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ONLIGHT COPPER\"/>
    </mc:Choice>
  </mc:AlternateContent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91" i="1" l="1"/>
  <c r="T2791" i="1"/>
  <c r="Q2791" i="1"/>
  <c r="P2791" i="1"/>
  <c r="O2791" i="1"/>
  <c r="T2735" i="1"/>
  <c r="Q2735" i="1"/>
  <c r="O2735" i="1"/>
  <c r="W2716" i="1"/>
  <c r="T2716" i="1"/>
  <c r="U2715" i="1"/>
  <c r="U2712" i="1"/>
  <c r="U2710" i="1"/>
  <c r="U2708" i="1"/>
  <c r="U2706" i="1"/>
  <c r="U2704" i="1"/>
  <c r="U2702" i="1"/>
  <c r="U2700" i="1"/>
  <c r="U2698" i="1"/>
  <c r="U2696" i="1"/>
  <c r="U2694" i="1"/>
  <c r="U2691" i="1"/>
  <c r="O2677" i="1"/>
  <c r="Q2677" i="1"/>
  <c r="T2677" i="1"/>
  <c r="O2623" i="1"/>
  <c r="T2623" i="1"/>
  <c r="T2569" i="1"/>
  <c r="Q2569" i="1"/>
  <c r="O2569" i="1"/>
  <c r="X2516" i="1"/>
  <c r="V2516" i="1"/>
  <c r="U2516" i="1"/>
  <c r="X2513" i="1"/>
  <c r="U2513" i="1"/>
  <c r="X2488" i="1"/>
  <c r="V2488" i="1"/>
  <c r="U2488" i="1"/>
  <c r="X2479" i="1"/>
  <c r="V2479" i="1"/>
  <c r="U2479" i="1"/>
  <c r="Y2478" i="1"/>
  <c r="T2427" i="1"/>
  <c r="W2362" i="1"/>
  <c r="T2362" i="1"/>
  <c r="V2095" i="1"/>
  <c r="V2055" i="1"/>
  <c r="V2048" i="1"/>
  <c r="V2041" i="1"/>
  <c r="U2032" i="1"/>
  <c r="U2031" i="1"/>
  <c r="U2030" i="1"/>
  <c r="U2029" i="1"/>
  <c r="U2028" i="1"/>
  <c r="U2027" i="1"/>
  <c r="U2026" i="1"/>
  <c r="V2025" i="1"/>
  <c r="U2025" i="1"/>
  <c r="U2024" i="1"/>
  <c r="U2023" i="1"/>
  <c r="U2022" i="1"/>
  <c r="V2021" i="1"/>
  <c r="U2021" i="1"/>
  <c r="U2020" i="1"/>
  <c r="T1979" i="1"/>
  <c r="T1974" i="1"/>
  <c r="U1946" i="1"/>
  <c r="U1925" i="1"/>
  <c r="U1880" i="1"/>
  <c r="U1870" i="1"/>
  <c r="U1822" i="1"/>
  <c r="U1811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5" i="1"/>
  <c r="X1724" i="1"/>
  <c r="X1723" i="1"/>
  <c r="X1722" i="1"/>
  <c r="X1721" i="1"/>
  <c r="X1720" i="1"/>
  <c r="X1719" i="1"/>
  <c r="X1718" i="1"/>
  <c r="X1717" i="1"/>
  <c r="X1716" i="1"/>
  <c r="T1762" i="1"/>
  <c r="Y1720" i="1"/>
  <c r="W1716" i="1"/>
  <c r="V1716" i="1"/>
  <c r="U1716" i="1"/>
  <c r="T1690" i="1"/>
  <c r="T1680" i="1"/>
  <c r="T1672" i="1"/>
  <c r="T1659" i="1"/>
  <c r="T1650" i="1"/>
  <c r="W1644" i="1"/>
  <c r="W1643" i="1"/>
  <c r="W1642" i="1"/>
  <c r="U1642" i="1"/>
  <c r="W1641" i="1"/>
  <c r="W1640" i="1"/>
  <c r="W1639" i="1"/>
  <c r="W1638" i="1"/>
  <c r="W1637" i="1"/>
  <c r="W1636" i="1"/>
  <c r="W1635" i="1"/>
  <c r="U1635" i="1"/>
  <c r="T1635" i="1"/>
  <c r="T1592" i="1"/>
  <c r="T1581" i="1"/>
  <c r="T1558" i="1"/>
  <c r="T1553" i="1"/>
  <c r="X1544" i="1"/>
  <c r="T1544" i="1"/>
  <c r="X1543" i="1"/>
  <c r="X1542" i="1"/>
  <c r="X1541" i="1"/>
  <c r="X1540" i="1"/>
  <c r="X1539" i="1"/>
  <c r="X1538" i="1"/>
  <c r="X1537" i="1"/>
  <c r="W1537" i="1"/>
  <c r="U1537" i="1"/>
  <c r="T1537" i="1"/>
  <c r="U1509" i="1"/>
  <c r="U1500" i="1"/>
  <c r="U1496" i="1"/>
  <c r="U1488" i="1"/>
  <c r="U1481" i="1"/>
  <c r="X1479" i="1"/>
  <c r="X1478" i="1"/>
  <c r="X1477" i="1"/>
  <c r="X1476" i="1"/>
  <c r="X1473" i="1"/>
  <c r="U1473" i="1"/>
  <c r="X1472" i="1"/>
  <c r="X1471" i="1"/>
  <c r="X1470" i="1"/>
  <c r="X1469" i="1"/>
  <c r="X1468" i="1"/>
  <c r="Y1467" i="1"/>
  <c r="X1467" i="1"/>
  <c r="X1466" i="1"/>
  <c r="X1465" i="1"/>
  <c r="X1464" i="1"/>
  <c r="X1463" i="1"/>
  <c r="X1462" i="1"/>
  <c r="X1461" i="1"/>
  <c r="X1460" i="1"/>
  <c r="X1459" i="1"/>
  <c r="W1459" i="1"/>
  <c r="V1459" i="1"/>
  <c r="U1459" i="1"/>
  <c r="Y1468" i="1" l="1"/>
  <c r="Y1721" i="1"/>
  <c r="U2716" i="1"/>
  <c r="T1378" i="1"/>
  <c r="T1347" i="1"/>
  <c r="T1343" i="1"/>
  <c r="T1307" i="1"/>
  <c r="U1278" i="1"/>
  <c r="T1278" i="1"/>
  <c r="T1265" i="1"/>
  <c r="T1178" i="1"/>
  <c r="T1158" i="1"/>
  <c r="U1098" i="1"/>
  <c r="T1098" i="1"/>
  <c r="B1082" i="1"/>
  <c r="B1083" i="1" s="1"/>
  <c r="B1084" i="1" s="1"/>
  <c r="B1085" i="1" s="1"/>
  <c r="B1086" i="1" s="1"/>
  <c r="B1087" i="1" s="1"/>
  <c r="B1089" i="1" s="1"/>
  <c r="B1090" i="1" s="1"/>
  <c r="B1091" i="1" s="1"/>
  <c r="B1092" i="1" s="1"/>
  <c r="B1093" i="1" s="1"/>
  <c r="B1094" i="1" s="1"/>
  <c r="B1095" i="1" s="1"/>
  <c r="B1096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A1082" i="1"/>
  <c r="A1083" i="1" s="1"/>
  <c r="A1084" i="1" s="1"/>
  <c r="A1085" i="1" s="1"/>
  <c r="A1086" i="1" s="1"/>
  <c r="A1087" i="1" s="1"/>
  <c r="A1089" i="1" s="1"/>
  <c r="A1090" i="1" s="1"/>
  <c r="A1091" i="1" s="1"/>
  <c r="A1092" i="1" s="1"/>
  <c r="A1093" i="1" s="1"/>
  <c r="A1094" i="1" s="1"/>
  <c r="A1095" i="1" s="1"/>
  <c r="A1096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N1081" i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B1051" i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T1050" i="1"/>
  <c r="C1030" i="1"/>
  <c r="B1013" i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2" i="1" s="1"/>
  <c r="B1033" i="1" s="1"/>
  <c r="B1034" i="1" s="1"/>
  <c r="B1035" i="1" s="1"/>
  <c r="B1036" i="1" s="1"/>
  <c r="B1037" i="1" s="1"/>
  <c r="B1038" i="1" s="1"/>
  <c r="B1039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A1013" i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2" i="1" s="1"/>
  <c r="A1033" i="1" s="1"/>
  <c r="A1034" i="1" s="1"/>
  <c r="A1035" i="1" s="1"/>
  <c r="A1036" i="1" s="1"/>
  <c r="A1037" i="1" s="1"/>
  <c r="A1038" i="1" s="1"/>
  <c r="A1039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N1012" i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T1010" i="1"/>
  <c r="U928" i="1"/>
  <c r="T829" i="1"/>
  <c r="B818" i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1" i="1" s="1"/>
  <c r="B852" i="1" s="1"/>
  <c r="B853" i="1" s="1"/>
  <c r="B854" i="1" s="1"/>
  <c r="B855" i="1" s="1"/>
  <c r="B856" i="1" s="1"/>
  <c r="B857" i="1" s="1"/>
  <c r="B858" i="1" s="1"/>
  <c r="B859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923" i="1" s="1"/>
  <c r="B924" i="1" s="1"/>
  <c r="B925" i="1" s="1"/>
  <c r="B926" i="1" s="1"/>
  <c r="B927" i="1" s="1"/>
  <c r="B928" i="1" s="1"/>
  <c r="B929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A818" i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1" i="1" s="1"/>
  <c r="A852" i="1" s="1"/>
  <c r="A853" i="1" s="1"/>
  <c r="A854" i="1" s="1"/>
  <c r="A855" i="1" s="1"/>
  <c r="A856" i="1" s="1"/>
  <c r="A857" i="1" s="1"/>
  <c r="A858" i="1" s="1"/>
  <c r="A859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923" i="1" s="1"/>
  <c r="A924" i="1" s="1"/>
  <c r="A925" i="1" s="1"/>
  <c r="A926" i="1" s="1"/>
  <c r="A927" i="1" s="1"/>
  <c r="A928" i="1" s="1"/>
  <c r="A929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N816" i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U748" i="1"/>
  <c r="T748" i="1"/>
  <c r="U680" i="1"/>
  <c r="T680" i="1"/>
  <c r="U656" i="1"/>
  <c r="T656" i="1"/>
  <c r="U591" i="1"/>
  <c r="T591" i="1"/>
  <c r="N575" i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B575" i="1"/>
  <c r="B576" i="1" s="1"/>
  <c r="B577" i="1" s="1"/>
  <c r="B578" i="1" s="1"/>
  <c r="B579" i="1" s="1"/>
  <c r="B580" i="1" s="1"/>
  <c r="B581" i="1" s="1"/>
  <c r="B582" i="1" s="1"/>
  <c r="B583" i="1" s="1"/>
  <c r="B584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2" i="1" s="1"/>
  <c r="B603" i="1" s="1"/>
  <c r="B604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6" i="1" s="1"/>
  <c r="B767" i="1" s="1"/>
  <c r="B768" i="1" s="1"/>
  <c r="A575" i="1"/>
  <c r="A576" i="1" s="1"/>
  <c r="A577" i="1" s="1"/>
  <c r="A578" i="1" s="1"/>
  <c r="A579" i="1" s="1"/>
  <c r="A580" i="1" s="1"/>
  <c r="A581" i="1" s="1"/>
  <c r="A582" i="1" s="1"/>
  <c r="A583" i="1" s="1"/>
  <c r="A584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2" i="1" s="1"/>
  <c r="A603" i="1" s="1"/>
  <c r="A604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6" i="1" s="1"/>
  <c r="A767" i="1" s="1"/>
  <c r="A768" i="1" s="1"/>
  <c r="A769" i="1" s="1"/>
  <c r="N438" i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411" i="1"/>
  <c r="N412" i="1" s="1"/>
  <c r="N413" i="1" s="1"/>
  <c r="N414" i="1" s="1"/>
  <c r="N415" i="1" s="1"/>
  <c r="N416" i="1" s="1"/>
  <c r="N417" i="1" s="1"/>
  <c r="N418" i="1" s="1"/>
  <c r="N419" i="1" s="1"/>
  <c r="N420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394" i="1"/>
  <c r="N395" i="1" s="1"/>
  <c r="N396" i="1" s="1"/>
  <c r="N397" i="1" s="1"/>
  <c r="N398" i="1" s="1"/>
  <c r="N399" i="1" s="1"/>
  <c r="N400" i="1" s="1"/>
  <c r="N401" i="1" s="1"/>
  <c r="N402" i="1" s="1"/>
  <c r="N404" i="1" s="1"/>
  <c r="N405" i="1" s="1"/>
  <c r="N406" i="1" s="1"/>
  <c r="N407" i="1" s="1"/>
  <c r="N408" i="1" s="1"/>
  <c r="N409" i="1" s="1"/>
  <c r="B383" i="1"/>
  <c r="B384" i="1" s="1"/>
  <c r="B385" i="1" s="1"/>
  <c r="B386" i="1" s="1"/>
  <c r="B387" i="1" s="1"/>
  <c r="B388" i="1" s="1"/>
  <c r="B389" i="1" s="1"/>
  <c r="B390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2" i="1" s="1"/>
  <c r="B423" i="1" s="1"/>
  <c r="B424" i="1" s="1"/>
  <c r="B425" i="1" s="1"/>
  <c r="B426" i="1" s="1"/>
  <c r="B427" i="1" s="1"/>
  <c r="B428" i="1" s="1"/>
  <c r="B429" i="1" s="1"/>
  <c r="B430" i="1" s="1"/>
  <c r="B432" i="1" s="1"/>
  <c r="B433" i="1" s="1"/>
  <c r="B434" i="1" s="1"/>
  <c r="B435" i="1" s="1"/>
  <c r="B436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2" i="1" s="1"/>
  <c r="B513" i="1" s="1"/>
  <c r="B514" i="1" s="1"/>
  <c r="B515" i="1" s="1"/>
  <c r="B516" i="1" s="1"/>
  <c r="B517" i="1" s="1"/>
  <c r="B518" i="1" s="1"/>
  <c r="A383" i="1"/>
  <c r="A384" i="1" s="1"/>
  <c r="A385" i="1" s="1"/>
  <c r="A386" i="1" s="1"/>
  <c r="A387" i="1" s="1"/>
  <c r="A388" i="1" s="1"/>
  <c r="A389" i="1" s="1"/>
  <c r="A390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2" i="1" s="1"/>
  <c r="A513" i="1" s="1"/>
  <c r="A514" i="1" s="1"/>
  <c r="A515" i="1" s="1"/>
  <c r="A516" i="1" s="1"/>
  <c r="A517" i="1" s="1"/>
  <c r="A518" i="1" s="1"/>
  <c r="A519" i="1" s="1"/>
  <c r="N363" i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W338" i="1"/>
  <c r="U338" i="1"/>
  <c r="Z329" i="1"/>
  <c r="Z328" i="1"/>
  <c r="Z327" i="1"/>
  <c r="T327" i="1"/>
  <c r="Z326" i="1"/>
  <c r="Z325" i="1"/>
  <c r="Z324" i="1"/>
  <c r="W324" i="1"/>
  <c r="U324" i="1"/>
  <c r="T324" i="1"/>
  <c r="S290" i="1"/>
  <c r="S214" i="1"/>
  <c r="S213" i="1"/>
  <c r="S211" i="1"/>
</calcChain>
</file>

<file path=xl/sharedStrings.xml><?xml version="1.0" encoding="utf-8"?>
<sst xmlns="http://schemas.openxmlformats.org/spreadsheetml/2006/main" count="5868" uniqueCount="1978">
  <si>
    <t>05MN-1</t>
  </si>
  <si>
    <t>Started 12-7-05</t>
  </si>
  <si>
    <t>Finished 12-17-05</t>
  </si>
  <si>
    <t>TD 350.6m</t>
  </si>
  <si>
    <t>Moonlight Project, Plumas Co. CA</t>
  </si>
  <si>
    <t>Core Size HQ</t>
  </si>
  <si>
    <t>Page 1/5</t>
  </si>
  <si>
    <t>Check Assays</t>
  </si>
  <si>
    <t>Page 1A/</t>
  </si>
  <si>
    <t>E (NAD27 UTM)   0686937</t>
  </si>
  <si>
    <t>N  4454708</t>
  </si>
  <si>
    <t>El 1682m</t>
  </si>
  <si>
    <t xml:space="preserve"> Driller - Kirkness </t>
  </si>
  <si>
    <t>Logged by W. Rowe, R Wetzel</t>
  </si>
  <si>
    <t>Rock Codes</t>
  </si>
  <si>
    <t>Hole Survey</t>
  </si>
  <si>
    <t>Depth</t>
  </si>
  <si>
    <t>Az</t>
  </si>
  <si>
    <t>Ang</t>
  </si>
  <si>
    <t>Azimuth</t>
  </si>
  <si>
    <t>Depth   Az    Ang           Depth    Az    Ang</t>
  </si>
  <si>
    <t>Depth   Az   Ang</t>
  </si>
  <si>
    <t>Lights Crk Qtz Monz</t>
  </si>
  <si>
    <t>15.2m</t>
  </si>
  <si>
    <t>76.2m</t>
  </si>
  <si>
    <t xml:space="preserve">228.7  97.3   45.6            304.9  98.2    45.2 </t>
  </si>
  <si>
    <t>Meta volcanic</t>
  </si>
  <si>
    <t>Depth (m)</t>
  </si>
  <si>
    <t>Lab Chemex</t>
  </si>
  <si>
    <t>Resplit Core</t>
  </si>
  <si>
    <t>Reassay Coarse Reject</t>
  </si>
  <si>
    <t>Reassay Pulp[</t>
  </si>
  <si>
    <t>Qtz-Sulf Vein</t>
  </si>
  <si>
    <t>From</t>
  </si>
  <si>
    <t>To</t>
  </si>
  <si>
    <t>%Rec</t>
  </si>
  <si>
    <t>RQD</t>
  </si>
  <si>
    <t xml:space="preserve">Rock </t>
  </si>
  <si>
    <t>Ser</t>
  </si>
  <si>
    <t>Tour</t>
  </si>
  <si>
    <t>ChlEpi</t>
  </si>
  <si>
    <t>Mag</t>
  </si>
  <si>
    <t>Arg</t>
  </si>
  <si>
    <t>Cu</t>
  </si>
  <si>
    <t xml:space="preserve">Description </t>
  </si>
  <si>
    <t>Samp#</t>
  </si>
  <si>
    <t>Cu %</t>
  </si>
  <si>
    <t>Au g/t</t>
  </si>
  <si>
    <t>Ag g/t</t>
  </si>
  <si>
    <t>Mo %</t>
  </si>
  <si>
    <t>Lab</t>
  </si>
  <si>
    <t>Calc-silicate</t>
  </si>
  <si>
    <t>Overburden to 2.4m cased to 3.1m</t>
  </si>
  <si>
    <t>Qtz-tour vn/bx</t>
  </si>
  <si>
    <r>
      <t>3.1-39.1m</t>
    </r>
    <r>
      <rPr>
        <sz val="11"/>
        <color theme="1"/>
        <rFont val="Calibri"/>
        <family val="2"/>
        <scheme val="minor"/>
      </rPr>
      <t xml:space="preserve"> Str weathered, Str earthy hem, arg</t>
    </r>
  </si>
  <si>
    <t>Tertiary Volc</t>
  </si>
  <si>
    <t>obscures other alt, Local str tour, no mag, Native</t>
  </si>
  <si>
    <t>Tertiary Sed</t>
  </si>
  <si>
    <t>Cu 9.1-33.1m, V rare Cu green, Dom frax/vnlts</t>
  </si>
  <si>
    <t>subparallel, 40 &amp; 70 to CA, Hem decreases w/</t>
  </si>
  <si>
    <t>depth, Nat Cu finer w/ depth, Kspar to clay to 25</t>
  </si>
  <si>
    <t>m, ost plag to clay to 55m and deeper</t>
  </si>
  <si>
    <t>&lt;.001</t>
  </si>
  <si>
    <r>
      <t>18m</t>
    </r>
    <r>
      <rPr>
        <sz val="10"/>
        <rFont val="Arial"/>
        <family val="2"/>
      </rPr>
      <t xml:space="preserve"> V crs nat Cu in qtz-spec vnlt@ 75 to CA</t>
    </r>
  </si>
  <si>
    <r>
      <t>25-29m</t>
    </r>
    <r>
      <rPr>
        <sz val="11"/>
        <color theme="1"/>
        <rFont val="Calibri"/>
        <family val="2"/>
        <scheme val="minor"/>
      </rPr>
      <t xml:space="preserve"> Abdt fine nat Cu dissem and along frax</t>
    </r>
  </si>
  <si>
    <t>frax w/ Cu form a stkwk</t>
  </si>
  <si>
    <r>
      <t>32-35.5m</t>
    </r>
    <r>
      <rPr>
        <sz val="11"/>
        <color theme="1"/>
        <rFont val="Calibri"/>
        <family val="2"/>
        <scheme val="minor"/>
      </rPr>
      <t xml:space="preserve"> Str hem-tourm and frax</t>
    </r>
  </si>
  <si>
    <r>
      <t>36m</t>
    </r>
    <r>
      <rPr>
        <sz val="11"/>
        <color theme="1"/>
        <rFont val="Calibri"/>
        <family val="2"/>
        <scheme val="minor"/>
      </rPr>
      <t xml:space="preserve"> Abdt fine dissem nat Cu</t>
    </r>
  </si>
  <si>
    <r>
      <t>39m</t>
    </r>
    <r>
      <rPr>
        <sz val="11"/>
        <color theme="1"/>
        <rFont val="Calibri"/>
        <family val="2"/>
        <scheme val="minor"/>
      </rPr>
      <t xml:space="preserve"> Bottom of oxide zone</t>
    </r>
  </si>
  <si>
    <r>
      <t>39-55m</t>
    </r>
    <r>
      <rPr>
        <sz val="11"/>
        <color theme="1"/>
        <rFont val="Calibri"/>
        <family val="2"/>
        <scheme val="minor"/>
      </rPr>
      <t xml:space="preserve"> Ser-arg Q-M, no earthy hem</t>
    </r>
  </si>
  <si>
    <r>
      <t>42-45m</t>
    </r>
    <r>
      <rPr>
        <sz val="10"/>
        <rFont val="Arial"/>
        <family val="2"/>
      </rPr>
      <t>Abdt cc assoc w/ tourm rosettes, vns</t>
    </r>
  </si>
  <si>
    <t>vn subpar to CA</t>
  </si>
  <si>
    <r>
      <t>51.5-53m</t>
    </r>
    <r>
      <rPr>
        <sz val="11"/>
        <color theme="1"/>
        <rFont val="Calibri"/>
        <family val="2"/>
        <scheme val="minor"/>
      </rPr>
      <t xml:space="preserve"> str tourm-cc vn subparallel to CA</t>
    </r>
  </si>
  <si>
    <t>&lt;.005</t>
  </si>
  <si>
    <r>
      <t>55-69m</t>
    </r>
    <r>
      <rPr>
        <sz val="11"/>
        <color theme="1"/>
        <rFont val="Calibri"/>
        <family val="2"/>
        <scheme val="minor"/>
      </rPr>
      <t xml:space="preserve"> plag to ser/clay, kspar mostly fresh, </t>
    </r>
  </si>
  <si>
    <t xml:space="preserve"> abdt late qtz-carb vnlts @40-CA, often w/ cc, </t>
  </si>
  <si>
    <t>spec hm, grn ser, No py noted, abdt tour often as</t>
  </si>
  <si>
    <t>&gt; 1cm rosettes w/ fn disem bn, cc?</t>
  </si>
  <si>
    <t xml:space="preserve">57-60m bl ser/clay fault? zone, plag  </t>
  </si>
  <si>
    <t>and most Kspar to ser/clay, 67-69m pink kspar</t>
  </si>
  <si>
    <t xml:space="preserve">Carb,spec, cc, qtz bx vein at 63.5m @ 40-CA </t>
  </si>
  <si>
    <r>
      <t>69-72m</t>
    </r>
    <r>
      <rPr>
        <sz val="11"/>
        <color theme="1"/>
        <rFont val="Calibri"/>
        <family val="2"/>
        <scheme val="minor"/>
      </rPr>
      <t xml:space="preserve"> str green ser alt of all feldspar w/ milky</t>
    </r>
  </si>
  <si>
    <t>qtz, tour, spec, cc vns/stkwk, vns 30-50-CA</t>
  </si>
  <si>
    <t>cc late in qtz vnltslocally drusy, w/ calcite</t>
  </si>
  <si>
    <r>
      <t>72-136m</t>
    </r>
    <r>
      <rPr>
        <sz val="11"/>
        <color theme="1"/>
        <rFont val="Calibri"/>
        <family val="2"/>
        <scheme val="minor"/>
      </rPr>
      <t xml:space="preserve"> hard "flesh" pink w/ wh plag qtz monz</t>
    </r>
  </si>
  <si>
    <t xml:space="preserve">fine locally crs tourm rosettes, 2nd bio? </t>
  </si>
  <si>
    <t>Minor late carb,spec, bn,cc v fine vnlts, local</t>
  </si>
  <si>
    <t xml:space="preserve"> v fine pale dissem cpy</t>
  </si>
  <si>
    <t>Rock is commonly softer (alt?) near Cu vns</t>
  </si>
  <si>
    <t>&lt;1</t>
  </si>
  <si>
    <r>
      <t>95-103m</t>
    </r>
    <r>
      <rPr>
        <sz val="11"/>
        <color theme="1"/>
        <rFont val="Calibri"/>
        <family val="2"/>
        <scheme val="minor"/>
      </rPr>
      <t xml:space="preserve"> Zone of str spec,bn,cc,cpy veining in</t>
    </r>
  </si>
  <si>
    <t xml:space="preserve"> tourm-rich, mag-poor "flesh" pink qm, Most bn</t>
  </si>
  <si>
    <t>vn @ 30-45 to CA, but cpy-bn cuts bn vns @ 80</t>
  </si>
  <si>
    <t>forming stkwk w/ set of frax subpar to CA</t>
  </si>
  <si>
    <t>bn veining often has minor covellite</t>
  </si>
  <si>
    <t>Late calcite druses</t>
  </si>
  <si>
    <r>
      <t xml:space="preserve">107m </t>
    </r>
    <r>
      <rPr>
        <sz val="10"/>
        <rFont val="Arial"/>
        <family val="2"/>
      </rPr>
      <t>bn-cov vn@30 to CA w/ vug filled  by cc</t>
    </r>
  </si>
  <si>
    <t>then calcite, bn cuts cpy inclusion in vn</t>
  </si>
  <si>
    <r>
      <t>111.5m</t>
    </r>
    <r>
      <rPr>
        <sz val="11"/>
        <color theme="1"/>
        <rFont val="Calibri"/>
        <family val="2"/>
        <scheme val="minor"/>
      </rPr>
      <t xml:space="preserve"> bn vn similar to 107 @ 20 to CA</t>
    </r>
  </si>
  <si>
    <r>
      <t>119.2m</t>
    </r>
    <r>
      <rPr>
        <sz val="11"/>
        <color theme="1"/>
        <rFont val="Calibri"/>
        <family val="2"/>
        <scheme val="minor"/>
      </rPr>
      <t xml:space="preserve"> Tm-spec-bn vnlt @ 30 to CA</t>
    </r>
  </si>
  <si>
    <r>
      <t>129m</t>
    </r>
    <r>
      <rPr>
        <sz val="11"/>
        <color theme="1"/>
        <rFont val="Calibri"/>
        <family val="2"/>
        <scheme val="minor"/>
      </rPr>
      <t xml:space="preserve"> tourm +-spec-bn-cov-cc-calcite vn @ 40</t>
    </r>
  </si>
  <si>
    <t>to CA and minzl subpar to CA</t>
  </si>
  <si>
    <r>
      <t>136-246m</t>
    </r>
    <r>
      <rPr>
        <sz val="11"/>
        <color theme="1"/>
        <rFont val="Calibri"/>
        <family val="2"/>
        <scheme val="minor"/>
      </rPr>
      <t xml:space="preserve">  hard grey pink w/ wh plag qtz monz</t>
    </r>
  </si>
  <si>
    <t>Late carb,spec, bn,cc v fine vnlts, dissem spec</t>
  </si>
  <si>
    <t xml:space="preserve">w/ variable mag, widespread dissem fine wh clay </t>
  </si>
  <si>
    <t>Local tourm-bn+-cc vnlts @ 30 and par to CA</t>
  </si>
  <si>
    <t>Bn-cc and rare cpy in large toum-spec rossettes</t>
  </si>
  <si>
    <r>
      <t xml:space="preserve">149m </t>
    </r>
    <r>
      <rPr>
        <sz val="10"/>
        <rFont val="Arial"/>
        <family val="2"/>
      </rPr>
      <t>Str tourm-cc-bn subpar? To CA</t>
    </r>
  </si>
  <si>
    <r>
      <t xml:space="preserve">151-2m </t>
    </r>
    <r>
      <rPr>
        <sz val="10"/>
        <rFont val="Arial"/>
        <family val="2"/>
      </rPr>
      <t>tourm-spec-bn-cc vnlt par to CA</t>
    </r>
  </si>
  <si>
    <t>Some v fine bn commonly assoc w/ tourm</t>
  </si>
  <si>
    <t>rossettes and stkwk of late calcite+-qtz+-chl</t>
  </si>
  <si>
    <t>throughout</t>
  </si>
  <si>
    <r>
      <t>168,170m</t>
    </r>
    <r>
      <rPr>
        <sz val="11"/>
        <color theme="1"/>
        <rFont val="Calibri"/>
        <family val="2"/>
        <scheme val="minor"/>
      </rPr>
      <t xml:space="preserve"> large tourm rosettes rimmed by green-</t>
    </r>
  </si>
  <si>
    <t>qtz w/ bn-cpy</t>
  </si>
  <si>
    <r>
      <t>172.5m</t>
    </r>
    <r>
      <rPr>
        <sz val="11"/>
        <color theme="1"/>
        <rFont val="Calibri"/>
        <family val="2"/>
        <scheme val="minor"/>
      </rPr>
      <t xml:space="preserve"> tour-qtz-cpy vnlt subpar to CA and @ 60</t>
    </r>
  </si>
  <si>
    <t>to CA, minor bn rims cpy</t>
  </si>
  <si>
    <r>
      <t xml:space="preserve">175m </t>
    </r>
    <r>
      <rPr>
        <sz val="10"/>
        <rFont val="Arial"/>
        <family val="2"/>
      </rPr>
      <t>cpy in tourm rosette rimmed by grn qtz</t>
    </r>
  </si>
  <si>
    <r>
      <t>175,178m</t>
    </r>
    <r>
      <rPr>
        <sz val="11"/>
        <color theme="1"/>
        <rFont val="Calibri"/>
        <family val="2"/>
        <scheme val="minor"/>
      </rPr>
      <t xml:space="preserve"> calcite-cpy vnlt</t>
    </r>
  </si>
  <si>
    <r>
      <t>182.5m</t>
    </r>
    <r>
      <rPr>
        <sz val="11"/>
        <color theme="1"/>
        <rFont val="Calibri"/>
        <family val="2"/>
        <scheme val="minor"/>
      </rPr>
      <t xml:space="preserve"> native Cu? on frax w/ hem-calcite</t>
    </r>
  </si>
  <si>
    <r>
      <t>184-8m</t>
    </r>
    <r>
      <rPr>
        <sz val="11"/>
        <color theme="1"/>
        <rFont val="Calibri"/>
        <family val="2"/>
        <scheme val="minor"/>
      </rPr>
      <t xml:space="preserve"> Fault or broken zone, cpy-bn in tourm</t>
    </r>
  </si>
  <si>
    <r>
      <t xml:space="preserve">189.7m </t>
    </r>
    <r>
      <rPr>
        <sz val="10"/>
        <rFont val="Arial"/>
        <family val="2"/>
      </rPr>
      <t xml:space="preserve">Nat Cu? on frac w/ hem-calcite-chl-cpy  </t>
    </r>
  </si>
  <si>
    <t>45 to CA</t>
  </si>
  <si>
    <r>
      <t xml:space="preserve">190-196m </t>
    </r>
    <r>
      <rPr>
        <sz val="10"/>
        <rFont val="Arial"/>
        <family val="2"/>
      </rPr>
      <t xml:space="preserve">v fn qtz-spec cpy-bn vnlts @10-20   </t>
    </r>
  </si>
  <si>
    <t>to CA cut calcite-qtz vnlts @ 70 to CA, Cpy w/</t>
  </si>
  <si>
    <t>lesser bn in tourm rosettes</t>
  </si>
  <si>
    <t>"Brassy" hem common on frax, Late v dk green</t>
  </si>
  <si>
    <r>
      <t xml:space="preserve">chl &amp; calcite v common on frax </t>
    </r>
    <r>
      <rPr>
        <b/>
        <sz val="10"/>
        <rFont val="Arial"/>
        <family val="2"/>
      </rPr>
      <t>to TD of hole</t>
    </r>
  </si>
  <si>
    <r>
      <t xml:space="preserve">Cu (esp.cc) weaker </t>
    </r>
    <r>
      <rPr>
        <b/>
        <sz val="10"/>
        <rFont val="Arial"/>
        <family val="2"/>
      </rPr>
      <t>204-276m</t>
    </r>
    <r>
      <rPr>
        <sz val="11"/>
        <color theme="1"/>
        <rFont val="Calibri"/>
        <family val="2"/>
        <scheme val="minor"/>
      </rPr>
      <t>, Clay-chl-epi?</t>
    </r>
  </si>
  <si>
    <t xml:space="preserve"> alt increasing, V fn dissem bn-cpy locally</t>
  </si>
  <si>
    <t>Cpy often w/ epi along stkwk frax@ 40 to CA</t>
  </si>
  <si>
    <t>and subparallel to CA</t>
  </si>
  <si>
    <r>
      <t>Late calcite+-hem stwk of vnlts are</t>
    </r>
    <r>
      <rPr>
        <b/>
        <sz val="10"/>
        <rFont val="Arial"/>
        <family val="2"/>
      </rPr>
      <t xml:space="preserve"> widespread</t>
    </r>
  </si>
  <si>
    <r>
      <t xml:space="preserve">Bn weaker below </t>
    </r>
    <r>
      <rPr>
        <b/>
        <sz val="10"/>
        <rFont val="Arial"/>
        <family val="2"/>
      </rPr>
      <t xml:space="preserve">220m, </t>
    </r>
    <r>
      <rPr>
        <sz val="10"/>
        <rFont val="Arial"/>
        <family val="2"/>
      </rPr>
      <t>Cpy more common</t>
    </r>
  </si>
  <si>
    <t>&lt;.01</t>
  </si>
  <si>
    <r>
      <t>230.2m</t>
    </r>
    <r>
      <rPr>
        <sz val="11"/>
        <color theme="1"/>
        <rFont val="Calibri"/>
        <family val="2"/>
        <scheme val="minor"/>
      </rPr>
      <t xml:space="preserve"> bn adjacent to tm vnlt</t>
    </r>
  </si>
  <si>
    <r>
      <t>246-249m</t>
    </r>
    <r>
      <rPr>
        <sz val="10"/>
        <rFont val="Arial"/>
        <family val="2"/>
      </rPr>
      <t xml:space="preserve"> Dense hard silic? Dk grn fn grnd </t>
    </r>
  </si>
  <si>
    <t>diabase dike w/ stkwk frax and calc-silicate (epi)</t>
  </si>
  <si>
    <t>along frax, Local cpy in epi, Mag in diabase</t>
  </si>
  <si>
    <r>
      <t>265,7m</t>
    </r>
    <r>
      <rPr>
        <sz val="11"/>
        <color theme="1"/>
        <rFont val="Calibri"/>
        <family val="2"/>
        <scheme val="minor"/>
      </rPr>
      <t xml:space="preserve"> chl-epi-toum vnlt w/ crs cpy @45 &amp; par</t>
    </r>
  </si>
  <si>
    <t xml:space="preserve"> to CA w/ late "brassy" hematite and calcite</t>
  </si>
  <si>
    <t>V wk bn rims on cpy</t>
  </si>
  <si>
    <r>
      <t xml:space="preserve">277m </t>
    </r>
    <r>
      <rPr>
        <sz val="10"/>
        <rFont val="Arial"/>
        <family val="2"/>
      </rPr>
      <t>Str cpy in ser-chl vns @60 to  CA</t>
    </r>
  </si>
  <si>
    <r>
      <t>279m</t>
    </r>
    <r>
      <rPr>
        <sz val="11"/>
        <color theme="1"/>
        <rFont val="Calibri"/>
        <family val="2"/>
        <scheme val="minor"/>
      </rPr>
      <t xml:space="preserve"> Fine bn in ser-chl-tourm matrix bx</t>
    </r>
  </si>
  <si>
    <r>
      <t>280-292m</t>
    </r>
    <r>
      <rPr>
        <sz val="11"/>
        <color theme="1"/>
        <rFont val="Calibri"/>
        <family val="2"/>
        <scheme val="minor"/>
      </rPr>
      <t xml:space="preserve"> Str stkwk ser-tour-hem-cpy-bn vnlts,</t>
    </r>
  </si>
  <si>
    <t>Plag to ser, mag destroyed, subpar &amp; 45 to CA</t>
  </si>
  <si>
    <t>bn rims cpy and minor cc on bn @ 60 to CA</t>
  </si>
  <si>
    <r>
      <t xml:space="preserve">286m </t>
    </r>
    <r>
      <rPr>
        <sz val="10"/>
        <rFont val="Arial"/>
        <family val="2"/>
      </rPr>
      <t>Early tourm-bn+-cpy vnlt sub par to CA</t>
    </r>
  </si>
  <si>
    <t>reopened and filled w/ clacite-hem and cpy, cut</t>
  </si>
  <si>
    <t>by qtz-chl-calc-cpy-bn  vnlt @60 to CA</t>
  </si>
  <si>
    <t xml:space="preserve"> </t>
  </si>
  <si>
    <t>Bn assoc w/ tourm, cpy w/ chl-epi generally</t>
  </si>
  <si>
    <r>
      <t>304-307m</t>
    </r>
    <r>
      <rPr>
        <sz val="11"/>
        <color theme="1"/>
        <rFont val="Calibri"/>
        <family val="2"/>
        <scheme val="minor"/>
      </rPr>
      <t xml:space="preserve"> Plag to ser and mag destruction</t>
    </r>
  </si>
  <si>
    <r>
      <t xml:space="preserve">310-326 </t>
    </r>
    <r>
      <rPr>
        <sz val="11"/>
        <color theme="1"/>
        <rFont val="Calibri"/>
        <family val="2"/>
        <scheme val="minor"/>
      </rPr>
      <t xml:space="preserve"> Plag to ser and mag destruction to 324</t>
    </r>
  </si>
  <si>
    <r>
      <t xml:space="preserve">316-322m  </t>
    </r>
    <r>
      <rPr>
        <sz val="10"/>
        <rFont val="Arial"/>
        <family val="2"/>
      </rPr>
      <t xml:space="preserve">Str chl-ser? alt in intense stkwk w/ </t>
    </r>
  </si>
  <si>
    <t>abdt cpy, Predominant frax subpar and 40-60 to</t>
  </si>
  <si>
    <t>CA, Bn rims on cpy absent, Local str calcite</t>
  </si>
  <si>
    <r>
      <t>322-326m</t>
    </r>
    <r>
      <rPr>
        <sz val="11"/>
        <color theme="1"/>
        <rFont val="Calibri"/>
        <family val="2"/>
        <scheme val="minor"/>
      </rPr>
      <t xml:space="preserve"> Kspar alt w/ser-carb-cpy Stkwk</t>
    </r>
  </si>
  <si>
    <r>
      <t>326- 347m</t>
    </r>
    <r>
      <rPr>
        <sz val="11"/>
        <color theme="1"/>
        <rFont val="Calibri"/>
        <family val="2"/>
        <scheme val="minor"/>
      </rPr>
      <t xml:space="preserve"> Variable Kspar &amp; plag to ser alt, ser-</t>
    </r>
  </si>
  <si>
    <t>chl vnlts often w/ fine cpy and local dissem cpy</t>
  </si>
  <si>
    <t xml:space="preserve">cpy locally in tourm also, </t>
  </si>
  <si>
    <r>
      <t>334-335m</t>
    </r>
    <r>
      <rPr>
        <sz val="11"/>
        <color theme="1"/>
        <rFont val="Calibri"/>
        <family val="2"/>
        <scheme val="minor"/>
      </rPr>
      <t xml:space="preserve"> Str hem-tourm vnlts w/ chl cpy, w/</t>
    </r>
  </si>
  <si>
    <t>cc @ 334.5 subpar to CA, epi on frax 336</t>
  </si>
  <si>
    <r>
      <t>338m</t>
    </r>
    <r>
      <rPr>
        <sz val="11"/>
        <color theme="1"/>
        <rFont val="Calibri"/>
        <family val="2"/>
        <scheme val="minor"/>
      </rPr>
      <t xml:space="preserve"> Str hem-mag-chl-carb-cpy 3 cm vn @ 40 </t>
    </r>
  </si>
  <si>
    <t>to CA</t>
  </si>
  <si>
    <r>
      <t>347-350.6m</t>
    </r>
    <r>
      <rPr>
        <sz val="11"/>
        <color theme="1"/>
        <rFont val="Calibri"/>
        <family val="2"/>
        <scheme val="minor"/>
      </rPr>
      <t xml:space="preserve"> Fault Zone w/ arg</t>
    </r>
  </si>
  <si>
    <t xml:space="preserve">                                                               TD</t>
  </si>
  <si>
    <t>05MN-2</t>
  </si>
  <si>
    <t>Started 12-17-05</t>
  </si>
  <si>
    <t>Finished 12-22-05</t>
  </si>
  <si>
    <t>TD 209.8m</t>
  </si>
  <si>
    <t>Core Size  HQ</t>
  </si>
  <si>
    <t>Page 1/4</t>
  </si>
  <si>
    <t xml:space="preserve">Pot 2nd </t>
  </si>
  <si>
    <t>E (NAD27 UTM) 0686937</t>
  </si>
  <si>
    <t>N 4454708</t>
  </si>
  <si>
    <t>1682m</t>
  </si>
  <si>
    <t xml:space="preserve"> Driller   Kirkness</t>
  </si>
  <si>
    <t>R Wetzel</t>
  </si>
  <si>
    <t>Rec</t>
  </si>
  <si>
    <t>bio kspar</t>
  </si>
  <si>
    <t>%</t>
  </si>
  <si>
    <t>Nat.</t>
  </si>
  <si>
    <t>0-none</t>
  </si>
  <si>
    <t>breaks</t>
  </si>
  <si>
    <t>1-wk</t>
  </si>
  <si>
    <t>Lab: Chemex</t>
  </si>
  <si>
    <t xml:space="preserve">or </t>
  </si>
  <si>
    <t>2-mod</t>
  </si>
  <si>
    <t>frax/m</t>
  </si>
  <si>
    <t>3-str</t>
  </si>
  <si>
    <t>Overburden to 2.4m, Cased to 3.1 m</t>
  </si>
  <si>
    <r>
      <t>3.1-32m</t>
    </r>
    <r>
      <rPr>
        <sz val="10"/>
        <rFont val="Arial"/>
        <family val="2"/>
      </rPr>
      <t xml:space="preserve"> Str red hem stained arg qtz monz, Hem</t>
    </r>
  </si>
  <si>
    <t xml:space="preserve">clay esp. str on dense stkwk of frax, Mod-str </t>
  </si>
  <si>
    <t>tourm, Crs native Cu from15.5-25.5m w/ fine Cu</t>
  </si>
  <si>
    <t>to 32m,  Cu along frax @ 45-70 to CA and sub-</t>
  </si>
  <si>
    <t>parallel to CA, Milky qtz-tour vns@ 70 to CA</t>
  </si>
  <si>
    <t>w/ nat Cu on hem frax esp @ 12.8m, 9.8m</t>
  </si>
  <si>
    <t>Hem and arg decreasing w/ depth</t>
  </si>
  <si>
    <t>Dominant frax @ +-60 to CA,but true ortho stkwk</t>
  </si>
  <si>
    <r>
      <t xml:space="preserve">developed, </t>
    </r>
    <r>
      <rPr>
        <sz val="10"/>
        <color indexed="10"/>
        <rFont val="Arial"/>
        <family val="2"/>
      </rPr>
      <t xml:space="preserve"> </t>
    </r>
    <r>
      <rPr>
        <sz val="10"/>
        <color indexed="12"/>
        <rFont val="Arial"/>
        <family val="2"/>
      </rPr>
      <t>SG-2.34 @19.5m</t>
    </r>
  </si>
  <si>
    <t>Native Cu mostly as leafs on frax</t>
  </si>
  <si>
    <t>SG-2.52@24m</t>
  </si>
  <si>
    <r>
      <t>26-31m</t>
    </r>
    <r>
      <rPr>
        <sz val="11"/>
        <color theme="1"/>
        <rFont val="Calibri"/>
        <family val="2"/>
        <scheme val="minor"/>
      </rPr>
      <t xml:space="preserve"> pistachio green Cu?Ox on frax after</t>
    </r>
  </si>
  <si>
    <t>exposure to air</t>
  </si>
  <si>
    <t>SG-2.57@30.5m</t>
  </si>
  <si>
    <t>SG-2.54@34m</t>
  </si>
  <si>
    <r>
      <t>32-69m</t>
    </r>
    <r>
      <rPr>
        <sz val="11"/>
        <color theme="1"/>
        <rFont val="Calibri"/>
        <family val="2"/>
        <scheme val="minor"/>
      </rPr>
      <t xml:space="preserve"> Plag to ser/clay, kspar mostly fresh, </t>
    </r>
  </si>
  <si>
    <t>arg decreasing w/ depth, Locally str tourm, mag</t>
  </si>
  <si>
    <t>poor,  chl, tourm, spec, cc vnlts @  45-60-CA</t>
  </si>
  <si>
    <t>abdt dissem spec, local str dissem cc in tourm</t>
  </si>
  <si>
    <r>
      <t>40-40.5m</t>
    </r>
    <r>
      <rPr>
        <sz val="11"/>
        <color theme="1"/>
        <rFont val="Calibri"/>
        <family val="2"/>
        <scheme val="minor"/>
      </rPr>
      <t xml:space="preserve"> tourm-cc qtz bx subpar to CA</t>
    </r>
  </si>
  <si>
    <r>
      <t>45-50m</t>
    </r>
    <r>
      <rPr>
        <sz val="11"/>
        <color theme="1"/>
        <rFont val="Calibri"/>
        <family val="2"/>
        <scheme val="minor"/>
      </rPr>
      <t xml:space="preserve"> str arg brecciated fault zone w/ str tourm</t>
    </r>
  </si>
  <si>
    <t>cc?, local qtz,str ank, dom. Frax @ 45-65 to CA</t>
  </si>
  <si>
    <r>
      <t>50-58m</t>
    </r>
    <r>
      <rPr>
        <sz val="11"/>
        <color theme="1"/>
        <rFont val="Calibri"/>
        <family val="2"/>
        <scheme val="minor"/>
      </rPr>
      <t xml:space="preserve"> abdt qtz-carb vnlts @60-CA w/ local str</t>
    </r>
  </si>
  <si>
    <t>cc some similar minzl in ortho vnlts @ 30-CA</t>
  </si>
  <si>
    <r>
      <t>55-58m</t>
    </r>
    <r>
      <rPr>
        <sz val="10"/>
        <rFont val="Arial"/>
        <family val="2"/>
      </rPr>
      <t xml:space="preserve"> drusy qtz/carb par to CA w/ good cc,</t>
    </r>
  </si>
  <si>
    <t xml:space="preserve"> cuts vnlts @ 60 to CA and puts cc in them?</t>
  </si>
  <si>
    <r>
      <t xml:space="preserve">65-68m </t>
    </r>
    <r>
      <rPr>
        <sz val="10"/>
        <rFont val="Arial"/>
        <family val="2"/>
      </rPr>
      <t>"Green" ser?vein zone w/ qtz-calcite-ank</t>
    </r>
  </si>
  <si>
    <t>and cc mostly sooty, some lost? 70 to CA</t>
  </si>
  <si>
    <r>
      <t xml:space="preserve">66m </t>
    </r>
    <r>
      <rPr>
        <sz val="10"/>
        <rFont val="Arial"/>
        <family val="2"/>
      </rPr>
      <t>arg fault, Main green vn at 66.8m, 70 to CA</t>
    </r>
  </si>
  <si>
    <t>SG-2.62@40m, SG-2.60@42m, SG-2.60@46m</t>
  </si>
  <si>
    <t>SG-2.56@62.5m, 2.98@67m, 2.72@70m, 2.69@</t>
  </si>
  <si>
    <t>82m</t>
  </si>
  <si>
    <r>
      <t>69-209.8  m</t>
    </r>
    <r>
      <rPr>
        <sz val="11"/>
        <color theme="1"/>
        <rFont val="Calibri"/>
        <family val="2"/>
        <scheme val="minor"/>
      </rPr>
      <t xml:space="preserve"> Hard dark gray-pink w/ wh plag qtz-</t>
    </r>
  </si>
  <si>
    <t>monz, Local abdt white plag. Variable dissem</t>
  </si>
  <si>
    <t>tourm and specularite often increase together,</t>
  </si>
  <si>
    <t>Mag seems to correlate w/ fresh unminzl q-m</t>
  </si>
  <si>
    <t>Cu minzl correlates w/ tourm/spec veining and</t>
  </si>
  <si>
    <t>large tourm rosettes. Cu minzl also hosted in</t>
  </si>
  <si>
    <t>qtz-carb vnlts and as local v. fine dissem</t>
  </si>
  <si>
    <t>Kspar may be partly secondary,  minor ser/clay</t>
  </si>
  <si>
    <t>except immediately adjacent to qtz-carb vnlts</t>
  </si>
  <si>
    <r>
      <t>78, 85.3m</t>
    </r>
    <r>
      <rPr>
        <sz val="11"/>
        <color theme="1"/>
        <rFont val="Calibri"/>
        <family val="2"/>
        <scheme val="minor"/>
      </rPr>
      <t xml:space="preserve">,Bn ladder vnlts between tourm vnlts </t>
    </r>
    <r>
      <rPr>
        <b/>
        <sz val="10"/>
        <rFont val="Arial"/>
        <family val="2"/>
      </rPr>
      <t/>
    </r>
  </si>
  <si>
    <t>Mod-str chl-ser alt 77-93</t>
  </si>
  <si>
    <r>
      <t xml:space="preserve">Bn-Cpy-cc in qtz and ferran calcite vns @ </t>
    </r>
    <r>
      <rPr>
        <b/>
        <sz val="10"/>
        <rFont val="Arial"/>
        <family val="2"/>
      </rPr>
      <t>89m</t>
    </r>
  </si>
  <si>
    <t>bn rims cpy as usual in assoc w/ spec, 75 to CA</t>
  </si>
  <si>
    <r>
      <t>Stkwk of late calcite vnlts</t>
    </r>
    <r>
      <rPr>
        <b/>
        <sz val="10"/>
        <rFont val="Arial"/>
        <family val="2"/>
      </rPr>
      <t xml:space="preserve"> to TD</t>
    </r>
  </si>
  <si>
    <t>SG-2.67@94m</t>
  </si>
  <si>
    <t>Tourm-spec-bn-cc? breccia vn 25 to CA @ 102m</t>
  </si>
  <si>
    <t>102m Tourm matrix bx w/ wk bn @ 20 to CA</t>
  </si>
  <si>
    <r>
      <t>Tourm ortho to calcite both@ 30 to CA @</t>
    </r>
    <r>
      <rPr>
        <b/>
        <sz val="10"/>
        <rFont val="Arial"/>
        <family val="2"/>
      </rPr>
      <t xml:space="preserve"> 108m</t>
    </r>
  </si>
  <si>
    <r>
      <t xml:space="preserve">112m </t>
    </r>
    <r>
      <rPr>
        <sz val="11"/>
        <color theme="1"/>
        <rFont val="Calibri"/>
        <family val="2"/>
        <scheme val="minor"/>
      </rPr>
      <t>Tourm-qtz-carb-hem-bn-cc @ 30 to CA</t>
    </r>
  </si>
  <si>
    <t>SG-2.67@112m</t>
  </si>
  <si>
    <r>
      <t>119m</t>
    </r>
    <r>
      <rPr>
        <sz val="10"/>
        <rFont val="Arial"/>
        <family val="2"/>
      </rPr>
      <t xml:space="preserve"> Stkwk of chl-carb-hem-bn vnlts, 2 ortho </t>
    </r>
  </si>
  <si>
    <t>sets @ 45 to CA</t>
  </si>
  <si>
    <r>
      <t xml:space="preserve">126.5m  </t>
    </r>
    <r>
      <rPr>
        <sz val="10"/>
        <rFont val="Arial"/>
        <family val="2"/>
      </rPr>
      <t>Tm-qtz-bn-cc? w/ kspar alt @ 15 to CA</t>
    </r>
  </si>
  <si>
    <r>
      <t>127- 173</t>
    </r>
    <r>
      <rPr>
        <sz val="11"/>
        <color theme="1"/>
        <rFont val="Calibri"/>
        <family val="2"/>
        <scheme val="minor"/>
      </rPr>
      <t xml:space="preserve">  Wk Cu in vnlts but dissem bn w/ tm</t>
    </r>
  </si>
  <si>
    <t>common</t>
  </si>
  <si>
    <r>
      <t xml:space="preserve">138.5, 140m broken zones, </t>
    </r>
    <r>
      <rPr>
        <sz val="10"/>
        <color indexed="12"/>
        <rFont val="Arial"/>
        <family val="2"/>
      </rPr>
      <t>SG-2.65@138m</t>
    </r>
  </si>
  <si>
    <t>143-150m Str Kspar, ser.chl, V wk Cu or v fn cpy</t>
  </si>
  <si>
    <r>
      <t xml:space="preserve">bn,  </t>
    </r>
    <r>
      <rPr>
        <sz val="10"/>
        <color indexed="12"/>
        <rFont val="Arial"/>
        <family val="2"/>
      </rPr>
      <t>SG-2.65@146m</t>
    </r>
  </si>
  <si>
    <t>SG-2.82@153m</t>
  </si>
  <si>
    <r>
      <t>161-173.2m</t>
    </r>
    <r>
      <rPr>
        <sz val="11"/>
        <color theme="1"/>
        <rFont val="Calibri"/>
        <family val="2"/>
        <scheme val="minor"/>
      </rPr>
      <t xml:space="preserve"> Highly broken sericitized argillized</t>
    </r>
  </si>
  <si>
    <t xml:space="preserve">fault zone - intensity dimin with depth.  Ratio of </t>
  </si>
  <si>
    <t>Kspar:plag, 2:1. 5-10 % tour and 2-3 % clay -</t>
  </si>
  <si>
    <r>
      <t>Quartz Monzonite.</t>
    </r>
    <r>
      <rPr>
        <sz val="10"/>
        <rFont val="Arial"/>
        <family val="2"/>
      </rPr>
      <t xml:space="preserve">  Rare qtz-tour vnlts at low</t>
    </r>
  </si>
  <si>
    <t>angle to core.  Calc-ser vnlts at high angle to CA</t>
  </si>
  <si>
    <t>ser forms selvage. Traces of bn and one grain of</t>
  </si>
  <si>
    <t>py.  Hemitite can be abundant on fractures.</t>
  </si>
  <si>
    <t>Cc often within tour xls or rosettes esp at 171-173</t>
  </si>
  <si>
    <r>
      <t>173.2- 187.8</t>
    </r>
    <r>
      <rPr>
        <sz val="11"/>
        <color theme="1"/>
        <rFont val="Calibri"/>
        <family val="2"/>
        <scheme val="minor"/>
      </rPr>
      <t>: Lights Creek Quartz Monzonite.</t>
    </r>
  </si>
  <si>
    <t>bn assoc with tour and as frac filling, cpy as irr</t>
  </si>
  <si>
    <r>
      <t>dissem grains (2-3%)  180.6m mag vein @ 30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</t>
    </r>
  </si>
  <si>
    <t>CA - bn and cc 10-15% of vein.  Below 183m cpy decreases</t>
  </si>
  <si>
    <t>to less than 1%; bn rare.</t>
  </si>
  <si>
    <r>
      <t>187.8-196.9:</t>
    </r>
    <r>
      <rPr>
        <sz val="11"/>
        <color theme="1"/>
        <rFont val="Calibri"/>
        <family val="2"/>
        <scheme val="minor"/>
      </rPr>
      <t xml:space="preserve"> Shear zone with short sec of non-sheared rock</t>
    </r>
  </si>
  <si>
    <t xml:space="preserve"> bn w/ tourm widespread to TD.Wispy calcite vnlt</t>
  </si>
  <si>
    <t>Sulfides are rare.</t>
  </si>
  <si>
    <r>
      <t>192.8m</t>
    </r>
    <r>
      <rPr>
        <sz val="11"/>
        <color theme="1"/>
        <rFont val="Calibri"/>
        <family val="2"/>
        <scheme val="minor"/>
      </rPr>
      <t xml:space="preserve"> cc w/ carb vnlt, cpy nearby rimmed w/</t>
    </r>
  </si>
  <si>
    <t>cc?</t>
  </si>
  <si>
    <t>Calc vnlt @ high angle to CA.</t>
  </si>
  <si>
    <t xml:space="preserve">stockwork of calc vnlt. </t>
  </si>
  <si>
    <t>203-207m traces of dissem cpy and bn within</t>
  </si>
  <si>
    <t>tour</t>
  </si>
  <si>
    <t>Ser/cl</t>
  </si>
  <si>
    <t>Hm/Py</t>
  </si>
  <si>
    <t>%Ox</t>
  </si>
  <si>
    <t>Vnlt/m</t>
  </si>
  <si>
    <r>
      <t>Str bn w/ minor cpy assoc w/ tour</t>
    </r>
    <r>
      <rPr>
        <b/>
        <sz val="10"/>
        <rFont val="Arial"/>
        <family val="2"/>
      </rPr>
      <t xml:space="preserve">     TD</t>
    </r>
  </si>
  <si>
    <t>06MN-3</t>
  </si>
  <si>
    <t>Started 5-23-06</t>
  </si>
  <si>
    <t>Finished 6-11-06</t>
  </si>
  <si>
    <t>TD  386.9m</t>
  </si>
  <si>
    <t>Page 1/</t>
  </si>
  <si>
    <t>Tourmaline</t>
  </si>
  <si>
    <t>Magnetite</t>
  </si>
  <si>
    <t>Sericite</t>
  </si>
  <si>
    <t>POT</t>
  </si>
  <si>
    <t>Chl/Epidote</t>
  </si>
  <si>
    <t>Cu Min</t>
  </si>
  <si>
    <t>Vis Cu</t>
  </si>
  <si>
    <t>E (NAD27 UTM) 687103</t>
  </si>
  <si>
    <t>N 4454335</t>
  </si>
  <si>
    <t>El 5815</t>
  </si>
  <si>
    <t xml:space="preserve"> Driller  Ruen </t>
  </si>
  <si>
    <t>Logged by R Wetzel, R Gonzales</t>
  </si>
  <si>
    <r>
      <t>0</t>
    </r>
    <r>
      <rPr>
        <sz val="11"/>
        <color theme="1"/>
        <rFont val="Calibri"/>
        <family val="2"/>
        <scheme val="minor"/>
      </rPr>
      <t>-none</t>
    </r>
  </si>
  <si>
    <t>0- &lt;5%</t>
  </si>
  <si>
    <t>1-Cu-CuOxdom</t>
  </si>
  <si>
    <t>Az    Ang           Depth    Az    Ang         Depth</t>
  </si>
  <si>
    <t xml:space="preserve"> Az     Angle   Depth</t>
  </si>
  <si>
    <t>Az       Angle</t>
  </si>
  <si>
    <t>Diabase</t>
  </si>
  <si>
    <r>
      <t>1</t>
    </r>
    <r>
      <rPr>
        <sz val="11"/>
        <color theme="1"/>
        <rFont val="Calibri"/>
        <family val="2"/>
        <scheme val="minor"/>
      </rPr>
      <t>-&lt;2%fine</t>
    </r>
  </si>
  <si>
    <t>1-5-10%</t>
  </si>
  <si>
    <t>2-cc dom</t>
  </si>
  <si>
    <t>1-weak</t>
  </si>
  <si>
    <t>30.5m</t>
  </si>
  <si>
    <t>305.3  -46.4        243.9   306.1  -47.7</t>
  </si>
  <si>
    <t>Metavolcanics</t>
  </si>
  <si>
    <r>
      <t>2</t>
    </r>
    <r>
      <rPr>
        <sz val="11"/>
        <color theme="1"/>
        <rFont val="Calibri"/>
        <family val="2"/>
        <scheme val="minor"/>
      </rPr>
      <t>-&gt;2% most</t>
    </r>
  </si>
  <si>
    <t>2-10-20%</t>
  </si>
  <si>
    <t>3-bn dom</t>
  </si>
  <si>
    <t>Specific</t>
  </si>
  <si>
    <t>Gravity</t>
  </si>
  <si>
    <t>Tertiary Arkose</t>
  </si>
  <si>
    <t>&lt;0.5cm</t>
  </si>
  <si>
    <t>3-&gt;20%</t>
  </si>
  <si>
    <t>4-cpy dom</t>
  </si>
  <si>
    <t>CuMin</t>
  </si>
  <si>
    <t>Mo ppm</t>
  </si>
  <si>
    <t>S%</t>
  </si>
  <si>
    <t>Mterage</t>
  </si>
  <si>
    <t>Sp. G.</t>
  </si>
  <si>
    <t>Post Min Dike</t>
  </si>
  <si>
    <t>Blank Job RE06050010</t>
  </si>
  <si>
    <t>&lt;0.01</t>
  </si>
  <si>
    <t>&lt;0.005</t>
  </si>
  <si>
    <r>
      <t>3</t>
    </r>
    <r>
      <rPr>
        <sz val="11"/>
        <color theme="1"/>
        <rFont val="Calibri"/>
        <family val="2"/>
        <scheme val="minor"/>
      </rPr>
      <t>- &gt;2%crs or</t>
    </r>
  </si>
  <si>
    <t>0-1m Soil, 1-2m Blockly Q-M</t>
  </si>
  <si>
    <t>vein</t>
  </si>
  <si>
    <r>
      <t xml:space="preserve">2-30 m"Oxidized Zone" </t>
    </r>
    <r>
      <rPr>
        <sz val="10"/>
        <rFont val="Arial"/>
        <family val="2"/>
      </rPr>
      <t xml:space="preserve">Orange FeOx on frax, </t>
    </r>
  </si>
  <si>
    <t>No pervasive earthy hem stain, grn CuOx often</t>
  </si>
  <si>
    <t xml:space="preserve">on frax, White plag porph texture, Lt grn chl </t>
  </si>
  <si>
    <t>dissem, mag variable to hem, v minor vis. Cc</t>
  </si>
  <si>
    <t>Wk tm, Leucoxene, dissem spec hem common</t>
  </si>
  <si>
    <t>Orange-brn Ox permeates out from frax</t>
  </si>
  <si>
    <t>Std.CDN CGS-1  .596%Cu, .53g/t Au, 3.9%S</t>
  </si>
  <si>
    <t>%Sol</t>
  </si>
  <si>
    <t>Kspar  alt increasing below</t>
  </si>
  <si>
    <t>26m-SG-2.65, CuO on frax @ 25m</t>
  </si>
  <si>
    <t>26-36m avg 33ppm U</t>
  </si>
  <si>
    <r>
      <t>30-50 m</t>
    </r>
    <r>
      <rPr>
        <sz val="10"/>
        <rFont val="Arial"/>
        <family val="2"/>
      </rPr>
      <t xml:space="preserve"> Dense hard q-m w/ plag porph texture</t>
    </r>
  </si>
  <si>
    <t>as above w/ zones of flesh kspar alt, 2nd bio</t>
  </si>
  <si>
    <t>Wk FeOx CuOx on frax, abdt v. fine to med</t>
  </si>
  <si>
    <r>
      <t xml:space="preserve"> dissem cc, Bn increasing below</t>
    </r>
    <r>
      <rPr>
        <b/>
        <sz val="10"/>
        <rFont val="Arial"/>
        <family val="2"/>
      </rPr>
      <t xml:space="preserve"> 35m</t>
    </r>
  </si>
  <si>
    <r>
      <t xml:space="preserve">30.6-33.2m </t>
    </r>
    <r>
      <rPr>
        <sz val="10"/>
        <rFont val="Arial"/>
        <family val="2"/>
      </rPr>
      <t>blk</t>
    </r>
    <r>
      <rPr>
        <b/>
        <sz val="10"/>
        <rFont val="Arial"/>
        <family val="2"/>
      </rPr>
      <t xml:space="preserve"> bio?</t>
    </r>
    <r>
      <rPr>
        <sz val="10"/>
        <rFont val="Arial"/>
        <family val="2"/>
      </rPr>
      <t>-cc vn @ 45 to CA, low mag, str</t>
    </r>
  </si>
  <si>
    <t>kspar adj to bio-cc, some cc@ 30 to CA</t>
  </si>
  <si>
    <t>Std CDN CGS-5  .155% Cu, 0.93g/t Au, 0.9%S</t>
  </si>
  <si>
    <r>
      <t>50- m</t>
    </r>
    <r>
      <rPr>
        <sz val="11"/>
        <color theme="1"/>
        <rFont val="Calibri"/>
        <family val="2"/>
        <scheme val="minor"/>
      </rPr>
      <t xml:space="preserve"> Str but variable Kspar-2nd bio alt q-m as</t>
    </r>
  </si>
  <si>
    <t>above but v minor CuOx and v. local FeOx on frax</t>
  </si>
  <si>
    <r>
      <t>54-56m</t>
    </r>
    <r>
      <rPr>
        <sz val="11"/>
        <color theme="1"/>
        <rFont val="Calibri"/>
        <family val="2"/>
        <scheme val="minor"/>
      </rPr>
      <t xml:space="preserve"> Nat Cu w/ CuO? On frax @ 65 to CA</t>
    </r>
  </si>
  <si>
    <t>45 to CA dom frax, but 65 to CA common</t>
  </si>
  <si>
    <t>55.8m Str FeOx w/ cc @ 45 to CA</t>
  </si>
  <si>
    <r>
      <t>65.4m</t>
    </r>
    <r>
      <rPr>
        <sz val="11"/>
        <color theme="1"/>
        <rFont val="Calibri"/>
        <family val="2"/>
        <scheme val="minor"/>
      </rPr>
      <t xml:space="preserve"> cpy, below 65.4m ~15% 2nd Kspar flood-</t>
    </r>
  </si>
  <si>
    <t xml:space="preserve">ing &amp; 1-3% inters. leucoxene esp at contact 2nd </t>
  </si>
  <si>
    <r>
      <t>K-spar.  45</t>
    </r>
    <r>
      <rPr>
        <sz val="10"/>
        <rFont val="Arial"/>
        <family val="2"/>
      </rPr>
      <t>° to CA dom frax with some to 60°</t>
    </r>
  </si>
  <si>
    <r>
      <t>70-80m qtz-monzonite:</t>
    </r>
    <r>
      <rPr>
        <sz val="11"/>
        <color theme="1"/>
        <rFont val="Calibri"/>
        <family val="2"/>
        <scheme val="minor"/>
      </rPr>
      <t xml:space="preserve"> with 3-5% leucoxene</t>
    </r>
  </si>
  <si>
    <t>4/2</t>
  </si>
  <si>
    <t xml:space="preserve">as interstital filling. 73.4-79.3 zone of FeOx </t>
  </si>
  <si>
    <r>
      <t>on frac 30-40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CA, some frac as low as 15</t>
    </r>
    <r>
      <rPr>
        <sz val="10"/>
        <rFont val="Arial"/>
        <family val="2"/>
      </rPr>
      <t>° w/</t>
    </r>
  </si>
  <si>
    <t>clay, calcite, zeolite filling frac.  Cpy in blebs, &amp;</t>
  </si>
  <si>
    <t>fine frac fillings &amp; as dissem xls.  At 70 m minor</t>
  </si>
  <si>
    <t>cc with v-f diss cpy. 2nd Kspar (15%) hosts</t>
  </si>
  <si>
    <t>leucoxene and most sulfides.  Cu &lt; 0.1%</t>
  </si>
  <si>
    <r>
      <t>80-102m qtz-monzonite</t>
    </r>
    <r>
      <rPr>
        <sz val="11"/>
        <color theme="1"/>
        <rFont val="Calibri"/>
        <family val="2"/>
        <scheme val="minor"/>
      </rPr>
      <t>: Similar to previous exc</t>
    </r>
  </si>
  <si>
    <t xml:space="preserve">for more 2nd biotite/mag, hem, and sulfides:  </t>
  </si>
  <si>
    <r>
      <t>81-82, veinlets of cpy at 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tr bn to CA. Dissem cpy</t>
    </r>
  </si>
  <si>
    <r>
      <t>POT at 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CA; 83-84m vnlts of massive cpy</t>
    </r>
  </si>
  <si>
    <t>Std SH LG  .50% Cu, 32.6g/tAg, .18%S</t>
  </si>
  <si>
    <t>JobRE06050178</t>
  </si>
  <si>
    <t>Std SH HG  1.038% Cu, 96g/t Ag, .5%S</t>
  </si>
  <si>
    <r>
      <t>at 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CA, some with qtz. 86m, fault at 40</t>
    </r>
    <r>
      <rPr>
        <sz val="10"/>
        <rFont val="Arial"/>
        <family val="2"/>
      </rPr>
      <t>° to</t>
    </r>
  </si>
  <si>
    <t>CA filled with FeOx, clay, and tr of calc. 86-88m</t>
  </si>
  <si>
    <r>
      <t xml:space="preserve">wispy vnlts of chl </t>
    </r>
    <r>
      <rPr>
        <u/>
        <sz val="10"/>
        <rFont val="Arial"/>
        <family val="2"/>
      </rPr>
      <t>+</t>
    </r>
    <r>
      <rPr>
        <sz val="11"/>
        <color theme="1"/>
        <rFont val="Calibri"/>
        <family val="2"/>
        <scheme val="minor"/>
      </rPr>
      <t xml:space="preserve"> calc at low angle to CA, </t>
    </r>
  </si>
  <si>
    <r>
      <t>89.2m clusters of cpy and minor bn.  92-94m 30</t>
    </r>
    <r>
      <rPr>
        <sz val="10"/>
        <rFont val="Arial"/>
        <family val="2"/>
      </rPr>
      <t>°</t>
    </r>
  </si>
  <si>
    <r>
      <t>to 40</t>
    </r>
    <r>
      <rPr>
        <sz val="10"/>
        <rFont val="Arial"/>
        <family val="2"/>
      </rPr>
      <t>° to CA vn of clay and FeOx; tr of covellite</t>
    </r>
  </si>
  <si>
    <t>96-98m minor cpy in vnlts &amp; as diss in 2nd biotite</t>
  </si>
  <si>
    <r>
      <t>98-100 m cpy in vnlts at 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&amp; 70</t>
    </r>
    <r>
      <rPr>
        <sz val="10"/>
        <rFont val="Arial"/>
        <family val="2"/>
      </rPr>
      <t xml:space="preserve">°. 101-107.5m: </t>
    </r>
  </si>
  <si>
    <r>
      <t>102-107.5m:</t>
    </r>
    <r>
      <rPr>
        <sz val="10"/>
        <rFont val="Arial"/>
        <family val="2"/>
      </rPr>
      <t xml:space="preserve"> FeOx rich section with FeOx vnlts</t>
    </r>
  </si>
  <si>
    <r>
      <t>at 45° &amp; 80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CA, with core of hem/clay: CuOx</t>
    </r>
  </si>
  <si>
    <t>on frac and dissem</t>
  </si>
  <si>
    <r>
      <t xml:space="preserve">107.5-121m: </t>
    </r>
    <r>
      <rPr>
        <sz val="10"/>
        <rFont val="Arial"/>
        <family val="2"/>
      </rPr>
      <t>Sheared grayish qtz-monz: frac</t>
    </r>
  </si>
  <si>
    <r>
      <t>range from low 15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w FeOx and clay gouge to 70</t>
    </r>
    <r>
      <rPr>
        <sz val="10"/>
        <rFont val="Arial"/>
        <family val="2"/>
      </rPr>
      <t>°</t>
    </r>
  </si>
  <si>
    <t>w chl and clay.  2-3% leucoxene. Sulfides are tr</t>
  </si>
  <si>
    <t>mostly cpy but rarely covellite. Irr occ of FeOx</t>
  </si>
  <si>
    <t>118m minor cc and cpy in vnlts: 119m tr diss cc</t>
  </si>
  <si>
    <t>123.6 v-f grained cpy with rare blobs of covellite</t>
  </si>
  <si>
    <t>121.6-122.4m cpy in vnlts &amp; dissem w bio.</t>
  </si>
  <si>
    <t>123.6m bleb of Mo. 125.7-126.3m sulf in vnlt @</t>
  </si>
  <si>
    <t>var angles, usually low: tr of euhedral py</t>
  </si>
  <si>
    <r>
      <t>121-128.4m</t>
    </r>
    <r>
      <rPr>
        <sz val="11"/>
        <color theme="1"/>
        <rFont val="Calibri"/>
        <family val="2"/>
        <scheme val="minor"/>
      </rPr>
      <t>: qtz-mon with ankerite stringers,</t>
    </r>
  </si>
  <si>
    <t>bottom contact faulted; hematite alteration and</t>
  </si>
  <si>
    <r>
      <t>sulf usually with 2nd biotite and vnlt @ 45</t>
    </r>
    <r>
      <rPr>
        <sz val="10"/>
        <rFont val="Arial"/>
        <family val="2"/>
      </rPr>
      <t>° to CA</t>
    </r>
  </si>
  <si>
    <t>Some open frac with euhedral qtz and sulf</t>
  </si>
  <si>
    <t>127.95m blebs of bn and interstitial cuprite(?)</t>
  </si>
  <si>
    <r>
      <t>128.4-156.9m</t>
    </r>
    <r>
      <rPr>
        <sz val="11"/>
        <color theme="1"/>
        <rFont val="Calibri"/>
        <family val="2"/>
        <scheme val="minor"/>
      </rPr>
      <t>: pinkish-gray qtz-monz with mod</t>
    </r>
  </si>
  <si>
    <t>K-spar flooding; blegs of bn esp at 129.3-130.2m</t>
  </si>
  <si>
    <t>130.4m stringers of qtz-cpy @ 30 to CA: 132.7m,</t>
  </si>
  <si>
    <r>
      <t>calc vnlt at 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w/ bn as selvage to vn.</t>
    </r>
  </si>
  <si>
    <t>132.5-137.4 rare xls of v/f bn; fault at 137.3 below</t>
  </si>
  <si>
    <t>are blebs of bn and chl vnlts containing cpy+bn:</t>
  </si>
  <si>
    <t>tour with minor blebs of cpy in fault zone.</t>
  </si>
  <si>
    <t>138-189m: masses of bn in biot &amp; w/ cpy in frac.</t>
  </si>
  <si>
    <t xml:space="preserve">Spotty, but 1-2% interst leucoxene. 140-142m </t>
  </si>
  <si>
    <t>v/f bn &amp; cpy on frac. 142-144m tr of cpy &amp; blebs</t>
  </si>
  <si>
    <t>bn within 2nd biotite.  144-146m, zeolite on frac</t>
  </si>
  <si>
    <r>
      <t>at 20 &amp; 45</t>
    </r>
    <r>
      <rPr>
        <sz val="10"/>
        <rFont val="Arial"/>
        <family val="2"/>
      </rPr>
      <t xml:space="preserve">°: no apparent sulfides. 146-150m; </t>
    </r>
  </si>
  <si>
    <t>rare xls of v/f cpy. 150-152m even split of cpy/bn</t>
  </si>
  <si>
    <t>Mag sesc absent 1m on either side of fault @</t>
  </si>
  <si>
    <t>156.9m. 154-156m v/f xls of cpy. 156.9m 0.4</t>
  </si>
  <si>
    <t>Std CDN CGS-4  1.947% Cu, 2.09g/t Au, 3.1%S</t>
  </si>
  <si>
    <t>fault zone with abun clay and FeOx</t>
  </si>
  <si>
    <r>
      <t>156.9-166m</t>
    </r>
    <r>
      <rPr>
        <sz val="11"/>
        <color theme="1"/>
        <rFont val="Calibri"/>
        <family val="2"/>
        <scheme val="minor"/>
      </rPr>
      <t>: pinkish-gray qtz monz. Frac at 45</t>
    </r>
    <r>
      <rPr>
        <sz val="10"/>
        <rFont val="Arial"/>
        <family val="2"/>
      </rPr>
      <t>°</t>
    </r>
  </si>
  <si>
    <t>to CA usually carry 2nd calc.  158-160m, gen</t>
  </si>
  <si>
    <t>low in 2nd biot, but when pres lg clots carry cpy</t>
  </si>
  <si>
    <t>&amp; bn.  160-164m, good grade of cpy and minor</t>
  </si>
  <si>
    <t>bn; 163.3 m specks of Mo; cpy along some frac.</t>
  </si>
  <si>
    <t>166m, 10 cm fault with increase of cpy &amp; bn.</t>
  </si>
  <si>
    <r>
      <t>166-184.7m</t>
    </r>
    <r>
      <rPr>
        <sz val="11"/>
        <color theme="1"/>
        <rFont val="Calibri"/>
        <family val="2"/>
        <scheme val="minor"/>
      </rPr>
      <t>: pinkish-gray, qtz monz: &lt;0.1%</t>
    </r>
  </si>
  <si>
    <t>euhedral py with FeOx reaction rim.  v/f bn + cov</t>
  </si>
  <si>
    <t xml:space="preserve">&amp; tr cpy in biot .  1 cm sec vein of calc @ 175.3 </t>
  </si>
  <si>
    <r>
      <t>at 50</t>
    </r>
    <r>
      <rPr>
        <sz val="10"/>
        <rFont val="Arial"/>
        <family val="2"/>
      </rPr>
      <t>° to CA, calc on most frac surf @ ~45° to CA</t>
    </r>
  </si>
  <si>
    <r>
      <t>184.5-184.7 fault at 15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 mylonite filling</t>
    </r>
  </si>
  <si>
    <r>
      <t>184.7-194.8m</t>
    </r>
    <r>
      <rPr>
        <sz val="11"/>
        <color theme="1"/>
        <rFont val="Calibri"/>
        <family val="2"/>
        <scheme val="minor"/>
      </rPr>
      <t>: pinkish-gray, qtz monz: similar to</t>
    </r>
  </si>
  <si>
    <t>previous section but with a little more py; sec</t>
  </si>
  <si>
    <r>
      <t>calc on most frac surfaces @ 45-50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CA;</t>
    </r>
  </si>
  <si>
    <t>below 189m, cpy content increases. 190.5m, 5</t>
  </si>
  <si>
    <r>
      <t>cm frac with bleaching @ 60</t>
    </r>
    <r>
      <rPr>
        <sz val="10"/>
        <rFont val="Arial"/>
        <family val="2"/>
      </rPr>
      <t>° to CA, zeolite, cpy</t>
    </r>
  </si>
  <si>
    <t>Blank Job RE06053128</t>
  </si>
  <si>
    <t>510A</t>
  </si>
  <si>
    <t>increase on both sides. 191.9-193.8m, calc-biot</t>
  </si>
  <si>
    <r>
      <t>+ qtz vnlts 1-5 mm wide at 70-90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some</t>
    </r>
  </si>
  <si>
    <t>vnlts with up to 5% cpy; cpy also on frac surf,</t>
  </si>
  <si>
    <t>minor dissem bn: cpy:bn ratio is about 2:1.</t>
  </si>
  <si>
    <r>
      <t>194.8-195.3m</t>
    </r>
    <r>
      <rPr>
        <sz val="11"/>
        <color theme="1"/>
        <rFont val="Calibri"/>
        <family val="2"/>
        <scheme val="minor"/>
      </rPr>
      <t xml:space="preserve">: Fault zone, bleached, broken </t>
    </r>
  </si>
  <si>
    <t>zone with open spaces; clay gouge and mylonite</t>
  </si>
  <si>
    <t>filled.</t>
  </si>
  <si>
    <r>
      <t>195.3-208m</t>
    </r>
    <r>
      <rPr>
        <sz val="11"/>
        <color theme="1"/>
        <rFont val="Calibri"/>
        <family val="2"/>
        <scheme val="minor"/>
      </rPr>
      <t>: pinkish-gray qtz monz. 196.6-200.5m</t>
    </r>
  </si>
  <si>
    <t>open spaced vnlt some with calc others w sulf at</t>
  </si>
  <si>
    <r>
      <t>30-50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CA, tr of py mostly altered to hemetite.</t>
    </r>
  </si>
  <si>
    <r>
      <t>201.5m, 2 cm late calcite vein @ 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</t>
    </r>
  </si>
  <si>
    <t>Bn as dissem xls, clots and vnlt filling. 202-206m</t>
  </si>
  <si>
    <t>bn:cpy ration is about 1:1. 206-208 abundant cpy</t>
  </si>
  <si>
    <r>
      <t>in vnlts at 70</t>
    </r>
    <r>
      <rPr>
        <sz val="10"/>
        <rFont val="Arial"/>
        <family val="2"/>
      </rPr>
      <t xml:space="preserve">° to CA &amp; frac + dissem xls, minor </t>
    </r>
  </si>
  <si>
    <t>bn. 207.5-208m distruction of magnetite, abun</t>
  </si>
  <si>
    <t>FeOx minor CuCO and native Cu. Minor epidote</t>
  </si>
  <si>
    <t>along vnlts and fractures.</t>
  </si>
  <si>
    <r>
      <t>208-208.5m</t>
    </r>
    <r>
      <rPr>
        <sz val="11"/>
        <color theme="1"/>
        <rFont val="Calibri"/>
        <family val="2"/>
        <scheme val="minor"/>
      </rPr>
      <t>: Fault zone  Heavy FeOx staining,</t>
    </r>
  </si>
  <si>
    <t>CuCO, tr native Cu abun chlorite alteration.</t>
  </si>
  <si>
    <r>
      <t>frac at 15-30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and 45-70</t>
    </r>
    <r>
      <rPr>
        <sz val="10"/>
        <rFont val="Arial"/>
        <family val="2"/>
      </rPr>
      <t>°: Host rock, qtz monz.</t>
    </r>
  </si>
  <si>
    <t>208-210m bn and minor cpy on some frac, also</t>
  </si>
  <si>
    <t>minor zeolite &amp; calc vnlts. 209.7m, 10 cm fault</t>
  </si>
  <si>
    <t>zone with zeolite &amp; minor cpy. Minor epidote</t>
  </si>
  <si>
    <r>
      <t>211m 1 cm vn of calc-ep with rim of bn @ 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CA</t>
    </r>
  </si>
  <si>
    <r>
      <t>213.6-214.2m</t>
    </r>
    <r>
      <rPr>
        <sz val="11"/>
        <color theme="1"/>
        <rFont val="Calibri"/>
        <family val="2"/>
        <scheme val="minor"/>
      </rPr>
      <t>: Fault zone with abun FeOx, clay,</t>
    </r>
  </si>
  <si>
    <t>&amp; minor CuCO.</t>
  </si>
  <si>
    <r>
      <t>214.2-216.2m</t>
    </r>
    <r>
      <rPr>
        <sz val="11"/>
        <color theme="1"/>
        <rFont val="Calibri"/>
        <family val="2"/>
        <scheme val="minor"/>
      </rPr>
      <t>: Pinkish-greenish-gray qtz monz.</t>
    </r>
  </si>
  <si>
    <t>&gt;20</t>
  </si>
  <si>
    <t>with slightly more chl alter and less 2nd bio alt,</t>
  </si>
  <si>
    <t>&gt;15</t>
  </si>
  <si>
    <t>but lots of Kspa flooding, tr of dissem bn.</t>
  </si>
  <si>
    <r>
      <t>216.2-217.4m</t>
    </r>
    <r>
      <rPr>
        <sz val="11"/>
        <color theme="1"/>
        <rFont val="Calibri"/>
        <family val="2"/>
        <scheme val="minor"/>
      </rPr>
      <t xml:space="preserve">: broken core with few sec longer </t>
    </r>
  </si>
  <si>
    <r>
      <t>than 8 cm.  Frac at 25-40</t>
    </r>
    <r>
      <rPr>
        <sz val="10"/>
        <rFont val="Arial"/>
        <family val="2"/>
      </rPr>
      <t>° &amp; 60-80° with abun</t>
    </r>
  </si>
  <si>
    <t>green chl &amp; calc on faces.  Low in sulfides</t>
  </si>
  <si>
    <r>
      <t>217.4-221.9m</t>
    </r>
    <r>
      <rPr>
        <sz val="11"/>
        <color theme="1"/>
        <rFont val="Calibri"/>
        <family val="2"/>
        <scheme val="minor"/>
      </rPr>
      <t>: Pinkish-gray-green, qtz monz.</t>
    </r>
  </si>
  <si>
    <t>5-7% large clasts of 2nd bio. 218-220m cpy surr</t>
  </si>
  <si>
    <t>bio grains at upper portion while bn, interstitial</t>
  </si>
  <si>
    <t>grains increases with depth. 220m: SpG = 2.61</t>
  </si>
  <si>
    <r>
      <t>221.9-222.1m</t>
    </r>
    <r>
      <rPr>
        <sz val="11"/>
        <color theme="1"/>
        <rFont val="Calibri"/>
        <family val="2"/>
        <scheme val="minor"/>
      </rPr>
      <t xml:space="preserve">: Fault with abun FeOx; some </t>
    </r>
  </si>
  <si>
    <t>CuCO.  Bleaching of core continues to 222.5 with</t>
  </si>
  <si>
    <t>clay and gouge on frac surfaces</t>
  </si>
  <si>
    <r>
      <t>222.1-226.3m</t>
    </r>
    <r>
      <rPr>
        <sz val="11"/>
        <color theme="1"/>
        <rFont val="Calibri"/>
        <family val="2"/>
        <scheme val="minor"/>
      </rPr>
      <t>: pinkish-gray qtz monz. Fault at</t>
    </r>
  </si>
  <si>
    <t>223.4m with FeOx, clay gouge and calc, tr cpy;</t>
  </si>
  <si>
    <t xml:space="preserve">again at 223.7-223.8m. </t>
  </si>
  <si>
    <r>
      <t>226.3-237.5 m</t>
    </r>
    <r>
      <rPr>
        <sz val="10"/>
        <color indexed="8"/>
        <rFont val="Arial"/>
        <family val="2"/>
      </rPr>
      <t>, qtz-monz as above but w calc vnlt</t>
    </r>
  </si>
  <si>
    <r>
      <t>w cpy &amp; narrow rimming of cc @ 40-70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CA;</t>
    </r>
  </si>
  <si>
    <t>epidote usually assoc; dissem cpy &amp; bn in qtz-</t>
  </si>
  <si>
    <t>monz. 230.5m fault with calc, FeOx &amp; minor cpy</t>
  </si>
  <si>
    <t>Std CDN CGS-1  .596%Cu, .53g/t Au, 3.9%S</t>
  </si>
  <si>
    <r>
      <t>231.5m calc, tourm, cpy vn 1 cm wide @ 0</t>
    </r>
    <r>
      <rPr>
        <sz val="10"/>
        <rFont val="Arial"/>
        <family val="2"/>
      </rPr>
      <t>°  CA:</t>
    </r>
  </si>
  <si>
    <t xml:space="preserve">local minor cc not secondary to cpy. 236-237.5 </t>
  </si>
  <si>
    <t>qtz w minor calc vn increase and mag decrease</t>
  </si>
  <si>
    <r>
      <t>237.5- 245.9m</t>
    </r>
    <r>
      <rPr>
        <sz val="11"/>
        <color theme="1"/>
        <rFont val="Calibri"/>
        <family val="2"/>
        <scheme val="minor"/>
      </rPr>
      <t>: dark, pinkish-gray qtz-monz. One</t>
    </r>
  </si>
  <si>
    <t>% 0.5 cm blebs of epidote and little biotite, cpy</t>
  </si>
  <si>
    <t>as frac filling &amp; dissem grains. Small faults at</t>
  </si>
  <si>
    <t>241.6m, 242.3m, 245.3m, 245.9m with broken</t>
  </si>
  <si>
    <t>ground and sec calc.</t>
  </si>
  <si>
    <r>
      <t>245.9 - 256.6m</t>
    </r>
    <r>
      <rPr>
        <sz val="11"/>
        <color theme="1"/>
        <rFont val="Calibri"/>
        <family val="2"/>
        <scheme val="minor"/>
      </rPr>
      <t>: similar to above but with 2-3%</t>
    </r>
  </si>
  <si>
    <t>biotite; increase in cpy and bn with bn domin at</t>
  </si>
  <si>
    <t>bottome of section</t>
  </si>
  <si>
    <r>
      <t>256.6-261.9m</t>
    </r>
    <r>
      <rPr>
        <sz val="11"/>
        <color theme="1"/>
        <rFont val="Calibri"/>
        <family val="2"/>
        <scheme val="minor"/>
      </rPr>
      <t xml:space="preserve">: broken ground with faulting and </t>
    </r>
  </si>
  <si>
    <t>minor local tourm breccia (257.0-257.3m). Varing</t>
  </si>
  <si>
    <t>sulf including dissem bn&gt;cpy, and vnlt of cpy&gt;bn</t>
  </si>
  <si>
    <t>at irreg but high angles to CA. 260-261.9m wispy</t>
  </si>
  <si>
    <t>vnlt of biot, tourm with f/g cpy.</t>
  </si>
  <si>
    <r>
      <t>261.9-273.9m</t>
    </r>
    <r>
      <rPr>
        <sz val="11"/>
        <color theme="1"/>
        <rFont val="Calibri"/>
        <family val="2"/>
        <scheme val="minor"/>
      </rPr>
      <t>: dark pinkish-gray qtz monz w/</t>
    </r>
  </si>
  <si>
    <t>1-2% &lt;4mm clots of sec biot and rare, discont</t>
  </si>
  <si>
    <r>
      <t>vnlts of Chl-Epi and cpy at 55</t>
    </r>
    <r>
      <rPr>
        <sz val="10"/>
        <rFont val="Arial"/>
        <family val="2"/>
      </rPr>
      <t>° or less to CA</t>
    </r>
  </si>
  <si>
    <t>Better porphyry texture then all previous sections</t>
  </si>
  <si>
    <t>265.2m, wispy vnlts of tourm with cpy on either</t>
  </si>
  <si>
    <t xml:space="preserve">side of a fault at 265.7-265.8m; fault with chl </t>
  </si>
  <si>
    <r>
      <t xml:space="preserve">gouge. Rare vnlt of tourm </t>
    </r>
    <r>
      <rPr>
        <u/>
        <sz val="10"/>
        <rFont val="Arial"/>
        <family val="2"/>
      </rPr>
      <t>+</t>
    </r>
    <r>
      <rPr>
        <sz val="11"/>
        <color theme="1"/>
        <rFont val="Calibri"/>
        <family val="2"/>
        <scheme val="minor"/>
      </rPr>
      <t xml:space="preserve"> qtz &amp; Chl at 30</t>
    </r>
    <r>
      <rPr>
        <sz val="10"/>
        <rFont val="Arial"/>
        <family val="2"/>
      </rPr>
      <t>° to</t>
    </r>
  </si>
  <si>
    <t>CA and as clots. Cpy as dissem gr &amp; in rare vnlts.</t>
  </si>
  <si>
    <t>Tr of v/f gr py mostly altered to red limonite.</t>
  </si>
  <si>
    <r>
      <t>273.9-282.4m</t>
    </r>
    <r>
      <rPr>
        <sz val="11"/>
        <color theme="1"/>
        <rFont val="Calibri"/>
        <family val="2"/>
        <scheme val="minor"/>
      </rPr>
      <t>: Shear zone of rock similar to above</t>
    </r>
  </si>
  <si>
    <t>The most intense shearing is at 274.9-276.5m with</t>
  </si>
  <si>
    <t xml:space="preserve">considerable mylonite + Chl and calc gouge along </t>
  </si>
  <si>
    <t>fracture surfaces.  Sulfides are almost absent!</t>
  </si>
  <si>
    <t>Scattering of tourm, esp at 281.4 as interstitial fill-</t>
  </si>
  <si>
    <t>ing in brecciated qtz monz.</t>
  </si>
  <si>
    <r>
      <t>282.4-295.9m</t>
    </r>
    <r>
      <rPr>
        <sz val="11"/>
        <color theme="1"/>
        <rFont val="Calibri"/>
        <family val="2"/>
        <scheme val="minor"/>
      </rPr>
      <t xml:space="preserve">: dark pinkish-gray qtz monz with </t>
    </r>
  </si>
  <si>
    <t>minor qtz-chl-epi-cpy stringers. Tr of py mostly</t>
  </si>
  <si>
    <t>altered to red ("live") limonite.  Vnlts of cc?</t>
  </si>
  <si>
    <r>
      <t>295.9-324.3m</t>
    </r>
    <r>
      <rPr>
        <sz val="11"/>
        <color theme="1"/>
        <rFont val="Calibri"/>
        <family val="2"/>
        <scheme val="minor"/>
      </rPr>
      <t>: Light pinkish-gray qtz monz. Por-</t>
    </r>
  </si>
  <si>
    <t>phyry tx partially masked by Kspar flooding. Minor</t>
  </si>
  <si>
    <t>late-stage qtz-chl-epi-cpy vnlts with hemetite at</t>
  </si>
  <si>
    <r>
      <t>various angles, but generally 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 Cpy also</t>
    </r>
  </si>
  <si>
    <t>forms as dissem grains or in clusters. Local vnlts</t>
  </si>
  <si>
    <t>of specular hemetite. Tr to rare grains of py, all</t>
  </si>
  <si>
    <t>altered to red ("live") limonite. 312m, minor fault @</t>
  </si>
  <si>
    <r>
      <t>30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with mylonite and calc on fault plane.</t>
    </r>
  </si>
  <si>
    <t xml:space="preserve">320m minor fracturing with calc-chl+ gouge @ </t>
  </si>
  <si>
    <t>0-15° to CA.  320.6-321m zone of irreg vnlts of</t>
  </si>
  <si>
    <t>qtz-calc-biot-hem+locally massive cpy. 310-314m</t>
  </si>
  <si>
    <t>mix of cpy and minor gn of bornite; cpy:bn=5:1.</t>
  </si>
  <si>
    <t>EOH</t>
  </si>
  <si>
    <r>
      <t>324.3-329m</t>
    </r>
    <r>
      <rPr>
        <sz val="11"/>
        <color theme="1"/>
        <rFont val="Calibri"/>
        <family val="2"/>
        <scheme val="minor"/>
      </rPr>
      <t xml:space="preserve">: Sheared p;inkish qtz monz with </t>
    </r>
  </si>
  <si>
    <t>zones of breccia containing qtz-tourm-biot+cpy.</t>
  </si>
  <si>
    <t>The last 20 cm is a tourm breccia.</t>
  </si>
  <si>
    <r>
      <t>329.0-347.8m</t>
    </r>
    <r>
      <rPr>
        <sz val="11"/>
        <color theme="1"/>
        <rFont val="Calibri"/>
        <family val="2"/>
        <scheme val="minor"/>
      </rPr>
      <t>: Dark pink qtz monz with 1-3mm</t>
    </r>
  </si>
  <si>
    <r>
      <t>stringers of tourm-qtz-hem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calc+cpy. Vnlts are</t>
    </r>
  </si>
  <si>
    <t>usually cored with qtz and qtz forms as a selvage</t>
  </si>
  <si>
    <t>along the vnlts.  Cpy also as dissem grains. 330.2</t>
  </si>
  <si>
    <t>to 334.4m, Kspar flooded with few or no vnlts of</t>
  </si>
  <si>
    <t>tourm, but with vnlts of calc+qtz+chl and minor cpy</t>
  </si>
  <si>
    <t>Short sections of tourm breccia. Tr py to limonite.</t>
  </si>
  <si>
    <t>Porphyry texture often masked by Kspar flooding.</t>
  </si>
  <si>
    <t>338-340m: some cpy gr have minor cc along rims.</t>
  </si>
  <si>
    <r>
      <t>347.8-355.2m</t>
    </r>
    <r>
      <rPr>
        <sz val="11"/>
        <color theme="1"/>
        <rFont val="Calibri"/>
        <family val="2"/>
        <scheme val="minor"/>
      </rPr>
      <t>: Greenish-pink tourmaline breccia</t>
    </r>
  </si>
  <si>
    <t>with qtz-tourm filling spac around greenish-pink,</t>
  </si>
  <si>
    <t>Chl-Epi rich micro-porphyritic qtz monz. Interstit</t>
  </si>
  <si>
    <t>filling is tourm+qtz with minor calc and tr of cpy.</t>
  </si>
  <si>
    <t>Chl+epi alter of host is strongest in this hole. Minor</t>
  </si>
  <si>
    <r>
      <t>local open spaced cavities filled with xld of calc</t>
    </r>
    <r>
      <rPr>
        <u/>
        <sz val="10"/>
        <rFont val="Arial"/>
        <family val="2"/>
      </rPr>
      <t>+</t>
    </r>
  </si>
  <si>
    <r>
      <t>py</t>
    </r>
    <r>
      <rPr>
        <u/>
        <sz val="10"/>
        <rFont val="Arial"/>
        <family val="2"/>
      </rPr>
      <t>+</t>
    </r>
    <r>
      <rPr>
        <sz val="11"/>
        <color theme="1"/>
        <rFont val="Calibri"/>
        <family val="2"/>
        <scheme val="minor"/>
      </rPr>
      <t>cpy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qtz, often banded. 352-354m, several 20-</t>
    </r>
  </si>
  <si>
    <t>30 cm sections of "ore grade" cpy.  Tourm infilling</t>
  </si>
  <si>
    <t>may represent up to 50% of total rock.</t>
  </si>
  <si>
    <r>
      <t>355.2-358.2m</t>
    </r>
    <r>
      <rPr>
        <sz val="10"/>
        <rFont val="Arial"/>
        <family val="2"/>
      </rPr>
      <t>: Fault zone with the original rock</t>
    </r>
  </si>
  <si>
    <t>being the tourmaline breccia; now mostly rock</t>
  </si>
  <si>
    <t>flour and clay-like gouge with abundant sec py.</t>
  </si>
  <si>
    <r>
      <t>358.2-366.85m</t>
    </r>
    <r>
      <rPr>
        <sz val="11"/>
        <color theme="1"/>
        <rFont val="Calibri"/>
        <family val="2"/>
        <scheme val="minor"/>
      </rPr>
      <t>: Tourmaline breccia similar to sec</t>
    </r>
  </si>
  <si>
    <t>above, but with lesser total tourm infilling. Lower</t>
  </si>
  <si>
    <r>
      <t>contact in a fault with contact @ 75</t>
    </r>
    <r>
      <rPr>
        <sz val="10"/>
        <rFont val="Arial"/>
        <family val="2"/>
      </rPr>
      <t>°. Minor Kspar</t>
    </r>
  </si>
  <si>
    <t xml:space="preserve">flooding.  Sulfides are rare. 361.2-362.9m abun </t>
  </si>
  <si>
    <t>stringer of calc, some filling open cavities.</t>
  </si>
  <si>
    <r>
      <t>366.85-367.5m</t>
    </r>
    <r>
      <rPr>
        <sz val="11"/>
        <color theme="1"/>
        <rFont val="Calibri"/>
        <family val="2"/>
        <scheme val="minor"/>
      </rPr>
      <t>: Fault zone with lower contace at</t>
    </r>
  </si>
  <si>
    <r>
      <t>50</t>
    </r>
    <r>
      <rPr>
        <sz val="10"/>
        <rFont val="Arial"/>
        <family val="2"/>
      </rPr>
      <t>°  Host rock appears to be mostly tourm breccia</t>
    </r>
  </si>
  <si>
    <r>
      <t>367.5-389.6m</t>
    </r>
    <r>
      <rPr>
        <sz val="10"/>
        <rFont val="Arial"/>
        <family val="2"/>
      </rPr>
      <t xml:space="preserve">: Dark pinkish-gray qzt monz with </t>
    </r>
  </si>
  <si>
    <t>extensive zone of Kspar flooding masking porphyry</t>
  </si>
  <si>
    <t>tx. To 370.5m parallel to sub-parallel vnlts of sec</t>
  </si>
  <si>
    <t>calc and havy Kspar flooding.  Sulfides are rare</t>
  </si>
  <si>
    <t>and py may exceed cpy; all py converted to Lim.</t>
  </si>
  <si>
    <t>Cpy is usually a minor constituant of vnlts; also in</t>
  </si>
  <si>
    <t>chl+biot or biot/qtz xls. At 383-384m vnlts of calc-</t>
  </si>
  <si>
    <r>
      <t>qtz-hem-specular hem-chl @ 40-45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</t>
    </r>
  </si>
  <si>
    <r>
      <t>NOTE: All in-hole survey data has been corrected to indicate True North by adding 16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reported Az readings</t>
    </r>
  </si>
  <si>
    <t>06MN-04</t>
  </si>
  <si>
    <t>Started: June 12, 2006</t>
  </si>
  <si>
    <t>Finished: 23-jun06</t>
  </si>
  <si>
    <t>TD: 368.6m</t>
  </si>
  <si>
    <t>Core Size: HQ</t>
  </si>
  <si>
    <t>E (NAD27 UTM): 687110</t>
  </si>
  <si>
    <t>Northing: 4454332</t>
  </si>
  <si>
    <t>5815 ft</t>
  </si>
  <si>
    <t xml:space="preserve"> Driller: Ruen, A. Aronson</t>
  </si>
  <si>
    <t>Logged by: R. Gonzales</t>
  </si>
  <si>
    <t>0- &lt;5</t>
  </si>
  <si>
    <t>1-Cu dom</t>
  </si>
  <si>
    <t>1- 5-10%</t>
  </si>
  <si>
    <r>
      <t>128.9</t>
    </r>
    <r>
      <rPr>
        <sz val="10"/>
        <rFont val="Arial"/>
        <family val="2"/>
      </rPr>
      <t>°</t>
    </r>
  </si>
  <si>
    <t>198.2m</t>
  </si>
  <si>
    <r>
      <t>135.1</t>
    </r>
    <r>
      <rPr>
        <sz val="10"/>
        <rFont val="Arial"/>
        <family val="2"/>
      </rPr>
      <t>°</t>
    </r>
  </si>
  <si>
    <t>365.9m</t>
  </si>
  <si>
    <r>
      <t>138.0</t>
    </r>
    <r>
      <rPr>
        <sz val="10"/>
        <rFont val="Arial"/>
        <family val="2"/>
      </rPr>
      <t>°</t>
    </r>
  </si>
  <si>
    <t>2- 10-20%</t>
  </si>
  <si>
    <t>3- &gt;20%</t>
  </si>
  <si>
    <t>0-1.4m Soil, 1.4-2m oxidized qtz monz</t>
  </si>
  <si>
    <r>
      <t>2.0-14.0m</t>
    </r>
    <r>
      <rPr>
        <sz val="10"/>
        <rFont val="Arial"/>
        <family val="2"/>
      </rPr>
      <t xml:space="preserve">: Blocky ground </t>
    </r>
    <r>
      <rPr>
        <b/>
        <sz val="10"/>
        <rFont val="Arial"/>
        <family val="2"/>
      </rPr>
      <t xml:space="preserve">"Oxidized Zone" </t>
    </r>
    <r>
      <rPr>
        <sz val="10"/>
        <rFont val="Arial"/>
        <family val="2"/>
      </rPr>
      <t xml:space="preserve">, </t>
    </r>
  </si>
  <si>
    <r>
      <t>Orange FeOx on frax @ 45-50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with some</t>
    </r>
  </si>
  <si>
    <r>
      <t>frax as low as 15</t>
    </r>
    <r>
      <rPr>
        <sz val="10"/>
        <rFont val="Arial"/>
        <family val="2"/>
      </rPr>
      <t>°. Pervasive leucoxene.</t>
    </r>
  </si>
  <si>
    <t>No pervasive earthy hem stain or CuOx(CO) on</t>
  </si>
  <si>
    <t>&gt;25</t>
  </si>
  <si>
    <t>frax. When not masked by Kspar flooding, white</t>
  </si>
  <si>
    <t>&gt;24</t>
  </si>
  <si>
    <t>plag porphyry texture common. Abundant chl.</t>
  </si>
  <si>
    <t>Pervasive leucoxene.  Magnetics varible, silver-</t>
  </si>
  <si>
    <t>gray mag is present and unoxidized. FeOx along</t>
  </si>
  <si>
    <t xml:space="preserve">frax forms selvage on either side. Deficient in </t>
  </si>
  <si>
    <t>sulfides.</t>
  </si>
  <si>
    <t>Std SH HG  1.038% Cu, 96.0 g/t Ag, .5%S</t>
  </si>
  <si>
    <r>
      <t>14.0-36.8m</t>
    </r>
    <r>
      <rPr>
        <sz val="11"/>
        <color theme="1"/>
        <rFont val="Calibri"/>
        <family val="2"/>
        <scheme val="minor"/>
      </rPr>
      <t>: Dark pinkish qtz monz with a equi-</t>
    </r>
  </si>
  <si>
    <t xml:space="preserve">granular, micro-porphyritic texture.  Chlorite is </t>
  </si>
  <si>
    <t xml:space="preserve">common and probably an alteration product of </t>
  </si>
  <si>
    <t>biot; it also occurs in vnlts. 17-18m: minor CuCO</t>
  </si>
  <si>
    <t>Belolw 14m, except for frax surfaces, the rock is</t>
  </si>
  <si>
    <t>fresh but carries minor CuCO.  Orange, FeOx as</t>
  </si>
  <si>
    <t>selvage  up to 5mm wide on either side of frax.</t>
  </si>
  <si>
    <t>24.7m, first specks of isolated gr of cpy and cc.</t>
  </si>
  <si>
    <t>Below 32m, cpy increases. 34-36m, dom dissem</t>
  </si>
  <si>
    <t>cpy with tr of bn in tourm xls, also minor micro</t>
  </si>
  <si>
    <t>frac with cpy.</t>
  </si>
  <si>
    <r>
      <t>36.8-37.2m</t>
    </r>
    <r>
      <rPr>
        <sz val="10"/>
        <rFont val="Arial"/>
      </rPr>
      <t>: Fault zone; ground and broken FeOx</t>
    </r>
  </si>
  <si>
    <t>rich rock with minor clay</t>
  </si>
  <si>
    <r>
      <t>37.2-44.0</t>
    </r>
    <r>
      <rPr>
        <sz val="11"/>
        <color theme="1"/>
        <rFont val="Calibri"/>
        <family val="2"/>
        <scheme val="minor"/>
      </rPr>
      <t>m: Dark pinkish qtz monz with local</t>
    </r>
  </si>
  <si>
    <t>bands of Kspar flooding and tourm @ 40-50° to</t>
  </si>
  <si>
    <t>CONTROL STANDARD (BLANK)</t>
  </si>
  <si>
    <t xml:space="preserve">CA; f/g porphyritic texture only masked by Kspar </t>
  </si>
  <si>
    <t>Mag very spotty! Sulf, are principally dissem gr</t>
  </si>
  <si>
    <t xml:space="preserve">in tourm very rare micro fractures w/ cpy. Cc/bn </t>
  </si>
  <si>
    <t>&gt;100</t>
  </si>
  <si>
    <t>very rare. Kspar flooding is 10% of core volumn.</t>
  </si>
  <si>
    <t>44.0-44.1m: Fault with ground rock w/ few larger</t>
  </si>
  <si>
    <t>than 1cm</t>
  </si>
  <si>
    <r>
      <t>44.1-57.9</t>
    </r>
    <r>
      <rPr>
        <sz val="10"/>
        <rFont val="Arial"/>
      </rPr>
      <t>m; Dark pinkish coloured qtz monz w/</t>
    </r>
  </si>
  <si>
    <t>porp. texture similar to previous section. 46-48m</t>
  </si>
  <si>
    <t>two tourm vnlts with cpy and tr cc; vnlts at 20 &amp;</t>
  </si>
  <si>
    <r>
      <t>60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@ 45.5m blocky core w/ FeOx on</t>
    </r>
  </si>
  <si>
    <t>some frax + cpy.  Minor micro-frax w/ cpy &amp; bn</t>
  </si>
  <si>
    <r>
      <t>57.9-58.35m</t>
    </r>
    <r>
      <rPr>
        <sz val="11"/>
        <color theme="1"/>
        <rFont val="Calibri"/>
        <family val="2"/>
        <scheme val="minor"/>
      </rPr>
      <t>: Sheared rock w/ heavy FeOx</t>
    </r>
  </si>
  <si>
    <r>
      <t>staining along frax @ 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</t>
    </r>
  </si>
  <si>
    <r>
      <t>58.35-66.0m</t>
    </r>
    <r>
      <rPr>
        <sz val="11"/>
        <color theme="1"/>
        <rFont val="Calibri"/>
        <family val="2"/>
        <scheme val="minor"/>
      </rPr>
      <t>: Dark pinkish coloured qtz monz w/</t>
    </r>
  </si>
  <si>
    <t>porp. texture similar to previous section but w/</t>
  </si>
  <si>
    <t>slightly more Kspar flooding. 61-61.3m cpy in</t>
  </si>
  <si>
    <t>vnlts and as selvage along side.</t>
  </si>
  <si>
    <r>
      <t>66.0m</t>
    </r>
    <r>
      <rPr>
        <sz val="11"/>
        <color theme="1"/>
        <rFont val="Calibri"/>
        <family val="2"/>
        <scheme val="minor"/>
      </rPr>
      <t>: Small fault</t>
    </r>
  </si>
  <si>
    <t>66.0-72.5m: Lt. brownish-black, qtz monz-tourm</t>
  </si>
  <si>
    <t>breccia. Upper contact masked but appears to</t>
  </si>
  <si>
    <r>
      <t>be high angle; lower contact: shear zone w/ 35</t>
    </r>
    <r>
      <rPr>
        <sz val="10"/>
        <rFont val="Arial"/>
        <family val="2"/>
      </rPr>
      <t>°</t>
    </r>
  </si>
  <si>
    <t>contact. 66-69.3m locally brecciated, mostly irrg</t>
  </si>
  <si>
    <t>Std SH LG  .50% Cu, 32.6 g/t Ag, .18%S</t>
  </si>
  <si>
    <t>69.9m native copper along frac</t>
  </si>
  <si>
    <t>vnlts tourm+plag+serc+cpy. True breccia below</t>
  </si>
  <si>
    <r>
      <t>69.3m. 69.6m 3-4mm vnlts of massive py @ 15</t>
    </r>
    <r>
      <rPr>
        <sz val="10"/>
        <rFont val="Arial"/>
        <family val="2"/>
      </rPr>
      <t>°</t>
    </r>
  </si>
  <si>
    <t>to CA. 70.7-72m 0.5mm flat lying vnlt of euhedral</t>
  </si>
  <si>
    <t>py w/ cubes nearly as wide as vnlt. Lower contact</t>
  </si>
  <si>
    <t>dominated by 35° to CA vns of py-qtz-tourm+</t>
  </si>
  <si>
    <t>minor cpy.</t>
  </si>
  <si>
    <r>
      <t>72.5-80.7m</t>
    </r>
    <r>
      <rPr>
        <sz val="11"/>
        <color theme="1"/>
        <rFont val="Calibri"/>
        <family val="2"/>
        <scheme val="minor"/>
      </rPr>
      <t>: Broken and faulted qtz monz porph</t>
    </r>
  </si>
  <si>
    <t>w/ FeOx on most frax surfaces &amp; may extend</t>
  </si>
  <si>
    <t xml:space="preserve">0.5cm into wallrock.  </t>
  </si>
  <si>
    <r>
      <t>80.7-83.9m</t>
    </r>
    <r>
      <rPr>
        <sz val="10"/>
        <rFont val="Arial"/>
      </rPr>
      <t>: Pink qtz monz</t>
    </r>
  </si>
  <si>
    <r>
      <t>83.9-85.2m</t>
    </r>
    <r>
      <rPr>
        <sz val="10"/>
        <rFont val="Arial"/>
      </rPr>
      <t>: Sheared pink qtz monz; heavily pitt-</t>
    </r>
  </si>
  <si>
    <t>ed and soft (probably remov of chl-epi); abd vnls</t>
  </si>
  <si>
    <t>w/ FeOx+selvage. Cpy assoc w/ tourm vnlts.</t>
  </si>
  <si>
    <r>
      <t>85.2-88.0</t>
    </r>
    <r>
      <rPr>
        <sz val="10"/>
        <rFont val="Arial"/>
      </rPr>
      <t>m: Bleached, slighly pink qtz monz</t>
    </r>
  </si>
  <si>
    <t>similar to previous section; v-rare sulf. 87.6m</t>
  </si>
  <si>
    <t>3-4mm tourm vnlt w/ minor brassy coloured cpy</t>
  </si>
  <si>
    <t>at 10-15° to CA; 88.4m tourm vnlt with cc+cpy</t>
  </si>
  <si>
    <r>
      <t>88.0-88.2m</t>
    </r>
    <r>
      <rPr>
        <sz val="10"/>
        <rFont val="Arial"/>
      </rPr>
      <t>: Faults zone; bleach qtz monz w/</t>
    </r>
  </si>
  <si>
    <t>Blank</t>
  </si>
  <si>
    <t>abund FeOx on frac surfaces</t>
  </si>
  <si>
    <r>
      <t>88.2-98.0m</t>
    </r>
    <r>
      <rPr>
        <sz val="10"/>
        <rFont val="Arial"/>
      </rPr>
      <t>: Rusty, pinkish-gray qtz monz; FeOx</t>
    </r>
  </si>
  <si>
    <t>decrease to 90m - FeOx appears related to mag.</t>
  </si>
  <si>
    <t>92.7-93.4m: broken core+sm fault; frac @ low</t>
  </si>
  <si>
    <t>angle to CA</t>
  </si>
  <si>
    <r>
      <t>98.0-138.3m</t>
    </r>
    <r>
      <rPr>
        <sz val="10"/>
        <rFont val="Arial"/>
        <family val="2"/>
      </rPr>
      <t>:Blocky, dark pinkish-gray qtz monz</t>
    </r>
  </si>
  <si>
    <t>w/ dense frac at 0-30° to CA. Local minor faulting</t>
  </si>
  <si>
    <t>&amp; weakly mineralized; porphyry texture slightly</t>
  </si>
  <si>
    <t>masked by Kspar flooding, mag altered to</t>
  </si>
  <si>
    <t>hematite. 133.5-134.4m micro-frac parallel to CA</t>
  </si>
  <si>
    <t>w/ cpy-bn.</t>
  </si>
  <si>
    <r>
      <t>138.3-150.35m</t>
    </r>
    <r>
      <rPr>
        <sz val="11"/>
        <color theme="1"/>
        <rFont val="Calibri"/>
        <family val="2"/>
        <scheme val="minor"/>
      </rPr>
      <t>: Dark, pinkish-gray qtz monz w/</t>
    </r>
  </si>
  <si>
    <t>f/g equigranular porphyritic texture. Frac @ 40-</t>
  </si>
  <si>
    <t>50° to CA av density 10-20 cm. Last three m frac</t>
  </si>
  <si>
    <t>density increases. 144-146m tr of cpy; 146-148m</t>
  </si>
  <si>
    <t>native Cu in hairlike vnlts &amp; dissme; tr of cpy+bn</t>
  </si>
  <si>
    <t>assoc with tourm clots.</t>
  </si>
  <si>
    <r>
      <t>150.35-151.6m</t>
    </r>
    <r>
      <rPr>
        <sz val="11"/>
        <color theme="1"/>
        <rFont val="Calibri"/>
        <family val="2"/>
        <scheme val="minor"/>
      </rPr>
      <t>: Shear zone; broken core w/</t>
    </r>
  </si>
  <si>
    <t>zeolite along many frac. 150.5m, bn on frac.</t>
  </si>
  <si>
    <r>
      <t>151.6-160.0m</t>
    </r>
    <r>
      <rPr>
        <sz val="11"/>
        <color theme="1"/>
        <rFont val="Calibri"/>
        <family val="2"/>
        <scheme val="minor"/>
      </rPr>
      <t>: Dark, pinkish-gray qtz monz w/</t>
    </r>
  </si>
  <si>
    <t>f/g equigranular porphyritic texture. 2-3% clots</t>
  </si>
  <si>
    <t>of up 1 cm diam tourm. At 155.4m, 20 cm fault</t>
  </si>
  <si>
    <t>w/ minor zeolite on frac. Tr of cpy &amp; bn.</t>
  </si>
  <si>
    <r>
      <t>160.0-160.5m</t>
    </r>
    <r>
      <rPr>
        <sz val="10"/>
        <rFont val="Arial"/>
        <family val="2"/>
      </rPr>
      <t>: Fault zone, qtz monz w/ zeolite</t>
    </r>
  </si>
  <si>
    <t>&amp; yellow chl(?) on frac planes.</t>
  </si>
  <si>
    <r>
      <t>160.5-173.9m</t>
    </r>
    <r>
      <rPr>
        <sz val="11"/>
        <color theme="1"/>
        <rFont val="Calibri"/>
        <family val="2"/>
        <scheme val="minor"/>
      </rPr>
      <t xml:space="preserve">; Broken, dark pinkish-gray qtz </t>
    </r>
  </si>
  <si>
    <t>monz with few runs longer than 25cm. Numerous</t>
  </si>
  <si>
    <t>small (10-20cm) faults with ground core+zeolite;</t>
  </si>
  <si>
    <t>last 2m highly broken. Generally, low in tourm</t>
  </si>
  <si>
    <t>&amp; sulfides. 161.9m &amp; 163m, 1-2cm tourm/qtz</t>
  </si>
  <si>
    <t>vnlt with cpy and minor bn. 166.2-167.4m broken</t>
  </si>
  <si>
    <t>ground w 1cm vnlt of tourm+cpy+chl+minor bn @</t>
  </si>
  <si>
    <r>
      <t>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169.6m, v/f flecks of native Cu in &lt;1mm</t>
    </r>
  </si>
  <si>
    <t xml:space="preserve"> vnlts of FeOx. 171.7m, 1cm vnlts of tourm+qtz+</t>
  </si>
  <si>
    <t>ser+cpy @ 40° toCA.</t>
  </si>
  <si>
    <r>
      <t>173.9-176.5m</t>
    </r>
    <r>
      <rPr>
        <sz val="10"/>
        <rFont val="Arial"/>
      </rPr>
      <t>: Grayish-coloured qtz diorite w/</t>
    </r>
  </si>
  <si>
    <t>porphyritic texture, little mag &amp; short sections of</t>
  </si>
  <si>
    <t xml:space="preserve">kspar alteration.  Maybe a bleached qtz monz. </t>
  </si>
  <si>
    <r>
      <t>176.5-184.0m</t>
    </r>
    <r>
      <rPr>
        <sz val="10"/>
        <rFont val="Arial"/>
        <family val="2"/>
      </rPr>
      <t>: Broken, dark pinkish-gray qtz</t>
    </r>
  </si>
  <si>
    <t>minor cpy and tr of bornite.</t>
  </si>
  <si>
    <r>
      <t>184.0-207.8m</t>
    </r>
    <r>
      <rPr>
        <sz val="11"/>
        <color theme="1"/>
        <rFont val="Calibri"/>
        <family val="2"/>
        <scheme val="minor"/>
      </rPr>
      <t>: Pinkish-gray f/g porphyritic qtz</t>
    </r>
  </si>
  <si>
    <t>monz w/ short runs showing Kspar alter. Abund</t>
  </si>
  <si>
    <t>stringers of 1mm wide zeolite vnlts. 186.6-187.6</t>
  </si>
  <si>
    <t>m, zeolite filling a micro-breccia. 189m, 2cm</t>
  </si>
  <si>
    <r>
      <t>vein of tourm-qtz @ 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o CA w/ tr of cpy. 191.6-</t>
    </r>
  </si>
  <si>
    <t>193.6m, Kspar alter. 194.1m, 2cm vein of mas-</t>
  </si>
  <si>
    <r>
      <t>sive cpy+qtz+tourm @ 15</t>
    </r>
    <r>
      <rPr>
        <sz val="10"/>
        <rFont val="Arial"/>
        <family val="2"/>
      </rPr>
      <t>° to CA. @187m native</t>
    </r>
  </si>
  <si>
    <t>copper. 190.5-190.7m, zeolite+rounded qtz vnlts.</t>
  </si>
  <si>
    <r>
      <t>207.8-207.9m</t>
    </r>
    <r>
      <rPr>
        <sz val="11"/>
        <color theme="1"/>
        <rFont val="Calibri"/>
        <family val="2"/>
        <scheme val="minor"/>
      </rPr>
      <t>: small shear but separates two</t>
    </r>
  </si>
  <si>
    <t>different rock-type strucures.</t>
  </si>
  <si>
    <r>
      <t>207.9-212.1m</t>
    </r>
    <r>
      <rPr>
        <sz val="11"/>
        <color theme="1"/>
        <rFont val="Calibri"/>
        <family val="2"/>
        <scheme val="minor"/>
      </rPr>
      <t>: Dark pinkish-gray qtz monz with</t>
    </r>
  </si>
  <si>
    <t xml:space="preserve">FeOx stingers. FeOx stringers have selvage of </t>
  </si>
  <si>
    <t>limonite and are younger than late-stage tourm</t>
  </si>
  <si>
    <t>vnlts. Tourm vnlts carry v/f cpy+minor bn. Tourm</t>
  </si>
  <si>
    <t>Tourm clots uncommon.</t>
  </si>
  <si>
    <r>
      <t>212.1-m</t>
    </r>
    <r>
      <rPr>
        <sz val="11"/>
        <color theme="1"/>
        <rFont val="Calibri"/>
        <family val="2"/>
        <scheme val="minor"/>
      </rPr>
      <t>: 0.1m fault with mylonite on frac &amp; some</t>
    </r>
  </si>
  <si>
    <t>grinding.  This separates qtz monz with FeOx</t>
  </si>
  <si>
    <t>stringers above from qtz monz without FeOx</t>
  </si>
  <si>
    <r>
      <t>212.2-228.9</t>
    </r>
    <r>
      <rPr>
        <sz val="11"/>
        <color theme="1"/>
        <rFont val="Calibri"/>
        <family val="2"/>
        <scheme val="minor"/>
      </rPr>
      <t>m: Dark pinkish-gray qtz monz w/</t>
    </r>
  </si>
  <si>
    <t>clots and vnlts of tourm. Mag is spotty. Porphyry</t>
  </si>
  <si>
    <t>texture slightly masked by Kspar flooding. 220.4</t>
  </si>
  <si>
    <t>221.4m, contact between Kspar flooded (upper)</t>
  </si>
  <si>
    <t>&amp; increased sercite w/ obv porphyritic text</t>
  </si>
  <si>
    <t xml:space="preserve">(lower); contact @ 30° and marked by a 1mm </t>
  </si>
  <si>
    <t>ser vnlt; well fractured. 223.3-225.4m, broken ground.</t>
  </si>
  <si>
    <t>226-228m, tr of cpy+bn. 224.4m vnlt spec hem +</t>
  </si>
  <si>
    <t>a few gr of cc (?). Epi+qtz+tourm on frac.</t>
  </si>
  <si>
    <r>
      <t>228.9-238.1m</t>
    </r>
    <r>
      <rPr>
        <sz val="11"/>
        <color theme="1"/>
        <rFont val="Calibri"/>
        <family val="2"/>
        <scheme val="minor"/>
      </rPr>
      <t>: blocky and broken core but not a</t>
    </r>
  </si>
  <si>
    <t>shear zone; dark pinkish-gray qtz monz similar</t>
  </si>
  <si>
    <t>to previous section.  Mag is spotty, xls w/ rims</t>
  </si>
  <si>
    <t>of hematite.</t>
  </si>
  <si>
    <r>
      <t>238.1-241.6m</t>
    </r>
    <r>
      <rPr>
        <sz val="10"/>
        <rFont val="Arial"/>
        <family val="2"/>
      </rPr>
      <t>: Dark pinkish-gray qtz monz w/</t>
    </r>
  </si>
  <si>
    <t>Kspar flooding, but not enough to mask the porp</t>
  </si>
  <si>
    <t>texture; f-grained tourm throughout.</t>
  </si>
  <si>
    <t>Std CDN CGS-1  .596% CU, .53g/t Au, 3.9%S</t>
  </si>
  <si>
    <t xml:space="preserve">241.3- m: dark pinkish-gray qtz monz similar to </t>
  </si>
  <si>
    <t>previous section but extensively broken.</t>
  </si>
  <si>
    <r>
      <t>241.6-248.7m</t>
    </r>
    <r>
      <rPr>
        <sz val="11"/>
        <color theme="1"/>
        <rFont val="Calibri"/>
        <family val="2"/>
        <scheme val="minor"/>
      </rPr>
      <t>: Blocky and broken core but not</t>
    </r>
  </si>
  <si>
    <t>a shear; dark pinkish-gray qtz monz f/g porphyry</t>
  </si>
  <si>
    <t xml:space="preserve">with a fabric outlined by joints, bands of tourm, </t>
  </si>
  <si>
    <r>
      <t>Kspar flooding, &amp; epi+qtz @ 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Small</t>
    </r>
  </si>
  <si>
    <t>faultsw (10-20cm in width) @ 245.7 and 246.0m.</t>
  </si>
  <si>
    <t>242.6m, two vnlts rich in specular hematite.</t>
  </si>
  <si>
    <r>
      <t>244.4m, 1cm vnlt of tourm+cpy+bn+cc @ 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>.</t>
    </r>
  </si>
  <si>
    <r>
      <t>248.7-250.7m</t>
    </r>
    <r>
      <rPr>
        <sz val="11"/>
        <color theme="1"/>
        <rFont val="Calibri"/>
        <family val="2"/>
        <scheme val="minor"/>
      </rPr>
      <t>: Dark pinkish-gray qtz monz</t>
    </r>
  </si>
  <si>
    <t>porphy similar to above unit but without block &amp;</t>
  </si>
  <si>
    <t>broken character.</t>
  </si>
  <si>
    <r>
      <t>250.7-258.2m</t>
    </r>
    <r>
      <rPr>
        <sz val="11"/>
        <color theme="1"/>
        <rFont val="Calibri"/>
        <family val="2"/>
        <scheme val="minor"/>
      </rPr>
      <t xml:space="preserve">: Blocky and broken core due to </t>
    </r>
  </si>
  <si>
    <t>low angle irregular frac parallel to CA. Dark pink-</t>
  </si>
  <si>
    <t>ish gray qtz monz w/ sec kspar flooding partially</t>
  </si>
  <si>
    <t xml:space="preserve">masking porphyritic texture. From 252m the </t>
  </si>
  <si>
    <t>frequency of late-stage calc stringers increases</t>
  </si>
  <si>
    <t>with depth and to a lesser extent tourm vnlts +</t>
  </si>
  <si>
    <t>cpy increases. 256-258m bleached zone incl</t>
  </si>
  <si>
    <t xml:space="preserve">Kspar+qtz+ser; albite alteration? Run ends in a </t>
  </si>
  <si>
    <t>40cm fault.</t>
  </si>
  <si>
    <r>
      <t>258.2-258.6m</t>
    </r>
    <r>
      <rPr>
        <sz val="10"/>
        <rFont val="Arial"/>
        <family val="2"/>
      </rPr>
      <t>: Fault zone dominated by tourm+</t>
    </r>
  </si>
  <si>
    <t>qtz &amp; w/ considerable grinding of the two; tr sulf.</t>
  </si>
  <si>
    <t>Low angle and irregular vnlts of tourm continue</t>
  </si>
  <si>
    <t xml:space="preserve">for 20-30cm below fault. </t>
  </si>
  <si>
    <r>
      <t>258.6-283.6m</t>
    </r>
    <r>
      <rPr>
        <sz val="10"/>
        <rFont val="Arial"/>
        <family val="2"/>
      </rPr>
      <t>: Dark pinkish-gray qtz monz</t>
    </r>
  </si>
  <si>
    <t>w/ moderately perserved porphyry texture. Calc</t>
  </si>
  <si>
    <t>stringers continue for 1m below fault. 266.0-267.5</t>
  </si>
  <si>
    <r>
      <t>m, up to 20 hair-like vnlts of tourm @ 40-45</t>
    </r>
    <r>
      <rPr>
        <sz val="10"/>
        <rFont val="Arial"/>
        <family val="2"/>
      </rPr>
      <t>° to</t>
    </r>
  </si>
  <si>
    <t>CA (on 1-1.5cm in width) w/ cpy. 270m on, there</t>
  </si>
  <si>
    <t>appears to be an increase in late-stage, vnlt fill</t>
  </si>
  <si>
    <r>
      <t>ing of epi+qtz</t>
    </r>
    <r>
      <rPr>
        <u/>
        <sz val="10"/>
        <rFont val="Arial"/>
        <family val="2"/>
      </rPr>
      <t>+</t>
    </r>
    <r>
      <rPr>
        <sz val="11"/>
        <color theme="1"/>
        <rFont val="Calibri"/>
        <family val="2"/>
        <scheme val="minor"/>
      </rPr>
      <t>cpy</t>
    </r>
    <r>
      <rPr>
        <u/>
        <sz val="10"/>
        <rFont val="Arial"/>
        <family val="2"/>
      </rPr>
      <t>+</t>
    </r>
    <r>
      <rPr>
        <sz val="11"/>
        <color theme="1"/>
        <rFont val="Calibri"/>
        <family val="2"/>
        <scheme val="minor"/>
      </rPr>
      <t>tourm; epi vnlts @ 40</t>
    </r>
    <r>
      <rPr>
        <sz val="10"/>
        <rFont val="Arial"/>
        <family val="2"/>
      </rPr>
      <t>° to CA.</t>
    </r>
  </si>
  <si>
    <r>
      <t>283.6-301.5m</t>
    </r>
    <r>
      <rPr>
        <sz val="11"/>
        <color theme="1"/>
        <rFont val="Calibri"/>
        <family val="2"/>
        <scheme val="minor"/>
      </rPr>
      <t>: Dark pinkish-gray qtz monz</t>
    </r>
  </si>
  <si>
    <t>w/ moderately perserved porphyry texture similar</t>
  </si>
  <si>
    <t>to previous section but more broken. Run ends in</t>
  </si>
  <si>
    <t>a 20cm fault zone with broken &amp; ground core.</t>
  </si>
  <si>
    <t>292.7-293.4m broken and brecciated core with</t>
  </si>
  <si>
    <t>calc vnlts as interstital filling. 294-298m, large</t>
  </si>
  <si>
    <r>
      <t>clots of tourm + vnlts @ 25-50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with cpy;</t>
    </r>
  </si>
  <si>
    <t>local epi alter of plagioclase.</t>
  </si>
  <si>
    <r>
      <t>301.5-368.6m</t>
    </r>
    <r>
      <rPr>
        <sz val="11"/>
        <color theme="1"/>
        <rFont val="Calibri"/>
        <family val="2"/>
        <scheme val="minor"/>
      </rPr>
      <t>: Dark pinkish-gray qtz monz</t>
    </r>
  </si>
  <si>
    <t>similar to previous section but w/ less broken</t>
  </si>
  <si>
    <r>
      <t>core, lg clots/clusters of tourm+ser+epi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bio+Ab</t>
    </r>
  </si>
  <si>
    <t xml:space="preserve">and more frequent vnlts tourm usually w/ cpy &amp; </t>
  </si>
  <si>
    <t>tr of bn. This section is characterized by veins of</t>
  </si>
  <si>
    <t>albite alteration w/ rims of bio+ser+epi+hem and</t>
  </si>
  <si>
    <t>large clots (&gt;1cm) of tourm with rims of epi &amp; (or)</t>
  </si>
  <si>
    <t>Kspar. 312-316m, tourm+hematite+cpy vnlts @</t>
  </si>
  <si>
    <t>40-45° to CA. At 316-318m, epi+qtz+tourm in</t>
  </si>
  <si>
    <t>vnlts @ 45° to CA or as discontinuous agreg or</t>
  </si>
  <si>
    <t>vnlts. 320.0m, two parallel epi+tourm+albite vnlts</t>
  </si>
  <si>
    <t>spaced 1cm apart with partial filling of albite &amp;</t>
  </si>
  <si>
    <t>biotite+ser+epi+hem+tourm along contacts.</t>
  </si>
  <si>
    <t>323.7-327.5m zone of several vn of albite+tourm+</t>
  </si>
  <si>
    <t>epi+hematite+cpy+bn generally @ 45° to CA,</t>
  </si>
  <si>
    <t>at 324.8m there are three bifracating vein @ 10°</t>
  </si>
  <si>
    <t>10° to CA w/ bleaching &amp; Kspar flooding extend</t>
  </si>
  <si>
    <t>3-4cm into wall rock; this zone is hydrothermal</t>
  </si>
  <si>
    <t>w/ distr of mag; tourm is usually @ wallrock w/</t>
  </si>
  <si>
    <t>qtz in vn centre. 351.1m, albitized vein up to 3cm</t>
  </si>
  <si>
    <t>wide at irreg angle (~70-80°) to CA w/ irreg cont</t>
  </si>
  <si>
    <t xml:space="preserve">with wall rock (may be several vnlts). Contact </t>
  </si>
  <si>
    <t>not sharp &amp; marked by chloritized biotite+ser+</t>
  </si>
  <si>
    <t>epi+tourm+hem, no sulfides.  Immediately below</t>
  </si>
  <si>
    <t>are tourm+epi+cpy vnlts @ 30-40° to CA. In</t>
  </si>
  <si>
    <t>zones of albite alter, mag is distroyed and conv</t>
  </si>
  <si>
    <t>to hematite. 350.3-351m broken core w/ concen</t>
  </si>
  <si>
    <t>epi+tourm.  354-356m scattered bn+cpy in tourm</t>
  </si>
  <si>
    <t>clots/clusters. Usually, tourm is rimmed w/ sec</t>
  </si>
  <si>
    <r>
      <t>Kspar, but occasionally albite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epi partially rims</t>
    </r>
  </si>
  <si>
    <t>the clots of tourm. 360.5m, 1cm vn of qtz+bio+</t>
  </si>
  <si>
    <t>spec hem @ 40° to CA. 362.1m, albitized vn +</t>
  </si>
  <si>
    <t xml:space="preserve">actinolite(?)+hem+chl+epi; mag distruction. </t>
  </si>
  <si>
    <r>
      <t>352.5m, trace of actinolite+albite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bio.</t>
    </r>
  </si>
  <si>
    <t>06MN-05</t>
  </si>
  <si>
    <t>Started: June 25, 2006</t>
  </si>
  <si>
    <t>Finished: July 20, 2006</t>
  </si>
  <si>
    <t>TD: 389m</t>
  </si>
  <si>
    <t>E (NAD27 UTM): 687195</t>
  </si>
  <si>
    <t>El: 5815 ft</t>
  </si>
  <si>
    <t xml:space="preserve"> Driller: Ruen,  A. Aronson</t>
  </si>
  <si>
    <t>Logged by: R Gonzales</t>
  </si>
  <si>
    <t>182.9m</t>
  </si>
  <si>
    <t>Depth (M)</t>
  </si>
  <si>
    <t>Pot</t>
  </si>
  <si>
    <t>BLANK</t>
  </si>
  <si>
    <t>Overburden: no core recovered.</t>
  </si>
  <si>
    <r>
      <t>0.6-4.3m</t>
    </r>
    <r>
      <rPr>
        <sz val="11"/>
        <color theme="1"/>
        <rFont val="Calibri"/>
        <family val="2"/>
        <scheme val="minor"/>
      </rPr>
      <t>: oxidized and broken gray coloured qtz</t>
    </r>
  </si>
  <si>
    <t>monz w/ no distinguishable frac patterns, abund</t>
  </si>
  <si>
    <t>FeOx. No obvious sec copper minerals.</t>
  </si>
  <si>
    <r>
      <t>4.3-6.2m</t>
    </r>
    <r>
      <rPr>
        <sz val="10"/>
        <rFont val="Arial"/>
        <family val="2"/>
      </rPr>
      <t>: Similar to above but w/ frac @ 30-45°</t>
    </r>
  </si>
  <si>
    <t xml:space="preserve">to CA. Gray to pinkish-gray qtz monz w/ sec </t>
  </si>
  <si>
    <t>Kspar alter and clots (&lt;0.5cm) of tourm. No</t>
  </si>
  <si>
    <t>pervasive earthy hem stain or CuOx(CO) on frac.</t>
  </si>
  <si>
    <r>
      <t>6.2-9.2m</t>
    </r>
    <r>
      <rPr>
        <sz val="11"/>
        <color theme="1"/>
        <rFont val="Calibri"/>
        <family val="2"/>
        <scheme val="minor"/>
      </rPr>
      <t>: Grayish qtz monz porph w/ white</t>
    </r>
  </si>
  <si>
    <t>plag xls 2-4mm long.</t>
  </si>
  <si>
    <r>
      <t>9.2-12m</t>
    </r>
    <r>
      <rPr>
        <sz val="11"/>
        <color theme="1"/>
        <rFont val="Calibri"/>
        <family val="2"/>
        <scheme val="minor"/>
      </rPr>
      <t>: Highly broken core; grayish-pink, equi-</t>
    </r>
  </si>
  <si>
    <t>granular qtz monz porphy w/ extensive coloured</t>
  </si>
  <si>
    <t>FeOx. Transition zone w/ oxides confined to frac</t>
  </si>
  <si>
    <r>
      <t>12.0-23.8m</t>
    </r>
    <r>
      <rPr>
        <sz val="10"/>
        <rFont val="Arial"/>
        <family val="2"/>
      </rPr>
      <t>:equigranular, dark pinkish-gray, qtz</t>
    </r>
  </si>
  <si>
    <t>monz porph w/ 3-5% f-g tourm, minor vnlts of</t>
  </si>
  <si>
    <t>BLANK Job RE06058566</t>
  </si>
  <si>
    <t xml:space="preserve">tourm+hem &amp; pervasive Kspar flooding. Beginn- </t>
  </si>
  <si>
    <t>ing @ 12.3m, tr of cpy assoc w/ tourm clots, but</t>
  </si>
  <si>
    <t>not in all tourm.  Epi selvage assoc w/ hairline</t>
  </si>
  <si>
    <t>frac filled w/ FeOx. Scattered tr of leucoxene.</t>
  </si>
  <si>
    <r>
      <t>23.8-25.3</t>
    </r>
    <r>
      <rPr>
        <sz val="11"/>
        <color theme="1"/>
        <rFont val="Calibri"/>
        <family val="2"/>
        <scheme val="minor"/>
      </rPr>
      <t>m: Dark greenish-gray, feldspar porph</t>
    </r>
  </si>
  <si>
    <t xml:space="preserve">MV incl w/ semi-rounded xls of 3-4mm Kspar &amp; f/g </t>
  </si>
  <si>
    <t>goundmass of Chl/epi altered plag and grades</t>
  </si>
  <si>
    <r>
      <t>25.3-29.8m</t>
    </r>
    <r>
      <rPr>
        <sz val="10"/>
        <rFont val="Arial"/>
        <family val="2"/>
      </rPr>
      <t xml:space="preserve">:  qtz monz  </t>
    </r>
  </si>
  <si>
    <t xml:space="preserve"> w/ lg xls of</t>
  </si>
  <si>
    <t xml:space="preserve">tourm w/ cores of hematite, spotty but highly magnetic. Lower </t>
  </si>
  <si>
    <t>magnetic. Lower contact is gradational. Rare but</t>
  </si>
  <si>
    <t>visible cpy in vnlts and in tourm.</t>
  </si>
  <si>
    <r>
      <t>29.8-32.3m</t>
    </r>
    <r>
      <rPr>
        <sz val="11"/>
        <color theme="1"/>
        <rFont val="Calibri"/>
        <family val="2"/>
        <scheme val="minor"/>
      </rPr>
      <t>: Dark greenish Kspar poor, MV incl</t>
    </r>
  </si>
  <si>
    <t xml:space="preserve"> rich in epi altered plag xls. Tourm with minor</t>
  </si>
  <si>
    <t>cpy in the upper portion. Minor sec Kspar surr</t>
  </si>
  <si>
    <t>plag xls. Grades into pinkish qtz monz below 32</t>
  </si>
  <si>
    <t>3</t>
  </si>
  <si>
    <r>
      <t>m. 30.4m, oriented frac of tourm+qtz_cpy @ 30</t>
    </r>
    <r>
      <rPr>
        <sz val="10"/>
        <rFont val="Arial"/>
        <family val="2"/>
      </rPr>
      <t>°</t>
    </r>
  </si>
  <si>
    <r>
      <t>to CA measured as 5</t>
    </r>
    <r>
      <rPr>
        <sz val="10"/>
        <rFont val="Arial"/>
        <family val="2"/>
      </rPr>
      <t>°/80°. Orieted frac @ 30°</t>
    </r>
    <r>
      <rPr>
        <sz val="11"/>
        <color theme="1"/>
        <rFont val="Calibri"/>
        <family val="2"/>
        <scheme val="minor"/>
      </rPr>
      <t xml:space="preserve"> to</t>
    </r>
  </si>
  <si>
    <r>
      <t>CA measured: 210</t>
    </r>
    <r>
      <rPr>
        <sz val="10"/>
        <rFont val="Arial"/>
        <family val="2"/>
      </rPr>
      <t>°/55°. 31m, tourm bounded vn</t>
    </r>
  </si>
  <si>
    <r>
      <t>w/ Kspar &amp; epi @ 10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 to CA measured at 215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>/</t>
    </r>
  </si>
  <si>
    <r>
      <t>75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>. 31.6m, cpy+cc(?) in tourm vnlt @ 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</t>
    </r>
  </si>
  <si>
    <r>
      <t>32.3-51.4m</t>
    </r>
    <r>
      <rPr>
        <sz val="11"/>
        <color theme="1"/>
        <rFont val="Calibri"/>
        <family val="2"/>
        <scheme val="minor"/>
      </rPr>
      <t>: pinkish-gray qtz monz porphyry w/</t>
    </r>
  </si>
  <si>
    <t>bands of sec Kspar alter. &lt;0.5% leuconxene.</t>
  </si>
  <si>
    <t>Blank Job RE06062749</t>
  </si>
  <si>
    <t>849A</t>
  </si>
  <si>
    <t>Below 42m bn becomes more common (bn&gt;cpy)</t>
  </si>
  <si>
    <t>in tourm clots; on frac, cpy/bn is about equal;</t>
  </si>
  <si>
    <t>tourm &gt;5% although gen. fine-grained, also cons</t>
  </si>
  <si>
    <t>sec biotite. Cpy is often in the centre of bn xls.</t>
  </si>
  <si>
    <r>
      <t>Abund cpy+bn along a 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frac @ 45m.</t>
    </r>
  </si>
  <si>
    <t>At 44.7m, example of cc formed along rim of bn.</t>
  </si>
  <si>
    <t>Sec ends in a 10cm fault w/ ground rock &amp; clay</t>
  </si>
  <si>
    <r>
      <t>51.4-71.9m</t>
    </r>
    <r>
      <rPr>
        <sz val="11"/>
        <color theme="1"/>
        <rFont val="Calibri"/>
        <family val="2"/>
        <scheme val="minor"/>
      </rPr>
      <t>: Dark greenish-gray to dark pinkish-</t>
    </r>
  </si>
  <si>
    <t xml:space="preserve">gray qtz monz porphy; the greenish sections </t>
  </si>
  <si>
    <t>show abundant epi alteration in vnlts and from</t>
  </si>
  <si>
    <t>Std SH HG 1.038%Cu, 96g/t Ag, .5% S</t>
  </si>
  <si>
    <t xml:space="preserve">plag; pinkish sections show abundant Kspar </t>
  </si>
  <si>
    <t xml:space="preserve">flooding. More leucoxene and less tourm than </t>
  </si>
  <si>
    <t>previous section; 51.4-54m, fewer sulfides.</t>
  </si>
  <si>
    <r>
      <t>55-56m, tourm vnlts up to 0.5cm @ 30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w/</t>
    </r>
  </si>
  <si>
    <t xml:space="preserve">abund bn&gt;cpy, assoc w/ epi selvage up to 1cm. </t>
  </si>
  <si>
    <t>Mag xls up to 4mm with rims of hematite. 57.8m</t>
  </si>
  <si>
    <t>stockwork vnlts of tourm w/ bn. 62.5m, 4-5cm</t>
  </si>
  <si>
    <r>
      <t xml:space="preserve">frac w/ zeolite and </t>
    </r>
    <r>
      <rPr>
        <sz val="10"/>
        <rFont val="Arial"/>
        <family val="2"/>
      </rPr>
      <t>~</t>
    </r>
    <r>
      <rPr>
        <sz val="11"/>
        <color theme="1"/>
        <rFont val="Calibri"/>
        <family val="2"/>
        <scheme val="minor"/>
      </rPr>
      <t xml:space="preserve">0.5cm clots of bn; 62-64m, </t>
    </r>
  </si>
  <si>
    <t>cpy exceeds bn. 66-69m bn&gt;cpy. 68.8m, 2.5cm</t>
  </si>
  <si>
    <r>
      <t>tourm vn @ 35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w/ pink Kspar over-printing</t>
    </r>
  </si>
  <si>
    <t>xls of plag and minor dissem bn; similar vn @</t>
  </si>
  <si>
    <t>69.5m; between the two vns cpy&gt;bn.</t>
  </si>
  <si>
    <r>
      <t>71.9-84.5m</t>
    </r>
    <r>
      <rPr>
        <sz val="11"/>
        <color theme="1"/>
        <rFont val="Calibri"/>
        <family val="2"/>
        <scheme val="minor"/>
      </rPr>
      <t>: Gradational contact w/ overlying</t>
    </r>
  </si>
  <si>
    <t>marked only by increase in tourm and slight</t>
  </si>
  <si>
    <t>decrease in Kspar flooding: Dark pinkish qtz</t>
  </si>
  <si>
    <t>monz porphyry. Upper portion contain dissem</t>
  </si>
  <si>
    <t>bn &amp; cpy but w/ depth cpy begins to dominate.</t>
  </si>
  <si>
    <t>Leucoxene remains pervasive but &lt;0.5%. Late-</t>
  </si>
  <si>
    <t>stage mag is pervasive (1-2%) always with rim</t>
  </si>
  <si>
    <t>of hematite; as lower contact is approached mag</t>
  </si>
  <si>
    <t>susceptibility become negligible. 84.1-84.4m,</t>
  </si>
  <si>
    <t>core is olive-drab to lt. brown, mag is absence.</t>
  </si>
  <si>
    <r>
      <t>84.5-86.1m</t>
    </r>
    <r>
      <rPr>
        <sz val="11"/>
        <color theme="1"/>
        <rFont val="Calibri"/>
        <family val="2"/>
        <scheme val="minor"/>
      </rPr>
      <t>: Fault zone; lower contact @ 20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</t>
    </r>
  </si>
  <si>
    <t>CA. Fault is composed of ground rock and minor</t>
  </si>
  <si>
    <t>clay, rich in FeOx. No apparent sulfides.</t>
  </si>
  <si>
    <r>
      <t>86.1-xx.xm</t>
    </r>
    <r>
      <rPr>
        <sz val="11"/>
        <color theme="1"/>
        <rFont val="Calibri"/>
        <family val="2"/>
        <scheme val="minor"/>
      </rPr>
      <t>: Pinkish-gray qtz monz porphyry w/</t>
    </r>
  </si>
  <si>
    <t>varing density of bands of sec Kspar alteration.</t>
  </si>
  <si>
    <t>Similar to the core above the fault but w/ lesser</t>
  </si>
  <si>
    <t>leucoxene.  f/g dissem bn&gt;cpy. Low mag sus-</t>
  </si>
  <si>
    <t>ceptibility until below 93m. 89.9m, small fault w/</t>
  </si>
  <si>
    <t>clay gouge; bleaching for 40cm above fault and</t>
  </si>
  <si>
    <t>10cm below. 90.7-91.6m, although the core is</t>
  </si>
  <si>
    <t>low in mag susceptibility there is abundant mag.</t>
  </si>
  <si>
    <t>96.4-96.7M, several calc+euhedral qtz+bio+chl</t>
  </si>
  <si>
    <r>
      <t>vn&amp;vnlts ranging from 30-50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100.2m, </t>
    </r>
  </si>
  <si>
    <r>
      <t>2mm vnlt of cpy+tourm @ 30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106.7-106</t>
    </r>
  </si>
  <si>
    <r>
      <t>m, several flat to up 30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frac with abundant</t>
    </r>
  </si>
  <si>
    <t>sub- to euhedral py xls. 104-110m, low in tourm</t>
  </si>
  <si>
    <t>clots but stringer vnlts carry cpy w/ some cpy</t>
  </si>
  <si>
    <r>
      <t>adj to the vnlt: vlts generally @ 30-45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</t>
    </r>
  </si>
  <si>
    <r>
      <t>111.8m, small fault @ 35-40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w/ clay and</t>
    </r>
  </si>
  <si>
    <t>orange FeOx; again @ 112.2m. 113.5m, 3-4mm</t>
  </si>
  <si>
    <r>
      <t>vein of massive py @ 35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w/ tr of cpy alng</t>
    </r>
  </si>
  <si>
    <t>the vein margin &amp; in selvage of FeOx extending</t>
  </si>
  <si>
    <t>into country rock for 5-6mm. 120.3m, 10cm fault</t>
  </si>
  <si>
    <t>w/ ground rock+clay gouge; upper contact</t>
  </si>
  <si>
    <r>
      <t>massive tourm + minor cpy, cont @ 65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</t>
    </r>
  </si>
  <si>
    <t>R G Wetzel Logging</t>
  </si>
  <si>
    <t>112m Cuprite? w/ lim &amp;cc w/ lim., py @45 to CA</t>
  </si>
  <si>
    <r>
      <t>126-240m</t>
    </r>
    <r>
      <rPr>
        <sz val="11"/>
        <color theme="1"/>
        <rFont val="Calibri"/>
        <family val="2"/>
        <scheme val="minor"/>
      </rPr>
      <t xml:space="preserve"> Typical hard dk pink "Lts Crk QM" w/ </t>
    </r>
  </si>
  <si>
    <t>bands med pink kspar alt, also w/ zones of abdt</t>
  </si>
  <si>
    <t>white plag (albite?) "phenos", abdt tm+-qtz+-mag</t>
  </si>
  <si>
    <r>
      <t xml:space="preserve">as blebs, minor tm vnlts, chl,kpsar near tm, </t>
    </r>
    <r>
      <rPr>
        <b/>
        <sz val="10"/>
        <rFont val="Arial"/>
        <family val="2"/>
      </rPr>
      <t>Cc</t>
    </r>
  </si>
  <si>
    <t>bn,cpy  assoc w/ tm, Most Cu is  fn dissem</t>
  </si>
  <si>
    <t>Mag to hem esp in alb? rich zones, abdt TiO</t>
  </si>
  <si>
    <t>Late carb-zeolite? vnlts, Local late cpy-py vnlts</t>
  </si>
  <si>
    <r>
      <t>140.5m</t>
    </r>
    <r>
      <rPr>
        <sz val="11"/>
        <color theme="1"/>
        <rFont val="Calibri"/>
        <family val="2"/>
        <scheme val="minor"/>
      </rPr>
      <t xml:space="preserve"> minor arg. flt.</t>
    </r>
  </si>
  <si>
    <r>
      <t>142m</t>
    </r>
    <r>
      <rPr>
        <sz val="11"/>
        <color theme="1"/>
        <rFont val="Calibri"/>
        <family val="2"/>
        <scheme val="minor"/>
      </rPr>
      <t xml:space="preserve"> Crs cpy-qtz-tm-chl vn @45  to CA</t>
    </r>
  </si>
  <si>
    <r>
      <t>145m</t>
    </r>
    <r>
      <rPr>
        <sz val="11"/>
        <color theme="1"/>
        <rFont val="Calibri"/>
        <family val="2"/>
        <scheme val="minor"/>
      </rPr>
      <t xml:space="preserve"> Crs cpy-qtz-tm vn @ 35 to CA, mod diss</t>
    </r>
  </si>
  <si>
    <r>
      <t xml:space="preserve"> bn, cpy, cc w/ tm </t>
    </r>
    <r>
      <rPr>
        <b/>
        <sz val="10"/>
        <rFont val="Arial"/>
        <family val="2"/>
      </rPr>
      <t>144-49m</t>
    </r>
  </si>
  <si>
    <t>149.7m SG-2.70</t>
  </si>
  <si>
    <r>
      <t>151.5m</t>
    </r>
    <r>
      <rPr>
        <sz val="11"/>
        <color theme="1"/>
        <rFont val="Calibri"/>
        <family val="2"/>
        <scheme val="minor"/>
      </rPr>
      <t xml:space="preserve"> Calcite-cpy vnlt @45 to CA</t>
    </r>
  </si>
  <si>
    <r>
      <t>152-157m</t>
    </r>
    <r>
      <rPr>
        <sz val="11"/>
        <color theme="1"/>
        <rFont val="Calibri"/>
        <family val="2"/>
        <scheme val="minor"/>
      </rPr>
      <t xml:space="preserve">  bn+-cc w/ tm, minor cpy</t>
    </r>
  </si>
  <si>
    <r>
      <t>Increasing late carb vnlting</t>
    </r>
    <r>
      <rPr>
        <b/>
        <sz val="10"/>
        <rFont val="Arial"/>
        <family val="2"/>
      </rPr>
      <t xml:space="preserve"> below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156m</t>
    </r>
  </si>
  <si>
    <r>
      <t>157-68 m</t>
    </r>
    <r>
      <rPr>
        <sz val="10"/>
        <rFont val="Arial"/>
        <family val="2"/>
      </rPr>
      <t xml:space="preserve"> mod</t>
    </r>
    <r>
      <rPr>
        <b/>
        <sz val="10"/>
        <rFont val="Arial"/>
        <family val="2"/>
      </rPr>
      <t>-</t>
    </r>
    <r>
      <rPr>
        <sz val="11"/>
        <color theme="1"/>
        <rFont val="Calibri"/>
        <family val="2"/>
        <scheme val="minor"/>
      </rPr>
      <t>str dis bn often w/ cc rims w/ tm</t>
    </r>
  </si>
  <si>
    <t>&amp; no cpy</t>
  </si>
  <si>
    <t xml:space="preserve">163m SG-2.71, </t>
  </si>
  <si>
    <r>
      <t>164-6m</t>
    </r>
    <r>
      <rPr>
        <sz val="11"/>
        <color theme="1"/>
        <rFont val="Calibri"/>
        <family val="2"/>
        <scheme val="minor"/>
      </rPr>
      <t xml:space="preserve"> Str bn-tm vlts @ 60 to CA</t>
    </r>
  </si>
  <si>
    <r>
      <t>168m</t>
    </r>
    <r>
      <rPr>
        <sz val="11"/>
        <color theme="1"/>
        <rFont val="Calibri"/>
        <family val="2"/>
        <scheme val="minor"/>
      </rPr>
      <t xml:space="preserve"> cpy appears again</t>
    </r>
  </si>
  <si>
    <r>
      <t>171.7m</t>
    </r>
    <r>
      <rPr>
        <sz val="10"/>
        <rFont val="Arial"/>
        <family val="2"/>
      </rPr>
      <t xml:space="preserve"> Minor arg flt</t>
    </r>
  </si>
  <si>
    <r>
      <t>172-4m</t>
    </r>
    <r>
      <rPr>
        <sz val="11"/>
        <color theme="1"/>
        <rFont val="Calibri"/>
        <family val="2"/>
        <scheme val="minor"/>
      </rPr>
      <t xml:space="preserve"> minor diss bn</t>
    </r>
  </si>
  <si>
    <t>174- 7m bleached ser? or alb?</t>
  </si>
  <si>
    <r>
      <t>176-8m</t>
    </r>
    <r>
      <rPr>
        <sz val="11"/>
        <color theme="1"/>
        <rFont val="Calibri"/>
        <family val="2"/>
        <scheme val="minor"/>
      </rPr>
      <t xml:space="preserve"> diss bn &amp; cpy w/ tm</t>
    </r>
  </si>
  <si>
    <t>Blank Job RE06066368</t>
  </si>
  <si>
    <t>901A</t>
  </si>
  <si>
    <r>
      <t>180-4m</t>
    </r>
    <r>
      <rPr>
        <sz val="11"/>
        <color theme="1"/>
        <rFont val="Calibri"/>
        <family val="2"/>
        <scheme val="minor"/>
      </rPr>
      <t xml:space="preserve"> diss bn common</t>
    </r>
  </si>
  <si>
    <r>
      <t>184-6m</t>
    </r>
    <r>
      <rPr>
        <sz val="11"/>
        <color theme="1"/>
        <rFont val="Calibri"/>
        <family val="2"/>
        <scheme val="minor"/>
      </rPr>
      <t xml:space="preserve"> cpy common</t>
    </r>
  </si>
  <si>
    <r>
      <t>187m</t>
    </r>
    <r>
      <rPr>
        <sz val="11"/>
        <color theme="1"/>
        <rFont val="Calibri"/>
        <family val="2"/>
        <scheme val="minor"/>
      </rPr>
      <t xml:space="preserve"> V str cc-bn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w/ tm-qtz @ 45 to CA</t>
    </r>
  </si>
  <si>
    <r>
      <t>188-194m</t>
    </r>
    <r>
      <rPr>
        <sz val="11"/>
        <color theme="1"/>
        <rFont val="Calibri"/>
        <family val="2"/>
        <scheme val="minor"/>
      </rPr>
      <t xml:space="preserve"> decreasing bn, but diss cc common</t>
    </r>
  </si>
  <si>
    <t>cpy also common</t>
  </si>
  <si>
    <r>
      <t>196m</t>
    </r>
    <r>
      <rPr>
        <sz val="11"/>
        <color theme="1"/>
        <rFont val="Calibri"/>
        <family val="2"/>
        <scheme val="minor"/>
      </rPr>
      <t xml:space="preserve"> Late py vnlt  w/ pink-white mottled Q-M</t>
    </r>
  </si>
  <si>
    <r>
      <t>195- 235m</t>
    </r>
    <r>
      <rPr>
        <sz val="11"/>
        <color theme="1"/>
        <rFont val="Calibri"/>
        <family val="2"/>
        <scheme val="minor"/>
      </rPr>
      <t xml:space="preserve"> Late cpy-qtz+-py vnlts @ 5-30 to CA</t>
    </r>
  </si>
  <si>
    <t>some diss bn</t>
  </si>
  <si>
    <r>
      <t xml:space="preserve">202.7m </t>
    </r>
    <r>
      <rPr>
        <sz val="10"/>
        <rFont val="Arial"/>
        <family val="2"/>
      </rPr>
      <t>str cpy-py?qtz vnlt @5-20 to CA</t>
    </r>
  </si>
  <si>
    <r>
      <t>208m</t>
    </r>
    <r>
      <rPr>
        <sz val="10"/>
        <rFont val="Arial"/>
        <family val="2"/>
      </rPr>
      <t xml:space="preserve"> Lat cpy-qtz vnlt @ 5-20 to CA</t>
    </r>
  </si>
  <si>
    <r>
      <t>210-2m</t>
    </r>
    <r>
      <rPr>
        <sz val="11"/>
        <color theme="1"/>
        <rFont val="Calibri"/>
        <family val="2"/>
        <scheme val="minor"/>
      </rPr>
      <t xml:space="preserve"> abdt bn</t>
    </r>
  </si>
  <si>
    <r>
      <t>212.5m</t>
    </r>
    <r>
      <rPr>
        <sz val="11"/>
        <color theme="1"/>
        <rFont val="Calibri"/>
        <family val="2"/>
        <scheme val="minor"/>
      </rPr>
      <t xml:space="preserve"> str bn w/ tm-chl</t>
    </r>
  </si>
  <si>
    <t>Std CDN CGS-7</t>
  </si>
  <si>
    <r>
      <t xml:space="preserve">217-25m </t>
    </r>
    <r>
      <rPr>
        <sz val="10"/>
        <rFont val="Arial"/>
        <family val="2"/>
      </rPr>
      <t>zone of abdt white alb? phenos</t>
    </r>
  </si>
  <si>
    <r>
      <t>218-24m</t>
    </r>
    <r>
      <rPr>
        <sz val="10"/>
        <rFont val="Arial"/>
        <family val="2"/>
      </rPr>
      <t xml:space="preserve"> Adbt cpy+-qtz vnlts @20 to CA</t>
    </r>
  </si>
  <si>
    <r>
      <t>225.3m</t>
    </r>
    <r>
      <rPr>
        <sz val="11"/>
        <color theme="1"/>
        <rFont val="Calibri"/>
        <family val="2"/>
        <scheme val="minor"/>
      </rPr>
      <t xml:space="preserve"> str bn-cc w/ tm clot</t>
    </r>
  </si>
  <si>
    <r>
      <t>226-32m</t>
    </r>
    <r>
      <rPr>
        <sz val="10"/>
        <rFont val="Arial"/>
        <family val="2"/>
      </rPr>
      <t xml:space="preserve"> Local str diss bn</t>
    </r>
  </si>
  <si>
    <t>231m SG-2.71</t>
  </si>
  <si>
    <r>
      <t>233m</t>
    </r>
    <r>
      <rPr>
        <sz val="11"/>
        <color theme="1"/>
        <rFont val="Calibri"/>
        <family val="2"/>
        <scheme val="minor"/>
      </rPr>
      <t xml:space="preserve"> str crs cpy-qtz bx vn @ 30 to CA</t>
    </r>
  </si>
  <si>
    <r>
      <t>234-6m</t>
    </r>
    <r>
      <rPr>
        <sz val="11"/>
        <color theme="1"/>
        <rFont val="Calibri"/>
        <family val="2"/>
        <scheme val="minor"/>
      </rPr>
      <t xml:space="preserve"> Local dissem bn</t>
    </r>
  </si>
  <si>
    <r>
      <t>238- m</t>
    </r>
    <r>
      <rPr>
        <sz val="11"/>
        <color theme="1"/>
        <rFont val="Calibri"/>
        <family val="2"/>
        <scheme val="minor"/>
      </rPr>
      <t xml:space="preserve">  Lts Crk QM as above, hard dk pink</t>
    </r>
  </si>
  <si>
    <t>w/ zones abdt white plag(alb?) &amp; v wk mag,</t>
  </si>
  <si>
    <t>mag to hem and ilmenite to leucoxcene aa</t>
  </si>
  <si>
    <t>Although tm is abdt, much less vis Cu, v wk bn</t>
  </si>
  <si>
    <r>
      <t>244-6m</t>
    </r>
    <r>
      <rPr>
        <sz val="11"/>
        <color theme="1"/>
        <rFont val="Calibri"/>
        <family val="2"/>
        <scheme val="minor"/>
      </rPr>
      <t xml:space="preserve"> Local diss bn</t>
    </r>
  </si>
  <si>
    <t>249m SG-2.81</t>
  </si>
  <si>
    <r>
      <t>253.8-254.3m</t>
    </r>
    <r>
      <rPr>
        <sz val="11"/>
        <color theme="1"/>
        <rFont val="Calibri"/>
        <family val="2"/>
        <scheme val="minor"/>
      </rPr>
      <t xml:space="preserve"> str ser-py+cpy in fault</t>
    </r>
  </si>
  <si>
    <t>255.7m: vnlt of cpy + tr of bn</t>
  </si>
  <si>
    <t>257.2m: speck of Mo (?)</t>
  </si>
  <si>
    <t>259.0-262.1m: intense albite alteration</t>
  </si>
  <si>
    <t>260.0-264.0m: zeolite along many frac surfaces.</t>
  </si>
  <si>
    <t>267m: minor, thin vnlts of cpy &amp; late calc vnlts</t>
  </si>
  <si>
    <r>
      <t>268.5-268.7m: spec hem on frac @ 20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</t>
    </r>
  </si>
  <si>
    <r>
      <t>271-272m: vnlts of cpy-py assoc w/ calc @ 40</t>
    </r>
    <r>
      <rPr>
        <sz val="10"/>
        <rFont val="Arial"/>
        <family val="2"/>
      </rPr>
      <t>°</t>
    </r>
  </si>
  <si>
    <t xml:space="preserve">270.5-283.3m: Lts Crk QM similar to above, hard </t>
  </si>
  <si>
    <t>dk pink w/ lg tourm clots rimmed by chl. Dissem</t>
  </si>
  <si>
    <t>cpy usually in QM while minor bn with cc rims</t>
  </si>
  <si>
    <t>found in some tourm clots. Pervasive leucoxene.</t>
  </si>
  <si>
    <r>
      <t>276.3m vnlt of tourm-qtz-chl @ 40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 w/ cpy</t>
    </r>
  </si>
  <si>
    <t>&amp; py; abund Kspar alter w/ mag distruction.</t>
  </si>
  <si>
    <t>280.4-280.9m: abund albite alteration. Cpy+bn+</t>
  </si>
  <si>
    <t>albite alteration increases below 282.8m.</t>
  </si>
  <si>
    <t>290m SpG-2.70</t>
  </si>
  <si>
    <t>Std</t>
  </si>
  <si>
    <t xml:space="preserve"> NSS</t>
  </si>
  <si>
    <t>283.3-285.3m: Shear Zone within QM. Abund</t>
  </si>
  <si>
    <t>epi+ser+clay</t>
  </si>
  <si>
    <t>280.9-290.6m: fracture zone with short sections</t>
  </si>
  <si>
    <t>of solid rock between 10-20 cm zones rich in epi</t>
  </si>
  <si>
    <r>
      <t>+clay+ser+cpy. Dominant frac at 0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CA, tr bn</t>
    </r>
  </si>
  <si>
    <r>
      <t>290.6-325.0m</t>
    </r>
    <r>
      <rPr>
        <sz val="11"/>
        <color theme="1"/>
        <rFont val="Calibri"/>
        <family val="2"/>
        <scheme val="minor"/>
      </rPr>
      <t>: Lts Crk QM, hard dk pink. Late</t>
    </r>
  </si>
  <si>
    <t>stage vnlts of calc with cpy + tr bn; also veins of</t>
  </si>
  <si>
    <t>toum+plag w/ massive cpy &amp; tr of bn and selvage</t>
  </si>
  <si>
    <t>of Kspar alteration. 291-292m:vnlts of tourm+qtz+</t>
  </si>
  <si>
    <r>
      <t>calc+cpy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bn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>cc ranging from 20-60° to CA w/</t>
    </r>
  </si>
  <si>
    <r>
      <t>two specks that look like Mo.  303m: calc vnlt @ 0°</t>
    </r>
    <r>
      <rPr>
        <sz val="11"/>
        <color theme="1"/>
        <rFont val="Calibri"/>
        <family val="2"/>
        <scheme val="minor"/>
      </rPr>
      <t xml:space="preserve"> to CA w/</t>
    </r>
  </si>
  <si>
    <t>cpy. 304-304.3m: calc veins and vnlts + chl/epi.</t>
  </si>
  <si>
    <t>alteration in open space filling. 311.5-320.5m:</t>
  </si>
  <si>
    <t>late-stage stckwrk calc vnlts+albite alter.</t>
  </si>
  <si>
    <t>319m: irreg, 1cm calc vnlt with chl/epi+cpy, cpy</t>
  </si>
  <si>
    <t>continues for 20 cm below but within tourm clots.</t>
  </si>
  <si>
    <r>
      <t>319.9-324.8m</t>
    </r>
    <r>
      <rPr>
        <sz val="11"/>
        <color theme="1"/>
        <rFont val="Calibri"/>
        <family val="2"/>
        <scheme val="minor"/>
      </rPr>
      <t>: Lts Crk QM similar to above but</t>
    </r>
  </si>
  <si>
    <t>with considerable euhedreal plag xls. 324.8m: 10</t>
  </si>
  <si>
    <r>
      <t>324.8-328.0m</t>
    </r>
    <r>
      <rPr>
        <sz val="10"/>
        <rFont val="Arial"/>
        <family val="2"/>
      </rPr>
      <t>: Shear zone, partially rehealed;</t>
    </r>
  </si>
  <si>
    <t>324.8m; 10 cm calc filled, op-sp filled fault @ 45°</t>
  </si>
  <si>
    <t>to CA with massive cpy rimmed by cc+bn; again</t>
  </si>
  <si>
    <t>at 326.7m.  Abund sec bio + spec hem and calc.</t>
  </si>
  <si>
    <r>
      <t>328.0-334.7m</t>
    </r>
    <r>
      <rPr>
        <sz val="11"/>
        <color theme="1"/>
        <rFont val="Calibri"/>
        <family val="2"/>
        <scheme val="minor"/>
      </rPr>
      <t>: Lts Ck QM but the footwall to abv</t>
    </r>
  </si>
  <si>
    <t>shear: contains abund stckwrk vnlts of calc + K-</t>
  </si>
  <si>
    <t>spar flooding. Rare stringers of cpy. 329.9m; 1cm</t>
  </si>
  <si>
    <t>vnlt calc+epi+tourm below which is hard, dk-pink</t>
  </si>
  <si>
    <t>Lts Ck QM. Dissem cpy is dom but bn occurs.</t>
  </si>
  <si>
    <t>Blank Job RE06069244</t>
  </si>
  <si>
    <t>988A</t>
  </si>
  <si>
    <t>332-334m: cpy=bn at top of sec but cpy&gt;bn w/</t>
  </si>
  <si>
    <t>depth.</t>
  </si>
  <si>
    <r>
      <t>334.7-376.0</t>
    </r>
    <r>
      <rPr>
        <sz val="11"/>
        <color theme="1"/>
        <rFont val="Calibri"/>
        <family val="2"/>
        <scheme val="minor"/>
      </rPr>
      <t>m: Lts Crk QM hard, dk pink w/ 3-5</t>
    </r>
  </si>
  <si>
    <t>% tourm. 337-337.3m; massive cpy vnlts. Both</t>
  </si>
  <si>
    <t xml:space="preserve">dissem cpy &amp; bn; cpy&gt;&gt;bn. Mag altered and  </t>
  </si>
  <si>
    <t>rimmed by red hematite. 348.3m: 4-5mm vnlt of</t>
  </si>
  <si>
    <t>yellow and brass coloured cpy. 350.1m: abd py</t>
  </si>
  <si>
    <r>
      <t>along frac @ 25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355.8-358m: flat to 20</t>
    </r>
    <r>
      <rPr>
        <sz val="10"/>
        <rFont val="Arial"/>
        <family val="2"/>
      </rPr>
      <t>°</t>
    </r>
  </si>
  <si>
    <t>to CA vnlts of ser-calc. 360-364m: vnlts of epi at</t>
  </si>
  <si>
    <t>high angle to CA, increased albite alteration.</t>
  </si>
  <si>
    <r>
      <t>366.2-366.7M: 2-4mm epi+calc vnlt w/ cpy @ 0</t>
    </r>
    <r>
      <rPr>
        <sz val="10"/>
        <rFont val="Arial"/>
        <family val="2"/>
      </rPr>
      <t>°</t>
    </r>
  </si>
  <si>
    <t>Sp.G @ 360m = 2.68</t>
  </si>
  <si>
    <t>368m: cpy in frac &amp; diss gns in tourm-ser clots</t>
  </si>
  <si>
    <t>370-373.3m: frac at low angle to CA; tr of bn.</t>
  </si>
  <si>
    <r>
      <t>376.0-381.2m</t>
    </r>
    <r>
      <rPr>
        <sz val="11"/>
        <color theme="1"/>
        <rFont val="Calibri"/>
        <family val="2"/>
        <scheme val="minor"/>
      </rPr>
      <t>: Lts Crk QM hard dk gray w/ abnd</t>
    </r>
  </si>
  <si>
    <t>plag alteration and lesser Kspar flooding than</t>
  </si>
  <si>
    <t>previous section. Cpy&gt;bn but bn is common.</t>
  </si>
  <si>
    <r>
      <t>376-378m: several 20-40</t>
    </r>
    <r>
      <rPr>
        <sz val="10"/>
        <rFont val="Arial"/>
        <family val="2"/>
      </rPr>
      <t>° tourm+chl+calc vnlts</t>
    </r>
  </si>
  <si>
    <t>cpy+bn; mag alter to hem. High-grade section.</t>
  </si>
  <si>
    <t>380.5 &amp; 380.8m: tourm vnlt with cpy+bn @ 40-</t>
  </si>
  <si>
    <r>
      <t>45</t>
    </r>
    <r>
      <rPr>
        <sz val="10"/>
        <rFont val="Arial"/>
        <family val="2"/>
      </rPr>
      <t>°</t>
    </r>
    <r>
      <rPr>
        <sz val="11"/>
        <color theme="1"/>
        <rFont val="Calibri"/>
        <family val="2"/>
        <scheme val="minor"/>
      </rPr>
      <t xml:space="preserve"> to CA. Some local shearing with mylonite.</t>
    </r>
  </si>
  <si>
    <r>
      <t>381.2-389.0m</t>
    </r>
    <r>
      <rPr>
        <sz val="10"/>
        <rFont val="Arial"/>
        <family val="2"/>
      </rPr>
      <t>: Lts Crk Qm, hard dk pink w/ abnd</t>
    </r>
  </si>
  <si>
    <t>Kspar flooding; lgr rossets of tourm; dissem cpy</t>
  </si>
  <si>
    <t>and bn; sulfides also in vnlts and along frac.</t>
  </si>
  <si>
    <t>Sp.G @ 389m = 2.69</t>
  </si>
  <si>
    <t>385-386m: 2cm tourm vn parallel to CA w/ rim of</t>
  </si>
  <si>
    <t>tourm+ser+chl and core of plag+hem; dissem</t>
  </si>
  <si>
    <t xml:space="preserve">bn and minor cpy. </t>
  </si>
  <si>
    <t>06MN-06</t>
  </si>
  <si>
    <t>Started: July 23, 2006</t>
  </si>
  <si>
    <t>Finished:</t>
  </si>
  <si>
    <t>TD: 266.8m</t>
  </si>
  <si>
    <t>E (NAD27 UTM): 687105</t>
  </si>
  <si>
    <t>N 4454326</t>
  </si>
  <si>
    <t>El: 1769m</t>
  </si>
  <si>
    <t xml:space="preserve"> Driller:  Ruen, A. Aronson</t>
  </si>
  <si>
    <t>Logged by:R Gonzales, R Wetzel</t>
  </si>
  <si>
    <r>
      <t>0.2-10.1m</t>
    </r>
    <r>
      <rPr>
        <sz val="11"/>
        <color theme="1"/>
        <rFont val="Calibri"/>
        <family val="2"/>
        <scheme val="minor"/>
      </rPr>
      <t>: oxidized and broken gray Lts Ck QM</t>
    </r>
  </si>
  <si>
    <t>w/ abund Kspar flooding along healed frac &amp;</t>
  </si>
  <si>
    <t>FeOx on younger frac. Pitted tourm(sulf leached)</t>
  </si>
  <si>
    <t>but still tr of cc. 2.4-4.2m: fault zone with ground</t>
  </si>
  <si>
    <t>core. Tr of CuOx(CO) below 5m &amp; still vis @ 15m</t>
  </si>
  <si>
    <r>
      <t>10.1-38.5m</t>
    </r>
    <r>
      <rPr>
        <sz val="10"/>
        <rFont val="Arial"/>
        <family val="2"/>
      </rPr>
      <t>: fresh hard, dk Lts Ck QM. First bn</t>
    </r>
  </si>
  <si>
    <t>at 15.2m.</t>
  </si>
  <si>
    <t>17.1-18.3m: bleached zone w/ abund albite alt</t>
  </si>
  <si>
    <t>and tr cc.</t>
  </si>
  <si>
    <t>18-19.2m: tourm vnlt parallel to CA</t>
  </si>
  <si>
    <t>Below 22m: mixture of cc+cpy+bn</t>
  </si>
  <si>
    <t>30-32m cpy&gt;bn and forms as dissem grs in QM</t>
  </si>
  <si>
    <r>
      <t>34-54m</t>
    </r>
    <r>
      <rPr>
        <sz val="10"/>
        <color indexed="8"/>
        <rFont val="Arial"/>
        <family val="2"/>
      </rPr>
      <t xml:space="preserve"> abdt white albite? phenos</t>
    </r>
  </si>
  <si>
    <t>38-39.1m: abnd cc (shinny type) w/ local native</t>
  </si>
  <si>
    <t>Cu (f/g) in frac.</t>
  </si>
  <si>
    <r>
      <t>38.4-39.1m</t>
    </r>
    <r>
      <rPr>
        <sz val="10"/>
        <color indexed="8"/>
        <rFont val="Arial"/>
        <family val="2"/>
      </rPr>
      <t>: Fault zone w/ FeOxor CuO, v str cc</t>
    </r>
  </si>
  <si>
    <r>
      <t xml:space="preserve">and nat Cu, </t>
    </r>
    <r>
      <rPr>
        <b/>
        <sz val="10"/>
        <color indexed="8"/>
        <rFont val="Arial"/>
        <family val="2"/>
      </rPr>
      <t xml:space="preserve">40-2m </t>
    </r>
    <r>
      <rPr>
        <sz val="10"/>
        <color indexed="8"/>
        <rFont val="Arial"/>
        <family val="2"/>
      </rPr>
      <t>str  diss cc-bn-cpy</t>
    </r>
  </si>
  <si>
    <r>
      <t xml:space="preserve">42-4m </t>
    </r>
    <r>
      <rPr>
        <sz val="10"/>
        <color indexed="8"/>
        <rFont val="Arial"/>
        <family val="2"/>
      </rPr>
      <t>Str bn</t>
    </r>
  </si>
  <si>
    <r>
      <t>44-50m</t>
    </r>
    <r>
      <rPr>
        <sz val="10"/>
        <color indexed="8"/>
        <rFont val="Arial"/>
        <family val="2"/>
      </rPr>
      <t xml:space="preserve"> Str cc w/ CuO? as halo, Abdt frax 70-90 </t>
    </r>
  </si>
  <si>
    <t>to CA w/ nat Cu and CuO, also diss nat Cu</t>
  </si>
  <si>
    <t>late jasper qtz @ 90 toCA, str hem</t>
  </si>
  <si>
    <t>Lim on frac par to CA</t>
  </si>
  <si>
    <r>
      <t xml:space="preserve">Bn-chl/act? in flat frac, </t>
    </r>
    <r>
      <rPr>
        <b/>
        <sz val="10"/>
        <color indexed="8"/>
        <rFont val="Arial"/>
        <family val="2"/>
      </rPr>
      <t>54-74m</t>
    </r>
    <r>
      <rPr>
        <sz val="10"/>
        <color indexed="8"/>
        <rFont val="Arial"/>
        <family val="2"/>
      </rPr>
      <t xml:space="preserve"> less wh. alb</t>
    </r>
  </si>
  <si>
    <t>Abdt Albite, Abdt flat frax</t>
  </si>
  <si>
    <r>
      <t>58.6-60m</t>
    </r>
    <r>
      <rPr>
        <sz val="11"/>
        <color theme="1"/>
        <rFont val="Calibri"/>
        <family val="2"/>
        <scheme val="minor"/>
      </rPr>
      <t xml:space="preserve"> Str CuO on frax in fault </t>
    </r>
  </si>
  <si>
    <t>Str CuO, cc</t>
  </si>
  <si>
    <r>
      <t>Bn-cc assoc w/ tm,&gt;</t>
    </r>
    <r>
      <rPr>
        <b/>
        <sz val="10"/>
        <color indexed="8"/>
        <rFont val="Arial"/>
        <family val="2"/>
      </rPr>
      <t xml:space="preserve">  90% Cu dissem 06MN6 </t>
    </r>
  </si>
  <si>
    <r>
      <t>74-120m</t>
    </r>
    <r>
      <rPr>
        <sz val="11"/>
        <color theme="1"/>
        <rFont val="Calibri"/>
        <family val="2"/>
        <scheme val="minor"/>
      </rPr>
      <t xml:space="preserve"> wh alb more abdt</t>
    </r>
  </si>
  <si>
    <r>
      <t>75.5-77m</t>
    </r>
    <r>
      <rPr>
        <sz val="11"/>
        <color theme="1"/>
        <rFont val="Calibri"/>
        <family val="2"/>
        <scheme val="minor"/>
      </rPr>
      <t xml:space="preserve"> CuO, CuOx on frax</t>
    </r>
  </si>
  <si>
    <t>Cov?-bn, first cpy appears</t>
  </si>
  <si>
    <r>
      <t xml:space="preserve"> </t>
    </r>
    <r>
      <rPr>
        <b/>
        <sz val="10"/>
        <rFont val="Arial"/>
        <family val="2"/>
      </rPr>
      <t>80-85m</t>
    </r>
    <r>
      <rPr>
        <sz val="11"/>
        <color theme="1"/>
        <rFont val="Calibri"/>
        <family val="2"/>
        <scheme val="minor"/>
      </rPr>
      <t xml:space="preserve"> v str tm often as vn</t>
    </r>
  </si>
  <si>
    <t>at 35 to CA w/ qtz and local crs cc, esp @ 84m</t>
  </si>
  <si>
    <r>
      <t>SG 2.67 at 84.1m,</t>
    </r>
    <r>
      <rPr>
        <sz val="10"/>
        <rFont val="Arial"/>
        <family val="2"/>
      </rPr>
      <t xml:space="preserve"> fault 85-85.5m</t>
    </r>
  </si>
  <si>
    <t>Bn-chl vnltAt0-20 to CA</t>
  </si>
  <si>
    <t>Str bn w/ tm as usual</t>
  </si>
  <si>
    <t>Str hem stain in hard rock w/ steep bn-chl vnlts</t>
  </si>
  <si>
    <t>Str alb-kspar</t>
  </si>
  <si>
    <t>Str alb-kspar, flat qtz vnlts</t>
  </si>
  <si>
    <t>Wk cpy w/ bn</t>
  </si>
  <si>
    <r>
      <t xml:space="preserve">Str alb-kspar </t>
    </r>
    <r>
      <rPr>
        <sz val="10"/>
        <color indexed="12"/>
        <rFont val="Arial"/>
        <family val="2"/>
      </rPr>
      <t>SG-2.68</t>
    </r>
  </si>
  <si>
    <t>Diss bn-cpy</t>
  </si>
  <si>
    <r>
      <t xml:space="preserve">Tm  Decresing below </t>
    </r>
    <r>
      <rPr>
        <b/>
        <sz val="10"/>
        <rFont val="Arial"/>
        <family val="2"/>
      </rPr>
      <t>114m</t>
    </r>
  </si>
  <si>
    <t>Cpy Increasing below 116m</t>
  </si>
  <si>
    <r>
      <t xml:space="preserve">120-168m </t>
    </r>
    <r>
      <rPr>
        <sz val="10"/>
        <rFont val="Arial"/>
        <family val="2"/>
      </rPr>
      <t>White alb phenos less abdt</t>
    </r>
  </si>
  <si>
    <t>Cpy-chl vnlt at 30 to CA</t>
  </si>
  <si>
    <t>Bn abdt</t>
  </si>
  <si>
    <r>
      <t>Fn diss bn abdt w/ tm</t>
    </r>
    <r>
      <rPr>
        <sz val="10"/>
        <color indexed="12"/>
        <rFont val="Arial"/>
        <family val="2"/>
      </rPr>
      <t xml:space="preserve"> SG-2.69</t>
    </r>
  </si>
  <si>
    <t>Abdt calcite-chl vnlt-bx at 65 to CA,wh alb  fn bn</t>
  </si>
  <si>
    <t>Abdt v fn bn</t>
  </si>
  <si>
    <t>Mag varies inversely w/ albite as usual</t>
  </si>
  <si>
    <t>Cpy-chl-calcite vnlt at 30 to CA</t>
  </si>
  <si>
    <t>&lt;0.5</t>
  </si>
  <si>
    <t>Cpy often assoc w/ epi as blebs and vnlts</t>
  </si>
  <si>
    <t>v fine cpy as vnlts dissem w/chl,mag, tm2</t>
  </si>
  <si>
    <t>Kspar adj to  epi vnlt</t>
  </si>
  <si>
    <t>Minor bn</t>
  </si>
  <si>
    <t>V fn diss bn</t>
  </si>
  <si>
    <r>
      <t xml:space="preserve">169.5- 74m </t>
    </r>
    <r>
      <rPr>
        <sz val="10"/>
        <rFont val="Arial"/>
        <family val="2"/>
      </rPr>
      <t>zone of flat &amp; steep bx-frax w/FeOx</t>
    </r>
  </si>
  <si>
    <t>Abdt bn as diss w/cpy</t>
  </si>
  <si>
    <t>Str cpy-bn in chl?-hem Vns at 30 to CA</t>
  </si>
  <si>
    <t>Abdt whit alb phenos</t>
  </si>
  <si>
    <r>
      <t xml:space="preserve">Tm-chl-CuO-bn vn, </t>
    </r>
    <r>
      <rPr>
        <sz val="10"/>
        <color indexed="10"/>
        <rFont val="Arial"/>
        <family val="2"/>
      </rPr>
      <t>182-TD vnlts @25 toCA abdt</t>
    </r>
  </si>
  <si>
    <r>
      <t>185-8m</t>
    </r>
    <r>
      <rPr>
        <sz val="11"/>
        <color theme="1"/>
        <rFont val="Calibri"/>
        <family val="2"/>
        <scheme val="minor"/>
      </rPr>
      <t xml:space="preserve"> clay-FeOx alt fault? w/ frax @25 &amp;70 to </t>
    </r>
  </si>
  <si>
    <t>CA, st bleached, lim-stn &amp; CuOx</t>
  </si>
  <si>
    <r>
      <t>191-3m</t>
    </r>
    <r>
      <rPr>
        <sz val="11"/>
        <color theme="1"/>
        <rFont val="Calibri"/>
        <family val="2"/>
        <scheme val="minor"/>
      </rPr>
      <t xml:space="preserve"> Abdt wh alb phenos</t>
    </r>
  </si>
  <si>
    <t>Bn diss w/ dk chl-bio? Vnlts</t>
  </si>
  <si>
    <t>Cpy w/ epi in vnlts @ 30 to CA</t>
  </si>
  <si>
    <t>Abdt bn w/ dk chl-bio?</t>
  </si>
  <si>
    <t>Str-bn-cpy w/ dk chl</t>
  </si>
  <si>
    <t>Str cpy-bn w/ dk chl</t>
  </si>
  <si>
    <t>Abdt whit alb phenos, late calcite vnlts common</t>
  </si>
  <si>
    <t>Str bn-cpy w/ tm dk chl @ 20 to CA</t>
  </si>
  <si>
    <t>Bn-cpy in stkwk dk chl vnlts</t>
  </si>
  <si>
    <t>Cpy-bn in stkwk dk chl frax</t>
  </si>
  <si>
    <t>Str cpy-bn w/ epi frax</t>
  </si>
  <si>
    <t>Abdt wh Alb</t>
  </si>
  <si>
    <t>Cpy w/  stkwk epi</t>
  </si>
  <si>
    <t>Cpy-bn w/ dk chl-epi</t>
  </si>
  <si>
    <t>Str cpy in chl matrix bx</t>
  </si>
  <si>
    <t>Late CuO? Vnlts</t>
  </si>
  <si>
    <t>Str bn w/ tm, cpy w/ chl</t>
  </si>
  <si>
    <r>
      <t>260-TD</t>
    </r>
    <r>
      <rPr>
        <sz val="11"/>
        <color theme="1"/>
        <rFont val="Calibri"/>
        <family val="2"/>
        <scheme val="minor"/>
      </rPr>
      <t xml:space="preserve"> Abdt wh Alb</t>
    </r>
  </si>
  <si>
    <t>T. D.</t>
  </si>
  <si>
    <t>85% Cu in 06MN-6 is dissem, although frac host</t>
  </si>
  <si>
    <t xml:space="preserve">cpy+-bn more abdt from 182 to TD, cc-bn more </t>
  </si>
  <si>
    <t>abdt high as usual, w/ cpy predom lower, nat Cu</t>
  </si>
  <si>
    <t>and cuprite on frx locally local oxide on flat? Frax</t>
  </si>
  <si>
    <t>to 174m, epi more abdt lower, Frac controlled Cu</t>
  </si>
  <si>
    <t>may have preferred orientation but is more like</t>
  </si>
  <si>
    <t>stkwk, Deeper in hole Cu assoc more w/ chl/epi</t>
  </si>
  <si>
    <t>in frax than diss or vn tm</t>
  </si>
  <si>
    <t>06MN-7</t>
  </si>
  <si>
    <t>Started 12Aug06</t>
  </si>
  <si>
    <t>Finished 14Aug06</t>
  </si>
  <si>
    <t>TD 11.6m</t>
  </si>
  <si>
    <t>Core Size</t>
  </si>
  <si>
    <t>Potassic</t>
  </si>
  <si>
    <t>E (NAD27 UTM) 686941</t>
  </si>
  <si>
    <t>N 4454709</t>
  </si>
  <si>
    <t>El; 5585 ft</t>
  </si>
  <si>
    <t xml:space="preserve"> Driller Ruen, A. Aronson  </t>
  </si>
  <si>
    <t>Logged by R Wetzel</t>
  </si>
  <si>
    <t>Lights Crk Intr Bx</t>
  </si>
  <si>
    <t>11 Post Min Dike</t>
  </si>
  <si>
    <t>0-4m Overburden, 4-5m intr. Bx</t>
  </si>
  <si>
    <t>6.5m CuOx on frac, Red hem-rich aphanitic</t>
  </si>
  <si>
    <t>groundmass intrusive bx w/ clasts of Lts Crk QM</t>
  </si>
  <si>
    <t xml:space="preserve">from15cm to flour also plag to ser in grnd mass </t>
  </si>
  <si>
    <t>Tm in both QM clasts and grndmass, CuOx in</t>
  </si>
  <si>
    <t>QM clasts</t>
  </si>
  <si>
    <t>11.6m TD</t>
  </si>
  <si>
    <t>06MN-8</t>
  </si>
  <si>
    <t>Started 14Aug06</t>
  </si>
  <si>
    <t>Finished 27Aug06</t>
  </si>
  <si>
    <t>TD 335.4m</t>
  </si>
  <si>
    <t>E (NAD27 UTM)  686934</t>
  </si>
  <si>
    <t>N 4454704</t>
  </si>
  <si>
    <t>El 1706m</t>
  </si>
  <si>
    <t xml:space="preserve"> Driller Ruen, A. Aronson</t>
  </si>
  <si>
    <t>Intr Bx</t>
  </si>
  <si>
    <t>Hornfels</t>
  </si>
  <si>
    <t xml:space="preserve"> Pot</t>
  </si>
  <si>
    <t>No Sample</t>
  </si>
  <si>
    <t>Sol Cu</t>
  </si>
  <si>
    <r>
      <t>0-2.7m OB, 2.7-8m</t>
    </r>
    <r>
      <rPr>
        <sz val="11"/>
        <color theme="1"/>
        <rFont val="Calibri"/>
        <family val="2"/>
        <scheme val="minor"/>
      </rPr>
      <t xml:space="preserve"> Red aph rock flour matix w/</t>
    </r>
  </si>
  <si>
    <t>QM clasts intrusive breccia as in 06MN-7, abdt</t>
  </si>
  <si>
    <t>plag to clay-ser, No CuOx noted, v str hem</t>
  </si>
  <si>
    <r>
      <t>8-20m</t>
    </r>
    <r>
      <rPr>
        <sz val="10"/>
        <rFont val="Arial"/>
        <family val="2"/>
      </rPr>
      <t xml:space="preserve"> QM border phase? </t>
    </r>
    <r>
      <rPr>
        <b/>
        <sz val="10"/>
        <rFont val="Arial"/>
        <family val="2"/>
      </rPr>
      <t>v abdt plag (alb?</t>
    </r>
    <r>
      <rPr>
        <sz val="10"/>
        <rFont val="Arial"/>
        <family val="2"/>
      </rPr>
      <t>) to ser</t>
    </r>
  </si>
  <si>
    <t>ser, v str hem stain esp. on intense stkwk of frax</t>
  </si>
  <si>
    <t>Frax at various angles 45 to CA and subpar, No</t>
  </si>
  <si>
    <t>Cu noted</t>
  </si>
  <si>
    <r>
      <t>20-32m</t>
    </r>
    <r>
      <rPr>
        <sz val="11"/>
        <color theme="1"/>
        <rFont val="Calibri"/>
        <family val="2"/>
        <scheme val="minor"/>
      </rPr>
      <t xml:space="preserve"> V plag (alb) rich and str pervasive hem</t>
    </r>
  </si>
  <si>
    <r>
      <t xml:space="preserve">stain but less intense than above, </t>
    </r>
    <r>
      <rPr>
        <b/>
        <sz val="10"/>
        <rFont val="Arial"/>
        <family val="2"/>
      </rPr>
      <t>Spectacular</t>
    </r>
  </si>
  <si>
    <r>
      <t>native Cu starts  at 28.8m</t>
    </r>
    <r>
      <rPr>
        <sz val="11"/>
        <color theme="1"/>
        <rFont val="Calibri"/>
        <family val="2"/>
        <scheme val="minor"/>
      </rPr>
      <t>,Tm-qtz vnlts at 45 to</t>
    </r>
  </si>
  <si>
    <r>
      <t xml:space="preserve">CA locally, nat Cu asoc w/ these vnlts, </t>
    </r>
    <r>
      <rPr>
        <b/>
        <sz val="10"/>
        <rFont val="Arial"/>
        <family val="2"/>
      </rPr>
      <t>Nat Cu</t>
    </r>
  </si>
  <si>
    <t>as abdt fine dissem also</t>
  </si>
  <si>
    <r>
      <t>32-79 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V abdt white albite pheno QM</t>
    </r>
    <r>
      <rPr>
        <sz val="11"/>
        <color theme="1"/>
        <rFont val="Calibri"/>
        <family val="2"/>
        <scheme val="minor"/>
      </rPr>
      <t>, hem</t>
    </r>
  </si>
  <si>
    <t>less intense than above, tm rosettes finer grnd</t>
  </si>
  <si>
    <t xml:space="preserve">cc as dissem and w/ tm-qtz-hem vnlts, Str </t>
  </si>
  <si>
    <t>frax and/or bx, diss mag all alt to spec hem</t>
  </si>
  <si>
    <t>CuO</t>
  </si>
  <si>
    <t>cc-tm vn par to CA w/ perp calcite vn cutting, malc</t>
  </si>
  <si>
    <t>CuOx w/ Spec Hem</t>
  </si>
  <si>
    <r>
      <t xml:space="preserve">84.6m </t>
    </r>
    <r>
      <rPr>
        <sz val="10"/>
        <color indexed="48"/>
        <rFont val="Arial"/>
        <family val="2"/>
      </rPr>
      <t>SG 2.76</t>
    </r>
    <r>
      <rPr>
        <sz val="10"/>
        <color indexed="18"/>
        <rFont val="Arial"/>
        <family val="2"/>
      </rPr>
      <t xml:space="preserve">  cc</t>
    </r>
  </si>
  <si>
    <t>cc w/ Qtz vn</t>
  </si>
  <si>
    <r>
      <t>51.5-54.6m</t>
    </r>
    <r>
      <rPr>
        <sz val="11"/>
        <color theme="1"/>
        <rFont val="Calibri"/>
        <family val="2"/>
        <scheme val="minor"/>
      </rPr>
      <t xml:space="preserve"> Green Vn (Mal w/, cc, Ntv Cu) str</t>
    </r>
  </si>
  <si>
    <t>ser, v str hem on frax 80 to Ca w/ crs cc vnlts</t>
  </si>
  <si>
    <r>
      <t>58.8m</t>
    </r>
    <r>
      <rPr>
        <sz val="11"/>
        <color theme="1"/>
        <rFont val="Calibri"/>
        <family val="2"/>
        <scheme val="minor"/>
      </rPr>
      <t xml:space="preserve"> 3cm bleb cc</t>
    </r>
  </si>
  <si>
    <r>
      <t>60.7m</t>
    </r>
    <r>
      <rPr>
        <sz val="10"/>
        <rFont val="Arial"/>
        <family val="2"/>
      </rPr>
      <t xml:space="preserve"> Crs cc</t>
    </r>
    <r>
      <rPr>
        <sz val="11"/>
        <color theme="1"/>
        <rFont val="Calibri"/>
        <family val="2"/>
        <scheme val="minor"/>
      </rPr>
      <t xml:space="preserve">  61.8m CuOx</t>
    </r>
  </si>
  <si>
    <t>Str frax &amp; hem, local cc &amp; CuOx</t>
  </si>
  <si>
    <t>cc &amp; minor cpy w/ 2cm bleb cc</t>
  </si>
  <si>
    <t>cpy is now predominate</t>
  </si>
  <si>
    <r>
      <t xml:space="preserve">79- m </t>
    </r>
    <r>
      <rPr>
        <sz val="10"/>
        <rFont val="Arial"/>
        <family val="2"/>
      </rPr>
      <t>Qm siliceous?  Hornfelsic w/ increasing</t>
    </r>
  </si>
  <si>
    <t>pot alt and much less white alb, epi increasing &amp;</t>
  </si>
  <si>
    <t>cpy commonly w/ epi., mag? Sil? matrix bx com</t>
  </si>
  <si>
    <t xml:space="preserve">2mm cpy vn par CA </t>
  </si>
  <si>
    <t>Cpy in vnlts and minor diss</t>
  </si>
  <si>
    <t>str bx texture</t>
  </si>
  <si>
    <t>tm bx</t>
  </si>
  <si>
    <t>QM more hornfelsic</t>
  </si>
  <si>
    <r>
      <t>111-113m</t>
    </r>
    <r>
      <rPr>
        <sz val="11"/>
        <color theme="1"/>
        <rFont val="Calibri"/>
        <family val="2"/>
        <scheme val="minor"/>
      </rPr>
      <t xml:space="preserve"> E-W 25S Fault </t>
    </r>
  </si>
  <si>
    <t>Abdt wh alb phenos</t>
  </si>
  <si>
    <r>
      <t>115.7m</t>
    </r>
    <r>
      <rPr>
        <sz val="11"/>
        <color theme="1"/>
        <rFont val="Calibri"/>
        <family val="2"/>
        <scheme val="minor"/>
      </rPr>
      <t xml:space="preserve"> qtz-tm-chl-cpy vn N60E 50SE</t>
    </r>
  </si>
  <si>
    <t>Qm becoming increasingly frax-bx</t>
  </si>
  <si>
    <r>
      <t>120-126.5m</t>
    </r>
    <r>
      <rPr>
        <sz val="11"/>
        <color theme="1"/>
        <rFont val="Calibri"/>
        <family val="2"/>
        <scheme val="minor"/>
      </rPr>
      <t xml:space="preserve"> Hydothermal bx w/ grey sil-calcite-</t>
    </r>
  </si>
  <si>
    <t>chl? matrix QM clasts</t>
  </si>
  <si>
    <t>Local crs cpy</t>
  </si>
  <si>
    <r>
      <t>127.5-131.2m</t>
    </r>
    <r>
      <rPr>
        <sz val="11"/>
        <color theme="1"/>
        <rFont val="Calibri"/>
        <family val="2"/>
        <scheme val="minor"/>
      </rPr>
      <t xml:space="preserve"> fn grnd chl-calcit-silica</t>
    </r>
    <r>
      <rPr>
        <b/>
        <sz val="10"/>
        <rFont val="Arial"/>
        <family val="2"/>
      </rPr>
      <t xml:space="preserve"> hornfels,</t>
    </r>
  </si>
  <si>
    <t>original rock type &amp; texture destroyed, no vis Cu</t>
  </si>
  <si>
    <t>126.5-127.3m Str arg fault</t>
  </si>
  <si>
    <r>
      <t>132-54.2 m Skarn-</t>
    </r>
    <r>
      <rPr>
        <sz val="10"/>
        <rFont val="Arial"/>
        <family val="2"/>
      </rPr>
      <t xml:space="preserve">alt feldspar pheno rich </t>
    </r>
    <r>
      <rPr>
        <b/>
        <sz val="10"/>
        <rFont val="Arial"/>
        <family val="2"/>
      </rPr>
      <t>meta</t>
    </r>
  </si>
  <si>
    <r>
      <t>volcanics</t>
    </r>
    <r>
      <rPr>
        <sz val="10"/>
        <rFont val="Arial"/>
        <family val="2"/>
      </rPr>
      <t>, v str chl &amp; epi, local minor tm vnlts</t>
    </r>
  </si>
  <si>
    <t>No vis Cu, local patches alb? alt</t>
  </si>
  <si>
    <t>Calcite vn w/ v wk cpy @70 to CA</t>
  </si>
  <si>
    <r>
      <t xml:space="preserve">154.2-220 m </t>
    </r>
    <r>
      <rPr>
        <sz val="10"/>
        <rFont val="Arial"/>
        <family val="2"/>
      </rPr>
      <t>Str pot alt often alb-rich, v wk vnlts,</t>
    </r>
  </si>
  <si>
    <t>frax, 90% diss mag to hem, v wk vis cpy, no bn</t>
  </si>
  <si>
    <r>
      <t xml:space="preserve">QM </t>
    </r>
    <r>
      <rPr>
        <sz val="11"/>
        <color theme="1"/>
        <rFont val="Calibri"/>
        <family val="2"/>
        <scheme val="minor"/>
      </rPr>
      <t>contact w/ overlying MV is v. sharp, chilled</t>
    </r>
  </si>
  <si>
    <t>chl but no epi in QM, cpy w/ tm, wk late calc vn</t>
  </si>
  <si>
    <t>low mag and abdt alb correlate as usual</t>
  </si>
  <si>
    <t>tm-hem-cpy vnlt @15 toCA</t>
  </si>
  <si>
    <t>Diss bn w/ tm</t>
  </si>
  <si>
    <t>v wk bn-cpy w/ late calcite vnlt</t>
  </si>
  <si>
    <t>v wk bn</t>
  </si>
  <si>
    <t>tm-cpy vnlts</t>
  </si>
  <si>
    <t>calcite vn w/ v wk cpy @45 to CA</t>
  </si>
  <si>
    <t>v wk cpy</t>
  </si>
  <si>
    <t>wk diss cpy</t>
  </si>
  <si>
    <t>Abdt w/ kspar flooding</t>
  </si>
  <si>
    <t xml:space="preserve">cpy rimming bn </t>
  </si>
  <si>
    <r>
      <t xml:space="preserve">220-268 m QM </t>
    </r>
    <r>
      <rPr>
        <sz val="10"/>
        <rFont val="Arial"/>
        <family val="2"/>
      </rPr>
      <t>Str pot alt often w/ abdt alb, vnlts</t>
    </r>
  </si>
  <si>
    <t>&amp; tm increasing, bn-cc increasing</t>
  </si>
  <si>
    <r>
      <t xml:space="preserve">223m </t>
    </r>
    <r>
      <rPr>
        <sz val="11"/>
        <color theme="1"/>
        <rFont val="Calibri"/>
        <family val="2"/>
        <scheme val="minor"/>
      </rPr>
      <t>str cpy w/ bn-cc vnlt @ 25 to CA</t>
    </r>
  </si>
  <si>
    <r>
      <t>223-8m</t>
    </r>
    <r>
      <rPr>
        <sz val="11"/>
        <color theme="1"/>
        <rFont val="Calibri"/>
        <family val="2"/>
        <scheme val="minor"/>
      </rPr>
      <t xml:space="preserve"> m str alb w/ chl-hem bx</t>
    </r>
  </si>
  <si>
    <t>v wk fn diss cpy</t>
  </si>
  <si>
    <r>
      <t xml:space="preserve">Local crs bn-cc in clots, </t>
    </r>
    <r>
      <rPr>
        <b/>
        <sz val="10"/>
        <rFont val="Arial"/>
        <family val="2"/>
      </rPr>
      <t>236.7m</t>
    </r>
    <r>
      <rPr>
        <sz val="11"/>
        <color theme="1"/>
        <rFont val="Calibri"/>
        <family val="2"/>
        <scheme val="minor"/>
      </rPr>
      <t xml:space="preserve"> str tm-cc in vnlt</t>
    </r>
  </si>
  <si>
    <r>
      <t xml:space="preserve">236-248m </t>
    </r>
    <r>
      <rPr>
        <sz val="10"/>
        <rFont val="Arial"/>
        <family val="2"/>
      </rPr>
      <t>Abdt alb, bx, bl, calcite</t>
    </r>
  </si>
  <si>
    <t>Qtz vnlts, str bn-cpy w/ tm clots, late calcite</t>
  </si>
  <si>
    <t>cpy vnlt @ 70 to CA</t>
  </si>
  <si>
    <t>cpy in tm-qtz blebs</t>
  </si>
  <si>
    <t>Cpy in tm-qtz blebs</t>
  </si>
  <si>
    <t>Bn in tm-hem-qtz vnlt &amp; dissem w/ chl</t>
  </si>
  <si>
    <t>Bn diss w/ chl &amp; in tm-chl vnlt w/ cc @ 15 to CA</t>
  </si>
  <si>
    <t>Bn diss w/ chl vnlts</t>
  </si>
  <si>
    <t xml:space="preserve">Bn diss w/ chl </t>
  </si>
  <si>
    <t>SG-2.52 at 266.2m</t>
  </si>
  <si>
    <r>
      <t xml:space="preserve">268-79 m </t>
    </r>
    <r>
      <rPr>
        <sz val="11"/>
        <color theme="1"/>
        <rFont val="Calibri"/>
        <family val="2"/>
        <scheme val="minor"/>
      </rPr>
      <t xml:space="preserve">Str bn in tm-chl-hem vnlt@ 20 to CA w/ </t>
    </r>
  </si>
  <si>
    <t>conjugate vnlts @70 to CA and diss bn w/chl-tm</t>
  </si>
  <si>
    <r>
      <t xml:space="preserve">bn rimming abdt cpy </t>
    </r>
    <r>
      <rPr>
        <b/>
        <sz val="10"/>
        <rFont val="Arial"/>
        <family val="2"/>
      </rPr>
      <t xml:space="preserve">272m, </t>
    </r>
    <r>
      <rPr>
        <sz val="10"/>
        <rFont val="Arial"/>
        <family val="2"/>
      </rPr>
      <t>cc rim bn</t>
    </r>
    <r>
      <rPr>
        <b/>
        <sz val="10"/>
        <rFont val="Arial"/>
        <family val="2"/>
      </rPr>
      <t xml:space="preserve"> 273m</t>
    </r>
  </si>
  <si>
    <t>SG-2.98 at 278m</t>
  </si>
  <si>
    <r>
      <t xml:space="preserve">282-312.8 m </t>
    </r>
    <r>
      <rPr>
        <sz val="11"/>
        <color theme="1"/>
        <rFont val="Calibri"/>
        <family val="2"/>
        <scheme val="minor"/>
      </rPr>
      <t>Abdt wh alb phenos</t>
    </r>
  </si>
  <si>
    <r>
      <t xml:space="preserve">cpy-cc in qtz vnlts, </t>
    </r>
    <r>
      <rPr>
        <sz val="10"/>
        <color indexed="48"/>
        <rFont val="Arial"/>
        <family val="2"/>
      </rPr>
      <t>SG-2.71 at 285.8m</t>
    </r>
  </si>
  <si>
    <r>
      <t xml:space="preserve">290.3m </t>
    </r>
    <r>
      <rPr>
        <sz val="10"/>
        <rFont val="Arial"/>
        <family val="2"/>
      </rPr>
      <t>cc rims bn</t>
    </r>
  </si>
  <si>
    <r>
      <t>293.8m</t>
    </r>
    <r>
      <rPr>
        <sz val="11"/>
        <color theme="1"/>
        <rFont val="Calibri"/>
        <family val="2"/>
        <scheme val="minor"/>
      </rPr>
      <t xml:space="preserve"> bn rims cpy in qtz-spec hem vnlt</t>
    </r>
  </si>
  <si>
    <t>cov w/ w/ tm abdt qtz vnlts and late carb vnlts</t>
  </si>
  <si>
    <t>v wk Cu</t>
  </si>
  <si>
    <t>v fn cov-cc as diss</t>
  </si>
  <si>
    <t>Cov-cc in tm vnlt par to CA</t>
  </si>
  <si>
    <r>
      <t xml:space="preserve">SG-2.86 304.7m </t>
    </r>
    <r>
      <rPr>
        <sz val="10"/>
        <rFont val="Arial"/>
        <family val="2"/>
      </rPr>
      <t>Grn vn alt, cc-bn-cpy w/ ank-qtz</t>
    </r>
  </si>
  <si>
    <t>Qtz-spec hem vnlts</t>
  </si>
  <si>
    <t>Abdt qtz vnlts, str arg, sheared</t>
  </si>
  <si>
    <r>
      <t>312.8-319.5m</t>
    </r>
    <r>
      <rPr>
        <sz val="10"/>
        <rFont val="Arial"/>
        <family val="2"/>
      </rPr>
      <t xml:space="preserve"> Post-mineral feldspar pheno porph</t>
    </r>
  </si>
  <si>
    <t>, chilled contact w/ QM wk carb vn near contact</t>
  </si>
  <si>
    <r>
      <t xml:space="preserve">319.5-329.6m </t>
    </r>
    <r>
      <rPr>
        <sz val="10"/>
        <rFont val="Arial"/>
        <family val="2"/>
      </rPr>
      <t>V str sheared arg QM, str chl vnlt</t>
    </r>
  </si>
  <si>
    <t xml:space="preserve">local cpy and or cc </t>
  </si>
  <si>
    <r>
      <t>329.6-335.3m</t>
    </r>
    <r>
      <rPr>
        <sz val="11"/>
        <color theme="1"/>
        <rFont val="Calibri"/>
        <family val="2"/>
        <scheme val="minor"/>
      </rPr>
      <t xml:space="preserve"> Str bleached arg post mineral</t>
    </r>
  </si>
  <si>
    <t>dike</t>
  </si>
  <si>
    <r>
      <t>335.3-335.4m</t>
    </r>
    <r>
      <rPr>
        <sz val="11"/>
        <color theme="1"/>
        <rFont val="Calibri"/>
        <family val="2"/>
        <scheme val="minor"/>
      </rPr>
      <t xml:space="preserve"> Str sheared, arg QM</t>
    </r>
  </si>
  <si>
    <t>TD-335.4m</t>
  </si>
  <si>
    <t>Most of this hole esp.the top is definitely alb-rich</t>
  </si>
  <si>
    <t>w/ str ser at top and this hole shows more pot alt than 06MN</t>
  </si>
  <si>
    <t>5,6 area, V str calc-silicate  alt and hornfelsing</t>
  </si>
  <si>
    <t>in meta volcanic pendant. Post mineral? Dikes</t>
  </si>
  <si>
    <t>not seen elsewhere, but similar to rock in ML-245</t>
  </si>
  <si>
    <t>area</t>
  </si>
  <si>
    <t>06MN-9</t>
  </si>
  <si>
    <t>Started 8/28/06</t>
  </si>
  <si>
    <t>Finished 9/14/06</t>
  </si>
  <si>
    <t>TD 339', 103.4m</t>
  </si>
  <si>
    <t>E (NAD27 UTM) 687420</t>
  </si>
  <si>
    <t>N 4455209</t>
  </si>
  <si>
    <t>El 5755 ft.</t>
  </si>
  <si>
    <t xml:space="preserve"> Driller   Ruen, A. Aronson</t>
  </si>
  <si>
    <t>Logged by Rob Wetzel</t>
  </si>
  <si>
    <t>1336A</t>
  </si>
  <si>
    <r>
      <t xml:space="preserve">.5- 20m </t>
    </r>
    <r>
      <rPr>
        <sz val="10"/>
        <rFont val="Arial"/>
        <family val="2"/>
      </rPr>
      <t>Oxidized fine grnd pink QM w/ v abdt</t>
    </r>
  </si>
  <si>
    <t>alb or plag phenos, diss tm v fine, no femag</t>
  </si>
  <si>
    <t>Str mal, tenorite, lim on frax, No hem or nat Cu</t>
  </si>
  <si>
    <r>
      <t>.5-20m cont</t>
    </r>
    <r>
      <rPr>
        <sz val="11"/>
        <color theme="1"/>
        <rFont val="Calibri"/>
        <family val="2"/>
        <scheme val="minor"/>
      </rPr>
      <t>. Cu and tm as vnlts and v fn diss</t>
    </r>
  </si>
  <si>
    <t>is bleached, plag or alb to ser or clay</t>
  </si>
  <si>
    <r>
      <t>12-20m</t>
    </r>
    <r>
      <rPr>
        <sz val="11"/>
        <color theme="1"/>
        <rFont val="Calibri"/>
        <family val="2"/>
        <scheme val="minor"/>
      </rPr>
      <t xml:space="preserve"> Str stkwk frax@ 45 to CA and various</t>
    </r>
  </si>
  <si>
    <t>w/ tm+-qtz lim CuOx, CuO and cc esp.@ 17m</t>
  </si>
  <si>
    <t>Ave Oxide Solubility</t>
  </si>
  <si>
    <r>
      <t>20-103 m</t>
    </r>
    <r>
      <rPr>
        <sz val="10"/>
        <rFont val="Arial"/>
        <family val="2"/>
      </rPr>
      <t xml:space="preserve"> fine grnd pink QM w/ abdt white plag/alb </t>
    </r>
  </si>
  <si>
    <t>unoxidized, only local lim on frax, dis tm is v fn</t>
  </si>
  <si>
    <t>v minor fn mag all to hem, cc and cpy w/ diss tm</t>
  </si>
  <si>
    <t>V str cc and cpy in tm-qtz "veins" and stringers</t>
  </si>
  <si>
    <t>Blank Job#</t>
  </si>
  <si>
    <t>1351A</t>
  </si>
  <si>
    <r>
      <t>26-35m Tm-qtz-ank?-cc vein</t>
    </r>
    <r>
      <rPr>
        <sz val="10"/>
        <rFont val="Arial"/>
        <family val="2"/>
      </rPr>
      <t>, Qm is bleached</t>
    </r>
  </si>
  <si>
    <t>V str cc N60 E 75SE, N70W 30S</t>
  </si>
  <si>
    <t>V str cc, N60W 70S</t>
  </si>
  <si>
    <t>V str cc</t>
  </si>
  <si>
    <t>Cc-tm-qtz stkwk  but less than above</t>
  </si>
  <si>
    <t>V fn diss cpy-bn?</t>
  </si>
  <si>
    <t>V fn cpy w/ tm</t>
  </si>
  <si>
    <t>late carb vnlts cut tm-Cu vnlts as always</t>
  </si>
  <si>
    <t>51.5-65 m Zone of tm-qtz-spec hem-cpy w/</t>
  </si>
  <si>
    <t>late ank-talc, often str kspar alt, vns @ 20 &amp;45</t>
  </si>
  <si>
    <r>
      <t xml:space="preserve">to CA, </t>
    </r>
    <r>
      <rPr>
        <b/>
        <sz val="10"/>
        <rFont val="Arial"/>
        <family val="2"/>
      </rPr>
      <t>54-6m</t>
    </r>
    <r>
      <rPr>
        <sz val="11"/>
        <color theme="1"/>
        <rFont val="Calibri"/>
        <family val="2"/>
        <scheme val="minor"/>
      </rPr>
      <t xml:space="preserve"> 20%cpy in tm-qtz bx</t>
    </r>
  </si>
  <si>
    <t>Str alb alt adjacent to tm-cpy bx</t>
  </si>
  <si>
    <t>Diss hem after mag becoming abdt, tm coarser</t>
  </si>
  <si>
    <t>Qm more typical aspect below, late carb vnlts</t>
  </si>
  <si>
    <t>Tm-hem vnlts but wk Cu</t>
  </si>
  <si>
    <t>Diss cpy w/ tm</t>
  </si>
  <si>
    <r>
      <t>80-98m</t>
    </r>
    <r>
      <rPr>
        <sz val="11"/>
        <color theme="1"/>
        <rFont val="Calibri"/>
        <family val="2"/>
        <scheme val="minor"/>
      </rPr>
      <t xml:space="preserve"> str bleached sericite alt zone</t>
    </r>
  </si>
  <si>
    <t>Str tm-qtz bx w/ alb adj, cpy-cc-bn</t>
  </si>
  <si>
    <t>Wk cpy in tm vnlts, str ser-talc? Alt</t>
  </si>
  <si>
    <t xml:space="preserve">V str cpy, wk cc-bn w/ tm-qtz, v str ser </t>
  </si>
  <si>
    <r>
      <t>86-90m</t>
    </r>
    <r>
      <rPr>
        <sz val="11"/>
        <color theme="1"/>
        <rFont val="Calibri"/>
        <family val="2"/>
        <scheme val="minor"/>
      </rPr>
      <t xml:space="preserve"> Sheared w/ tm-qtz-carb-hem, minor Cu</t>
    </r>
  </si>
  <si>
    <t>shears mostly @ 45 to CA</t>
  </si>
  <si>
    <t>Crs cpy w/ qtz-carb+-tm, rebroken</t>
  </si>
  <si>
    <t>tm-qtz vnlts @ 20 to Ca to bottom of hole</t>
  </si>
  <si>
    <t>TD 103.3m</t>
  </si>
  <si>
    <t>The Lights Creek Qtz Monzonite is very porhyritic</t>
  </si>
  <si>
    <t>w/ kspar-qtz groundmass and larger white plag/</t>
  </si>
  <si>
    <t>albite phenos,  Much finer diss tm than to south</t>
  </si>
  <si>
    <t xml:space="preserve">v fine diss cpy w/ tm, leucoxcene is common but </t>
  </si>
  <si>
    <t>mag or hem after diss mag are rare and v. fn grnd</t>
  </si>
  <si>
    <t>tm &amp; hem after diss mag more abdt 62-TD m</t>
  </si>
  <si>
    <t xml:space="preserve">Most of Cu in frax here, but v fn cc, cpy,bn w/ </t>
  </si>
  <si>
    <t>diss fn tm also present. Bn is rare, late carb vnlts</t>
  </si>
  <si>
    <t>as always</t>
  </si>
  <si>
    <t>06MN-10</t>
  </si>
  <si>
    <t>Started 15 Sept06</t>
  </si>
  <si>
    <t>Finished 21Sept06</t>
  </si>
  <si>
    <t>TD 485'  147.9m</t>
  </si>
  <si>
    <t>El 5755 ft</t>
  </si>
  <si>
    <t xml:space="preserve"> Driller Ruen A. Aronson  </t>
  </si>
  <si>
    <t xml:space="preserve"> Post Min dike</t>
  </si>
  <si>
    <r>
      <t>0-14m</t>
    </r>
    <r>
      <rPr>
        <sz val="10"/>
        <rFont val="Arial"/>
      </rPr>
      <t xml:space="preserve"> Oxidized w/ lim CuOx on frax, QM w/ abt</t>
    </r>
  </si>
  <si>
    <t>white plag/alb phenos, v minor, v fn diss tm, no</t>
  </si>
  <si>
    <t>femag, Predom frax/tm vnlts @ 55 to CA (35 fro</t>
  </si>
  <si>
    <t>horiz) 60 from horiz also, Str Cuox, CuO? @ 1m</t>
  </si>
  <si>
    <t>0-11m good stwk frax w/ lim CuOx, 20&amp;70 to CA</t>
  </si>
  <si>
    <r>
      <t xml:space="preserve">SG 2.70 @ 1.0m, </t>
    </r>
    <r>
      <rPr>
        <sz val="10"/>
        <rFont val="Arial"/>
        <family val="2"/>
      </rPr>
      <t>cc w/ tm-qtz stkwk</t>
    </r>
  </si>
  <si>
    <t>v str cc-lim vn 20 to CA, 70 from horiz@13.8m</t>
  </si>
  <si>
    <t>SG  2.60 @ 15m</t>
  </si>
  <si>
    <r>
      <t>14-28m</t>
    </r>
    <r>
      <rPr>
        <sz val="10"/>
        <rFont val="Arial"/>
        <family val="2"/>
      </rPr>
      <t xml:space="preserve"> plag-rich tm-poor QM as above but unox</t>
    </r>
  </si>
  <si>
    <t>w/ v fn diss cpy, tm-cc-cpy in steep vnlts</t>
  </si>
  <si>
    <t>tm-cc-bn-cpy vnlt15 to CA</t>
  </si>
  <si>
    <t>tm-hem-cpy-cc- CuO? Vnlt @ 15 to CA</t>
  </si>
  <si>
    <r>
      <t>28-40m</t>
    </r>
    <r>
      <rPr>
        <sz val="11"/>
        <color theme="1"/>
        <rFont val="Calibri"/>
        <family val="2"/>
        <scheme val="minor"/>
      </rPr>
      <t xml:space="preserve"> tm-cc vn zone, str bl, best cc on steep</t>
    </r>
  </si>
  <si>
    <t xml:space="preserve">frax, qtz-hem-carb vnlt 75 to CA on FW zone w/ </t>
  </si>
  <si>
    <t>wk Cu</t>
  </si>
  <si>
    <t>SG 2.76 @33.5m</t>
  </si>
  <si>
    <t>steep tm cuts flat qtz @ 37.5m</t>
  </si>
  <si>
    <r>
      <t>36-46m</t>
    </r>
    <r>
      <rPr>
        <sz val="11"/>
        <color theme="1"/>
        <rFont val="Calibri"/>
        <family val="2"/>
        <scheme val="minor"/>
      </rPr>
      <t xml:space="preserve"> lt pink&amp;grn QM w abdt flat qtz vnlts</t>
    </r>
  </si>
  <si>
    <t xml:space="preserve">QM has more typical aspect below here w/ diss </t>
  </si>
  <si>
    <t xml:space="preserve"> tm, chl &amp;v fn diss cpy w/chl or tm, local tm vnlts</t>
  </si>
  <si>
    <t>w/ cc-cpy-bn</t>
  </si>
  <si>
    <t>Std CDN CGS-5  0.155%Cu.0.13g/t Au, 0.9%S</t>
  </si>
  <si>
    <r>
      <t>Hem-calc-cpy-bn @ 75 from horiz</t>
    </r>
    <r>
      <rPr>
        <b/>
        <sz val="10"/>
        <rFont val="Arial"/>
        <family val="2"/>
      </rPr>
      <t xml:space="preserve"> 54.9m</t>
    </r>
  </si>
  <si>
    <t>Str tm-spec hem 15 to horiz, fn diss bn w/ tm</t>
  </si>
  <si>
    <t>2.67 SG-61m typical QM</t>
  </si>
  <si>
    <r>
      <t xml:space="preserve">62-72m </t>
    </r>
    <r>
      <rPr>
        <sz val="10"/>
        <rFont val="Arial"/>
        <family val="2"/>
      </rPr>
      <t>Zone of light pink QM w/ abdt barren?</t>
    </r>
  </si>
  <si>
    <r>
      <t xml:space="preserve">qtz vnlt w/ late calcite, </t>
    </r>
    <r>
      <rPr>
        <b/>
        <sz val="10"/>
        <rFont val="Arial"/>
        <family val="2"/>
      </rPr>
      <t xml:space="preserve">65.4m </t>
    </r>
    <r>
      <rPr>
        <sz val="10"/>
        <rFont val="Arial"/>
        <family val="2"/>
      </rPr>
      <t>v str cc in tm vnlt</t>
    </r>
  </si>
  <si>
    <t>25 from horiz</t>
  </si>
  <si>
    <r>
      <t>76-99m</t>
    </r>
    <r>
      <rPr>
        <sz val="11"/>
        <color theme="1"/>
        <rFont val="Calibri"/>
        <family val="2"/>
        <scheme val="minor"/>
      </rPr>
      <t xml:space="preserve"> Zone more abdt tm-chl vnlts, most at 30</t>
    </r>
  </si>
  <si>
    <t>to horiz, some at 70, often str hem-bn</t>
  </si>
  <si>
    <t>diss cpy more abdt than above</t>
  </si>
  <si>
    <t>V str bn w/ dk grn chl in steep bx vnlt zone</t>
  </si>
  <si>
    <t>str bn w/ chl-tm-spec hem @ 40 to horiz</t>
  </si>
  <si>
    <t>v str chl-hem-tm w/ mod bn @ 70 &amp; 35 to horiz</t>
  </si>
  <si>
    <t>str chl-hem-tm-bn vnlts @ 30 to CA</t>
  </si>
  <si>
    <t>str chl-hem-th-bn vnlts @ 30 to CA</t>
  </si>
  <si>
    <t>str chl-hem-bn-cpy steep vnlt cuts flat tm vnlt</t>
  </si>
  <si>
    <r>
      <t>SG-2.68 lt pink QM,</t>
    </r>
    <r>
      <rPr>
        <sz val="10"/>
        <rFont val="Arial"/>
        <family val="2"/>
      </rPr>
      <t xml:space="preserve"> fn diss bn w/ tm</t>
    </r>
  </si>
  <si>
    <t>SG-2.68 dark QM</t>
  </si>
  <si>
    <t>fn diss bn w/ tm</t>
  </si>
  <si>
    <t>cpy-tm-carb?-hem vnlt</t>
  </si>
  <si>
    <t>Steep chl-mag-cpy vnlt</t>
  </si>
  <si>
    <r>
      <t>134-141m</t>
    </r>
    <r>
      <rPr>
        <sz val="11"/>
        <color theme="1"/>
        <rFont val="Calibri"/>
        <family val="2"/>
        <scheme val="minor"/>
      </rPr>
      <t xml:space="preserve"> Zone bn in tm-chl in steep &amp; 45 vnlts </t>
    </r>
  </si>
  <si>
    <t>that cut flat qtz vnlts</t>
  </si>
  <si>
    <t>bn in chl vnlts also</t>
  </si>
  <si>
    <t>TD-147.9m</t>
  </si>
  <si>
    <t xml:space="preserve">The top of this hole has same plag/alb pheno rich </t>
  </si>
  <si>
    <t>QM porphyry as 06MN-9 w/ minor v fine diss tm</t>
  </si>
  <si>
    <t>Cu minzl is &gt;90% in tm-qtz or sulfide vnlts</t>
  </si>
  <si>
    <t>Zone @ 30-40m correlat w/ zone at bottom of 9??</t>
  </si>
  <si>
    <t xml:space="preserve">0-11m 20-35 dip zone w/ some steep 70 frax </t>
  </si>
  <si>
    <t>which usually cut flats, Cu shows str correlation</t>
  </si>
  <si>
    <t xml:space="preserve">w/ chl below 76m, tm rossettes are coarser and </t>
  </si>
  <si>
    <t xml:space="preserve">QM has more typical appearance, steep vnlts </t>
  </si>
  <si>
    <t>often cut flat vnlts</t>
  </si>
  <si>
    <t>06MN-11</t>
  </si>
  <si>
    <t>Started 21Sept06</t>
  </si>
  <si>
    <t>Finished 27Sept06</t>
  </si>
  <si>
    <t>TD 112.8m</t>
  </si>
  <si>
    <t xml:space="preserve"> Driller  Ruen A Aronson  </t>
  </si>
  <si>
    <t>Post Min dike</t>
  </si>
  <si>
    <r>
      <t>0-21m</t>
    </r>
    <r>
      <rPr>
        <sz val="10"/>
        <color indexed="10"/>
        <rFont val="Arial"/>
        <family val="2"/>
      </rPr>
      <t xml:space="preserve"> Oxidized w/ lim on frax, plag pheno-rich</t>
    </r>
  </si>
  <si>
    <t>QM w/ v fn minor tm &amp; mag to hem, str CuOx</t>
  </si>
  <si>
    <t>on frax to 12m, good stkwk frax to 18m</t>
  </si>
  <si>
    <t>Mostly CuOx w/ str cc on vnlt @ 30 to CA</t>
  </si>
  <si>
    <r>
      <t>21- 96m</t>
    </r>
    <r>
      <rPr>
        <sz val="10"/>
        <color indexed="10"/>
        <rFont val="Arial"/>
        <family val="2"/>
      </rPr>
      <t xml:space="preserve"> Unoxidized, no lim on frax, plag-rich Qm </t>
    </r>
  </si>
  <si>
    <t>w/ fn tm, hem, leucoxcene, local crs diss tm &amp;</t>
  </si>
  <si>
    <t>bleached zones, local str tm-cc and tm-cpy vns</t>
  </si>
  <si>
    <t xml:space="preserve"> cc-tm-qtz-hem-bio?bx</t>
  </si>
  <si>
    <t>tm-hem-cc? vnlt @ 45 to CA</t>
  </si>
  <si>
    <t>1492A</t>
  </si>
  <si>
    <t>tm-cc? @ 20 to CA</t>
  </si>
  <si>
    <t>"typical" tm-rich Qm</t>
  </si>
  <si>
    <t>wk blue cc?covellite? w/ tm vnlt</t>
  </si>
  <si>
    <t>cc-cov? w/ tm cuts barren vuggy qtz vnlts</t>
  </si>
  <si>
    <t>cc-cov? w/ tm</t>
  </si>
  <si>
    <t>cpy w/ str tm-bio? vnlts</t>
  </si>
  <si>
    <r>
      <t>str cpy in tm bx w/ adjacent qtz, cpy v pale,</t>
    </r>
    <r>
      <rPr>
        <sz val="10"/>
        <color indexed="10"/>
        <rFont val="Arial"/>
        <family val="2"/>
      </rPr>
      <t xml:space="preserve"> py</t>
    </r>
  </si>
  <si>
    <r>
      <t>76-92m</t>
    </r>
    <r>
      <rPr>
        <sz val="11"/>
        <color theme="1"/>
        <rFont val="Calibri"/>
        <family val="2"/>
        <scheme val="minor"/>
      </rPr>
      <t xml:space="preserve"> zone of bleaching w/ talc, chl</t>
    </r>
  </si>
  <si>
    <t>str talc w/ qtz-tm- bio? wk cpy</t>
  </si>
  <si>
    <t>str ser, talc w/ hem in vein</t>
  </si>
  <si>
    <t>cpy in vnlts, str ser, talc</t>
  </si>
  <si>
    <t xml:space="preserve">str cpy in tm-qtz in ser, talc-rich alt </t>
  </si>
  <si>
    <t>cpy in qtz-tm vnlts</t>
  </si>
  <si>
    <t>Str cpy-tm vnlt @ 70 to CA &amp; vnlts @ 10 to CA</t>
  </si>
  <si>
    <r>
      <t>96-TD</t>
    </r>
    <r>
      <rPr>
        <sz val="10"/>
        <color indexed="10"/>
        <rFont val="Arial"/>
        <family val="2"/>
      </rPr>
      <t xml:space="preserve"> crs tm more "typical" QM</t>
    </r>
  </si>
  <si>
    <t>Same plag-rich QM w/ v fn tm &amp; mag to hem at</t>
  </si>
  <si>
    <t>top of hole as in 06MN-9,10, Leucoxcene after</t>
  </si>
  <si>
    <t>ilmenite is present in varying amounts in all holes</t>
  </si>
  <si>
    <t>and both plag-rich, tm-poor &amp; coarse tm-rich QM</t>
  </si>
  <si>
    <t>Hole plag-rich,crs tm-poor to 96m, crs tm to TD</t>
  </si>
  <si>
    <t>&gt;90% Cu in vnlts/bx mostly as cc w/ some</t>
  </si>
  <si>
    <t>cpy lower,  w/ diss Cu mostly fine cpy</t>
  </si>
  <si>
    <t>06MN-12</t>
  </si>
  <si>
    <t>Started 28Sept06</t>
  </si>
  <si>
    <t>Finished 2Oct06</t>
  </si>
  <si>
    <t>TD 407' 124.1m</t>
  </si>
  <si>
    <t>N 4455221</t>
  </si>
  <si>
    <t>El 5670 ft</t>
  </si>
  <si>
    <r>
      <t xml:space="preserve">0-24m </t>
    </r>
    <r>
      <rPr>
        <sz val="10"/>
        <color indexed="10"/>
        <rFont val="Arial"/>
        <family val="2"/>
      </rPr>
      <t>Oxidized str lim on frax, wk-mod CuOx</t>
    </r>
  </si>
  <si>
    <t>locally, local wk cc, Plag-rich, crs tm-poor QM,</t>
  </si>
  <si>
    <t>wk mag all alt to hem, diss leucoxcene after ilm</t>
  </si>
  <si>
    <t>Tenorite? w/ lim</t>
  </si>
  <si>
    <t>Avg. Grade oxide</t>
  </si>
  <si>
    <t>Avg. Sol Oxide</t>
  </si>
  <si>
    <t>Cuprite?-qtz vnlt@ 15m</t>
  </si>
  <si>
    <t>Cuprite?-after diss cpy?</t>
  </si>
  <si>
    <t>Str cc w/ tm-qtz-epi? Vn</t>
  </si>
  <si>
    <t>Diss cpy w/ tm, lim on frax</t>
  </si>
  <si>
    <r>
      <t xml:space="preserve">24-76m </t>
    </r>
    <r>
      <rPr>
        <sz val="10"/>
        <color indexed="10"/>
        <rFont val="Arial"/>
        <family val="2"/>
      </rPr>
      <t>,Unoxidized, only v local lim-CuOx on frax</t>
    </r>
  </si>
  <si>
    <t xml:space="preserve">Plag-rich, crs tm-poor QM, w/ abdt bl zones of </t>
  </si>
  <si>
    <t>str alb+-ser+-talc, vnlts tm-cc</t>
  </si>
  <si>
    <r>
      <t xml:space="preserve">26.5m </t>
    </r>
    <r>
      <rPr>
        <sz val="10"/>
        <rFont val="Arial"/>
        <family val="2"/>
      </rPr>
      <t>v str cc w/ tm-qtz vn, lost cc drilling</t>
    </r>
  </si>
  <si>
    <t>SG-2.68</t>
  </si>
  <si>
    <t>Tm-hem-cc thin vnlts</t>
  </si>
  <si>
    <t>Str cc w/ grn alt grading to alb to pot</t>
  </si>
  <si>
    <r>
      <t xml:space="preserve">37-59m </t>
    </r>
    <r>
      <rPr>
        <sz val="10"/>
        <rFont val="Arial"/>
        <family val="2"/>
      </rPr>
      <t xml:space="preserve">str bleaching </t>
    </r>
    <r>
      <rPr>
        <b/>
        <sz val="10"/>
        <rFont val="Arial"/>
        <family val="2"/>
      </rPr>
      <t>alb+-ser</t>
    </r>
    <r>
      <rPr>
        <sz val="10"/>
        <rFont val="Arial"/>
        <family val="2"/>
      </rPr>
      <t>?,</t>
    </r>
    <r>
      <rPr>
        <b/>
        <sz val="10"/>
        <rFont val="Arial"/>
        <family val="2"/>
      </rPr>
      <t xml:space="preserve"> 37-40.2m</t>
    </r>
    <r>
      <rPr>
        <sz val="10"/>
        <rFont val="Arial"/>
        <family val="2"/>
      </rPr>
      <t xml:space="preserve"> v str</t>
    </r>
  </si>
  <si>
    <t xml:space="preserve">cc in qtz-tm stwk-bx w/ pistachio grn alt halo </t>
  </si>
  <si>
    <t>(calc-sil?) carb in vugs. 38-40m runs 8% visual</t>
  </si>
  <si>
    <t xml:space="preserve">Fn cc in qtz &amp; tm-qtz vnlts, bleached alb-rich </t>
  </si>
  <si>
    <t>SG-2.69 w/ 5% tm-cc vnlt @ 44.7m</t>
  </si>
  <si>
    <t>Str bleached lt pink, qtz vnlts cut tm, local cc</t>
  </si>
  <si>
    <t>Crackle bx str ser, chl? Local cc, late carb</t>
  </si>
  <si>
    <t>cc in tm vnlts</t>
  </si>
  <si>
    <t>V fn diss cpy</t>
  </si>
  <si>
    <t>tm-hem thin vnlts w/ minor alb alt adjacent</t>
  </si>
  <si>
    <r>
      <t xml:space="preserve">69.5-75.5m </t>
    </r>
    <r>
      <rPr>
        <sz val="10"/>
        <rFont val="Arial"/>
        <family val="2"/>
      </rPr>
      <t>zone of st alb bleaching w/ stkwk</t>
    </r>
  </si>
  <si>
    <t>tm-qt-hem vnlts w/ local str cc-digenite-cov+-bn</t>
  </si>
  <si>
    <t>cc-di often assoc w/late ankerite</t>
  </si>
  <si>
    <r>
      <t>76-TD</t>
    </r>
    <r>
      <rPr>
        <sz val="10"/>
        <color indexed="10"/>
        <rFont val="Arial"/>
        <family val="2"/>
      </rPr>
      <t xml:space="preserve"> Typical QM w/ dis mag, crs tm, chl abdt</t>
    </r>
  </si>
  <si>
    <t>bn w/chl adj to tm vnlts</t>
  </si>
  <si>
    <t>Abdt v fn diss bn w/ chl</t>
  </si>
  <si>
    <t>v fn bn w/ tm</t>
  </si>
  <si>
    <t>bn w/chl</t>
  </si>
  <si>
    <r>
      <t xml:space="preserve">102.5-106m </t>
    </r>
    <r>
      <rPr>
        <sz val="10"/>
        <rFont val="Arial"/>
        <family val="2"/>
      </rPr>
      <t>zone of stkwk dk chl vnlts w/ fn bn</t>
    </r>
  </si>
  <si>
    <t>bn w/ dk chl</t>
  </si>
  <si>
    <t>bn-cov? adj to ank vnlt in str dk chl</t>
  </si>
  <si>
    <t>TD 403' , 122.9m</t>
  </si>
  <si>
    <t>The alt halos around str hypogene cc are plain</t>
  </si>
  <si>
    <t xml:space="preserve">at 34m cc w/ minor tm-qtz w/ pistaschio grn alt </t>
  </si>
  <si>
    <t>grading out to bleaching (albite) grading out to</t>
  </si>
  <si>
    <t>pervasive potassic which may be mostly primary</t>
  </si>
  <si>
    <r>
      <t>There is a</t>
    </r>
    <r>
      <rPr>
        <b/>
        <sz val="10"/>
        <rFont val="Arial"/>
        <family val="2"/>
      </rPr>
      <t xml:space="preserve"> very</t>
    </r>
    <r>
      <rPr>
        <sz val="11"/>
        <color theme="1"/>
        <rFont val="Calibri"/>
        <family val="2"/>
        <scheme val="minor"/>
      </rPr>
      <t xml:space="preserve"> weak early diss cpy followed by</t>
    </r>
  </si>
  <si>
    <r>
      <t>tm-qtz-hem-cc w/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0"/>
        <rFont val="Arial"/>
        <family val="2"/>
      </rPr>
      <t>adj albite</t>
    </r>
    <r>
      <rPr>
        <sz val="11"/>
        <color theme="1"/>
        <rFont val="Calibri"/>
        <family val="2"/>
        <scheme val="minor"/>
      </rPr>
      <t xml:space="preserve"> and grn min, </t>
    </r>
  </si>
  <si>
    <t xml:space="preserve">There are late calcite vnlts often in stkwk here as </t>
  </si>
  <si>
    <t>elsewhere at Moonlight</t>
  </si>
  <si>
    <t xml:space="preserve">Below 76m Qm is more typical of that found to </t>
  </si>
  <si>
    <t>south except bn is assoc w/ chl as much or more</t>
  </si>
  <si>
    <t>than tm</t>
  </si>
  <si>
    <t>Oriented Core showed much of the tm-cc</t>
  </si>
  <si>
    <r>
      <t xml:space="preserve">minzl to be on </t>
    </r>
    <r>
      <rPr>
        <b/>
        <sz val="10"/>
        <color indexed="10"/>
        <rFont val="Arial"/>
        <family val="2"/>
      </rPr>
      <t>N25W 25SW</t>
    </r>
    <r>
      <rPr>
        <sz val="10"/>
        <color indexed="10"/>
        <rFont val="Arial"/>
        <family val="2"/>
      </rPr>
      <t xml:space="preserve"> vnlts, stkwk of vnlts</t>
    </r>
  </si>
  <si>
    <r>
      <t>at about 70 to each other common,</t>
    </r>
    <r>
      <rPr>
        <sz val="11"/>
        <color theme="1"/>
        <rFont val="Calibri"/>
        <family val="2"/>
        <scheme val="minor"/>
      </rPr>
      <t xml:space="preserve"> </t>
    </r>
  </si>
  <si>
    <t>06MN-13</t>
  </si>
  <si>
    <t>Started 3Oct06</t>
  </si>
  <si>
    <t>Finished 30Oct06</t>
  </si>
  <si>
    <t>TD 359.5m</t>
  </si>
  <si>
    <t>Argillizatio</t>
  </si>
  <si>
    <t>E (NAD27 UTM) 687106</t>
  </si>
  <si>
    <t>N 4455054</t>
  </si>
  <si>
    <t>El 5602'</t>
  </si>
  <si>
    <t xml:space="preserve"> Driller  Ruen,  A. Aronson  </t>
  </si>
  <si>
    <r>
      <t>0-15m</t>
    </r>
    <r>
      <rPr>
        <sz val="10"/>
        <color indexed="10"/>
        <rFont val="Arial"/>
        <family val="2"/>
      </rPr>
      <t xml:space="preserve"> v str hem stn QM, v similar to holes 1,2,8</t>
    </r>
  </si>
  <si>
    <t>local v str hem vns, local str tm vnlts, Nat Cu</t>
  </si>
  <si>
    <t>starts @ 7m, local str qtz-tm-ser as vnlts,bx matrix</t>
  </si>
  <si>
    <t>Tertiary? Basalt</t>
  </si>
  <si>
    <r>
      <t xml:space="preserve">Cu in </t>
    </r>
    <r>
      <rPr>
        <b/>
        <sz val="10"/>
        <color indexed="10"/>
        <rFont val="Arial"/>
        <family val="2"/>
      </rPr>
      <t>N20W 20SW w/ N60E 80 NW also</t>
    </r>
  </si>
  <si>
    <t>Cu in vnlts and diss</t>
  </si>
  <si>
    <t>Cu replaces cc</t>
  </si>
  <si>
    <r>
      <t>15-27m</t>
    </r>
    <r>
      <rPr>
        <sz val="10"/>
        <color indexed="10"/>
        <rFont val="Arial"/>
        <family val="2"/>
      </rPr>
      <t xml:space="preserve"> Less str hem stn QM, hypogene spec </t>
    </r>
  </si>
  <si>
    <t>in vnlts common, cc common, rare Cu, CuOx</t>
  </si>
  <si>
    <t>qtz-spec hem+-tm+-cc common</t>
  </si>
  <si>
    <t>Qtz-ank-cc vnlt @ 45 t0 CA 25.7m</t>
  </si>
  <si>
    <r>
      <t>27-58m</t>
    </r>
    <r>
      <rPr>
        <sz val="10"/>
        <color indexed="10"/>
        <rFont val="Arial"/>
        <family val="2"/>
      </rPr>
      <t xml:space="preserve"> Lt pink QM, crs tm rosettes common, </t>
    </r>
  </si>
  <si>
    <t>diss hem after mag?, v wk Cu but qtz-tm comm</t>
  </si>
  <si>
    <t>v fn diss cpy as is common in dead zones</t>
  </si>
  <si>
    <t>str hem vnlts w/ cpy+-tm</t>
  </si>
  <si>
    <t>bn w/ tm-qtz clot</t>
  </si>
  <si>
    <t>bn-cpy in lt grn qtz @45.2</t>
  </si>
  <si>
    <t>V wk Cu even though tm mod abdt</t>
  </si>
  <si>
    <r>
      <t>58-98m</t>
    </r>
    <r>
      <rPr>
        <sz val="10"/>
        <color indexed="10"/>
        <rFont val="Arial"/>
        <family val="2"/>
      </rPr>
      <t xml:space="preserve"> Lt pink bleached QM w/ lt grn ser+-</t>
    </r>
  </si>
  <si>
    <t>qtz as hydro frac bx, local str alb?</t>
  </si>
  <si>
    <r>
      <t>89.5-90.5m</t>
    </r>
    <r>
      <rPr>
        <sz val="11"/>
        <color theme="1"/>
        <rFont val="Calibri"/>
        <family val="2"/>
        <scheme val="minor"/>
      </rPr>
      <t xml:space="preserve"> ang clast grey soft matrix intr bx</t>
    </r>
  </si>
  <si>
    <r>
      <t xml:space="preserve"> 90.5-95.5</t>
    </r>
    <r>
      <rPr>
        <sz val="11"/>
        <color theme="1"/>
        <rFont val="Calibri"/>
        <family val="2"/>
        <scheme val="minor"/>
      </rPr>
      <t>mstr hydrofrac ser-talc? Matrix stkwk</t>
    </r>
  </si>
  <si>
    <r>
      <t>95.5-97.8m</t>
    </r>
    <r>
      <rPr>
        <sz val="11"/>
        <color theme="1"/>
        <rFont val="Calibri"/>
        <family val="2"/>
        <scheme val="minor"/>
      </rPr>
      <t xml:space="preserve"> blk ser-bio matix rounded clast bx</t>
    </r>
  </si>
  <si>
    <t>some v fn py in matrix</t>
  </si>
  <si>
    <r>
      <t xml:space="preserve">97.8-116.2m </t>
    </r>
    <r>
      <rPr>
        <sz val="10"/>
        <color indexed="10"/>
        <rFont val="Arial"/>
        <family val="2"/>
      </rPr>
      <t>grey plag xtal-rich, no qtz basalt?</t>
    </r>
  </si>
  <si>
    <t>post-mineral dike, top contact @40 to CA,</t>
  </si>
  <si>
    <t>bottom @ 25to CA</t>
  </si>
  <si>
    <t>No samples 1649-1657</t>
  </si>
  <si>
    <r>
      <t>116.2-124m</t>
    </r>
    <r>
      <rPr>
        <sz val="11"/>
        <color theme="1"/>
        <rFont val="Calibri"/>
        <family val="2"/>
        <scheme val="minor"/>
      </rPr>
      <t xml:space="preserve"> arg  bleached gouged  round clast</t>
    </r>
  </si>
  <si>
    <t xml:space="preserve"> rock flour bx, tm-hem vnlts before bx</t>
  </si>
  <si>
    <r>
      <t>124-TD</t>
    </r>
    <r>
      <rPr>
        <sz val="10"/>
        <color indexed="10"/>
        <rFont val="Arial"/>
        <family val="2"/>
      </rPr>
      <t xml:space="preserve"> Dense fine grnd dk pink QM w/ abdt fn</t>
    </r>
  </si>
  <si>
    <t>diss tm &amp; hem after mag?, abdt fn diss cpy</t>
  </si>
  <si>
    <t>w/ local bl ser zones, qtz-hem+-tm-cpy vnlts</t>
  </si>
  <si>
    <t>cpy in tm-hem vnlts, bn rims cpy in qtz-alb vnlt</t>
  </si>
  <si>
    <t xml:space="preserve">v fn diss cpy </t>
  </si>
  <si>
    <t>cpy in tm-hem vnlts&amp; late ser-talc vnlts</t>
  </si>
  <si>
    <t>as above</t>
  </si>
  <si>
    <t>Str cpy w/ str tm-qtz vning at 45 to CA</t>
  </si>
  <si>
    <t>cpy w/ tm-qtz-hem vnlts, some late ser @ 30 to CA</t>
  </si>
  <si>
    <t>talc+ser vnlts @ 30 to C.A.</t>
  </si>
  <si>
    <t>as above w/ qtz-tm-cpy vnlts @ 45° to C.A.</t>
  </si>
  <si>
    <t>increased ser on high angle fracs</t>
  </si>
  <si>
    <t>qtz w/ Pot env x-cut tm vnlts w/o cpy</t>
  </si>
  <si>
    <t>152-160m wk-mod bleached</t>
  </si>
  <si>
    <t>a little di-bn in qtz</t>
  </si>
  <si>
    <t>late qtz-carb-talc vnlts</t>
  </si>
  <si>
    <t>str diss cpy w/ str fn diss tm-qtz-hem-pot</t>
  </si>
  <si>
    <t>late cpy w/ hem in tm vnlts</t>
  </si>
  <si>
    <t>str cpy in qtz-hem vnlt in tm vnlt</t>
  </si>
  <si>
    <t>str diss cpy w/ str chl</t>
  </si>
  <si>
    <r>
      <t>cpy in tm-qtz-hem-</t>
    </r>
    <r>
      <rPr>
        <b/>
        <sz val="10"/>
        <rFont val="Arial"/>
        <family val="2"/>
      </rPr>
      <t>mag</t>
    </r>
    <r>
      <rPr>
        <sz val="11"/>
        <color theme="1"/>
        <rFont val="Calibri"/>
        <family val="2"/>
        <scheme val="minor"/>
      </rPr>
      <t xml:space="preserve"> vnlt w/ bn in ortho chl vn</t>
    </r>
  </si>
  <si>
    <t>cpy in epi vnlt /w minor unknown silver min</t>
  </si>
  <si>
    <t>Std CDN CGS-5  0.155% CU, .13g/tAu, .9%S</t>
  </si>
  <si>
    <t>fn diss cpy &amp;cpy in tm-hem vnlts cut by qtz-ank</t>
  </si>
  <si>
    <t>fn diss cpy &amp;cpy in tm-hem vnlts w/ ser alt halo</t>
  </si>
  <si>
    <t>223-228m bleached ser-rich zone</t>
  </si>
  <si>
    <t>225m qtz ank vn</t>
  </si>
  <si>
    <t>cpy in tm-ser vnlts &amp; abdt diss cpy</t>
  </si>
  <si>
    <t>chl matrix bx</t>
  </si>
  <si>
    <t>chl matrix bx, epi becoming more common</t>
  </si>
  <si>
    <t>cpy-hem-bio? vnlt @ 237m</t>
  </si>
  <si>
    <t>abdt cpy in vnlts and diss</t>
  </si>
  <si>
    <t>cpy w/ epi</t>
  </si>
  <si>
    <t>tm-hem-mag-chl-cpy vnlts</t>
  </si>
  <si>
    <t>tm rim on chl-mag-cpy vnlt</t>
  </si>
  <si>
    <t>str cpy w/ epi and tm-mag vnlts</t>
  </si>
  <si>
    <t>v str epi-chl-mag</t>
  </si>
  <si>
    <t>mag-cpy vn@258.2m, v str cpy in qtz-tm@259m</t>
  </si>
  <si>
    <t>cpy in tm-mag-hem vnlts w/ str chl adjacent</t>
  </si>
  <si>
    <t>mag-cpy vnlt w/ tm rim and epi adjacent</t>
  </si>
  <si>
    <t>mag-chl-cpy vnlts</t>
  </si>
  <si>
    <t>tm-chl-cpy vnlt @ 280.2m</t>
  </si>
  <si>
    <t>zone of bleaching w/ late qtz</t>
  </si>
  <si>
    <t>1750A</t>
  </si>
  <si>
    <t>cpy-mag vnlt @ 301.8m</t>
  </si>
  <si>
    <t>bleached</t>
  </si>
  <si>
    <t>tm vnlts but v wk cpy</t>
  </si>
  <si>
    <t>str cpy-bn w/ tm vnlt, no mag, cpy rims bn</t>
  </si>
  <si>
    <r>
      <t>Str cpy in tm matrix bx w/ late ank-crs cpy-</t>
    </r>
    <r>
      <rPr>
        <sz val="10"/>
        <color indexed="10"/>
        <rFont val="Arial"/>
        <family val="2"/>
      </rPr>
      <t>PbS</t>
    </r>
  </si>
  <si>
    <t>Str cpy w/ tm bx and epi, chl</t>
  </si>
  <si>
    <t>late barren carb-hem vn</t>
  </si>
  <si>
    <t xml:space="preserve"> str epi-chl-tm w/ str cpy</t>
  </si>
  <si>
    <t>352-TD  Lt pink QM w/ crs tm , diss sulfide</t>
  </si>
  <si>
    <t>is partly cubic py, diss cpy? Also</t>
  </si>
  <si>
    <t>TD 1179'   359.5m</t>
  </si>
  <si>
    <r>
      <t xml:space="preserve">Well oriented core from </t>
    </r>
    <r>
      <rPr>
        <b/>
        <sz val="10"/>
        <rFont val="Arial"/>
        <family val="2"/>
      </rPr>
      <t xml:space="preserve">10.5-15m </t>
    </r>
    <r>
      <rPr>
        <sz val="10"/>
        <rFont val="Arial"/>
        <family val="2"/>
      </rPr>
      <t>shows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very</t>
    </r>
  </si>
  <si>
    <t>predominant N20W 20SW qtz-hem+-tm-Cu-cc</t>
  </si>
  <si>
    <t>vnlts, earlier N60E 80 NW vnlts w/ tm-Cu also</t>
  </si>
  <si>
    <t>other minor vnlt orientations as well</t>
  </si>
  <si>
    <t xml:space="preserve">The upper part of this hole shows light pink </t>
  </si>
  <si>
    <t>QM w/ zones of bleaching, mostly ser, some alb</t>
  </si>
  <si>
    <t>assoc w/ qtz+-hem vning</t>
  </si>
  <si>
    <t>Crs tm common in top of hole but rare from 60-180m</t>
  </si>
  <si>
    <t>352-TD has similar aspec to #2 Level Superior</t>
  </si>
  <si>
    <t>06MN-14</t>
  </si>
  <si>
    <t>Started 31Oct06</t>
  </si>
  <si>
    <t>Finished</t>
  </si>
  <si>
    <t>TD-750' 228.7m</t>
  </si>
  <si>
    <t xml:space="preserve">E (NAD27 UTM) </t>
  </si>
  <si>
    <t xml:space="preserve">N </t>
  </si>
  <si>
    <t>El</t>
  </si>
  <si>
    <t xml:space="preserve"> Driller  Ruen,  A Aronson </t>
  </si>
  <si>
    <t>Logged by  R Wetzel</t>
  </si>
  <si>
    <t>48m</t>
  </si>
  <si>
    <t>% Sol</t>
  </si>
  <si>
    <r>
      <t>0-17m</t>
    </r>
    <r>
      <rPr>
        <sz val="10"/>
        <color indexed="10"/>
        <rFont val="Arial"/>
        <family val="2"/>
      </rPr>
      <t xml:space="preserve"> Oxide zone, Str hem, local str mal to 6m</t>
    </r>
  </si>
  <si>
    <t>Nat Cu and cc 6-17m, most Cu-cc is diss</t>
  </si>
  <si>
    <t>abdt crs tm in typical QM</t>
  </si>
  <si>
    <t>Fn diss nat Cu</t>
  </si>
  <si>
    <t xml:space="preserve">grn CuOx not mal @ 15m, diss Cu-cc </t>
  </si>
  <si>
    <t>SG 2.55@ 18m</t>
  </si>
  <si>
    <t>cc in vnlts and w/ crs tm-qtz blebs</t>
  </si>
  <si>
    <r>
      <t>29-56m</t>
    </r>
    <r>
      <rPr>
        <sz val="10"/>
        <color indexed="10"/>
        <rFont val="Arial"/>
        <family val="2"/>
      </rPr>
      <t xml:space="preserve"> bleached Cu-poor Qm, str sheared w/</t>
    </r>
  </si>
  <si>
    <t>ser-talc? qtz vnlts , bleaching is later than tm</t>
  </si>
  <si>
    <t>SG 2.55@ 33m</t>
  </si>
  <si>
    <t>cpy w/ qtz-tm blebs</t>
  </si>
  <si>
    <t>str qtz vnlts</t>
  </si>
  <si>
    <t>lt grn ser-qtz w/ cpy or py</t>
  </si>
  <si>
    <t>v str tm w/ cpy and py?</t>
  </si>
  <si>
    <t>grey qtz-v fn tm? patches</t>
  </si>
  <si>
    <t>str tm-ank-qtz vn @ 80 to CA w/ cc</t>
  </si>
  <si>
    <r>
      <t>55.8-65.0m</t>
    </r>
    <r>
      <rPr>
        <sz val="10"/>
        <color indexed="10"/>
        <rFont val="Arial"/>
        <family val="2"/>
      </rPr>
      <t xml:space="preserve"> purple-grey matrix plag pheno rich</t>
    </r>
  </si>
  <si>
    <t>post mineral dike</t>
  </si>
  <si>
    <t xml:space="preserve"> NR</t>
  </si>
  <si>
    <t>cpy or py in ser-qtz "hornfels"</t>
  </si>
  <si>
    <t>fn diss cpy typical in pot-chl QM</t>
  </si>
  <si>
    <r>
      <t>65-TD m</t>
    </r>
    <r>
      <rPr>
        <sz val="10"/>
        <color indexed="10"/>
        <rFont val="Arial"/>
        <family val="2"/>
      </rPr>
      <t xml:space="preserve"> Str chl and pot QM w/ abdt alb? phenos</t>
    </r>
  </si>
  <si>
    <r>
      <t xml:space="preserve">also common, tm often fn grnd, </t>
    </r>
    <r>
      <rPr>
        <b/>
        <sz val="10"/>
        <color indexed="10"/>
        <rFont val="Arial"/>
        <family val="2"/>
      </rPr>
      <t xml:space="preserve">72-104 m </t>
    </r>
    <r>
      <rPr>
        <sz val="10"/>
        <color indexed="10"/>
        <rFont val="Arial"/>
        <family val="2"/>
      </rPr>
      <t>str Cu</t>
    </r>
  </si>
  <si>
    <t>v fn bn w/ cpy in qtz-tm and ser</t>
  </si>
  <si>
    <t>bn rims cpy, abdt but v fn bn w/ tm</t>
  </si>
  <si>
    <t>bn coarser, cc also present in tm-qtz blebs</t>
  </si>
  <si>
    <t xml:space="preserve">tm matrix bx vn@ 10 to CA N65E?, bn cuts cpy </t>
  </si>
  <si>
    <t>bn-cpy-cc in tm-chl vnlt cuts pot alt</t>
  </si>
  <si>
    <t>str bn in tm-chl matrix vn subpar to CA</t>
  </si>
  <si>
    <t>chl-hem-bn-cc in calcit vn subpar to CA</t>
  </si>
  <si>
    <t>cc cuts bn in Ca-MnCO3 vnlt subpar N65E?</t>
  </si>
  <si>
    <t>abdt fn diss bn w/ lesser cc</t>
  </si>
  <si>
    <t>cpy common w/ predom bn and minor cc</t>
  </si>
  <si>
    <t>fn diss cpy-bn-cc</t>
  </si>
  <si>
    <t>bn replaces cpy in chl vnlt</t>
  </si>
  <si>
    <t>diss cpy w/ some fn bn also</t>
  </si>
  <si>
    <t>bn w/ chl</t>
  </si>
  <si>
    <t>v fn diss bn</t>
  </si>
  <si>
    <t>v fn bn w/ tm, chl</t>
  </si>
  <si>
    <t>abdt alb?-ser? Adj to qtz</t>
  </si>
  <si>
    <t>late qtz vn</t>
  </si>
  <si>
    <t>first epi in this hole</t>
  </si>
  <si>
    <t>cpy becoming v wk, no bn</t>
  </si>
  <si>
    <t>bn rims cpy @ 169.5m</t>
  </si>
  <si>
    <t>epi becoming more abdt</t>
  </si>
  <si>
    <t>cpy w/ qtz-epi</t>
  </si>
  <si>
    <t>TD-750'   228.7m</t>
  </si>
  <si>
    <t>The oxide zone in holes 1,2,7,8,13,14 is much</t>
  </si>
  <si>
    <t xml:space="preserve">different than in 3,4,5,6,9,10,11,12.  Here hem is </t>
  </si>
  <si>
    <t xml:space="preserve">very  str, lim is absent, Nat Cu is common  </t>
  </si>
  <si>
    <t xml:space="preserve"> Holes 1,2,7,8 are Cu-poor at top, but 13 &amp; esp.  </t>
  </si>
  <si>
    <t>14 are Cu rich at top</t>
  </si>
  <si>
    <t>Bn very definitely rims and cuts cpy and cc cuts bn from 75-95m</t>
  </si>
  <si>
    <t>bn-tm vnlts cut pot alt</t>
  </si>
  <si>
    <t>Even though mag is abdt in bottom of hole hem has replaced much of it</t>
  </si>
  <si>
    <t>08MN-15</t>
  </si>
  <si>
    <t>Started 27 Sept08</t>
  </si>
  <si>
    <t>TD</t>
  </si>
  <si>
    <t>Spec</t>
  </si>
  <si>
    <t>Bleaching</t>
  </si>
  <si>
    <t>Silica</t>
  </si>
  <si>
    <t xml:space="preserve"> Driller  L Coates, Ruen </t>
  </si>
  <si>
    <r>
      <t>0</t>
    </r>
    <r>
      <rPr>
        <sz val="10"/>
        <rFont val="Arial"/>
        <family val="2"/>
      </rPr>
      <t>-none</t>
    </r>
  </si>
  <si>
    <t>1-CuOx dom</t>
  </si>
  <si>
    <r>
      <t>1</t>
    </r>
    <r>
      <rPr>
        <sz val="10"/>
        <rFont val="Arial"/>
        <family val="2"/>
      </rPr>
      <t>-&lt;2%fine</t>
    </r>
  </si>
  <si>
    <t>1-wk &lt;2%</t>
  </si>
  <si>
    <t>2-Cu dom</t>
  </si>
  <si>
    <t>Metavolcanics, undif</t>
  </si>
  <si>
    <r>
      <t>2</t>
    </r>
    <r>
      <rPr>
        <sz val="10"/>
        <rFont val="Arial"/>
        <family val="2"/>
      </rPr>
      <t>-&gt;2% most</t>
    </r>
  </si>
  <si>
    <t>2-2-5%</t>
  </si>
  <si>
    <t>3-cc dom</t>
  </si>
  <si>
    <t>Depth ft</t>
  </si>
  <si>
    <t>Blk matrix TT MV</t>
  </si>
  <si>
    <t>3-str&gt;5%</t>
  </si>
  <si>
    <t>4-bn dom</t>
  </si>
  <si>
    <t>Ble</t>
  </si>
  <si>
    <t>Sil</t>
  </si>
  <si>
    <t>Cu Vis</t>
  </si>
  <si>
    <r>
      <t>3</t>
    </r>
    <r>
      <rPr>
        <sz val="10"/>
        <rFont val="Arial"/>
        <family val="2"/>
      </rPr>
      <t>- &gt;2%crs or</t>
    </r>
  </si>
  <si>
    <t>5-cpy dom</t>
  </si>
  <si>
    <t>&lt;0.2</t>
  </si>
  <si>
    <r>
      <rPr>
        <b/>
        <sz val="10"/>
        <rFont val="Arial"/>
        <family val="2"/>
      </rPr>
      <t>0-30ft</t>
    </r>
    <r>
      <rPr>
        <sz val="10"/>
        <rFont val="Arial"/>
        <family val="2"/>
      </rPr>
      <t xml:space="preserve"> "V str weathered, completely hronfelsed</t>
    </r>
  </si>
  <si>
    <t>undif metavolcanics? V str spec, v str lim 0-11'"</t>
  </si>
  <si>
    <t>silica is domiantely granualr textured hornfels high in the system w/ rare qtz vnlts lower</t>
  </si>
  <si>
    <t>SG-2.64</t>
  </si>
  <si>
    <r>
      <rPr>
        <b/>
        <sz val="10"/>
        <rFont val="Arial"/>
        <family val="2"/>
      </rPr>
      <t>30-38ft</t>
    </r>
    <r>
      <rPr>
        <sz val="10"/>
        <rFont val="Arial"/>
        <family val="2"/>
      </rPr>
      <t xml:space="preserve"> "Str weathered completely hf undif MV</t>
    </r>
  </si>
  <si>
    <t>w/ local str lim on frax at 60 and parallel to CA</t>
  </si>
  <si>
    <r>
      <rPr>
        <b/>
        <sz val="10"/>
        <rFont val="Arial"/>
        <family val="2"/>
      </rPr>
      <t>38-43ft</t>
    </r>
    <r>
      <rPr>
        <sz val="10"/>
        <rFont val="Arial"/>
        <family val="2"/>
      </rPr>
      <t xml:space="preserve"> "str chl wk-mod hf TT MV, lim bx matrix"</t>
    </r>
  </si>
  <si>
    <r>
      <t xml:space="preserve">43-55ft </t>
    </r>
    <r>
      <rPr>
        <sz val="10"/>
        <rFont val="Arial"/>
        <family val="2"/>
      </rPr>
      <t>"Blotchy border phase QM w/ assimilated</t>
    </r>
  </si>
  <si>
    <r>
      <t xml:space="preserve">MV, v str chl-epi-qtz hf w/ 10% spec, </t>
    </r>
    <r>
      <rPr>
        <sz val="10"/>
        <color rgb="FF00B0F0"/>
        <rFont val="Arial"/>
        <family val="2"/>
      </rPr>
      <t xml:space="preserve">SG-2.78 </t>
    </r>
  </si>
  <si>
    <r>
      <rPr>
        <b/>
        <sz val="10"/>
        <rFont val="Arial"/>
        <family val="2"/>
      </rPr>
      <t>55-100 ft</t>
    </r>
    <r>
      <rPr>
        <sz val="10"/>
        <rFont val="Arial"/>
        <family val="2"/>
      </rPr>
      <t xml:space="preserve"> "Completely hornfelsed MV, v str silica-</t>
    </r>
  </si>
  <si>
    <t>&lt;0.001</t>
  </si>
  <si>
    <t xml:space="preserve">spec-chl, local relict intrusive texture, local bx" </t>
  </si>
  <si>
    <t>SG-2.77</t>
  </si>
  <si>
    <t>Str alt TT MV at contact</t>
  </si>
  <si>
    <r>
      <t xml:space="preserve">100-111ft </t>
    </r>
    <r>
      <rPr>
        <sz val="10"/>
        <rFont val="Arial"/>
        <family val="2"/>
      </rPr>
      <t>"Blotchy border phase QM w/ str kpar-</t>
    </r>
  </si>
  <si>
    <t>silica-v str spec, mod tm, str lim in frax, tr py"</t>
  </si>
  <si>
    <r>
      <rPr>
        <b/>
        <sz val="10"/>
        <rFont val="Arial"/>
        <family val="2"/>
      </rPr>
      <t>111-118ft</t>
    </r>
    <r>
      <rPr>
        <sz val="10"/>
        <rFont val="Arial"/>
        <family val="2"/>
      </rPr>
      <t xml:space="preserve"> v str alt TT MV w/ dikes</t>
    </r>
  </si>
  <si>
    <r>
      <rPr>
        <b/>
        <sz val="10"/>
        <rFont val="Arial"/>
        <family val="2"/>
      </rPr>
      <t>118-180ft</t>
    </r>
    <r>
      <rPr>
        <sz val="10"/>
        <rFont val="Arial"/>
        <family val="2"/>
      </rPr>
      <t xml:space="preserve"> "V str silicified, breciated border phase </t>
    </r>
  </si>
  <si>
    <t>QM, silica-spec matrix bx common, pervasive</t>
  </si>
  <si>
    <t>lim stn in bx like pit, frax often subparallel to CA</t>
  </si>
  <si>
    <t>hydrofrac texture bx w ang clasts alt intr &amp; MV"</t>
  </si>
  <si>
    <t>flat qtz vnlts cut tm, py vnlt parallel to CA</t>
  </si>
  <si>
    <t>large MV inclusion</t>
  </si>
  <si>
    <t>SG-2.82</t>
  </si>
  <si>
    <r>
      <t xml:space="preserve">180-187ft " </t>
    </r>
    <r>
      <rPr>
        <sz val="10"/>
        <rFont val="Arial"/>
        <family val="2"/>
      </rPr>
      <t>Dark MV porphyry w/ str silica-spec"</t>
    </r>
  </si>
  <si>
    <r>
      <t>187-282ft "</t>
    </r>
    <r>
      <rPr>
        <sz val="10"/>
        <rFont val="Arial"/>
        <family val="2"/>
      </rPr>
      <t>Str hydrofrac texture bx, v str bleached</t>
    </r>
  </si>
  <si>
    <t xml:space="preserve">original rock type uncertain, local arg, local str </t>
  </si>
  <si>
    <t>kspar, str spec diminishing downhole, str leucox</t>
  </si>
  <si>
    <t>a little mag locally, increasing kspar alt"</t>
  </si>
  <si>
    <t>230-300' str arg</t>
  </si>
  <si>
    <t>SG-2.65</t>
  </si>
  <si>
    <r>
      <rPr>
        <b/>
        <sz val="10"/>
        <rFont val="Arial"/>
        <family val="2"/>
      </rPr>
      <t>282-290ft</t>
    </r>
    <r>
      <rPr>
        <sz val="10"/>
        <rFont val="Arial"/>
        <family val="2"/>
      </rPr>
      <t xml:space="preserve"> "Inclusion? of turkey track MV w/ plag</t>
    </r>
  </si>
  <si>
    <t>to ser, v wk spec:</t>
  </si>
  <si>
    <r>
      <rPr>
        <b/>
        <sz val="10"/>
        <rFont val="Arial"/>
        <family val="2"/>
      </rPr>
      <t>290-480ft "</t>
    </r>
    <r>
      <rPr>
        <sz val="10"/>
        <rFont val="Arial"/>
        <family val="2"/>
      </rPr>
      <t xml:space="preserve">V str hydro frac bx, v str kspar-silica </t>
    </r>
  </si>
  <si>
    <t>flooding, original rock type uncertain, mostly MV?</t>
  </si>
  <si>
    <t>less spec, plag to ser, str leucoxene, local str</t>
  </si>
  <si>
    <t>fn grnd dissem tm"</t>
  </si>
  <si>
    <t>SG-2.73</t>
  </si>
  <si>
    <t>v fn grnd tm in qtz?, bottom of oxide</t>
  </si>
  <si>
    <t xml:space="preserve">v str vertical kspar flooding </t>
  </si>
  <si>
    <t xml:space="preserve">v str vertical silica flooding </t>
  </si>
  <si>
    <t>v str tm leucoxcene, vertical</t>
  </si>
  <si>
    <t xml:space="preserve">v str  kspar flooding </t>
  </si>
  <si>
    <t xml:space="preserve">v str nodular kspar flooding, pale grn sericite -chl </t>
  </si>
  <si>
    <t>Plag-rich and. to str sil-kspar, py-qtz 40 to CA</t>
  </si>
  <si>
    <t>The meta volcanic can alter to blotchy rock</t>
  </si>
  <si>
    <t>Interplated mag-ilmenite to hem-leucox at 475'</t>
  </si>
  <si>
    <t>Turkey Track and. w/ str spec hem in matrix</t>
  </si>
  <si>
    <r>
      <t>490-555ft "D</t>
    </r>
    <r>
      <rPr>
        <sz val="10"/>
        <rFont val="Arial"/>
        <family val="2"/>
      </rPr>
      <t xml:space="preserve">ark fn grnd v str spec-mag in matrix </t>
    </r>
  </si>
  <si>
    <t>v str hornfelsed metavolcanics, py vnlts at 15 to</t>
  </si>
  <si>
    <t xml:space="preserve">40 to CA locally, late CaCO3 vnlts, more epi </t>
  </si>
  <si>
    <t>towards contact less bx than above"</t>
  </si>
  <si>
    <t>SG-2.91</t>
  </si>
  <si>
    <t>wk cpy in qtz-chl vnlt at 35 to CA</t>
  </si>
  <si>
    <t>py vnlts at 15 and 35 to CA</t>
  </si>
  <si>
    <t>SG-3.13</t>
  </si>
  <si>
    <t>v str bands of tm</t>
  </si>
  <si>
    <r>
      <rPr>
        <b/>
        <sz val="10"/>
        <rFont val="Arial"/>
        <family val="2"/>
      </rPr>
      <t>555-700ft</t>
    </r>
    <r>
      <rPr>
        <sz val="10"/>
        <rFont val="Arial"/>
        <family val="2"/>
      </rPr>
      <t xml:space="preserve"> "QM, rosettes &amp; vnlts tm, v str kspar alt</t>
    </r>
  </si>
  <si>
    <t xml:space="preserve">small whte plag phenos (commom in 5) are rare, </t>
  </si>
  <si>
    <t>local v str epi, py as dissem, vnlts w qtz"</t>
  </si>
  <si>
    <t xml:space="preserve"> late pyrite vnlt w/ MoS2</t>
  </si>
  <si>
    <t>16ppm Mo</t>
  </si>
  <si>
    <t>less mag, cpy w/ strong epi</t>
  </si>
  <si>
    <t>qtz bx vn at 30 to CA</t>
  </si>
  <si>
    <t>diss cpy-py-mag-spec str epi w/ tm, 39 ppmMo</t>
  </si>
  <si>
    <t>dis cpy-py-mag-spec str epi w/ tm, 21ppm Mo</t>
  </si>
  <si>
    <t>SG-2.66</t>
  </si>
  <si>
    <t>mod-str py w/ qtz-carb alt</t>
  </si>
  <si>
    <t>vert qtz-py vnlt later than tm,chl, epi, v wk MoS2</t>
  </si>
  <si>
    <r>
      <rPr>
        <b/>
        <sz val="10"/>
        <rFont val="Arial"/>
        <family val="2"/>
      </rPr>
      <t xml:space="preserve">700-735ft </t>
    </r>
    <r>
      <rPr>
        <sz val="10"/>
        <rFont val="Arial"/>
        <family val="2"/>
      </rPr>
      <t>"V str crs mottled pink kspar w/ albite?</t>
    </r>
  </si>
  <si>
    <t>aspect of deep level alt in QM, v wk epi, mod tm</t>
  </si>
  <si>
    <t>vnlts, v wk tm as rossettes,  v fn dissem wk py,</t>
  </si>
  <si>
    <t>v wk cpy local bx at 20 and 70 to CA"</t>
  </si>
  <si>
    <t>SG-2.58</t>
  </si>
  <si>
    <t>cpy-py in qtz bx at 727' &amp; assoc w/ epi at 729'</t>
  </si>
  <si>
    <t>good hydrofrac bx w/ carb-chl-tm? matrix</t>
  </si>
  <si>
    <r>
      <rPr>
        <b/>
        <sz val="10"/>
        <rFont val="Arial"/>
        <family val="2"/>
      </rPr>
      <t>735-940ft</t>
    </r>
    <r>
      <rPr>
        <sz val="10"/>
        <rFont val="Arial"/>
        <family val="2"/>
      </rPr>
      <t xml:space="preserve"> "Typical  fn grnd potassic matrix QM w/ </t>
    </r>
  </si>
  <si>
    <t>white plag phenos, local mottled pink kspar,</t>
  </si>
  <si>
    <t>local tm rosettes but less than in 06MN-5, late</t>
  </si>
  <si>
    <t>calcite, v fn dissem usually v wk cpy, py increase</t>
  </si>
  <si>
    <t>down hole,local albite or ser ble, v wk mag"</t>
  </si>
  <si>
    <t>vuggy qtz-chl at 20 and 70 to CA, v wk cpy</t>
  </si>
  <si>
    <t>tm-spec vnlt w/py rimmed by cpy cut by late carb</t>
  </si>
  <si>
    <t>`</t>
  </si>
  <si>
    <t xml:space="preserve">NQ core from 849' to TD </t>
  </si>
  <si>
    <t>&gt;1% py</t>
  </si>
  <si>
    <t>a little dissem MoS2 at 916'</t>
  </si>
  <si>
    <r>
      <t>940-1010ft "</t>
    </r>
    <r>
      <rPr>
        <sz val="10"/>
        <rFont val="Arial"/>
        <family val="2"/>
      </rPr>
      <t xml:space="preserve">Str dk pink kspar alt QM, less white </t>
    </r>
  </si>
  <si>
    <t>plag phenos, mod-str coarse tm blebs,  abdt py</t>
  </si>
  <si>
    <t>as dissem and vnlts w/ chl,calcite, local str dis</t>
  </si>
  <si>
    <t>cpy assoc. w/ chl or tm, typical QM"</t>
  </si>
  <si>
    <t>960-1110'</t>
  </si>
  <si>
    <t>SG-2..68</t>
  </si>
  <si>
    <r>
      <rPr>
        <b/>
        <sz val="10"/>
        <rFont val="Arial"/>
        <family val="2"/>
      </rPr>
      <t>1010-1120ft</t>
    </r>
    <r>
      <rPr>
        <sz val="10"/>
        <rFont val="Arial"/>
        <family val="2"/>
      </rPr>
      <t xml:space="preserve">"chl-spec vnlts w/ cpy 5-45 to CA, </t>
    </r>
  </si>
  <si>
    <t>abdt py, more cpy in tm, more mag than above</t>
  </si>
  <si>
    <t>chl after bio?"</t>
  </si>
  <si>
    <t>str hydrofrac vnlts w/ chl/bio- cpy, cpy w/ tm</t>
  </si>
  <si>
    <t>&gt;2% py</t>
  </si>
  <si>
    <t>&gt;2% py in chl-calcite vn sub par to CA</t>
  </si>
  <si>
    <r>
      <rPr>
        <b/>
        <sz val="10"/>
        <rFont val="Arial"/>
        <family val="2"/>
      </rPr>
      <t>1120-1270ft "</t>
    </r>
    <r>
      <rPr>
        <sz val="11"/>
        <color theme="1"/>
        <rFont val="Calibri"/>
        <family val="2"/>
        <scheme val="minor"/>
      </rPr>
      <t>crs tm rosettes, v wk vnlts,v wk cpy'</t>
    </r>
  </si>
  <si>
    <t>1% py</t>
  </si>
  <si>
    <r>
      <rPr>
        <b/>
        <sz val="10"/>
        <rFont val="Arial"/>
        <family val="2"/>
      </rPr>
      <t>1270-90'</t>
    </r>
    <r>
      <rPr>
        <sz val="11"/>
        <color theme="1"/>
        <rFont val="Calibri"/>
        <family val="2"/>
        <scheme val="minor"/>
      </rPr>
      <t xml:space="preserve"> "As above but w/ cpy assoc w/ epi-chl"</t>
    </r>
  </si>
  <si>
    <t>1270-1380'</t>
  </si>
  <si>
    <t>a little bn</t>
  </si>
  <si>
    <r>
      <rPr>
        <b/>
        <sz val="10"/>
        <rFont val="Arial"/>
        <family val="2"/>
      </rPr>
      <t>1290- 1420</t>
    </r>
    <r>
      <rPr>
        <sz val="10"/>
        <rFont val="Arial"/>
        <family val="2"/>
      </rPr>
      <t>"crs tm rosettes, v wk vnlts, local cpy"</t>
    </r>
  </si>
  <si>
    <t>SG-2.67</t>
  </si>
  <si>
    <t>MoS2-cpy-mag-epi-chl-cacite-kspar at 1320.5'</t>
  </si>
  <si>
    <t>py qtz vnlt</t>
  </si>
  <si>
    <t>cpy rimming crs py, str chl alt dio incl?</t>
  </si>
  <si>
    <t>v str chl w/ Mn carb vnlt sub par to CA</t>
  </si>
  <si>
    <t>(1.1 lab bust?)  MEICP-0.141% ok , v fn bn-cpy</t>
  </si>
  <si>
    <t>crs cpy rimming py</t>
  </si>
  <si>
    <t>&gt;1% py, str chl-calcite incl MV or fine grnd dike?</t>
  </si>
  <si>
    <t>TD-1420 ft.</t>
  </si>
  <si>
    <t xml:space="preserve">This hole is different from others at Moonlight  </t>
  </si>
  <si>
    <t xml:space="preserve">v str silica-spec hem 0- 550' in MV, 0.1-2% py </t>
  </si>
  <si>
    <t>600-1420', cpy assoc w/ epi-chl low in hole</t>
  </si>
  <si>
    <t>MoS2 rare but widespread, 5-40ppm Mo 600-1400'</t>
  </si>
  <si>
    <t>08MN-16</t>
  </si>
  <si>
    <t>Started</t>
  </si>
  <si>
    <t>Finished 25Oct08</t>
  </si>
  <si>
    <t>TD-200'</t>
  </si>
  <si>
    <t xml:space="preserve"> Driller   </t>
  </si>
  <si>
    <t>Sheff</t>
  </si>
  <si>
    <t>Placer</t>
  </si>
  <si>
    <t>07MRC-10</t>
  </si>
  <si>
    <t>ML-11</t>
  </si>
  <si>
    <r>
      <rPr>
        <b/>
        <sz val="10"/>
        <rFont val="Arial"/>
        <family val="2"/>
      </rPr>
      <t>0-40'</t>
    </r>
    <r>
      <rPr>
        <sz val="10"/>
        <rFont val="Arial"/>
        <family val="2"/>
      </rPr>
      <t xml:space="preserve"> " Fn grnd kspar-rich groundmass, white</t>
    </r>
  </si>
  <si>
    <t>plag pheno QM, v fn tm rosettes, local qtz-tm</t>
  </si>
  <si>
    <t>vnlts, wk frax, w/ lim"</t>
  </si>
  <si>
    <t>MN16</t>
  </si>
  <si>
    <t>MRC10</t>
  </si>
  <si>
    <t>0-40</t>
  </si>
  <si>
    <t>0-40'</t>
  </si>
  <si>
    <t>a little epi, CuO? w/ tm</t>
  </si>
  <si>
    <r>
      <rPr>
        <b/>
        <sz val="10"/>
        <rFont val="Arial"/>
        <family val="2"/>
      </rPr>
      <t>40-70' "</t>
    </r>
    <r>
      <rPr>
        <sz val="10"/>
        <rFont val="Arial"/>
        <family val="2"/>
      </rPr>
      <t>Local str crs tm blotches, lim in adj to frax</t>
    </r>
  </si>
  <si>
    <t xml:space="preserve"> QM porph as above, 70' is bottom of str oxide,"</t>
  </si>
  <si>
    <t>40-45' fn cc, cov after bn, CuO? in tm</t>
  </si>
  <si>
    <t>bn in qtz-tm, bn to cuprite?</t>
  </si>
  <si>
    <t>bn-cpy w/ lim on frax wk CuOx</t>
  </si>
  <si>
    <t>Nat Cu in lim stn frac, local str bn</t>
  </si>
  <si>
    <r>
      <rPr>
        <b/>
        <sz val="10"/>
        <rFont val="Arial"/>
        <family val="2"/>
      </rPr>
      <t xml:space="preserve">70-200' </t>
    </r>
    <r>
      <rPr>
        <sz val="10"/>
        <rFont val="Arial"/>
        <family val="2"/>
      </rPr>
      <t>"Local str crs blotches of tm in QM porph</t>
    </r>
  </si>
  <si>
    <t>40-80</t>
  </si>
  <si>
    <t xml:space="preserve">str kspar alt as above in fn grnd groundmass, </t>
  </si>
  <si>
    <t>white plag phenos, local str epi w/ cpy"</t>
  </si>
  <si>
    <t>a little bn, wk lim on frax</t>
  </si>
  <si>
    <t>wk chl-hem-cpy vnlts at 10 to CA</t>
  </si>
  <si>
    <r>
      <t xml:space="preserve"> a little lim on frax, </t>
    </r>
    <r>
      <rPr>
        <sz val="10"/>
        <color indexed="40"/>
        <rFont val="Arial"/>
        <family val="2"/>
      </rPr>
      <t>SG-2.64</t>
    </r>
  </si>
  <si>
    <t>a little hydrofac bx w/cpy</t>
  </si>
  <si>
    <t>80-200</t>
  </si>
  <si>
    <t>0-200</t>
  </si>
  <si>
    <t>Twin ML-11</t>
  </si>
  <si>
    <t>08MN-17</t>
  </si>
  <si>
    <t>Started 27Oct08</t>
  </si>
  <si>
    <t>Finished 28Oct08</t>
  </si>
  <si>
    <t xml:space="preserve"> Driller   Ruen  L Coates</t>
  </si>
  <si>
    <t>ML217</t>
  </si>
  <si>
    <t xml:space="preserve">0-60' "Str lim/hem on frax, str pot alt in fn grnd </t>
  </si>
  <si>
    <t>O.B.</t>
  </si>
  <si>
    <t xml:space="preserve">groundmass, w/ abdt white plag phenos, local </t>
  </si>
  <si>
    <t>blotches crs tm, green Cuox, CuO rare nat Cu</t>
  </si>
  <si>
    <t>on frax, green stain on alt plag"</t>
  </si>
  <si>
    <t>SG-2.55</t>
  </si>
  <si>
    <t>nat Cu at 42', CuOx, CuO lim on frax</t>
  </si>
  <si>
    <r>
      <t>60-200' "</t>
    </r>
    <r>
      <rPr>
        <sz val="10"/>
        <rFont val="Arial"/>
        <family val="2"/>
      </rPr>
      <t xml:space="preserve">Typical porphyritic QM as above, but </t>
    </r>
  </si>
  <si>
    <t>rarely oxidized"</t>
  </si>
  <si>
    <t>v. fine dissem bn</t>
  </si>
  <si>
    <t>bn-cpy w/ epi</t>
  </si>
  <si>
    <t>v str hem in hydrofrac bx, a little cc and bn</t>
  </si>
  <si>
    <t>SG-2.61</t>
  </si>
  <si>
    <t>v fn dissem bn-cpy</t>
  </si>
  <si>
    <t>v str hem/lim, a little  CuOx, cc and bn</t>
  </si>
  <si>
    <t>A little CuOx and lim on frax, cpy must be v fn</t>
  </si>
  <si>
    <t>Thin section in str cpy-chl or act? at 175'</t>
  </si>
  <si>
    <r>
      <t xml:space="preserve">qtz-chl-carb-cpy-bn vnlt at 5 to CA, </t>
    </r>
    <r>
      <rPr>
        <b/>
        <sz val="10"/>
        <rFont val="Arial"/>
        <family val="2"/>
      </rPr>
      <t>bn rims cpy</t>
    </r>
  </si>
  <si>
    <t>v str tm veining at 45 to CA</t>
  </si>
  <si>
    <t>chl?-qtz fault bx w/ clasts QM, str cpy</t>
  </si>
  <si>
    <t>avg. 10-200'</t>
  </si>
  <si>
    <t>Twin of ML217 collar about 40' away</t>
  </si>
  <si>
    <t>08MN-18</t>
  </si>
  <si>
    <t>Started 28Oct08</t>
  </si>
  <si>
    <t>Finished 30Oct08</t>
  </si>
  <si>
    <t>TD 188'</t>
  </si>
  <si>
    <t>Spec/Hem</t>
  </si>
  <si>
    <t xml:space="preserve"> Driller  Lenny Coates, Mendenhall </t>
  </si>
  <si>
    <t>ML27</t>
  </si>
  <si>
    <r>
      <rPr>
        <b/>
        <sz val="10"/>
        <rFont val="Arial"/>
        <family val="2"/>
      </rPr>
      <t xml:space="preserve">0-25' " </t>
    </r>
    <r>
      <rPr>
        <sz val="10"/>
        <rFont val="Arial"/>
        <family val="2"/>
      </rPr>
      <t xml:space="preserve">v str weathered, hem stn, v abdt white </t>
    </r>
  </si>
  <si>
    <t xml:space="preserve">plag pheno QM, </t>
  </si>
  <si>
    <t>Earthy hematite is logged under the Spec/Hem column as well as specularite</t>
  </si>
  <si>
    <t>SG-2.33</t>
  </si>
  <si>
    <r>
      <rPr>
        <b/>
        <sz val="10"/>
        <rFont val="Arial"/>
        <family val="2"/>
      </rPr>
      <t>25-35'</t>
    </r>
    <r>
      <rPr>
        <sz val="10"/>
        <rFont val="Arial"/>
        <family val="2"/>
      </rPr>
      <t xml:space="preserve"> "Well minzl str hem QM w/ local silca-qtz</t>
    </r>
  </si>
  <si>
    <t>vnlts at 20 and 70 to CA, local, CuOx, grn ser"</t>
  </si>
  <si>
    <t>O.B</t>
  </si>
  <si>
    <t>35-200' " zones of grn ser? w/ py? At 30 to CA</t>
  </si>
  <si>
    <t>between zones of str hem, v str pot alt"</t>
  </si>
  <si>
    <t>cpy w/ tm py? w/ grn ser?</t>
  </si>
  <si>
    <t>bn-cpy in tm-spec vnlt at 15 to CA</t>
  </si>
  <si>
    <t>cpy in tm spec vmlt at 15 to CA</t>
  </si>
  <si>
    <t>cpy in tm spec-vnlt sub par toCA</t>
  </si>
  <si>
    <t>Twin ML-27 Collar about 8 feet away</t>
  </si>
  <si>
    <t>08MN-19</t>
  </si>
  <si>
    <t xml:space="preserve">Started </t>
  </si>
  <si>
    <t xml:space="preserve">Finished </t>
  </si>
  <si>
    <t xml:space="preserve">TD </t>
  </si>
  <si>
    <t>ML-35</t>
  </si>
  <si>
    <r>
      <t>0-70' "</t>
    </r>
    <r>
      <rPr>
        <sz val="10"/>
        <rFont val="Arial"/>
        <family val="2"/>
      </rPr>
      <t xml:space="preserve">Str hem stained QM w/ abdt white plag </t>
    </r>
  </si>
  <si>
    <t xml:space="preserve">phenos, str weathered/arg,, wk tm, local CuOx </t>
  </si>
  <si>
    <t>nat Cu 35-70'</t>
  </si>
  <si>
    <t>SG-2.56</t>
  </si>
  <si>
    <t>SG-2.53</t>
  </si>
  <si>
    <r>
      <rPr>
        <b/>
        <sz val="10"/>
        <rFont val="Arial"/>
        <family val="2"/>
      </rPr>
      <t>70-200' "</t>
    </r>
    <r>
      <rPr>
        <sz val="10"/>
        <rFont val="Arial"/>
        <family val="2"/>
      </rPr>
      <t>Bleached pheno-rich QM w/ less earthy</t>
    </r>
  </si>
  <si>
    <t>hematite,steely cc assoc w/ tm 75-95', wk tm</t>
  </si>
  <si>
    <t>overall"</t>
  </si>
  <si>
    <t>cc-bn in tm at 65 to CA</t>
  </si>
  <si>
    <t>cc-bn w/ chl calcite in vnlt 20 to CA</t>
  </si>
  <si>
    <t>tm bx, cpy w/ chl</t>
  </si>
  <si>
    <t>cc-bn in chl-calcite vnlt at 55 to CA</t>
  </si>
  <si>
    <t>late faulting, calcite</t>
  </si>
  <si>
    <t>cc in vnlt w/ tm, chl, spec</t>
  </si>
  <si>
    <t>08MN-20</t>
  </si>
  <si>
    <t>TD 195'</t>
  </si>
  <si>
    <t>ML505</t>
  </si>
  <si>
    <t>RC2</t>
  </si>
  <si>
    <r>
      <rPr>
        <b/>
        <sz val="10"/>
        <rFont val="Arial"/>
        <family val="2"/>
      </rPr>
      <t>0-45' "</t>
    </r>
    <r>
      <rPr>
        <sz val="10"/>
        <rFont val="Arial"/>
        <family val="2"/>
      </rPr>
      <t>V str pot alt QM w/ abdt fine white plag</t>
    </r>
  </si>
  <si>
    <t>phenos, v str lim on stkwk frax 10 and 70 to CA</t>
  </si>
  <si>
    <t>wk CuOx, steely cc below 30' in vnlts w/ tm, spec</t>
  </si>
  <si>
    <t xml:space="preserve">spec, wk diss tm local str tm vnlts, sharp bottom </t>
  </si>
  <si>
    <t>to oxide at 45'"</t>
  </si>
  <si>
    <t>SG-2.57</t>
  </si>
  <si>
    <r>
      <rPr>
        <b/>
        <sz val="10"/>
        <rFont val="Arial"/>
        <family val="2"/>
      </rPr>
      <t>45-200'</t>
    </r>
    <r>
      <rPr>
        <sz val="10"/>
        <rFont val="Arial"/>
        <family val="2"/>
      </rPr>
      <t xml:space="preserve"> "V str pot alt QM w/ abdt fine white plag</t>
    </r>
  </si>
  <si>
    <r>
      <t xml:space="preserve">phenos, stkwk frax 10 and 70 to CA, </t>
    </r>
    <r>
      <rPr>
        <b/>
        <sz val="10"/>
        <rFont val="Arial"/>
        <family val="2"/>
      </rPr>
      <t>steely  cc</t>
    </r>
  </si>
  <si>
    <r>
      <rPr>
        <b/>
        <sz val="10"/>
        <rFont val="Arial"/>
        <family val="2"/>
      </rPr>
      <t>in vnlts w/ tm and spec</t>
    </r>
    <r>
      <rPr>
        <sz val="10"/>
        <rFont val="Arial"/>
        <family val="2"/>
      </rPr>
      <t>, lt yel-green tinge</t>
    </r>
  </si>
  <si>
    <t>near str tm-cc veining, no dissem Cu noted"</t>
  </si>
  <si>
    <t>str cc at 60 to CA at 57'</t>
  </si>
  <si>
    <t>cc w late carb vnlts</t>
  </si>
  <si>
    <r>
      <t>v str tm-spec-cc stkwk 20 and 65 to CA,</t>
    </r>
    <r>
      <rPr>
        <sz val="10"/>
        <color rgb="FF00B0F0"/>
        <rFont val="Arial"/>
        <family val="2"/>
      </rPr>
      <t xml:space="preserve"> SG2.75</t>
    </r>
  </si>
  <si>
    <t>avg. 20-120'</t>
  </si>
  <si>
    <t>cc in vnlt w/ tm-spec at 10 to CA</t>
  </si>
  <si>
    <t>tm-chl-spec vnlts at 65 to CA</t>
  </si>
  <si>
    <t>SG-2.69</t>
  </si>
  <si>
    <t>v str bleaching qtz vnlts, no vis Cu</t>
  </si>
  <si>
    <t>v str ble, spec w/ bn-cc in vn at 70 to CA</t>
  </si>
  <si>
    <t>cpy in tm-spec vnlts</t>
  </si>
  <si>
    <t>bn rimming cpy in vnlt w/ chl</t>
  </si>
  <si>
    <t>cpy w/ v wk bn in vnlt w/ tm at 45 to CA</t>
  </si>
  <si>
    <t>TD-195'</t>
  </si>
  <si>
    <t>Cu is in vnlts not dissem</t>
  </si>
  <si>
    <t>08MN-21</t>
  </si>
  <si>
    <t>ML377</t>
  </si>
  <si>
    <r>
      <rPr>
        <b/>
        <sz val="10"/>
        <rFont val="Arial"/>
        <family val="2"/>
      </rPr>
      <t xml:space="preserve">0-35'  </t>
    </r>
    <r>
      <rPr>
        <sz val="10"/>
        <rFont val="Arial"/>
        <family val="2"/>
      </rPr>
      <t>V str earthy hem in str weathered in str</t>
    </r>
  </si>
  <si>
    <t>frax QM, frax at 65 to CA, local nat Cu</t>
  </si>
  <si>
    <t>SG-2.42</t>
  </si>
  <si>
    <t>Waxy green CuOx</t>
  </si>
  <si>
    <t>nat Cu</t>
  </si>
  <si>
    <r>
      <rPr>
        <b/>
        <sz val="10"/>
        <rFont val="Arial"/>
        <family val="2"/>
      </rPr>
      <t>35-85'</t>
    </r>
    <r>
      <rPr>
        <sz val="10"/>
        <rFont val="Arial"/>
        <family val="2"/>
      </rPr>
      <t xml:space="preserve"> "V wk earthy hem, str pot alt QM w/ white</t>
    </r>
  </si>
  <si>
    <t xml:space="preserve">plag phenos, no mag, wk-mod blotchy tm, </t>
  </si>
  <si>
    <t>typical high level QM porph, local hydrofrac qtz"</t>
  </si>
  <si>
    <t>str tm vn w/ spec and cpy</t>
  </si>
  <si>
    <r>
      <t>85-140' "</t>
    </r>
    <r>
      <rPr>
        <sz val="10"/>
        <rFont val="Arial"/>
        <family val="2"/>
      </rPr>
      <t>str  ble w/ lt green tinge, hydrofrac qtz</t>
    </r>
  </si>
  <si>
    <t>bx texture common, frax/vns at 45-70 to CA"</t>
  </si>
  <si>
    <t>bn-cc in qtz vning</t>
  </si>
  <si>
    <t>110-148'</t>
  </si>
  <si>
    <t>1' rhyolite or felsite dike</t>
  </si>
  <si>
    <t>faulted QM w qtz vnlts at 60 to CA</t>
  </si>
  <si>
    <r>
      <t xml:space="preserve">140-180' </t>
    </r>
    <r>
      <rPr>
        <sz val="10"/>
        <rFont val="Arial"/>
        <family val="2"/>
      </rPr>
      <t>equigranular brn matrix plag pheno</t>
    </r>
  </si>
  <si>
    <t>andesite post- mineral dike, st gouge along FW</t>
  </si>
  <si>
    <t>and HW, post emplacement movement"</t>
  </si>
  <si>
    <r>
      <rPr>
        <b/>
        <sz val="10"/>
        <rFont val="Arial"/>
        <family val="2"/>
      </rPr>
      <t>180-193'</t>
    </r>
    <r>
      <rPr>
        <sz val="10"/>
        <rFont val="Arial"/>
        <family val="2"/>
      </rPr>
      <t xml:space="preserve"> Chl fault gouge in QM</t>
    </r>
  </si>
  <si>
    <t>193-200' Ble chl broken QM</t>
  </si>
  <si>
    <t>Twin ML-377    Collar elev of ML-377 is about 8'</t>
  </si>
  <si>
    <t>lower than collar of 08MN-21 about 35'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</si>
</sst>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2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indexed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indexed="18"/>
      <name val="Arial"/>
      <family val="2"/>
    </font>
    <font>
      <sz val="10"/>
      <color indexed="48"/>
      <name val="Arial"/>
      <family val="2"/>
    </font>
    <font>
      <sz val="10"/>
      <color indexed="21"/>
      <name val="Arial"/>
      <family val="2"/>
    </font>
    <font>
      <sz val="10"/>
      <color rgb="FF00B0F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indexed="4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4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164" fontId="3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/>
    <xf numFmtId="164" fontId="4" fillId="0" borderId="0" xfId="0" applyNumberFormat="1" applyFont="1"/>
    <xf numFmtId="0" fontId="7" fillId="0" borderId="0" xfId="0" applyFont="1"/>
    <xf numFmtId="166" fontId="0" fillId="0" borderId="0" xfId="0" applyNumberFormat="1"/>
    <xf numFmtId="0" fontId="0" fillId="0" borderId="0" xfId="0" applyAlignment="1">
      <alignment horizontal="center" wrapText="1"/>
    </xf>
    <xf numFmtId="0" fontId="8" fillId="0" borderId="0" xfId="1" applyAlignment="1" applyProtection="1">
      <alignment wrapText="1"/>
    </xf>
    <xf numFmtId="0" fontId="7" fillId="0" borderId="0" xfId="0" applyFont="1" applyAlignment="1">
      <alignment wrapText="1"/>
    </xf>
    <xf numFmtId="0" fontId="8" fillId="0" borderId="0" xfId="1" applyFont="1" applyAlignment="1" applyProtection="1">
      <alignment wrapText="1"/>
    </xf>
    <xf numFmtId="0" fontId="9" fillId="0" borderId="0" xfId="1" applyFont="1" applyAlignment="1" applyProtection="1">
      <alignment wrapText="1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/>
    <xf numFmtId="0" fontId="0" fillId="0" borderId="0" xfId="0" applyNumberFormat="1"/>
    <xf numFmtId="49" fontId="6" fillId="0" borderId="0" xfId="0" applyNumberFormat="1" applyFont="1"/>
    <xf numFmtId="49" fontId="4" fillId="0" borderId="0" xfId="0" applyNumberFormat="1" applyFont="1"/>
    <xf numFmtId="0" fontId="4" fillId="0" borderId="0" xfId="0" applyNumberFormat="1" applyFont="1"/>
    <xf numFmtId="49" fontId="2" fillId="0" borderId="0" xfId="0" applyNumberFormat="1" applyFont="1"/>
    <xf numFmtId="0" fontId="10" fillId="0" borderId="0" xfId="0" applyNumberFormat="1" applyFont="1"/>
    <xf numFmtId="0" fontId="10" fillId="0" borderId="0" xfId="0" applyFont="1"/>
    <xf numFmtId="49" fontId="0" fillId="0" borderId="0" xfId="1" applyNumberFormat="1" applyFont="1" applyAlignment="1" applyProtection="1"/>
    <xf numFmtId="0" fontId="6" fillId="0" borderId="0" xfId="0" applyFont="1"/>
    <xf numFmtId="0" fontId="0" fillId="2" borderId="0" xfId="0" applyFill="1"/>
    <xf numFmtId="0" fontId="12" fillId="0" borderId="0" xfId="0" applyNumberFormat="1" applyFont="1"/>
    <xf numFmtId="0" fontId="6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0" fontId="6" fillId="0" borderId="0" xfId="0" applyNumberFormat="1" applyFont="1" applyAlignment="1">
      <alignment horizontal="right"/>
    </xf>
    <xf numFmtId="0" fontId="12" fillId="0" borderId="0" xfId="0" applyFont="1"/>
    <xf numFmtId="49" fontId="3" fillId="0" borderId="0" xfId="0" applyNumberFormat="1" applyFont="1"/>
    <xf numFmtId="165" fontId="6" fillId="0" borderId="0" xfId="0" applyNumberFormat="1" applyFont="1"/>
    <xf numFmtId="2" fontId="6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1" fontId="6" fillId="0" borderId="0" xfId="0" applyNumberFormat="1" applyFont="1"/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7" fillId="0" borderId="0" xfId="0" applyNumberFormat="1" applyFont="1"/>
    <xf numFmtId="1" fontId="12" fillId="0" borderId="0" xfId="0" applyNumberFormat="1" applyFont="1"/>
    <xf numFmtId="165" fontId="12" fillId="0" borderId="0" xfId="0" applyNumberFormat="1" applyFont="1"/>
    <xf numFmtId="0" fontId="13" fillId="0" borderId="0" xfId="0" applyFont="1"/>
    <xf numFmtId="0" fontId="15" fillId="0" borderId="0" xfId="0" applyFont="1"/>
    <xf numFmtId="1" fontId="4" fillId="0" borderId="0" xfId="0" applyNumberFormat="1" applyFont="1"/>
    <xf numFmtId="0" fontId="0" fillId="0" borderId="1" xfId="0" applyBorder="1"/>
    <xf numFmtId="0" fontId="1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2" fontId="17" fillId="0" borderId="0" xfId="0" applyNumberFormat="1" applyFont="1"/>
    <xf numFmtId="0" fontId="17" fillId="0" borderId="0" xfId="0" applyFont="1"/>
    <xf numFmtId="0" fontId="18" fillId="0" borderId="0" xfId="0" applyFont="1"/>
    <xf numFmtId="1" fontId="10" fillId="0" borderId="0" xfId="0" applyNumberFormat="1" applyFont="1"/>
    <xf numFmtId="2" fontId="10" fillId="0" borderId="0" xfId="0" applyNumberFormat="1" applyFont="1"/>
    <xf numFmtId="0" fontId="19" fillId="0" borderId="0" xfId="0" applyFont="1"/>
    <xf numFmtId="164" fontId="20" fillId="0" borderId="0" xfId="0" applyNumberFormat="1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left"/>
    </xf>
    <xf numFmtId="164" fontId="22" fillId="0" borderId="0" xfId="0" applyNumberFormat="1" applyFont="1"/>
  </cellXfs>
  <cellStyles count="2">
    <cellStyle name="Hyperlink" xfId="1" builtinId="8"/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G-2.54@34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G-2.57@30.5m" TargetMode="External"/><Relationship Id="rId1" Type="http://schemas.openxmlformats.org/officeDocument/2006/relationships/hyperlink" Target="mailto:SG-2.52@24m" TargetMode="External"/><Relationship Id="rId6" Type="http://schemas.openxmlformats.org/officeDocument/2006/relationships/hyperlink" Target="mailto:SG-2.82@153m" TargetMode="External"/><Relationship Id="rId5" Type="http://schemas.openxmlformats.org/officeDocument/2006/relationships/hyperlink" Target="mailto:SG-2.67@112m" TargetMode="External"/><Relationship Id="rId4" Type="http://schemas.openxmlformats.org/officeDocument/2006/relationships/hyperlink" Target="mailto:SG-2.67@9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92"/>
  <sheetViews>
    <sheetView tabSelected="1" topLeftCell="C2741" workbookViewId="0">
      <selection activeCell="N2741" sqref="N2741:Q2741"/>
    </sheetView>
  </sheetViews>
  <sheetFormatPr defaultRowHeight="15" x14ac:dyDescent="0.25"/>
  <cols>
    <col min="1" max="1" width="5.42578125" customWidth="1"/>
    <col min="2" max="2" width="5.5703125" bestFit="1" customWidth="1"/>
    <col min="3" max="3" width="6.42578125" bestFit="1" customWidth="1"/>
    <col min="4" max="4" width="5" bestFit="1" customWidth="1"/>
    <col min="5" max="5" width="5.5703125" bestFit="1" customWidth="1"/>
    <col min="6" max="6" width="4.28515625" customWidth="1"/>
    <col min="7" max="7" width="4.5703125" customWidth="1"/>
    <col min="8" max="8" width="6.28515625" customWidth="1"/>
    <col min="9" max="9" width="5" customWidth="1"/>
    <col min="10" max="11" width="3.85546875" customWidth="1"/>
    <col min="12" max="12" width="3.7109375" customWidth="1"/>
    <col min="13" max="13" width="65.42578125" style="15" bestFit="1" customWidth="1"/>
    <col min="14" max="14" width="45.42578125" bestFit="1" customWidth="1"/>
    <col min="15" max="15" width="12" bestFit="1" customWidth="1"/>
    <col min="16" max="16" width="5.85546875" customWidth="1"/>
    <col min="17" max="17" width="6.42578125" customWidth="1"/>
    <col min="18" max="18" width="5.5703125" customWidth="1"/>
    <col min="19" max="19" width="4.5703125" customWidth="1"/>
    <col min="20" max="21" width="12" bestFit="1" customWidth="1"/>
    <col min="22" max="22" width="5" customWidth="1"/>
    <col min="23" max="23" width="4.5703125" customWidth="1"/>
    <col min="24" max="24" width="7.5703125" customWidth="1"/>
    <col min="25" max="25" width="3.7109375" customWidth="1"/>
    <col min="26" max="26" width="4" bestFit="1" customWidth="1"/>
    <col min="27" max="27" width="5.28515625" bestFit="1" customWidth="1"/>
    <col min="28" max="28" width="3.7109375" customWidth="1"/>
    <col min="29" max="29" width="4.28515625" customWidth="1"/>
    <col min="30" max="30" width="3.7109375" customWidth="1"/>
    <col min="31" max="31" width="4.7109375" customWidth="1"/>
    <col min="32" max="32" width="4" bestFit="1" customWidth="1"/>
    <col min="33" max="33" width="5.28515625" bestFit="1" customWidth="1"/>
    <col min="34" max="34" width="3.7109375" customWidth="1"/>
    <col min="35" max="35" width="4.140625" customWidth="1"/>
    <col min="36" max="36" width="4.85546875" customWidth="1"/>
    <col min="37" max="37" width="5.140625" customWidth="1"/>
    <col min="38" max="38" width="3.140625" bestFit="1" customWidth="1"/>
    <col min="39" max="39" width="3.28515625" customWidth="1"/>
    <col min="41" max="41" width="4.42578125" customWidth="1"/>
    <col min="42" max="42" width="3.42578125" customWidth="1"/>
    <col min="43" max="43" width="6.140625" customWidth="1"/>
    <col min="44" max="44" width="6.85546875" customWidth="1"/>
    <col min="45" max="45" width="6.140625" customWidth="1"/>
    <col min="46" max="46" width="6.28515625" customWidth="1"/>
  </cols>
  <sheetData>
    <row r="1" spans="1:40" ht="26.25" x14ac:dyDescent="0.25">
      <c r="A1" s="71" t="s">
        <v>0</v>
      </c>
      <c r="B1" s="74"/>
      <c r="C1" s="70" t="s">
        <v>1</v>
      </c>
      <c r="D1" s="70"/>
      <c r="E1" s="70"/>
      <c r="F1" s="70" t="s">
        <v>2</v>
      </c>
      <c r="G1" s="70"/>
      <c r="H1" s="70"/>
      <c r="I1" s="70"/>
      <c r="J1" s="74" t="s">
        <v>3</v>
      </c>
      <c r="K1" s="74"/>
      <c r="L1" s="74"/>
      <c r="M1" s="14" t="s">
        <v>4</v>
      </c>
      <c r="N1" s="70" t="s">
        <v>5</v>
      </c>
      <c r="O1" s="70"/>
      <c r="P1" s="70"/>
      <c r="Q1" s="70" t="s">
        <v>6</v>
      </c>
      <c r="R1" s="70"/>
      <c r="S1" t="s">
        <v>7</v>
      </c>
      <c r="AK1" t="s">
        <v>8</v>
      </c>
    </row>
    <row r="2" spans="1:40" x14ac:dyDescent="0.25">
      <c r="A2" s="70" t="s">
        <v>9</v>
      </c>
      <c r="B2" s="70"/>
      <c r="C2" s="70"/>
      <c r="D2" s="70"/>
      <c r="E2" s="70"/>
      <c r="F2" s="70" t="s">
        <v>10</v>
      </c>
      <c r="G2" s="70"/>
      <c r="H2" s="70"/>
      <c r="I2" s="70"/>
      <c r="J2" s="70" t="s">
        <v>11</v>
      </c>
      <c r="K2" s="70"/>
      <c r="L2" s="70"/>
      <c r="M2" s="15" t="s">
        <v>12</v>
      </c>
      <c r="N2" s="70" t="s">
        <v>13</v>
      </c>
      <c r="O2" s="70"/>
      <c r="P2" s="70"/>
      <c r="Q2" s="70"/>
      <c r="R2" s="70"/>
      <c r="AM2" t="s">
        <v>14</v>
      </c>
    </row>
    <row r="3" spans="1:40" ht="30" x14ac:dyDescent="0.25">
      <c r="A3" s="2" t="s">
        <v>15</v>
      </c>
      <c r="B3" s="2"/>
      <c r="C3" s="2" t="s">
        <v>16</v>
      </c>
      <c r="D3" s="2" t="s">
        <v>17</v>
      </c>
      <c r="E3" s="2" t="s">
        <v>18</v>
      </c>
      <c r="F3" s="2" t="s">
        <v>16</v>
      </c>
      <c r="G3" s="2" t="s">
        <v>19</v>
      </c>
      <c r="H3" s="2" t="s">
        <v>18</v>
      </c>
      <c r="I3" s="2" t="s">
        <v>16</v>
      </c>
      <c r="J3" s="2" t="s">
        <v>17</v>
      </c>
      <c r="K3" s="2"/>
      <c r="L3" s="2" t="s">
        <v>18</v>
      </c>
      <c r="M3" s="16" t="s">
        <v>20</v>
      </c>
      <c r="N3" s="75" t="s">
        <v>21</v>
      </c>
      <c r="O3" s="75"/>
      <c r="P3" s="75"/>
      <c r="Q3" s="70"/>
      <c r="R3" s="70"/>
      <c r="AM3">
        <v>1</v>
      </c>
      <c r="AN3" t="s">
        <v>22</v>
      </c>
    </row>
    <row r="4" spans="1:40" ht="30" x14ac:dyDescent="0.25">
      <c r="A4" s="2"/>
      <c r="B4" s="2"/>
      <c r="C4" s="2" t="s">
        <v>23</v>
      </c>
      <c r="D4" s="2">
        <v>94.9</v>
      </c>
      <c r="E4" s="2">
        <v>44.6</v>
      </c>
      <c r="F4" s="2" t="s">
        <v>24</v>
      </c>
      <c r="G4" s="2">
        <v>95.4</v>
      </c>
      <c r="H4" s="2">
        <v>44.9</v>
      </c>
      <c r="I4" s="2">
        <v>150.6</v>
      </c>
      <c r="J4" s="2">
        <v>97</v>
      </c>
      <c r="K4" s="2"/>
      <c r="L4" s="2">
        <v>45</v>
      </c>
      <c r="M4" s="16" t="s">
        <v>25</v>
      </c>
      <c r="N4" s="2">
        <v>350.6</v>
      </c>
      <c r="O4" s="2">
        <v>98</v>
      </c>
      <c r="P4" s="2">
        <v>45.5</v>
      </c>
      <c r="Q4" s="2"/>
      <c r="R4" s="2"/>
      <c r="AM4">
        <v>2</v>
      </c>
      <c r="AN4" t="s">
        <v>26</v>
      </c>
    </row>
    <row r="5" spans="1:40" x14ac:dyDescent="0.25">
      <c r="A5" s="70" t="s">
        <v>27</v>
      </c>
      <c r="B5" s="70"/>
      <c r="C5" s="4"/>
      <c r="D5" s="4"/>
      <c r="E5" s="4"/>
      <c r="F5" s="4"/>
      <c r="N5" s="70" t="s">
        <v>28</v>
      </c>
      <c r="O5" s="70"/>
      <c r="S5" t="s">
        <v>29</v>
      </c>
      <c r="Y5" t="s">
        <v>30</v>
      </c>
      <c r="AE5" t="s">
        <v>31</v>
      </c>
      <c r="AK5" t="s">
        <v>16</v>
      </c>
      <c r="AM5">
        <v>10</v>
      </c>
      <c r="AN5" t="s">
        <v>32</v>
      </c>
    </row>
    <row r="6" spans="1:40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L6" t="s">
        <v>43</v>
      </c>
      <c r="M6" s="15" t="s">
        <v>44</v>
      </c>
      <c r="N6" t="s">
        <v>45</v>
      </c>
      <c r="O6" t="s">
        <v>46</v>
      </c>
      <c r="P6" t="s">
        <v>47</v>
      </c>
      <c r="Q6" t="s">
        <v>48</v>
      </c>
      <c r="R6" t="s">
        <v>49</v>
      </c>
      <c r="S6" t="s">
        <v>45</v>
      </c>
      <c r="T6" t="s">
        <v>50</v>
      </c>
      <c r="U6" t="s">
        <v>46</v>
      </c>
      <c r="V6" t="s">
        <v>47</v>
      </c>
      <c r="W6" t="s">
        <v>48</v>
      </c>
      <c r="X6" t="s">
        <v>49</v>
      </c>
      <c r="Y6" t="s">
        <v>45</v>
      </c>
      <c r="Z6" t="s">
        <v>50</v>
      </c>
      <c r="AA6" t="s">
        <v>46</v>
      </c>
      <c r="AB6" t="s">
        <v>47</v>
      </c>
      <c r="AC6" t="s">
        <v>48</v>
      </c>
      <c r="AD6" t="s">
        <v>49</v>
      </c>
      <c r="AE6" t="s">
        <v>45</v>
      </c>
      <c r="AF6" t="s">
        <v>50</v>
      </c>
      <c r="AG6" t="s">
        <v>46</v>
      </c>
      <c r="AH6" t="s">
        <v>47</v>
      </c>
      <c r="AI6" t="s">
        <v>48</v>
      </c>
      <c r="AJ6" t="s">
        <v>49</v>
      </c>
      <c r="AK6" t="s">
        <v>33</v>
      </c>
      <c r="AL6" t="s">
        <v>34</v>
      </c>
      <c r="AM6">
        <v>11</v>
      </c>
      <c r="AN6" t="s">
        <v>51</v>
      </c>
    </row>
    <row r="7" spans="1:40" ht="26.25" x14ac:dyDescent="0.25">
      <c r="A7">
        <v>0</v>
      </c>
      <c r="B7">
        <v>3.1</v>
      </c>
      <c r="C7">
        <v>0</v>
      </c>
      <c r="M7" s="17" t="s">
        <v>52</v>
      </c>
      <c r="AM7">
        <v>12</v>
      </c>
      <c r="AN7" t="s">
        <v>53</v>
      </c>
    </row>
    <row r="8" spans="1:40" ht="30" x14ac:dyDescent="0.25">
      <c r="A8">
        <v>3.1</v>
      </c>
      <c r="B8">
        <v>5.0999999999999996</v>
      </c>
      <c r="C8">
        <v>80</v>
      </c>
      <c r="D8">
        <v>50</v>
      </c>
      <c r="E8">
        <v>1</v>
      </c>
      <c r="F8">
        <v>1</v>
      </c>
      <c r="G8">
        <v>3</v>
      </c>
      <c r="H8">
        <v>1</v>
      </c>
      <c r="I8">
        <v>0</v>
      </c>
      <c r="J8">
        <v>3</v>
      </c>
      <c r="L8">
        <v>0</v>
      </c>
      <c r="M8" s="18" t="s">
        <v>54</v>
      </c>
      <c r="N8" s="7">
        <v>2</v>
      </c>
      <c r="O8">
        <v>0.04</v>
      </c>
      <c r="P8">
        <v>6.0000000000000001E-3</v>
      </c>
      <c r="Q8">
        <v>3</v>
      </c>
      <c r="R8">
        <v>1E-3</v>
      </c>
      <c r="AM8">
        <v>20</v>
      </c>
      <c r="AN8" t="s">
        <v>55</v>
      </c>
    </row>
    <row r="9" spans="1:40" ht="30" x14ac:dyDescent="0.25">
      <c r="A9">
        <v>5.0999999999999996</v>
      </c>
      <c r="B9">
        <v>7.1</v>
      </c>
      <c r="C9">
        <v>100</v>
      </c>
      <c r="D9">
        <v>50</v>
      </c>
      <c r="E9">
        <v>1</v>
      </c>
      <c r="F9">
        <v>1</v>
      </c>
      <c r="G9">
        <v>3</v>
      </c>
      <c r="H9">
        <v>1</v>
      </c>
      <c r="I9">
        <v>0</v>
      </c>
      <c r="J9">
        <v>3</v>
      </c>
      <c r="L9">
        <v>0</v>
      </c>
      <c r="M9" s="15" t="s">
        <v>56</v>
      </c>
      <c r="N9">
        <v>3</v>
      </c>
      <c r="O9">
        <v>0.04</v>
      </c>
      <c r="P9">
        <v>3.6999999999999998E-2</v>
      </c>
      <c r="Q9">
        <v>6</v>
      </c>
      <c r="R9">
        <v>1E-3</v>
      </c>
      <c r="AM9">
        <v>21</v>
      </c>
      <c r="AN9" t="s">
        <v>57</v>
      </c>
    </row>
    <row r="10" spans="1:40" ht="30" x14ac:dyDescent="0.25">
      <c r="A10">
        <v>7.1</v>
      </c>
      <c r="B10">
        <v>9.1</v>
      </c>
      <c r="C10">
        <v>100</v>
      </c>
      <c r="D10">
        <v>50</v>
      </c>
      <c r="E10">
        <v>1</v>
      </c>
      <c r="F10">
        <v>1</v>
      </c>
      <c r="G10">
        <v>2</v>
      </c>
      <c r="H10">
        <v>1</v>
      </c>
      <c r="I10">
        <v>0</v>
      </c>
      <c r="J10">
        <v>3</v>
      </c>
      <c r="L10">
        <v>1</v>
      </c>
      <c r="M10" s="15" t="s">
        <v>58</v>
      </c>
      <c r="N10">
        <v>4</v>
      </c>
      <c r="O10">
        <v>7.0000000000000007E-2</v>
      </c>
      <c r="P10">
        <v>1.7000000000000001E-2</v>
      </c>
      <c r="Q10">
        <v>2</v>
      </c>
      <c r="R10">
        <v>1E-3</v>
      </c>
    </row>
    <row r="11" spans="1:40" ht="30" x14ac:dyDescent="0.25">
      <c r="A11">
        <v>9.1</v>
      </c>
      <c r="B11">
        <v>11.1</v>
      </c>
      <c r="C11">
        <v>100</v>
      </c>
      <c r="D11">
        <v>25</v>
      </c>
      <c r="E11">
        <v>1</v>
      </c>
      <c r="F11">
        <v>2</v>
      </c>
      <c r="G11">
        <v>2</v>
      </c>
      <c r="H11">
        <v>1</v>
      </c>
      <c r="I11">
        <v>0</v>
      </c>
      <c r="J11">
        <v>3</v>
      </c>
      <c r="L11">
        <v>1</v>
      </c>
      <c r="M11" s="15" t="s">
        <v>59</v>
      </c>
      <c r="N11">
        <v>5</v>
      </c>
      <c r="O11">
        <v>0.21</v>
      </c>
      <c r="P11">
        <v>1.9E-2</v>
      </c>
      <c r="Q11">
        <v>3</v>
      </c>
      <c r="R11">
        <v>1E-3</v>
      </c>
    </row>
    <row r="12" spans="1:40" ht="26.25" x14ac:dyDescent="0.25">
      <c r="A12">
        <v>11.1</v>
      </c>
      <c r="B12">
        <v>13.1</v>
      </c>
      <c r="C12">
        <v>100</v>
      </c>
      <c r="D12">
        <v>6</v>
      </c>
      <c r="E12">
        <v>1</v>
      </c>
      <c r="F12">
        <v>2</v>
      </c>
      <c r="G12">
        <v>3</v>
      </c>
      <c r="H12">
        <v>1</v>
      </c>
      <c r="I12">
        <v>0</v>
      </c>
      <c r="J12">
        <v>3</v>
      </c>
      <c r="L12">
        <v>1</v>
      </c>
      <c r="M12" s="19" t="s">
        <v>60</v>
      </c>
      <c r="N12">
        <v>6</v>
      </c>
      <c r="O12">
        <v>0.35</v>
      </c>
      <c r="P12">
        <v>2.1000000000000001E-2</v>
      </c>
      <c r="Q12" s="7">
        <v>4</v>
      </c>
      <c r="R12">
        <v>1E-3</v>
      </c>
    </row>
    <row r="13" spans="1:40" ht="26.25" x14ac:dyDescent="0.25">
      <c r="A13">
        <v>13.1</v>
      </c>
      <c r="B13">
        <v>15.1</v>
      </c>
      <c r="C13">
        <v>100</v>
      </c>
      <c r="D13">
        <v>50</v>
      </c>
      <c r="E13">
        <v>1</v>
      </c>
      <c r="F13">
        <v>2</v>
      </c>
      <c r="G13">
        <v>3</v>
      </c>
      <c r="H13">
        <v>1</v>
      </c>
      <c r="I13">
        <v>0</v>
      </c>
      <c r="J13">
        <v>3</v>
      </c>
      <c r="L13">
        <v>2</v>
      </c>
      <c r="M13" s="19" t="s">
        <v>61</v>
      </c>
      <c r="N13">
        <v>7</v>
      </c>
      <c r="O13">
        <v>0.12</v>
      </c>
      <c r="P13">
        <v>2.1999999999999999E-2</v>
      </c>
      <c r="Q13">
        <v>2</v>
      </c>
      <c r="R13" t="s">
        <v>62</v>
      </c>
    </row>
    <row r="14" spans="1:40" x14ac:dyDescent="0.25">
      <c r="A14">
        <v>15.1</v>
      </c>
      <c r="B14">
        <v>17.100000000000001</v>
      </c>
      <c r="C14">
        <v>100</v>
      </c>
      <c r="D14">
        <v>40</v>
      </c>
      <c r="E14">
        <v>1</v>
      </c>
      <c r="F14">
        <v>2</v>
      </c>
      <c r="G14">
        <v>2</v>
      </c>
      <c r="H14">
        <v>1</v>
      </c>
      <c r="I14">
        <v>0</v>
      </c>
      <c r="J14">
        <v>2</v>
      </c>
      <c r="L14">
        <v>2</v>
      </c>
      <c r="N14">
        <v>8</v>
      </c>
      <c r="O14">
        <v>0.35</v>
      </c>
      <c r="P14">
        <v>2.7E-2</v>
      </c>
      <c r="Q14">
        <v>3</v>
      </c>
      <c r="R14">
        <v>1E-3</v>
      </c>
      <c r="S14" s="9"/>
    </row>
    <row r="15" spans="1:40" ht="26.25" x14ac:dyDescent="0.25">
      <c r="A15">
        <v>17.100000000000001</v>
      </c>
      <c r="B15">
        <v>19.100000000000001</v>
      </c>
      <c r="C15">
        <v>100</v>
      </c>
      <c r="D15">
        <v>10</v>
      </c>
      <c r="E15">
        <v>1</v>
      </c>
      <c r="F15">
        <v>2</v>
      </c>
      <c r="G15">
        <v>3</v>
      </c>
      <c r="H15">
        <v>1</v>
      </c>
      <c r="I15">
        <v>0</v>
      </c>
      <c r="J15">
        <v>3</v>
      </c>
      <c r="L15">
        <v>3</v>
      </c>
      <c r="M15" s="18" t="s">
        <v>63</v>
      </c>
      <c r="N15">
        <v>11</v>
      </c>
      <c r="O15">
        <v>0.28000000000000003</v>
      </c>
      <c r="P15">
        <v>1.4E-2</v>
      </c>
      <c r="Q15">
        <v>3</v>
      </c>
      <c r="R15">
        <v>1E-3</v>
      </c>
    </row>
    <row r="16" spans="1:40" x14ac:dyDescent="0.25">
      <c r="A16">
        <v>19.100000000000001</v>
      </c>
      <c r="B16">
        <v>21.1</v>
      </c>
      <c r="C16">
        <v>100</v>
      </c>
      <c r="D16">
        <v>14</v>
      </c>
      <c r="E16">
        <v>1</v>
      </c>
      <c r="F16">
        <v>2</v>
      </c>
      <c r="G16">
        <v>2</v>
      </c>
      <c r="H16">
        <v>1</v>
      </c>
      <c r="I16">
        <v>0</v>
      </c>
      <c r="J16">
        <v>3</v>
      </c>
      <c r="L16">
        <v>3</v>
      </c>
      <c r="N16">
        <v>12</v>
      </c>
      <c r="O16">
        <v>0.26</v>
      </c>
      <c r="P16">
        <v>8.0000000000000002E-3</v>
      </c>
      <c r="Q16">
        <v>3</v>
      </c>
      <c r="R16" t="s">
        <v>62</v>
      </c>
    </row>
    <row r="17" spans="1:22" x14ac:dyDescent="0.25">
      <c r="A17">
        <v>21.1</v>
      </c>
      <c r="B17">
        <v>23.1</v>
      </c>
      <c r="C17">
        <v>92</v>
      </c>
      <c r="D17">
        <v>8</v>
      </c>
      <c r="E17">
        <v>1</v>
      </c>
      <c r="F17">
        <v>2</v>
      </c>
      <c r="G17">
        <v>3</v>
      </c>
      <c r="H17">
        <v>1</v>
      </c>
      <c r="I17">
        <v>0</v>
      </c>
      <c r="J17">
        <v>3</v>
      </c>
      <c r="L17">
        <v>3</v>
      </c>
      <c r="N17">
        <v>13</v>
      </c>
      <c r="O17" s="9">
        <v>0.2</v>
      </c>
      <c r="P17">
        <v>7.0000000000000001E-3</v>
      </c>
      <c r="Q17">
        <v>2</v>
      </c>
      <c r="R17">
        <v>1E-3</v>
      </c>
    </row>
    <row r="18" spans="1:22" ht="30" x14ac:dyDescent="0.25">
      <c r="A18">
        <v>23.1</v>
      </c>
      <c r="B18">
        <v>25.1</v>
      </c>
      <c r="C18">
        <v>100</v>
      </c>
      <c r="D18">
        <v>24</v>
      </c>
      <c r="E18">
        <v>1</v>
      </c>
      <c r="F18">
        <v>2</v>
      </c>
      <c r="G18">
        <v>2</v>
      </c>
      <c r="H18">
        <v>2</v>
      </c>
      <c r="I18">
        <v>0</v>
      </c>
      <c r="J18">
        <v>3</v>
      </c>
      <c r="L18">
        <v>2</v>
      </c>
      <c r="M18" s="18" t="s">
        <v>64</v>
      </c>
      <c r="N18">
        <v>15</v>
      </c>
      <c r="O18">
        <v>0.47</v>
      </c>
      <c r="P18" s="10">
        <v>0.01</v>
      </c>
      <c r="Q18">
        <v>4</v>
      </c>
      <c r="R18">
        <v>1E-3</v>
      </c>
    </row>
    <row r="19" spans="1:22" x14ac:dyDescent="0.25">
      <c r="A19">
        <v>25.1</v>
      </c>
      <c r="B19">
        <v>27.1</v>
      </c>
      <c r="C19">
        <v>100</v>
      </c>
      <c r="D19">
        <v>8</v>
      </c>
      <c r="E19">
        <v>1</v>
      </c>
      <c r="F19">
        <v>2</v>
      </c>
      <c r="G19">
        <v>3</v>
      </c>
      <c r="H19">
        <v>2</v>
      </c>
      <c r="I19">
        <v>0</v>
      </c>
      <c r="J19">
        <v>2</v>
      </c>
      <c r="L19">
        <v>3</v>
      </c>
      <c r="M19" s="15" t="s">
        <v>65</v>
      </c>
      <c r="N19">
        <v>16</v>
      </c>
      <c r="O19">
        <v>0.61</v>
      </c>
      <c r="P19">
        <v>3.1E-2</v>
      </c>
      <c r="Q19">
        <v>8</v>
      </c>
      <c r="R19" t="s">
        <v>62</v>
      </c>
    </row>
    <row r="20" spans="1:22" x14ac:dyDescent="0.25">
      <c r="A20">
        <v>27.1</v>
      </c>
      <c r="B20">
        <v>29.1</v>
      </c>
      <c r="C20">
        <v>100</v>
      </c>
      <c r="D20">
        <v>8</v>
      </c>
      <c r="E20">
        <v>1</v>
      </c>
      <c r="F20">
        <v>2</v>
      </c>
      <c r="G20">
        <v>2</v>
      </c>
      <c r="H20">
        <v>2</v>
      </c>
      <c r="I20">
        <v>0</v>
      </c>
      <c r="J20">
        <v>2</v>
      </c>
      <c r="L20">
        <v>3</v>
      </c>
      <c r="N20">
        <v>17</v>
      </c>
      <c r="O20">
        <v>0.69</v>
      </c>
      <c r="P20">
        <v>3.9E-2</v>
      </c>
      <c r="Q20">
        <v>13</v>
      </c>
      <c r="R20">
        <v>1E-3</v>
      </c>
    </row>
    <row r="21" spans="1:22" x14ac:dyDescent="0.25">
      <c r="A21">
        <v>29.1</v>
      </c>
      <c r="B21">
        <v>31.1</v>
      </c>
      <c r="C21">
        <v>100</v>
      </c>
      <c r="D21">
        <v>19</v>
      </c>
      <c r="E21">
        <v>1</v>
      </c>
      <c r="F21">
        <v>2</v>
      </c>
      <c r="G21">
        <v>3</v>
      </c>
      <c r="H21">
        <v>2</v>
      </c>
      <c r="I21">
        <v>0</v>
      </c>
      <c r="J21">
        <v>2</v>
      </c>
      <c r="L21">
        <v>1</v>
      </c>
      <c r="N21">
        <v>18</v>
      </c>
      <c r="O21">
        <v>0.84</v>
      </c>
      <c r="P21">
        <v>6.6000000000000003E-2</v>
      </c>
      <c r="Q21">
        <v>3</v>
      </c>
      <c r="R21" t="s">
        <v>62</v>
      </c>
    </row>
    <row r="22" spans="1:22" x14ac:dyDescent="0.25">
      <c r="A22">
        <v>31.1</v>
      </c>
      <c r="B22">
        <v>33.1</v>
      </c>
      <c r="C22">
        <v>100</v>
      </c>
      <c r="D22">
        <v>15</v>
      </c>
      <c r="E22">
        <v>1</v>
      </c>
      <c r="F22">
        <v>2</v>
      </c>
      <c r="G22">
        <v>2</v>
      </c>
      <c r="H22">
        <v>2</v>
      </c>
      <c r="I22">
        <v>0</v>
      </c>
      <c r="J22">
        <v>2</v>
      </c>
      <c r="L22">
        <v>1</v>
      </c>
      <c r="N22">
        <v>19</v>
      </c>
      <c r="O22">
        <v>0.42</v>
      </c>
      <c r="P22">
        <v>2.5999999999999999E-2</v>
      </c>
      <c r="Q22">
        <v>5</v>
      </c>
      <c r="R22" t="s">
        <v>62</v>
      </c>
    </row>
    <row r="23" spans="1:22" ht="30" x14ac:dyDescent="0.25">
      <c r="A23">
        <v>33.1</v>
      </c>
      <c r="B23">
        <v>35.1</v>
      </c>
      <c r="C23">
        <v>100</v>
      </c>
      <c r="D23">
        <v>19</v>
      </c>
      <c r="E23">
        <v>1</v>
      </c>
      <c r="F23">
        <v>2</v>
      </c>
      <c r="G23">
        <v>3</v>
      </c>
      <c r="H23">
        <v>2</v>
      </c>
      <c r="I23">
        <v>0</v>
      </c>
      <c r="J23">
        <v>2</v>
      </c>
      <c r="L23">
        <v>1</v>
      </c>
      <c r="M23" s="18" t="s">
        <v>66</v>
      </c>
      <c r="N23">
        <v>21</v>
      </c>
      <c r="O23">
        <v>0.18</v>
      </c>
      <c r="P23">
        <v>2.7E-2</v>
      </c>
      <c r="Q23">
        <v>4</v>
      </c>
      <c r="R23" t="s">
        <v>62</v>
      </c>
    </row>
    <row r="24" spans="1:22" x14ac:dyDescent="0.25">
      <c r="A24">
        <v>35.1</v>
      </c>
      <c r="B24">
        <v>37.1</v>
      </c>
      <c r="C24">
        <v>100</v>
      </c>
      <c r="D24">
        <v>11</v>
      </c>
      <c r="E24">
        <v>1</v>
      </c>
      <c r="F24">
        <v>2</v>
      </c>
      <c r="G24">
        <v>3</v>
      </c>
      <c r="H24">
        <v>2</v>
      </c>
      <c r="I24">
        <v>0</v>
      </c>
      <c r="J24">
        <v>2</v>
      </c>
      <c r="L24">
        <v>2</v>
      </c>
      <c r="M24" s="18" t="s">
        <v>67</v>
      </c>
      <c r="N24">
        <v>22</v>
      </c>
      <c r="O24">
        <v>0.27</v>
      </c>
      <c r="P24">
        <v>1.4E-2</v>
      </c>
      <c r="Q24">
        <v>3</v>
      </c>
      <c r="R24" t="s">
        <v>62</v>
      </c>
      <c r="S24">
        <v>23</v>
      </c>
      <c r="U24">
        <v>0.33</v>
      </c>
      <c r="V24">
        <v>1.4E-2</v>
      </c>
    </row>
    <row r="25" spans="1:22" x14ac:dyDescent="0.25">
      <c r="A25">
        <v>37.1</v>
      </c>
      <c r="B25">
        <v>39.1</v>
      </c>
      <c r="C25">
        <v>100</v>
      </c>
      <c r="D25">
        <v>28</v>
      </c>
      <c r="E25">
        <v>1</v>
      </c>
      <c r="F25">
        <v>2</v>
      </c>
      <c r="G25">
        <v>3</v>
      </c>
      <c r="H25">
        <v>3</v>
      </c>
      <c r="I25">
        <v>0</v>
      </c>
      <c r="J25">
        <v>2</v>
      </c>
      <c r="L25">
        <v>2</v>
      </c>
      <c r="M25" s="18" t="s">
        <v>68</v>
      </c>
      <c r="N25">
        <v>24</v>
      </c>
      <c r="O25">
        <v>0.25</v>
      </c>
      <c r="P25">
        <v>1.2999999999999999E-2</v>
      </c>
      <c r="Q25">
        <v>2</v>
      </c>
      <c r="R25" t="s">
        <v>62</v>
      </c>
    </row>
    <row r="26" spans="1:22" ht="30" x14ac:dyDescent="0.25">
      <c r="A26">
        <v>39.1</v>
      </c>
      <c r="B26">
        <v>41.1</v>
      </c>
      <c r="C26">
        <v>100</v>
      </c>
      <c r="D26">
        <v>13</v>
      </c>
      <c r="E26">
        <v>1</v>
      </c>
      <c r="F26">
        <v>2</v>
      </c>
      <c r="G26">
        <v>3</v>
      </c>
      <c r="H26">
        <v>1</v>
      </c>
      <c r="I26">
        <v>0</v>
      </c>
      <c r="J26">
        <v>2</v>
      </c>
      <c r="L26">
        <v>2</v>
      </c>
      <c r="M26" s="18" t="s">
        <v>69</v>
      </c>
      <c r="N26">
        <v>25</v>
      </c>
      <c r="O26">
        <v>0.61</v>
      </c>
      <c r="P26">
        <v>8.0000000000000002E-3</v>
      </c>
      <c r="Q26">
        <v>11</v>
      </c>
      <c r="R26" t="s">
        <v>62</v>
      </c>
    </row>
    <row r="27" spans="1:22" ht="26.25" x14ac:dyDescent="0.25">
      <c r="A27">
        <v>41.1</v>
      </c>
      <c r="B27">
        <v>43.1</v>
      </c>
      <c r="C27">
        <v>100</v>
      </c>
      <c r="D27">
        <v>14</v>
      </c>
      <c r="E27">
        <v>1</v>
      </c>
      <c r="F27">
        <v>2</v>
      </c>
      <c r="G27">
        <v>3</v>
      </c>
      <c r="H27">
        <v>1</v>
      </c>
      <c r="I27">
        <v>0</v>
      </c>
      <c r="J27">
        <v>2</v>
      </c>
      <c r="L27">
        <v>2</v>
      </c>
      <c r="M27" s="18" t="s">
        <v>70</v>
      </c>
      <c r="N27">
        <v>26</v>
      </c>
      <c r="O27" s="9">
        <v>1.6</v>
      </c>
      <c r="P27">
        <v>1.4E-2</v>
      </c>
      <c r="Q27">
        <v>49</v>
      </c>
      <c r="R27" t="s">
        <v>62</v>
      </c>
    </row>
    <row r="28" spans="1:22" x14ac:dyDescent="0.25">
      <c r="A28">
        <v>43.1</v>
      </c>
      <c r="B28">
        <v>45.1</v>
      </c>
      <c r="C28">
        <v>100</v>
      </c>
      <c r="D28">
        <v>12</v>
      </c>
      <c r="E28">
        <v>1</v>
      </c>
      <c r="F28">
        <v>2</v>
      </c>
      <c r="G28">
        <v>2</v>
      </c>
      <c r="H28">
        <v>1</v>
      </c>
      <c r="I28">
        <v>0</v>
      </c>
      <c r="J28">
        <v>2</v>
      </c>
      <c r="L28">
        <v>3</v>
      </c>
      <c r="M28" s="15" t="s">
        <v>71</v>
      </c>
      <c r="N28">
        <v>27</v>
      </c>
      <c r="O28">
        <v>2.12</v>
      </c>
      <c r="P28">
        <v>1.7999999999999999E-2</v>
      </c>
      <c r="Q28">
        <v>11</v>
      </c>
      <c r="R28" t="s">
        <v>62</v>
      </c>
      <c r="S28">
        <v>28</v>
      </c>
      <c r="U28">
        <v>2.48</v>
      </c>
    </row>
    <row r="29" spans="1:22" x14ac:dyDescent="0.25">
      <c r="A29">
        <v>45.1</v>
      </c>
      <c r="B29">
        <v>47.1</v>
      </c>
      <c r="C29">
        <v>100</v>
      </c>
      <c r="D29">
        <v>8</v>
      </c>
      <c r="E29">
        <v>1</v>
      </c>
      <c r="F29">
        <v>2</v>
      </c>
      <c r="G29">
        <v>3</v>
      </c>
      <c r="H29">
        <v>1</v>
      </c>
      <c r="I29">
        <v>0</v>
      </c>
      <c r="J29">
        <v>2</v>
      </c>
      <c r="L29">
        <v>3</v>
      </c>
      <c r="N29">
        <v>29</v>
      </c>
      <c r="O29" s="9">
        <v>0.8</v>
      </c>
      <c r="P29">
        <v>1.2E-2</v>
      </c>
      <c r="Q29">
        <v>118</v>
      </c>
      <c r="R29" t="s">
        <v>62</v>
      </c>
    </row>
    <row r="30" spans="1:22" x14ac:dyDescent="0.25">
      <c r="A30">
        <v>47.1</v>
      </c>
      <c r="B30">
        <v>49.1</v>
      </c>
      <c r="C30">
        <v>100</v>
      </c>
      <c r="D30">
        <v>17</v>
      </c>
      <c r="E30">
        <v>1</v>
      </c>
      <c r="F30">
        <v>2</v>
      </c>
      <c r="G30">
        <v>2</v>
      </c>
      <c r="H30">
        <v>1</v>
      </c>
      <c r="I30">
        <v>0</v>
      </c>
      <c r="J30">
        <v>2</v>
      </c>
      <c r="L30">
        <v>1</v>
      </c>
      <c r="N30">
        <v>30</v>
      </c>
      <c r="O30">
        <v>0.16</v>
      </c>
      <c r="P30">
        <v>8.0000000000000002E-3</v>
      </c>
      <c r="Q30">
        <v>2</v>
      </c>
      <c r="R30" t="s">
        <v>62</v>
      </c>
    </row>
    <row r="31" spans="1:22" x14ac:dyDescent="0.25">
      <c r="A31">
        <v>49.1</v>
      </c>
      <c r="B31">
        <v>51.1</v>
      </c>
      <c r="C31">
        <v>100</v>
      </c>
      <c r="D31">
        <v>7</v>
      </c>
      <c r="E31">
        <v>1</v>
      </c>
      <c r="F31">
        <v>2</v>
      </c>
      <c r="G31">
        <v>3</v>
      </c>
      <c r="H31">
        <v>1</v>
      </c>
      <c r="I31">
        <v>0</v>
      </c>
      <c r="J31">
        <v>2</v>
      </c>
      <c r="L31">
        <v>1</v>
      </c>
      <c r="N31">
        <v>31</v>
      </c>
      <c r="O31">
        <v>0.35</v>
      </c>
      <c r="P31">
        <v>8.9999999999999993E-3</v>
      </c>
      <c r="Q31">
        <v>2</v>
      </c>
      <c r="R31" t="s">
        <v>62</v>
      </c>
    </row>
    <row r="32" spans="1:22" ht="30" x14ac:dyDescent="0.25">
      <c r="A32">
        <v>51.1</v>
      </c>
      <c r="B32">
        <v>53.2</v>
      </c>
      <c r="C32">
        <v>100</v>
      </c>
      <c r="D32">
        <v>8</v>
      </c>
      <c r="E32">
        <v>1</v>
      </c>
      <c r="F32">
        <v>2</v>
      </c>
      <c r="G32">
        <v>3</v>
      </c>
      <c r="H32">
        <v>1</v>
      </c>
      <c r="I32">
        <v>0</v>
      </c>
      <c r="J32">
        <v>2</v>
      </c>
      <c r="L32">
        <v>3</v>
      </c>
      <c r="M32" s="18" t="s">
        <v>72</v>
      </c>
      <c r="N32">
        <v>33</v>
      </c>
      <c r="O32">
        <v>2.69</v>
      </c>
      <c r="P32">
        <v>5.1999999999999998E-2</v>
      </c>
      <c r="Q32">
        <v>29</v>
      </c>
      <c r="R32">
        <v>2.1000000000000001E-2</v>
      </c>
    </row>
    <row r="33" spans="1:19" x14ac:dyDescent="0.25">
      <c r="A33">
        <v>53.2</v>
      </c>
      <c r="B33">
        <v>55.2</v>
      </c>
      <c r="C33">
        <v>100</v>
      </c>
      <c r="D33">
        <v>8</v>
      </c>
      <c r="E33">
        <v>1</v>
      </c>
      <c r="F33">
        <v>2</v>
      </c>
      <c r="G33">
        <v>3</v>
      </c>
      <c r="H33">
        <v>1</v>
      </c>
      <c r="I33">
        <v>0</v>
      </c>
      <c r="J33">
        <v>2</v>
      </c>
      <c r="L33">
        <v>1</v>
      </c>
      <c r="N33">
        <v>35</v>
      </c>
      <c r="O33">
        <v>0.38</v>
      </c>
      <c r="P33" t="s">
        <v>73</v>
      </c>
      <c r="Q33">
        <v>4</v>
      </c>
      <c r="R33">
        <v>1E-3</v>
      </c>
    </row>
    <row r="34" spans="1:19" ht="30" x14ac:dyDescent="0.25">
      <c r="A34">
        <v>55.2</v>
      </c>
      <c r="B34">
        <v>57.2</v>
      </c>
      <c r="C34">
        <v>100</v>
      </c>
      <c r="D34">
        <v>15</v>
      </c>
      <c r="E34">
        <v>1</v>
      </c>
      <c r="F34">
        <v>2</v>
      </c>
      <c r="G34">
        <v>2</v>
      </c>
      <c r="H34">
        <v>1</v>
      </c>
      <c r="I34">
        <v>1</v>
      </c>
      <c r="J34">
        <v>2</v>
      </c>
      <c r="L34">
        <v>2</v>
      </c>
      <c r="M34" s="18" t="s">
        <v>74</v>
      </c>
      <c r="N34">
        <v>36</v>
      </c>
      <c r="O34">
        <v>0.31</v>
      </c>
      <c r="P34">
        <v>1.2999999999999999E-2</v>
      </c>
      <c r="Q34">
        <v>4</v>
      </c>
      <c r="R34">
        <v>2E-3</v>
      </c>
    </row>
    <row r="35" spans="1:19" ht="30" x14ac:dyDescent="0.25">
      <c r="A35">
        <v>57.2</v>
      </c>
      <c r="B35">
        <v>59.2</v>
      </c>
      <c r="C35">
        <v>98</v>
      </c>
      <c r="D35">
        <v>50</v>
      </c>
      <c r="E35">
        <v>1</v>
      </c>
      <c r="F35">
        <v>2</v>
      </c>
      <c r="G35">
        <v>3</v>
      </c>
      <c r="H35">
        <v>1</v>
      </c>
      <c r="I35">
        <v>0</v>
      </c>
      <c r="J35">
        <v>2</v>
      </c>
      <c r="L35">
        <v>2</v>
      </c>
      <c r="M35" s="15" t="s">
        <v>75</v>
      </c>
      <c r="N35">
        <v>37</v>
      </c>
      <c r="O35">
        <v>0.95</v>
      </c>
      <c r="P35">
        <v>7.0000000000000001E-3</v>
      </c>
      <c r="Q35">
        <v>6</v>
      </c>
      <c r="R35" t="s">
        <v>62</v>
      </c>
    </row>
    <row r="36" spans="1:19" ht="30" x14ac:dyDescent="0.25">
      <c r="A36">
        <v>59.2</v>
      </c>
      <c r="B36">
        <v>61.2</v>
      </c>
      <c r="C36">
        <v>99</v>
      </c>
      <c r="D36">
        <v>50</v>
      </c>
      <c r="E36">
        <v>1</v>
      </c>
      <c r="F36">
        <v>2</v>
      </c>
      <c r="G36">
        <v>3</v>
      </c>
      <c r="H36">
        <v>1</v>
      </c>
      <c r="I36">
        <v>0</v>
      </c>
      <c r="J36">
        <v>2</v>
      </c>
      <c r="L36">
        <v>1</v>
      </c>
      <c r="M36" s="15" t="s">
        <v>76</v>
      </c>
      <c r="N36">
        <v>38</v>
      </c>
      <c r="O36">
        <v>0.42</v>
      </c>
      <c r="P36">
        <v>6.0000000000000001E-3</v>
      </c>
      <c r="Q36">
        <v>1</v>
      </c>
      <c r="R36">
        <v>1E-3</v>
      </c>
    </row>
    <row r="37" spans="1:19" ht="30" x14ac:dyDescent="0.25">
      <c r="A37">
        <v>61.2</v>
      </c>
      <c r="B37">
        <v>63.2</v>
      </c>
      <c r="C37">
        <v>100</v>
      </c>
      <c r="D37">
        <v>6</v>
      </c>
      <c r="E37">
        <v>1</v>
      </c>
      <c r="F37">
        <v>2</v>
      </c>
      <c r="G37">
        <v>3</v>
      </c>
      <c r="H37">
        <v>1</v>
      </c>
      <c r="I37">
        <v>0</v>
      </c>
      <c r="J37">
        <v>2</v>
      </c>
      <c r="L37">
        <v>1</v>
      </c>
      <c r="M37" s="15" t="s">
        <v>77</v>
      </c>
      <c r="N37">
        <v>39</v>
      </c>
      <c r="O37" s="9">
        <v>0.3</v>
      </c>
      <c r="P37" t="s">
        <v>73</v>
      </c>
      <c r="Q37">
        <v>4</v>
      </c>
      <c r="R37">
        <v>1E-3</v>
      </c>
    </row>
    <row r="38" spans="1:19" x14ac:dyDescent="0.25">
      <c r="A38" t="s">
        <v>33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39</v>
      </c>
      <c r="H38" t="s">
        <v>40</v>
      </c>
      <c r="I38" t="s">
        <v>41</v>
      </c>
      <c r="J38" t="s">
        <v>42</v>
      </c>
      <c r="L38" t="s">
        <v>43</v>
      </c>
      <c r="M38" s="15" t="s">
        <v>44</v>
      </c>
      <c r="N38" t="s">
        <v>45</v>
      </c>
      <c r="O38" t="s">
        <v>46</v>
      </c>
      <c r="P38" t="s">
        <v>47</v>
      </c>
      <c r="Q38" t="s">
        <v>48</v>
      </c>
      <c r="R38" t="s">
        <v>49</v>
      </c>
    </row>
    <row r="39" spans="1:19" ht="30" x14ac:dyDescent="0.25">
      <c r="A39">
        <v>63.2</v>
      </c>
      <c r="B39">
        <v>65.2</v>
      </c>
      <c r="C39">
        <v>100</v>
      </c>
      <c r="D39">
        <v>5</v>
      </c>
      <c r="E39">
        <v>1</v>
      </c>
      <c r="F39">
        <v>2</v>
      </c>
      <c r="G39">
        <v>3</v>
      </c>
      <c r="H39">
        <v>1</v>
      </c>
      <c r="I39">
        <v>0</v>
      </c>
      <c r="J39">
        <v>2</v>
      </c>
      <c r="L39">
        <v>2</v>
      </c>
      <c r="M39" s="15" t="s">
        <v>78</v>
      </c>
      <c r="N39">
        <v>40</v>
      </c>
      <c r="O39" s="9">
        <v>0.4</v>
      </c>
      <c r="P39" t="s">
        <v>73</v>
      </c>
      <c r="Q39">
        <v>5</v>
      </c>
      <c r="R39">
        <v>1E-3</v>
      </c>
    </row>
    <row r="40" spans="1:19" ht="30" x14ac:dyDescent="0.25">
      <c r="A40">
        <v>65.2</v>
      </c>
      <c r="B40">
        <v>67.2</v>
      </c>
      <c r="C40">
        <v>100</v>
      </c>
      <c r="D40">
        <v>6</v>
      </c>
      <c r="E40">
        <v>1</v>
      </c>
      <c r="F40">
        <v>2</v>
      </c>
      <c r="G40">
        <v>3</v>
      </c>
      <c r="H40">
        <v>1</v>
      </c>
      <c r="I40">
        <v>0</v>
      </c>
      <c r="J40">
        <v>2</v>
      </c>
      <c r="L40">
        <v>2</v>
      </c>
      <c r="M40" s="15" t="s">
        <v>79</v>
      </c>
      <c r="N40">
        <v>41</v>
      </c>
      <c r="O40">
        <v>0.36</v>
      </c>
      <c r="P40">
        <v>7.0000000000000001E-3</v>
      </c>
      <c r="Q40">
        <v>3</v>
      </c>
      <c r="R40">
        <v>1E-3</v>
      </c>
    </row>
    <row r="41" spans="1:19" ht="30" x14ac:dyDescent="0.25">
      <c r="A41">
        <v>67.2</v>
      </c>
      <c r="B41">
        <v>69.2</v>
      </c>
      <c r="C41">
        <v>100</v>
      </c>
      <c r="D41">
        <v>10</v>
      </c>
      <c r="E41">
        <v>1</v>
      </c>
      <c r="F41">
        <v>2</v>
      </c>
      <c r="G41">
        <v>3</v>
      </c>
      <c r="H41">
        <v>1</v>
      </c>
      <c r="I41">
        <v>0</v>
      </c>
      <c r="J41">
        <v>2</v>
      </c>
      <c r="L41">
        <v>2</v>
      </c>
      <c r="M41" s="15" t="s">
        <v>80</v>
      </c>
      <c r="N41">
        <v>42</v>
      </c>
      <c r="O41" s="9">
        <v>0.3</v>
      </c>
      <c r="P41">
        <v>1.2E-2</v>
      </c>
      <c r="Q41">
        <v>1</v>
      </c>
      <c r="R41">
        <v>1E-3</v>
      </c>
    </row>
    <row r="42" spans="1:19" ht="30" x14ac:dyDescent="0.25">
      <c r="A42">
        <v>69.2</v>
      </c>
      <c r="B42">
        <v>71.2</v>
      </c>
      <c r="C42">
        <v>97</v>
      </c>
      <c r="D42">
        <v>15</v>
      </c>
      <c r="E42">
        <v>1</v>
      </c>
      <c r="F42">
        <v>3</v>
      </c>
      <c r="G42">
        <v>3</v>
      </c>
      <c r="H42">
        <v>2</v>
      </c>
      <c r="I42">
        <v>0</v>
      </c>
      <c r="J42">
        <v>2</v>
      </c>
      <c r="L42">
        <v>3</v>
      </c>
      <c r="M42" s="18" t="s">
        <v>81</v>
      </c>
      <c r="N42">
        <v>43</v>
      </c>
      <c r="O42">
        <v>0.68</v>
      </c>
      <c r="P42">
        <v>8.0000000000000002E-3</v>
      </c>
      <c r="Q42">
        <v>4</v>
      </c>
      <c r="R42">
        <v>1E-3</v>
      </c>
    </row>
    <row r="43" spans="1:19" ht="30" x14ac:dyDescent="0.25">
      <c r="A43">
        <v>71.2</v>
      </c>
      <c r="B43">
        <v>73.2</v>
      </c>
      <c r="C43">
        <v>100</v>
      </c>
      <c r="D43">
        <v>5</v>
      </c>
      <c r="E43">
        <v>1</v>
      </c>
      <c r="F43">
        <v>3</v>
      </c>
      <c r="G43">
        <v>3</v>
      </c>
      <c r="H43">
        <v>2</v>
      </c>
      <c r="I43">
        <v>1</v>
      </c>
      <c r="J43">
        <v>1</v>
      </c>
      <c r="L43">
        <v>2</v>
      </c>
      <c r="M43" s="15" t="s">
        <v>82</v>
      </c>
      <c r="N43">
        <v>44</v>
      </c>
      <c r="O43" s="9">
        <v>0.4</v>
      </c>
      <c r="P43">
        <v>1.2E-2</v>
      </c>
      <c r="Q43">
        <v>6</v>
      </c>
      <c r="R43">
        <v>1E-3</v>
      </c>
    </row>
    <row r="44" spans="1:19" ht="30" x14ac:dyDescent="0.25">
      <c r="A44">
        <v>73.2</v>
      </c>
      <c r="B44">
        <v>75.2</v>
      </c>
      <c r="C44">
        <v>100</v>
      </c>
      <c r="D44">
        <v>5</v>
      </c>
      <c r="E44">
        <v>1</v>
      </c>
      <c r="F44">
        <v>2</v>
      </c>
      <c r="G44">
        <v>3</v>
      </c>
      <c r="H44">
        <v>2</v>
      </c>
      <c r="I44">
        <v>1</v>
      </c>
      <c r="J44">
        <v>1</v>
      </c>
      <c r="L44">
        <v>2</v>
      </c>
      <c r="M44" s="15" t="s">
        <v>83</v>
      </c>
      <c r="N44">
        <v>45</v>
      </c>
      <c r="O44">
        <v>0.33</v>
      </c>
      <c r="P44">
        <v>8.0000000000000002E-3</v>
      </c>
      <c r="Q44">
        <v>4</v>
      </c>
      <c r="R44" t="s">
        <v>62</v>
      </c>
    </row>
    <row r="45" spans="1:19" ht="30" x14ac:dyDescent="0.25">
      <c r="A45">
        <v>75.2</v>
      </c>
      <c r="B45">
        <v>77.2</v>
      </c>
      <c r="C45">
        <v>100</v>
      </c>
      <c r="D45">
        <v>5</v>
      </c>
      <c r="E45">
        <v>1</v>
      </c>
      <c r="F45">
        <v>1</v>
      </c>
      <c r="G45">
        <v>3</v>
      </c>
      <c r="H45">
        <v>2</v>
      </c>
      <c r="I45">
        <v>1</v>
      </c>
      <c r="J45">
        <v>1</v>
      </c>
      <c r="L45">
        <v>1</v>
      </c>
      <c r="M45" s="18" t="s">
        <v>84</v>
      </c>
      <c r="N45">
        <v>47</v>
      </c>
      <c r="O45">
        <v>0.35</v>
      </c>
      <c r="P45">
        <v>1.4E-2</v>
      </c>
      <c r="Q45">
        <v>5</v>
      </c>
      <c r="R45" t="s">
        <v>62</v>
      </c>
    </row>
    <row r="46" spans="1:19" ht="30" x14ac:dyDescent="0.25">
      <c r="A46">
        <v>77.2</v>
      </c>
      <c r="B46">
        <v>79.2</v>
      </c>
      <c r="C46">
        <v>100</v>
      </c>
      <c r="D46">
        <v>2</v>
      </c>
      <c r="E46">
        <v>1</v>
      </c>
      <c r="F46">
        <v>1</v>
      </c>
      <c r="G46">
        <v>3</v>
      </c>
      <c r="H46">
        <v>1</v>
      </c>
      <c r="I46">
        <v>2</v>
      </c>
      <c r="J46">
        <v>0</v>
      </c>
      <c r="L46">
        <v>1</v>
      </c>
      <c r="M46" s="15" t="s">
        <v>85</v>
      </c>
      <c r="N46">
        <v>48</v>
      </c>
      <c r="O46">
        <v>0.35</v>
      </c>
      <c r="P46">
        <v>5.0000000000000001E-3</v>
      </c>
      <c r="Q46">
        <v>4</v>
      </c>
      <c r="R46" t="s">
        <v>62</v>
      </c>
    </row>
    <row r="47" spans="1:19" ht="26.25" x14ac:dyDescent="0.25">
      <c r="A47">
        <v>79.2</v>
      </c>
      <c r="B47">
        <v>81.2</v>
      </c>
      <c r="C47">
        <v>100</v>
      </c>
      <c r="D47">
        <v>5</v>
      </c>
      <c r="E47">
        <v>1</v>
      </c>
      <c r="F47">
        <v>1</v>
      </c>
      <c r="G47">
        <v>2</v>
      </c>
      <c r="H47">
        <v>1</v>
      </c>
      <c r="I47">
        <v>2</v>
      </c>
      <c r="J47">
        <v>0</v>
      </c>
      <c r="L47">
        <v>1</v>
      </c>
      <c r="M47" s="19" t="s">
        <v>86</v>
      </c>
      <c r="N47" s="8">
        <v>50</v>
      </c>
      <c r="O47" s="8">
        <v>0.31</v>
      </c>
      <c r="P47" t="s">
        <v>73</v>
      </c>
      <c r="Q47">
        <v>4</v>
      </c>
      <c r="R47">
        <v>2E-3</v>
      </c>
    </row>
    <row r="48" spans="1:19" x14ac:dyDescent="0.25">
      <c r="A48">
        <v>81.2</v>
      </c>
      <c r="B48">
        <v>83.2</v>
      </c>
      <c r="C48">
        <v>100</v>
      </c>
      <c r="D48">
        <v>2</v>
      </c>
      <c r="E48">
        <v>1</v>
      </c>
      <c r="F48">
        <v>1</v>
      </c>
      <c r="G48">
        <v>2</v>
      </c>
      <c r="H48">
        <v>1</v>
      </c>
      <c r="I48">
        <v>3</v>
      </c>
      <c r="J48">
        <v>0</v>
      </c>
      <c r="L48">
        <v>1</v>
      </c>
      <c r="M48" s="15" t="s">
        <v>87</v>
      </c>
      <c r="N48" s="8">
        <v>51</v>
      </c>
      <c r="O48" s="8">
        <v>0.25</v>
      </c>
      <c r="P48" t="s">
        <v>73</v>
      </c>
      <c r="Q48">
        <v>3</v>
      </c>
      <c r="R48">
        <v>1E-3</v>
      </c>
      <c r="S48" s="9"/>
    </row>
    <row r="49" spans="1:18" ht="30" x14ac:dyDescent="0.25">
      <c r="A49">
        <v>83.2</v>
      </c>
      <c r="B49">
        <v>85.2</v>
      </c>
      <c r="C49">
        <v>100</v>
      </c>
      <c r="D49">
        <v>5</v>
      </c>
      <c r="E49">
        <v>1</v>
      </c>
      <c r="F49">
        <v>1</v>
      </c>
      <c r="G49">
        <v>2</v>
      </c>
      <c r="H49">
        <v>1</v>
      </c>
      <c r="I49">
        <v>3</v>
      </c>
      <c r="J49">
        <v>0</v>
      </c>
      <c r="L49">
        <v>1</v>
      </c>
      <c r="M49" s="15" t="s">
        <v>88</v>
      </c>
      <c r="N49" s="8">
        <v>52</v>
      </c>
      <c r="O49" s="8">
        <v>0.02</v>
      </c>
      <c r="P49" s="8">
        <v>4.8000000000000001E-2</v>
      </c>
      <c r="Q49" t="s">
        <v>89</v>
      </c>
      <c r="R49">
        <v>1E-3</v>
      </c>
    </row>
    <row r="50" spans="1:18" x14ac:dyDescent="0.25">
      <c r="A50">
        <v>85.2</v>
      </c>
      <c r="B50">
        <v>87.2</v>
      </c>
      <c r="C50">
        <v>100</v>
      </c>
      <c r="D50">
        <v>3</v>
      </c>
      <c r="E50">
        <v>1</v>
      </c>
      <c r="F50">
        <v>1</v>
      </c>
      <c r="G50">
        <v>2</v>
      </c>
      <c r="H50">
        <v>1</v>
      </c>
      <c r="I50">
        <v>2</v>
      </c>
      <c r="J50">
        <v>0</v>
      </c>
      <c r="L50">
        <v>1</v>
      </c>
      <c r="N50" s="8">
        <v>53</v>
      </c>
      <c r="O50" s="8">
        <v>0.04</v>
      </c>
      <c r="P50" s="8">
        <v>8.0000000000000002E-3</v>
      </c>
      <c r="Q50" s="8">
        <v>1</v>
      </c>
      <c r="R50" s="8">
        <v>2E-3</v>
      </c>
    </row>
    <row r="51" spans="1:18" x14ac:dyDescent="0.25">
      <c r="A51">
        <v>87.2</v>
      </c>
      <c r="B51">
        <v>89.2</v>
      </c>
      <c r="C51">
        <v>100</v>
      </c>
      <c r="D51">
        <v>3</v>
      </c>
      <c r="E51">
        <v>1</v>
      </c>
      <c r="F51">
        <v>1</v>
      </c>
      <c r="G51">
        <v>2</v>
      </c>
      <c r="H51">
        <v>1</v>
      </c>
      <c r="I51">
        <v>2</v>
      </c>
      <c r="J51">
        <v>0</v>
      </c>
      <c r="L51">
        <v>1</v>
      </c>
      <c r="N51" s="8">
        <v>54</v>
      </c>
      <c r="O51" s="8">
        <v>0.17</v>
      </c>
      <c r="P51" t="s">
        <v>73</v>
      </c>
      <c r="Q51" s="8">
        <v>2</v>
      </c>
      <c r="R51" s="8">
        <v>1E-3</v>
      </c>
    </row>
    <row r="52" spans="1:18" x14ac:dyDescent="0.25">
      <c r="A52">
        <v>89.2</v>
      </c>
      <c r="B52">
        <v>91.2</v>
      </c>
      <c r="C52">
        <v>100</v>
      </c>
      <c r="D52">
        <v>5</v>
      </c>
      <c r="E52">
        <v>1</v>
      </c>
      <c r="F52">
        <v>1</v>
      </c>
      <c r="G52">
        <v>2</v>
      </c>
      <c r="H52">
        <v>1</v>
      </c>
      <c r="I52">
        <v>2</v>
      </c>
      <c r="J52">
        <v>0</v>
      </c>
      <c r="L52">
        <v>2</v>
      </c>
      <c r="N52" s="8">
        <v>55</v>
      </c>
      <c r="O52" s="8">
        <v>0.33</v>
      </c>
      <c r="P52" t="s">
        <v>73</v>
      </c>
      <c r="Q52" s="8">
        <v>3</v>
      </c>
      <c r="R52" s="8">
        <v>1E-3</v>
      </c>
    </row>
    <row r="53" spans="1:18" x14ac:dyDescent="0.25">
      <c r="A53">
        <v>91.2</v>
      </c>
      <c r="B53">
        <v>93.2</v>
      </c>
      <c r="C53">
        <v>100</v>
      </c>
      <c r="D53">
        <v>5</v>
      </c>
      <c r="E53">
        <v>1</v>
      </c>
      <c r="F53">
        <v>1</v>
      </c>
      <c r="G53">
        <v>2</v>
      </c>
      <c r="H53">
        <v>1</v>
      </c>
      <c r="I53">
        <v>3</v>
      </c>
      <c r="J53">
        <v>0</v>
      </c>
      <c r="L53">
        <v>2</v>
      </c>
      <c r="N53" s="8">
        <v>56</v>
      </c>
      <c r="O53" s="8">
        <v>0.16</v>
      </c>
      <c r="P53" t="s">
        <v>73</v>
      </c>
      <c r="Q53" s="8">
        <v>2</v>
      </c>
      <c r="R53" s="8">
        <v>2E-3</v>
      </c>
    </row>
    <row r="54" spans="1:18" ht="30" x14ac:dyDescent="0.25">
      <c r="A54">
        <v>93.2</v>
      </c>
      <c r="B54">
        <v>95.8</v>
      </c>
      <c r="C54">
        <v>100</v>
      </c>
      <c r="D54">
        <v>10</v>
      </c>
      <c r="E54">
        <v>1</v>
      </c>
      <c r="F54">
        <v>1</v>
      </c>
      <c r="G54">
        <v>3</v>
      </c>
      <c r="H54">
        <v>1</v>
      </c>
      <c r="I54">
        <v>2</v>
      </c>
      <c r="J54">
        <v>0</v>
      </c>
      <c r="L54">
        <v>2</v>
      </c>
      <c r="M54" s="18" t="s">
        <v>90</v>
      </c>
      <c r="N54" s="8">
        <v>57</v>
      </c>
      <c r="O54" s="11">
        <v>0.5</v>
      </c>
      <c r="P54" s="10">
        <v>1.2999999999999999E-2</v>
      </c>
      <c r="Q54" s="8">
        <v>5</v>
      </c>
      <c r="R54" s="8">
        <v>1E-3</v>
      </c>
    </row>
    <row r="55" spans="1:18" ht="30" x14ac:dyDescent="0.25">
      <c r="A55">
        <v>95.8</v>
      </c>
      <c r="B55">
        <v>97.8</v>
      </c>
      <c r="C55">
        <v>100</v>
      </c>
      <c r="D55">
        <v>4</v>
      </c>
      <c r="E55">
        <v>1</v>
      </c>
      <c r="F55">
        <v>1</v>
      </c>
      <c r="G55">
        <v>3</v>
      </c>
      <c r="H55">
        <v>1</v>
      </c>
      <c r="I55">
        <v>1</v>
      </c>
      <c r="J55">
        <v>0</v>
      </c>
      <c r="L55">
        <v>3</v>
      </c>
      <c r="M55" s="15" t="s">
        <v>91</v>
      </c>
      <c r="N55" s="8">
        <v>58</v>
      </c>
      <c r="O55" s="8">
        <v>2.99</v>
      </c>
      <c r="P55" s="8">
        <v>7.1999999999999995E-2</v>
      </c>
      <c r="Q55" s="8">
        <v>32</v>
      </c>
      <c r="R55" s="8">
        <v>3.0000000000000001E-3</v>
      </c>
    </row>
    <row r="56" spans="1:18" ht="30" x14ac:dyDescent="0.25">
      <c r="A56">
        <v>97.8</v>
      </c>
      <c r="B56" s="12">
        <v>100</v>
      </c>
      <c r="C56">
        <v>100</v>
      </c>
      <c r="D56">
        <v>4</v>
      </c>
      <c r="E56">
        <v>1</v>
      </c>
      <c r="F56">
        <v>1</v>
      </c>
      <c r="G56">
        <v>3</v>
      </c>
      <c r="H56">
        <v>1</v>
      </c>
      <c r="I56">
        <v>1</v>
      </c>
      <c r="J56">
        <v>0</v>
      </c>
      <c r="L56">
        <v>3</v>
      </c>
      <c r="M56" s="15" t="s">
        <v>92</v>
      </c>
      <c r="N56" s="8">
        <v>59</v>
      </c>
      <c r="O56" s="8">
        <v>0.63</v>
      </c>
      <c r="P56" s="8">
        <v>1.4E-2</v>
      </c>
      <c r="Q56" s="8">
        <v>8</v>
      </c>
      <c r="R56" s="8">
        <v>1E-3</v>
      </c>
    </row>
    <row r="57" spans="1:18" ht="30" x14ac:dyDescent="0.25">
      <c r="A57" s="12">
        <v>100</v>
      </c>
      <c r="B57" s="12">
        <v>102</v>
      </c>
      <c r="C57">
        <v>100</v>
      </c>
      <c r="D57">
        <v>6</v>
      </c>
      <c r="E57">
        <v>1</v>
      </c>
      <c r="F57">
        <v>1</v>
      </c>
      <c r="G57">
        <v>3</v>
      </c>
      <c r="H57">
        <v>1</v>
      </c>
      <c r="I57">
        <v>1</v>
      </c>
      <c r="J57">
        <v>0</v>
      </c>
      <c r="L57">
        <v>3</v>
      </c>
      <c r="M57" s="15" t="s">
        <v>93</v>
      </c>
      <c r="N57" s="8">
        <v>60</v>
      </c>
      <c r="O57" s="8">
        <v>1.1299999999999999</v>
      </c>
      <c r="P57" s="13">
        <v>0.04</v>
      </c>
      <c r="Q57" s="8">
        <v>13</v>
      </c>
      <c r="R57" s="8">
        <v>1E-3</v>
      </c>
    </row>
    <row r="58" spans="1:18" ht="30" x14ac:dyDescent="0.25">
      <c r="A58" s="12">
        <v>102</v>
      </c>
      <c r="B58" s="12">
        <v>104</v>
      </c>
      <c r="C58">
        <v>100</v>
      </c>
      <c r="D58">
        <v>4</v>
      </c>
      <c r="E58">
        <v>1</v>
      </c>
      <c r="F58">
        <v>1</v>
      </c>
      <c r="G58">
        <v>2</v>
      </c>
      <c r="H58">
        <v>1</v>
      </c>
      <c r="I58">
        <v>2</v>
      </c>
      <c r="J58">
        <v>0</v>
      </c>
      <c r="L58">
        <v>2</v>
      </c>
      <c r="M58" s="15" t="s">
        <v>94</v>
      </c>
      <c r="N58" s="8">
        <v>61</v>
      </c>
      <c r="O58" s="11">
        <v>0.5</v>
      </c>
      <c r="P58" s="8">
        <v>1.4999999999999999E-2</v>
      </c>
      <c r="Q58" s="8">
        <v>6</v>
      </c>
      <c r="R58" s="8">
        <v>1E-3</v>
      </c>
    </row>
    <row r="59" spans="1:18" x14ac:dyDescent="0.25">
      <c r="A59" s="12">
        <v>104</v>
      </c>
      <c r="B59" s="12">
        <v>106</v>
      </c>
      <c r="C59">
        <v>100</v>
      </c>
      <c r="D59">
        <v>4</v>
      </c>
      <c r="E59">
        <v>1</v>
      </c>
      <c r="F59">
        <v>1</v>
      </c>
      <c r="G59">
        <v>2</v>
      </c>
      <c r="H59">
        <v>1</v>
      </c>
      <c r="I59">
        <v>3</v>
      </c>
      <c r="J59">
        <v>0</v>
      </c>
      <c r="L59">
        <v>2</v>
      </c>
      <c r="M59" s="15" t="s">
        <v>95</v>
      </c>
      <c r="N59" s="8">
        <v>62</v>
      </c>
      <c r="O59" s="11">
        <v>0.6</v>
      </c>
      <c r="P59" s="8">
        <v>1.4999999999999999E-2</v>
      </c>
      <c r="Q59" s="8">
        <v>6</v>
      </c>
      <c r="R59" s="8">
        <v>1E-3</v>
      </c>
    </row>
    <row r="60" spans="1:18" ht="26.25" x14ac:dyDescent="0.25">
      <c r="A60" s="12">
        <v>106</v>
      </c>
      <c r="B60" s="12">
        <v>108</v>
      </c>
      <c r="C60">
        <v>100</v>
      </c>
      <c r="D60">
        <v>4</v>
      </c>
      <c r="E60">
        <v>1</v>
      </c>
      <c r="F60">
        <v>1</v>
      </c>
      <c r="G60">
        <v>3</v>
      </c>
      <c r="H60">
        <v>1</v>
      </c>
      <c r="I60">
        <v>1</v>
      </c>
      <c r="J60">
        <v>0</v>
      </c>
      <c r="L60">
        <v>3</v>
      </c>
      <c r="M60" s="18" t="s">
        <v>96</v>
      </c>
      <c r="N60" s="8">
        <v>63</v>
      </c>
      <c r="O60" s="8">
        <v>2.11</v>
      </c>
      <c r="P60" s="8">
        <v>5.6000000000000001E-2</v>
      </c>
      <c r="Q60" s="8">
        <v>21</v>
      </c>
      <c r="R60" s="8">
        <v>3.0000000000000001E-3</v>
      </c>
    </row>
    <row r="61" spans="1:18" ht="30" x14ac:dyDescent="0.25">
      <c r="A61" s="12">
        <v>108</v>
      </c>
      <c r="B61" s="12">
        <v>110</v>
      </c>
      <c r="C61">
        <v>100</v>
      </c>
      <c r="D61">
        <v>8</v>
      </c>
      <c r="E61">
        <v>1</v>
      </c>
      <c r="F61">
        <v>1</v>
      </c>
      <c r="G61">
        <v>3</v>
      </c>
      <c r="H61">
        <v>2</v>
      </c>
      <c r="I61">
        <v>1</v>
      </c>
      <c r="J61">
        <v>0</v>
      </c>
      <c r="L61">
        <v>3</v>
      </c>
      <c r="M61" s="15" t="s">
        <v>97</v>
      </c>
      <c r="N61" s="8">
        <v>64</v>
      </c>
      <c r="O61" s="11">
        <v>0.6</v>
      </c>
      <c r="P61" s="8">
        <v>1.2E-2</v>
      </c>
      <c r="Q61" s="8">
        <v>6</v>
      </c>
      <c r="R61" s="8">
        <v>1E-3</v>
      </c>
    </row>
    <row r="62" spans="1:18" ht="30" x14ac:dyDescent="0.25">
      <c r="A62" s="12">
        <v>110</v>
      </c>
      <c r="B62" s="12">
        <v>112</v>
      </c>
      <c r="C62">
        <v>100</v>
      </c>
      <c r="D62">
        <v>8</v>
      </c>
      <c r="E62">
        <v>1</v>
      </c>
      <c r="F62">
        <v>1</v>
      </c>
      <c r="G62">
        <v>2</v>
      </c>
      <c r="H62">
        <v>1</v>
      </c>
      <c r="I62">
        <v>2</v>
      </c>
      <c r="J62">
        <v>0</v>
      </c>
      <c r="L62">
        <v>3</v>
      </c>
      <c r="M62" s="18" t="s">
        <v>98</v>
      </c>
      <c r="N62" s="8">
        <v>65</v>
      </c>
      <c r="O62" s="8">
        <v>1.1200000000000001</v>
      </c>
      <c r="P62" s="8">
        <v>1.4E-2</v>
      </c>
      <c r="Q62" s="8">
        <v>10</v>
      </c>
      <c r="R62" s="8">
        <v>5.0000000000000001E-3</v>
      </c>
    </row>
    <row r="63" spans="1:18" x14ac:dyDescent="0.25">
      <c r="A63" s="12">
        <v>112</v>
      </c>
      <c r="B63" s="12">
        <v>114</v>
      </c>
      <c r="C63">
        <v>100</v>
      </c>
      <c r="D63">
        <v>10</v>
      </c>
      <c r="E63">
        <v>1</v>
      </c>
      <c r="F63">
        <v>1</v>
      </c>
      <c r="G63">
        <v>2</v>
      </c>
      <c r="H63">
        <v>2</v>
      </c>
      <c r="I63">
        <v>2</v>
      </c>
      <c r="J63">
        <v>0</v>
      </c>
      <c r="L63">
        <v>2</v>
      </c>
      <c r="N63" s="8">
        <v>67</v>
      </c>
      <c r="O63" s="8">
        <v>0.54</v>
      </c>
      <c r="P63" s="8">
        <v>1.4E-2</v>
      </c>
      <c r="Q63" s="8">
        <v>6</v>
      </c>
      <c r="R63" s="8">
        <v>2E-3</v>
      </c>
    </row>
    <row r="64" spans="1:18" x14ac:dyDescent="0.25">
      <c r="A64" s="12">
        <v>114</v>
      </c>
      <c r="B64" s="12">
        <v>116</v>
      </c>
      <c r="C64">
        <v>99</v>
      </c>
      <c r="D64">
        <v>20</v>
      </c>
      <c r="E64">
        <v>1</v>
      </c>
      <c r="F64">
        <v>1</v>
      </c>
      <c r="G64">
        <v>2</v>
      </c>
      <c r="H64">
        <v>1</v>
      </c>
      <c r="I64">
        <v>3</v>
      </c>
      <c r="J64">
        <v>0</v>
      </c>
      <c r="L64">
        <v>1</v>
      </c>
      <c r="N64" s="8">
        <v>68</v>
      </c>
      <c r="O64" s="8">
        <v>0.51</v>
      </c>
      <c r="P64" s="8">
        <v>8.0000000000000002E-3</v>
      </c>
      <c r="Q64" s="8">
        <v>5</v>
      </c>
      <c r="R64" t="s">
        <v>62</v>
      </c>
    </row>
    <row r="65" spans="1:19" x14ac:dyDescent="0.25">
      <c r="A65" s="12">
        <v>116</v>
      </c>
      <c r="B65" s="12">
        <v>118</v>
      </c>
      <c r="C65">
        <v>100</v>
      </c>
      <c r="D65">
        <v>10</v>
      </c>
      <c r="E65">
        <v>1</v>
      </c>
      <c r="F65">
        <v>1</v>
      </c>
      <c r="G65">
        <v>2</v>
      </c>
      <c r="H65">
        <v>2</v>
      </c>
      <c r="I65">
        <v>2</v>
      </c>
      <c r="J65">
        <v>0</v>
      </c>
      <c r="L65">
        <v>1</v>
      </c>
      <c r="N65" s="8">
        <v>69</v>
      </c>
      <c r="O65" s="8">
        <v>0.61</v>
      </c>
      <c r="P65" s="8">
        <v>1.4E-2</v>
      </c>
      <c r="Q65" s="8">
        <v>6</v>
      </c>
      <c r="R65" t="s">
        <v>62</v>
      </c>
    </row>
    <row r="66" spans="1:19" ht="30" x14ac:dyDescent="0.25">
      <c r="A66" s="12">
        <v>118</v>
      </c>
      <c r="B66" s="12">
        <v>120</v>
      </c>
      <c r="C66">
        <v>100</v>
      </c>
      <c r="D66">
        <v>8</v>
      </c>
      <c r="E66">
        <v>1</v>
      </c>
      <c r="F66">
        <v>1</v>
      </c>
      <c r="G66">
        <v>2</v>
      </c>
      <c r="H66">
        <v>1</v>
      </c>
      <c r="I66">
        <v>2</v>
      </c>
      <c r="J66">
        <v>0</v>
      </c>
      <c r="L66">
        <v>2</v>
      </c>
      <c r="M66" s="18" t="s">
        <v>99</v>
      </c>
      <c r="N66" s="8">
        <v>70</v>
      </c>
      <c r="O66" s="8">
        <v>0.65</v>
      </c>
      <c r="P66" s="8">
        <v>3.5999999999999997E-2</v>
      </c>
      <c r="Q66" s="8">
        <v>5</v>
      </c>
      <c r="R66" t="s">
        <v>62</v>
      </c>
    </row>
    <row r="67" spans="1:19" x14ac:dyDescent="0.25">
      <c r="A67" s="12">
        <v>120</v>
      </c>
      <c r="B67" s="12">
        <v>122</v>
      </c>
      <c r="C67">
        <v>100</v>
      </c>
      <c r="D67">
        <v>8</v>
      </c>
      <c r="E67">
        <v>1</v>
      </c>
      <c r="F67">
        <v>1</v>
      </c>
      <c r="G67">
        <v>3</v>
      </c>
      <c r="H67">
        <v>2</v>
      </c>
      <c r="I67">
        <v>2</v>
      </c>
      <c r="J67">
        <v>0</v>
      </c>
      <c r="L67">
        <v>1</v>
      </c>
      <c r="N67" s="8">
        <v>71</v>
      </c>
      <c r="O67" s="8">
        <v>0.68</v>
      </c>
      <c r="P67" s="8">
        <v>1.6E-2</v>
      </c>
      <c r="Q67" s="8">
        <v>5</v>
      </c>
      <c r="R67" t="s">
        <v>62</v>
      </c>
    </row>
    <row r="68" spans="1:19" x14ac:dyDescent="0.25">
      <c r="A68" s="12">
        <v>122</v>
      </c>
      <c r="B68" s="12">
        <v>124</v>
      </c>
      <c r="C68">
        <v>100</v>
      </c>
      <c r="D68">
        <v>6</v>
      </c>
      <c r="E68">
        <v>1</v>
      </c>
      <c r="F68">
        <v>1</v>
      </c>
      <c r="G68">
        <v>2</v>
      </c>
      <c r="H68">
        <v>2</v>
      </c>
      <c r="I68">
        <v>2</v>
      </c>
      <c r="J68">
        <v>0</v>
      </c>
      <c r="L68">
        <v>1</v>
      </c>
      <c r="N68" s="8">
        <v>72</v>
      </c>
      <c r="O68" s="8">
        <v>0.38</v>
      </c>
      <c r="P68" s="8">
        <v>7.0000000000000001E-3</v>
      </c>
      <c r="Q68" s="8">
        <v>2</v>
      </c>
      <c r="R68" t="s">
        <v>62</v>
      </c>
      <c r="S68" s="9"/>
    </row>
    <row r="69" spans="1:19" x14ac:dyDescent="0.25">
      <c r="A69" s="12">
        <v>124</v>
      </c>
      <c r="B69" s="12">
        <v>126</v>
      </c>
      <c r="C69">
        <v>100</v>
      </c>
      <c r="D69">
        <v>10</v>
      </c>
      <c r="E69">
        <v>1</v>
      </c>
      <c r="F69">
        <v>2</v>
      </c>
      <c r="G69">
        <v>3</v>
      </c>
      <c r="H69">
        <v>2</v>
      </c>
      <c r="I69">
        <v>2</v>
      </c>
      <c r="J69">
        <v>0</v>
      </c>
      <c r="L69">
        <v>1</v>
      </c>
      <c r="N69" s="8">
        <v>73</v>
      </c>
      <c r="O69" s="8">
        <v>0.33</v>
      </c>
      <c r="P69" s="8">
        <v>6.0000000000000001E-3</v>
      </c>
      <c r="Q69" s="8">
        <v>2</v>
      </c>
      <c r="R69" t="s">
        <v>62</v>
      </c>
    </row>
    <row r="70" spans="1:19" x14ac:dyDescent="0.25">
      <c r="A70" s="12">
        <v>126</v>
      </c>
      <c r="B70" s="12">
        <v>128</v>
      </c>
      <c r="C70">
        <v>100</v>
      </c>
      <c r="D70">
        <v>6</v>
      </c>
      <c r="E70">
        <v>1</v>
      </c>
      <c r="F70">
        <v>2</v>
      </c>
      <c r="G70">
        <v>3</v>
      </c>
      <c r="H70">
        <v>2</v>
      </c>
      <c r="I70">
        <v>1</v>
      </c>
      <c r="J70">
        <v>0</v>
      </c>
      <c r="L70">
        <v>2</v>
      </c>
      <c r="N70" s="8">
        <v>74</v>
      </c>
      <c r="O70" s="8">
        <v>0.44</v>
      </c>
      <c r="P70" s="8">
        <v>1.0999999999999999E-2</v>
      </c>
      <c r="Q70" s="8">
        <v>3</v>
      </c>
      <c r="R70" s="8">
        <v>1E-3</v>
      </c>
    </row>
    <row r="71" spans="1:19" ht="30" x14ac:dyDescent="0.25">
      <c r="A71" s="12">
        <v>128</v>
      </c>
      <c r="B71" s="12">
        <v>130</v>
      </c>
      <c r="C71">
        <v>100</v>
      </c>
      <c r="D71">
        <v>6</v>
      </c>
      <c r="E71">
        <v>1</v>
      </c>
      <c r="F71">
        <v>3</v>
      </c>
      <c r="G71">
        <v>3</v>
      </c>
      <c r="H71">
        <v>2</v>
      </c>
      <c r="I71">
        <v>1</v>
      </c>
      <c r="J71">
        <v>0</v>
      </c>
      <c r="L71">
        <v>3</v>
      </c>
      <c r="M71" s="18" t="s">
        <v>100</v>
      </c>
      <c r="N71" s="8">
        <v>76</v>
      </c>
      <c r="O71" s="8">
        <v>3.01</v>
      </c>
      <c r="P71" s="8">
        <v>0.11700000000000001</v>
      </c>
      <c r="Q71" s="8">
        <v>21</v>
      </c>
      <c r="R71" s="8" t="s">
        <v>62</v>
      </c>
    </row>
    <row r="72" spans="1:19" x14ac:dyDescent="0.25">
      <c r="A72" s="12">
        <v>130</v>
      </c>
      <c r="B72" s="12">
        <v>132</v>
      </c>
      <c r="C72">
        <v>100</v>
      </c>
      <c r="D72">
        <v>4</v>
      </c>
      <c r="E72">
        <v>1</v>
      </c>
      <c r="F72">
        <v>2</v>
      </c>
      <c r="G72">
        <v>3</v>
      </c>
      <c r="H72">
        <v>2</v>
      </c>
      <c r="I72">
        <v>1</v>
      </c>
      <c r="J72">
        <v>0</v>
      </c>
      <c r="L72">
        <v>2</v>
      </c>
      <c r="M72" s="15" t="s">
        <v>101</v>
      </c>
      <c r="N72" s="8">
        <v>77</v>
      </c>
      <c r="O72" s="11">
        <v>0.4</v>
      </c>
      <c r="P72" s="8">
        <v>1.7999999999999999E-2</v>
      </c>
      <c r="Q72" s="8">
        <v>3</v>
      </c>
      <c r="R72" s="8" t="s">
        <v>62</v>
      </c>
    </row>
    <row r="73" spans="1:19" x14ac:dyDescent="0.25">
      <c r="A73" s="12">
        <v>132</v>
      </c>
      <c r="B73" s="12">
        <v>134</v>
      </c>
      <c r="C73">
        <v>100</v>
      </c>
      <c r="D73">
        <v>4</v>
      </c>
      <c r="E73">
        <v>1</v>
      </c>
      <c r="F73">
        <v>1</v>
      </c>
      <c r="G73">
        <v>2</v>
      </c>
      <c r="H73">
        <v>1</v>
      </c>
      <c r="I73">
        <v>1</v>
      </c>
      <c r="J73">
        <v>0</v>
      </c>
      <c r="L73">
        <v>2</v>
      </c>
      <c r="N73" s="8">
        <v>78</v>
      </c>
      <c r="O73" s="8">
        <v>0.67</v>
      </c>
      <c r="P73" s="8">
        <v>1.6E-2</v>
      </c>
      <c r="Q73" s="8">
        <v>5</v>
      </c>
      <c r="R73" s="8">
        <v>1E-3</v>
      </c>
    </row>
    <row r="74" spans="1:19" x14ac:dyDescent="0.25">
      <c r="A74" s="12">
        <v>134</v>
      </c>
      <c r="B74" s="12">
        <v>136</v>
      </c>
      <c r="C74">
        <v>99</v>
      </c>
      <c r="D74">
        <v>4</v>
      </c>
      <c r="E74">
        <v>1</v>
      </c>
      <c r="F74">
        <v>1</v>
      </c>
      <c r="G74">
        <v>2</v>
      </c>
      <c r="H74">
        <v>1</v>
      </c>
      <c r="I74">
        <v>0</v>
      </c>
      <c r="J74">
        <v>0</v>
      </c>
      <c r="L74">
        <v>2</v>
      </c>
      <c r="N74" s="8">
        <v>79</v>
      </c>
      <c r="O74" s="8">
        <v>0.71</v>
      </c>
      <c r="P74" s="8">
        <v>1.9E-2</v>
      </c>
      <c r="Q74" s="8">
        <v>5</v>
      </c>
      <c r="R74" s="8">
        <v>1E-3</v>
      </c>
    </row>
    <row r="75" spans="1:19" x14ac:dyDescent="0.25">
      <c r="A75" t="s">
        <v>33</v>
      </c>
      <c r="B75" t="s">
        <v>34</v>
      </c>
      <c r="C75" t="s">
        <v>35</v>
      </c>
      <c r="D75" t="s">
        <v>36</v>
      </c>
      <c r="E75" t="s">
        <v>37</v>
      </c>
      <c r="F75" t="s">
        <v>38</v>
      </c>
      <c r="G75" t="s">
        <v>39</v>
      </c>
      <c r="H75" t="s">
        <v>40</v>
      </c>
      <c r="I75" t="s">
        <v>41</v>
      </c>
      <c r="J75" t="s">
        <v>42</v>
      </c>
      <c r="L75" t="s">
        <v>43</v>
      </c>
      <c r="M75" s="15" t="s">
        <v>44</v>
      </c>
      <c r="N75" t="s">
        <v>45</v>
      </c>
      <c r="O75" t="s">
        <v>46</v>
      </c>
      <c r="P75" t="s">
        <v>47</v>
      </c>
      <c r="Q75" t="s">
        <v>48</v>
      </c>
      <c r="R75" t="s">
        <v>49</v>
      </c>
    </row>
    <row r="76" spans="1:19" ht="30" x14ac:dyDescent="0.25">
      <c r="A76" s="12">
        <v>136</v>
      </c>
      <c r="B76" s="12">
        <v>138</v>
      </c>
      <c r="C76">
        <v>100</v>
      </c>
      <c r="D76">
        <v>8</v>
      </c>
      <c r="E76">
        <v>1</v>
      </c>
      <c r="F76">
        <v>1</v>
      </c>
      <c r="G76">
        <v>2</v>
      </c>
      <c r="H76">
        <v>1</v>
      </c>
      <c r="I76">
        <v>0</v>
      </c>
      <c r="J76">
        <v>0</v>
      </c>
      <c r="L76">
        <v>1</v>
      </c>
      <c r="M76" s="18" t="s">
        <v>102</v>
      </c>
      <c r="N76">
        <v>80</v>
      </c>
      <c r="O76">
        <v>0.47</v>
      </c>
      <c r="P76">
        <v>1.2E-2</v>
      </c>
      <c r="Q76">
        <v>3</v>
      </c>
      <c r="R76" t="s">
        <v>62</v>
      </c>
    </row>
    <row r="77" spans="1:19" ht="30" x14ac:dyDescent="0.25">
      <c r="A77" s="12">
        <v>138</v>
      </c>
      <c r="B77" s="12">
        <v>140</v>
      </c>
      <c r="C77">
        <v>100</v>
      </c>
      <c r="D77">
        <v>8</v>
      </c>
      <c r="E77">
        <v>1</v>
      </c>
      <c r="F77">
        <v>1</v>
      </c>
      <c r="G77">
        <v>2</v>
      </c>
      <c r="H77">
        <v>2</v>
      </c>
      <c r="I77">
        <v>0</v>
      </c>
      <c r="J77">
        <v>0</v>
      </c>
      <c r="L77">
        <v>1</v>
      </c>
      <c r="M77" s="15" t="s">
        <v>85</v>
      </c>
      <c r="N77">
        <v>81</v>
      </c>
      <c r="O77">
        <v>0.46</v>
      </c>
      <c r="P77">
        <v>1.2E-2</v>
      </c>
      <c r="Q77">
        <v>4</v>
      </c>
      <c r="R77">
        <v>1E-3</v>
      </c>
    </row>
    <row r="78" spans="1:19" ht="26.25" x14ac:dyDescent="0.25">
      <c r="A78" s="12">
        <v>140</v>
      </c>
      <c r="B78" s="12">
        <v>142</v>
      </c>
      <c r="C78">
        <v>100</v>
      </c>
      <c r="D78">
        <v>10</v>
      </c>
      <c r="E78">
        <v>1</v>
      </c>
      <c r="F78">
        <v>1</v>
      </c>
      <c r="G78">
        <v>2</v>
      </c>
      <c r="H78">
        <v>1</v>
      </c>
      <c r="I78">
        <v>0</v>
      </c>
      <c r="J78">
        <v>0</v>
      </c>
      <c r="L78">
        <v>1</v>
      </c>
      <c r="M78" s="19" t="s">
        <v>103</v>
      </c>
      <c r="N78" s="8">
        <v>82</v>
      </c>
      <c r="O78" s="8">
        <v>0.41</v>
      </c>
      <c r="P78" s="8">
        <v>1.0999999999999999E-2</v>
      </c>
      <c r="Q78">
        <v>4</v>
      </c>
      <c r="R78">
        <v>1E-3</v>
      </c>
    </row>
    <row r="79" spans="1:19" ht="26.25" x14ac:dyDescent="0.25">
      <c r="A79" s="12">
        <v>142</v>
      </c>
      <c r="B79" s="12">
        <v>144</v>
      </c>
      <c r="C79">
        <v>100</v>
      </c>
      <c r="D79">
        <v>15</v>
      </c>
      <c r="E79">
        <v>1</v>
      </c>
      <c r="F79">
        <v>2</v>
      </c>
      <c r="G79">
        <v>2</v>
      </c>
      <c r="H79">
        <v>2</v>
      </c>
      <c r="I79">
        <v>0</v>
      </c>
      <c r="J79">
        <v>0</v>
      </c>
      <c r="L79">
        <v>1</v>
      </c>
      <c r="M79" s="19" t="s">
        <v>104</v>
      </c>
      <c r="N79" s="8">
        <v>83</v>
      </c>
      <c r="O79" s="8">
        <v>0.44</v>
      </c>
      <c r="P79" s="8">
        <v>1.0999999999999999E-2</v>
      </c>
      <c r="Q79">
        <v>5</v>
      </c>
      <c r="R79">
        <v>1E-3</v>
      </c>
    </row>
    <row r="80" spans="1:19" ht="26.25" x14ac:dyDescent="0.25">
      <c r="A80" s="12">
        <v>144</v>
      </c>
      <c r="B80" s="12">
        <v>146</v>
      </c>
      <c r="C80">
        <v>100</v>
      </c>
      <c r="D80">
        <v>10</v>
      </c>
      <c r="E80">
        <v>1</v>
      </c>
      <c r="F80">
        <v>2</v>
      </c>
      <c r="G80">
        <v>2</v>
      </c>
      <c r="H80">
        <v>2</v>
      </c>
      <c r="I80">
        <v>0</v>
      </c>
      <c r="J80">
        <v>0</v>
      </c>
      <c r="L80">
        <v>1</v>
      </c>
      <c r="M80" s="19" t="s">
        <v>105</v>
      </c>
      <c r="N80" s="8">
        <v>84</v>
      </c>
      <c r="O80" s="8">
        <v>0.56999999999999995</v>
      </c>
      <c r="P80" s="8">
        <v>1.6E-2</v>
      </c>
      <c r="Q80" s="8">
        <v>6</v>
      </c>
      <c r="R80" s="8">
        <v>1E-3</v>
      </c>
    </row>
    <row r="81" spans="1:18" ht="26.25" x14ac:dyDescent="0.25">
      <c r="A81" s="12">
        <v>146</v>
      </c>
      <c r="B81" s="12">
        <v>148</v>
      </c>
      <c r="C81">
        <v>100</v>
      </c>
      <c r="D81">
        <v>10</v>
      </c>
      <c r="E81">
        <v>1</v>
      </c>
      <c r="F81">
        <v>1</v>
      </c>
      <c r="G81">
        <v>2</v>
      </c>
      <c r="H81">
        <v>1</v>
      </c>
      <c r="I81">
        <v>0</v>
      </c>
      <c r="J81">
        <v>0</v>
      </c>
      <c r="L81">
        <v>2</v>
      </c>
      <c r="M81" s="19" t="s">
        <v>106</v>
      </c>
      <c r="N81" s="8">
        <v>85</v>
      </c>
      <c r="O81" s="8">
        <v>0.22</v>
      </c>
      <c r="P81" s="8">
        <v>2.3E-2</v>
      </c>
      <c r="Q81" s="8">
        <v>2</v>
      </c>
      <c r="R81" s="8">
        <v>2E-3</v>
      </c>
    </row>
    <row r="82" spans="1:18" ht="26.25" x14ac:dyDescent="0.25">
      <c r="A82" s="12">
        <v>148</v>
      </c>
      <c r="B82" s="12">
        <v>150</v>
      </c>
      <c r="C82">
        <v>100</v>
      </c>
      <c r="D82">
        <v>8</v>
      </c>
      <c r="E82">
        <v>1</v>
      </c>
      <c r="F82">
        <v>2</v>
      </c>
      <c r="G82">
        <v>3</v>
      </c>
      <c r="H82">
        <v>2</v>
      </c>
      <c r="I82">
        <v>0</v>
      </c>
      <c r="J82">
        <v>0</v>
      </c>
      <c r="L82">
        <v>1</v>
      </c>
      <c r="M82" s="18" t="s">
        <v>107</v>
      </c>
      <c r="N82" s="8">
        <v>86</v>
      </c>
      <c r="O82" s="8">
        <v>0.51</v>
      </c>
      <c r="P82" s="8">
        <v>1.2999999999999999E-2</v>
      </c>
      <c r="Q82" s="8">
        <v>5</v>
      </c>
      <c r="R82" s="8">
        <v>1E-3</v>
      </c>
    </row>
    <row r="83" spans="1:18" ht="26.25" x14ac:dyDescent="0.25">
      <c r="A83" s="12">
        <v>150</v>
      </c>
      <c r="B83" s="12">
        <v>152</v>
      </c>
      <c r="C83">
        <v>100</v>
      </c>
      <c r="D83">
        <v>8</v>
      </c>
      <c r="E83">
        <v>1</v>
      </c>
      <c r="F83">
        <v>1</v>
      </c>
      <c r="G83">
        <v>3</v>
      </c>
      <c r="H83">
        <v>1</v>
      </c>
      <c r="I83">
        <v>0</v>
      </c>
      <c r="J83">
        <v>0</v>
      </c>
      <c r="L83">
        <v>1</v>
      </c>
      <c r="M83" s="18" t="s">
        <v>108</v>
      </c>
      <c r="N83" s="8">
        <v>87</v>
      </c>
      <c r="O83" s="8">
        <v>0.59</v>
      </c>
      <c r="P83" s="8">
        <v>2.1000000000000001E-2</v>
      </c>
      <c r="Q83" s="8">
        <v>5</v>
      </c>
      <c r="R83" s="8">
        <v>1E-3</v>
      </c>
    </row>
    <row r="84" spans="1:18" ht="30" x14ac:dyDescent="0.25">
      <c r="A84" s="12">
        <v>152</v>
      </c>
      <c r="B84" s="12">
        <v>154</v>
      </c>
      <c r="C84">
        <v>100</v>
      </c>
      <c r="D84">
        <v>10</v>
      </c>
      <c r="E84">
        <v>1</v>
      </c>
      <c r="F84">
        <v>2</v>
      </c>
      <c r="G84">
        <v>3</v>
      </c>
      <c r="H84">
        <v>2</v>
      </c>
      <c r="I84">
        <v>0</v>
      </c>
      <c r="J84">
        <v>0</v>
      </c>
      <c r="L84">
        <v>1</v>
      </c>
      <c r="M84" s="15" t="s">
        <v>109</v>
      </c>
      <c r="N84" s="8">
        <v>88</v>
      </c>
      <c r="O84" s="5">
        <v>0.55000000000000004</v>
      </c>
      <c r="P84" s="5">
        <v>1.6E-2</v>
      </c>
      <c r="Q84" s="5">
        <v>5</v>
      </c>
      <c r="R84" t="s">
        <v>62</v>
      </c>
    </row>
    <row r="85" spans="1:18" ht="30" x14ac:dyDescent="0.25">
      <c r="A85" s="12">
        <v>154</v>
      </c>
      <c r="B85" s="12">
        <v>156</v>
      </c>
      <c r="C85">
        <v>99</v>
      </c>
      <c r="D85">
        <v>12</v>
      </c>
      <c r="E85">
        <v>1</v>
      </c>
      <c r="F85">
        <v>1</v>
      </c>
      <c r="G85">
        <v>2</v>
      </c>
      <c r="H85">
        <v>1</v>
      </c>
      <c r="I85">
        <v>0</v>
      </c>
      <c r="J85">
        <v>0</v>
      </c>
      <c r="L85">
        <v>1</v>
      </c>
      <c r="M85" s="15" t="s">
        <v>110</v>
      </c>
      <c r="N85" s="8">
        <v>89</v>
      </c>
      <c r="O85" s="8">
        <v>0.37</v>
      </c>
      <c r="P85" s="8">
        <v>8.0000000000000002E-3</v>
      </c>
      <c r="Q85" s="8">
        <v>4</v>
      </c>
      <c r="R85" s="8">
        <v>1E-3</v>
      </c>
    </row>
    <row r="86" spans="1:18" x14ac:dyDescent="0.25">
      <c r="A86" s="12">
        <v>156</v>
      </c>
      <c r="B86" s="12">
        <v>158</v>
      </c>
      <c r="C86">
        <v>99</v>
      </c>
      <c r="D86">
        <v>10</v>
      </c>
      <c r="E86">
        <v>1</v>
      </c>
      <c r="F86">
        <v>2</v>
      </c>
      <c r="G86">
        <v>2</v>
      </c>
      <c r="H86">
        <v>2</v>
      </c>
      <c r="I86">
        <v>0</v>
      </c>
      <c r="J86">
        <v>0</v>
      </c>
      <c r="L86">
        <v>1</v>
      </c>
      <c r="M86" s="18" t="s">
        <v>111</v>
      </c>
      <c r="N86" s="8">
        <v>90</v>
      </c>
      <c r="O86" s="8">
        <v>0.26</v>
      </c>
      <c r="P86" s="8">
        <v>1.2999999999999999E-2</v>
      </c>
      <c r="Q86" s="8">
        <v>2</v>
      </c>
      <c r="R86" t="s">
        <v>62</v>
      </c>
    </row>
    <row r="87" spans="1:18" x14ac:dyDescent="0.25">
      <c r="A87" s="12">
        <v>158</v>
      </c>
      <c r="B87" s="12">
        <v>160</v>
      </c>
      <c r="C87">
        <v>99</v>
      </c>
      <c r="D87">
        <v>20</v>
      </c>
      <c r="E87">
        <v>1</v>
      </c>
      <c r="F87">
        <v>1</v>
      </c>
      <c r="G87">
        <v>2</v>
      </c>
      <c r="H87">
        <v>1</v>
      </c>
      <c r="I87">
        <v>0</v>
      </c>
      <c r="J87">
        <v>0</v>
      </c>
      <c r="L87">
        <v>1</v>
      </c>
      <c r="N87" s="8">
        <v>92</v>
      </c>
      <c r="O87" s="8">
        <v>0.36</v>
      </c>
      <c r="P87" s="8">
        <v>6.0000000000000001E-3</v>
      </c>
      <c r="Q87" s="8">
        <v>4</v>
      </c>
      <c r="R87" s="8">
        <v>5.0000000000000001E-3</v>
      </c>
    </row>
    <row r="88" spans="1:18" x14ac:dyDescent="0.25">
      <c r="A88" s="12">
        <v>160</v>
      </c>
      <c r="B88" s="12">
        <v>162</v>
      </c>
      <c r="C88">
        <v>100</v>
      </c>
      <c r="D88">
        <v>12</v>
      </c>
      <c r="E88">
        <v>1</v>
      </c>
      <c r="F88">
        <v>2</v>
      </c>
      <c r="G88">
        <v>2</v>
      </c>
      <c r="H88">
        <v>2</v>
      </c>
      <c r="I88">
        <v>0</v>
      </c>
      <c r="J88">
        <v>0</v>
      </c>
      <c r="L88">
        <v>1</v>
      </c>
      <c r="N88" s="8">
        <v>93</v>
      </c>
      <c r="O88" s="8">
        <v>0.19</v>
      </c>
      <c r="P88" t="s">
        <v>73</v>
      </c>
      <c r="Q88" s="8">
        <v>1</v>
      </c>
      <c r="R88" s="8">
        <v>1E-3</v>
      </c>
    </row>
    <row r="89" spans="1:18" x14ac:dyDescent="0.25">
      <c r="A89" s="12">
        <v>162</v>
      </c>
      <c r="B89" s="12">
        <v>164</v>
      </c>
      <c r="C89">
        <v>100</v>
      </c>
      <c r="D89">
        <v>8</v>
      </c>
      <c r="E89">
        <v>1</v>
      </c>
      <c r="F89">
        <v>1</v>
      </c>
      <c r="G89">
        <v>2</v>
      </c>
      <c r="H89">
        <v>1</v>
      </c>
      <c r="I89">
        <v>0</v>
      </c>
      <c r="J89">
        <v>0</v>
      </c>
      <c r="L89">
        <v>1</v>
      </c>
      <c r="N89" s="8">
        <v>94</v>
      </c>
      <c r="O89" s="8">
        <v>0.26</v>
      </c>
      <c r="P89" t="s">
        <v>73</v>
      </c>
      <c r="Q89" s="8">
        <v>2</v>
      </c>
      <c r="R89" t="s">
        <v>62</v>
      </c>
    </row>
    <row r="90" spans="1:18" x14ac:dyDescent="0.25">
      <c r="A90" s="12">
        <v>164</v>
      </c>
      <c r="B90" s="12">
        <v>166</v>
      </c>
      <c r="C90">
        <v>100</v>
      </c>
      <c r="D90">
        <v>6</v>
      </c>
      <c r="E90">
        <v>1</v>
      </c>
      <c r="F90">
        <v>2</v>
      </c>
      <c r="G90">
        <v>1</v>
      </c>
      <c r="H90">
        <v>2</v>
      </c>
      <c r="I90">
        <v>0</v>
      </c>
      <c r="J90">
        <v>0</v>
      </c>
      <c r="L90">
        <v>1</v>
      </c>
      <c r="N90" s="8">
        <v>95</v>
      </c>
      <c r="O90" s="8">
        <v>0.48</v>
      </c>
      <c r="P90" t="s">
        <v>73</v>
      </c>
      <c r="Q90" s="8">
        <v>5</v>
      </c>
      <c r="R90" s="8">
        <v>3.0000000000000001E-3</v>
      </c>
    </row>
    <row r="91" spans="1:18" x14ac:dyDescent="0.25">
      <c r="A91" s="12">
        <v>166</v>
      </c>
      <c r="B91" s="12">
        <v>168</v>
      </c>
      <c r="C91">
        <v>100</v>
      </c>
      <c r="D91">
        <v>6</v>
      </c>
      <c r="E91">
        <v>1</v>
      </c>
      <c r="F91">
        <v>1</v>
      </c>
      <c r="G91">
        <v>2</v>
      </c>
      <c r="H91">
        <v>1</v>
      </c>
      <c r="I91">
        <v>0</v>
      </c>
      <c r="J91">
        <v>0</v>
      </c>
      <c r="L91">
        <v>1</v>
      </c>
      <c r="N91" s="8">
        <v>96</v>
      </c>
      <c r="O91" s="8">
        <v>0.15</v>
      </c>
      <c r="P91" t="s">
        <v>73</v>
      </c>
      <c r="Q91" s="8">
        <v>1</v>
      </c>
      <c r="R91" s="8">
        <v>1E-3</v>
      </c>
    </row>
    <row r="92" spans="1:18" ht="30" x14ac:dyDescent="0.25">
      <c r="A92" s="12">
        <v>168</v>
      </c>
      <c r="B92" s="12">
        <v>170</v>
      </c>
      <c r="C92">
        <v>100</v>
      </c>
      <c r="D92">
        <v>6</v>
      </c>
      <c r="E92">
        <v>1</v>
      </c>
      <c r="F92">
        <v>2</v>
      </c>
      <c r="G92">
        <v>3</v>
      </c>
      <c r="H92">
        <v>2</v>
      </c>
      <c r="I92">
        <v>1</v>
      </c>
      <c r="J92">
        <v>0</v>
      </c>
      <c r="L92">
        <v>1</v>
      </c>
      <c r="M92" s="18" t="s">
        <v>112</v>
      </c>
      <c r="N92" s="8">
        <v>97</v>
      </c>
      <c r="O92" s="11">
        <v>0.45</v>
      </c>
      <c r="P92" s="8">
        <v>6.0000000000000001E-3</v>
      </c>
      <c r="Q92" s="8">
        <v>5</v>
      </c>
      <c r="R92" s="8">
        <v>2E-3</v>
      </c>
    </row>
    <row r="93" spans="1:18" x14ac:dyDescent="0.25">
      <c r="A93" s="12">
        <v>170</v>
      </c>
      <c r="B93" s="12">
        <v>172</v>
      </c>
      <c r="C93">
        <v>100</v>
      </c>
      <c r="D93">
        <v>10</v>
      </c>
      <c r="E93">
        <v>1</v>
      </c>
      <c r="F93">
        <v>1</v>
      </c>
      <c r="G93">
        <v>3</v>
      </c>
      <c r="H93">
        <v>1</v>
      </c>
      <c r="I93">
        <v>1</v>
      </c>
      <c r="J93">
        <v>0</v>
      </c>
      <c r="L93">
        <v>1</v>
      </c>
      <c r="M93" s="15" t="s">
        <v>113</v>
      </c>
      <c r="N93" s="8">
        <v>98</v>
      </c>
      <c r="O93" s="8">
        <v>0.36</v>
      </c>
      <c r="P93" s="8">
        <v>6.0000000000000001E-3</v>
      </c>
      <c r="Q93" s="8">
        <v>5</v>
      </c>
      <c r="R93" s="8">
        <v>1E-3</v>
      </c>
    </row>
    <row r="94" spans="1:18" ht="30" x14ac:dyDescent="0.25">
      <c r="A94" s="12">
        <v>172</v>
      </c>
      <c r="B94" s="12">
        <v>174</v>
      </c>
      <c r="C94">
        <v>100</v>
      </c>
      <c r="D94">
        <v>6</v>
      </c>
      <c r="E94">
        <v>1</v>
      </c>
      <c r="F94">
        <v>2</v>
      </c>
      <c r="G94">
        <v>3</v>
      </c>
      <c r="H94">
        <v>2</v>
      </c>
      <c r="I94">
        <v>1</v>
      </c>
      <c r="J94">
        <v>0</v>
      </c>
      <c r="L94">
        <v>1</v>
      </c>
      <c r="M94" s="18" t="s">
        <v>114</v>
      </c>
      <c r="N94" s="8">
        <v>99</v>
      </c>
      <c r="O94" s="8">
        <v>0.48</v>
      </c>
      <c r="P94" s="8">
        <v>8.9999999999999993E-3</v>
      </c>
      <c r="Q94" s="8">
        <v>5</v>
      </c>
      <c r="R94" t="s">
        <v>62</v>
      </c>
    </row>
    <row r="95" spans="1:18" x14ac:dyDescent="0.25">
      <c r="A95" s="12">
        <v>174</v>
      </c>
      <c r="B95" s="12">
        <v>176</v>
      </c>
      <c r="C95">
        <v>99</v>
      </c>
      <c r="D95">
        <v>12</v>
      </c>
      <c r="E95">
        <v>1</v>
      </c>
      <c r="F95">
        <v>1</v>
      </c>
      <c r="G95">
        <v>3</v>
      </c>
      <c r="H95">
        <v>1</v>
      </c>
      <c r="I95">
        <v>1</v>
      </c>
      <c r="J95">
        <v>0</v>
      </c>
      <c r="L95">
        <v>1</v>
      </c>
      <c r="M95" s="15" t="s">
        <v>115</v>
      </c>
      <c r="N95" s="8">
        <v>100</v>
      </c>
      <c r="O95" s="8">
        <v>0.27</v>
      </c>
      <c r="P95" s="8">
        <v>5.0000000000000001E-3</v>
      </c>
      <c r="Q95" s="8">
        <v>1</v>
      </c>
      <c r="R95" s="8">
        <v>2E-3</v>
      </c>
    </row>
    <row r="96" spans="1:18" ht="26.25" x14ac:dyDescent="0.25">
      <c r="A96" s="12">
        <v>176</v>
      </c>
      <c r="B96" s="12">
        <v>178</v>
      </c>
      <c r="C96">
        <v>99</v>
      </c>
      <c r="D96">
        <v>12</v>
      </c>
      <c r="E96">
        <v>1</v>
      </c>
      <c r="F96">
        <v>2</v>
      </c>
      <c r="G96">
        <v>2</v>
      </c>
      <c r="H96">
        <v>2</v>
      </c>
      <c r="I96">
        <v>1</v>
      </c>
      <c r="J96">
        <v>0</v>
      </c>
      <c r="L96">
        <v>1</v>
      </c>
      <c r="M96" s="18" t="s">
        <v>116</v>
      </c>
      <c r="N96" s="8">
        <v>201</v>
      </c>
      <c r="O96" s="8">
        <v>0.26</v>
      </c>
      <c r="P96" s="8" t="s">
        <v>73</v>
      </c>
      <c r="Q96" s="8">
        <v>1</v>
      </c>
      <c r="R96" s="8">
        <v>1E-3</v>
      </c>
    </row>
    <row r="97" spans="1:18" x14ac:dyDescent="0.25">
      <c r="A97" s="12">
        <v>178</v>
      </c>
      <c r="B97" s="12">
        <v>180</v>
      </c>
      <c r="C97">
        <v>100</v>
      </c>
      <c r="D97">
        <v>8</v>
      </c>
      <c r="E97">
        <v>1</v>
      </c>
      <c r="F97">
        <v>1</v>
      </c>
      <c r="G97">
        <v>2</v>
      </c>
      <c r="H97">
        <v>1</v>
      </c>
      <c r="I97">
        <v>1</v>
      </c>
      <c r="J97">
        <v>0</v>
      </c>
      <c r="L97">
        <v>1</v>
      </c>
      <c r="M97" s="18" t="s">
        <v>117</v>
      </c>
      <c r="N97" s="8">
        <v>202</v>
      </c>
      <c r="O97" s="8">
        <v>0.27</v>
      </c>
      <c r="P97" s="8">
        <v>5.0000000000000001E-3</v>
      </c>
      <c r="Q97" s="8">
        <v>3</v>
      </c>
      <c r="R97" s="8">
        <v>2E-3</v>
      </c>
    </row>
    <row r="98" spans="1:18" x14ac:dyDescent="0.25">
      <c r="A98" s="12">
        <v>180</v>
      </c>
      <c r="B98" s="12">
        <v>182</v>
      </c>
      <c r="C98">
        <v>99</v>
      </c>
      <c r="D98">
        <v>15</v>
      </c>
      <c r="E98">
        <v>1</v>
      </c>
      <c r="F98">
        <v>2</v>
      </c>
      <c r="G98">
        <v>1</v>
      </c>
      <c r="H98">
        <v>2</v>
      </c>
      <c r="I98">
        <v>0</v>
      </c>
      <c r="J98">
        <v>0</v>
      </c>
      <c r="L98">
        <v>2</v>
      </c>
      <c r="N98" s="8">
        <v>203</v>
      </c>
      <c r="O98" s="8">
        <v>0.31</v>
      </c>
      <c r="P98" s="8" t="s">
        <v>73</v>
      </c>
      <c r="Q98" s="8">
        <v>5</v>
      </c>
      <c r="R98" s="8">
        <v>2E-3</v>
      </c>
    </row>
    <row r="99" spans="1:18" ht="30" x14ac:dyDescent="0.25">
      <c r="A99" s="12">
        <v>182</v>
      </c>
      <c r="B99" s="12">
        <v>184</v>
      </c>
      <c r="C99">
        <v>100</v>
      </c>
      <c r="D99">
        <v>10</v>
      </c>
      <c r="E99">
        <v>1</v>
      </c>
      <c r="F99">
        <v>1</v>
      </c>
      <c r="G99">
        <v>2</v>
      </c>
      <c r="H99">
        <v>1</v>
      </c>
      <c r="I99">
        <v>0</v>
      </c>
      <c r="J99">
        <v>0</v>
      </c>
      <c r="L99">
        <v>1</v>
      </c>
      <c r="M99" s="18" t="s">
        <v>118</v>
      </c>
      <c r="N99" s="8">
        <v>204</v>
      </c>
      <c r="O99" s="8">
        <v>0.15</v>
      </c>
      <c r="P99" s="8" t="s">
        <v>73</v>
      </c>
      <c r="Q99" s="8">
        <v>2</v>
      </c>
      <c r="R99" s="8">
        <v>1E-3</v>
      </c>
    </row>
    <row r="100" spans="1:18" ht="30" x14ac:dyDescent="0.25">
      <c r="A100" s="12">
        <v>184</v>
      </c>
      <c r="B100" s="12">
        <v>186</v>
      </c>
      <c r="C100">
        <v>100</v>
      </c>
      <c r="D100">
        <v>20</v>
      </c>
      <c r="E100">
        <v>1</v>
      </c>
      <c r="F100">
        <v>2</v>
      </c>
      <c r="G100">
        <v>3</v>
      </c>
      <c r="H100">
        <v>2</v>
      </c>
      <c r="I100">
        <v>1</v>
      </c>
      <c r="J100">
        <v>0</v>
      </c>
      <c r="L100">
        <v>1</v>
      </c>
      <c r="M100" s="18" t="s">
        <v>119</v>
      </c>
      <c r="N100" s="8">
        <v>205</v>
      </c>
      <c r="O100" s="11">
        <v>0.3</v>
      </c>
      <c r="P100" s="8">
        <v>8.9999999999999993E-3</v>
      </c>
      <c r="Q100" s="8">
        <v>4</v>
      </c>
      <c r="R100" s="8">
        <v>1E-3</v>
      </c>
    </row>
    <row r="101" spans="1:18" ht="26.25" x14ac:dyDescent="0.25">
      <c r="A101" s="12">
        <v>186</v>
      </c>
      <c r="B101" s="12">
        <v>188</v>
      </c>
      <c r="C101">
        <v>100</v>
      </c>
      <c r="D101">
        <v>20</v>
      </c>
      <c r="E101">
        <v>1</v>
      </c>
      <c r="F101">
        <v>2</v>
      </c>
      <c r="G101">
        <v>2</v>
      </c>
      <c r="H101">
        <v>1</v>
      </c>
      <c r="I101">
        <v>2</v>
      </c>
      <c r="J101">
        <v>0</v>
      </c>
      <c r="L101">
        <v>2</v>
      </c>
      <c r="M101" s="18" t="s">
        <v>120</v>
      </c>
      <c r="N101" s="8">
        <v>206</v>
      </c>
      <c r="O101" s="8">
        <v>0.24</v>
      </c>
      <c r="P101" s="8" t="s">
        <v>73</v>
      </c>
      <c r="Q101" s="8">
        <v>2</v>
      </c>
      <c r="R101" s="8">
        <v>3.0000000000000001E-3</v>
      </c>
    </row>
    <row r="102" spans="1:18" x14ac:dyDescent="0.25">
      <c r="A102" s="12">
        <v>188</v>
      </c>
      <c r="B102" s="12">
        <v>190</v>
      </c>
      <c r="C102">
        <v>99</v>
      </c>
      <c r="D102">
        <v>20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0</v>
      </c>
      <c r="L102">
        <v>2</v>
      </c>
      <c r="M102" s="19" t="s">
        <v>121</v>
      </c>
      <c r="N102" s="8">
        <v>207</v>
      </c>
      <c r="O102" s="8">
        <v>0.22</v>
      </c>
      <c r="P102" s="8">
        <v>5.0000000000000001E-3</v>
      </c>
      <c r="Q102" s="8">
        <v>1</v>
      </c>
      <c r="R102" s="8">
        <v>1E-3</v>
      </c>
    </row>
    <row r="103" spans="1:18" ht="26.25" x14ac:dyDescent="0.25">
      <c r="A103" s="12">
        <v>190</v>
      </c>
      <c r="B103" s="12">
        <v>192</v>
      </c>
      <c r="C103">
        <v>99</v>
      </c>
      <c r="D103">
        <v>12</v>
      </c>
      <c r="E103">
        <v>1</v>
      </c>
      <c r="F103">
        <v>2</v>
      </c>
      <c r="G103">
        <v>2</v>
      </c>
      <c r="H103">
        <v>1</v>
      </c>
      <c r="I103">
        <v>2</v>
      </c>
      <c r="J103">
        <v>0</v>
      </c>
      <c r="L103">
        <v>2</v>
      </c>
      <c r="M103" s="18" t="s">
        <v>122</v>
      </c>
      <c r="N103" s="8">
        <v>208</v>
      </c>
      <c r="O103" s="8">
        <v>0.15</v>
      </c>
      <c r="P103" s="8" t="s">
        <v>73</v>
      </c>
      <c r="Q103" s="8">
        <v>1</v>
      </c>
      <c r="R103" s="8">
        <v>3.0000000000000001E-3</v>
      </c>
    </row>
    <row r="104" spans="1:18" ht="26.25" x14ac:dyDescent="0.25">
      <c r="A104" s="12">
        <v>192</v>
      </c>
      <c r="B104" s="12">
        <v>194</v>
      </c>
      <c r="C104">
        <v>100</v>
      </c>
      <c r="D104">
        <v>10</v>
      </c>
      <c r="E104">
        <v>1</v>
      </c>
      <c r="F104">
        <v>2</v>
      </c>
      <c r="G104">
        <v>2</v>
      </c>
      <c r="H104">
        <v>2</v>
      </c>
      <c r="I104">
        <v>2</v>
      </c>
      <c r="J104">
        <v>0</v>
      </c>
      <c r="L104">
        <v>2</v>
      </c>
      <c r="M104" s="19" t="s">
        <v>123</v>
      </c>
      <c r="N104" s="8">
        <v>209</v>
      </c>
      <c r="O104" s="8">
        <v>0.17</v>
      </c>
      <c r="P104" s="8">
        <v>5.0000000000000001E-3</v>
      </c>
      <c r="Q104" s="8">
        <v>2</v>
      </c>
      <c r="R104">
        <v>1E-3</v>
      </c>
    </row>
    <row r="105" spans="1:18" x14ac:dyDescent="0.25">
      <c r="A105" s="12">
        <v>194</v>
      </c>
      <c r="B105" s="12">
        <v>196</v>
      </c>
      <c r="C105">
        <v>100</v>
      </c>
      <c r="D105">
        <v>10</v>
      </c>
      <c r="E105">
        <v>1</v>
      </c>
      <c r="F105">
        <v>2</v>
      </c>
      <c r="G105">
        <v>2</v>
      </c>
      <c r="H105">
        <v>1</v>
      </c>
      <c r="I105">
        <v>2</v>
      </c>
      <c r="J105">
        <v>0</v>
      </c>
      <c r="L105">
        <v>1</v>
      </c>
      <c r="M105" s="19" t="s">
        <v>124</v>
      </c>
      <c r="N105" s="8">
        <v>210</v>
      </c>
      <c r="O105" s="8">
        <v>0.09</v>
      </c>
      <c r="P105" t="s">
        <v>73</v>
      </c>
      <c r="Q105" t="s">
        <v>89</v>
      </c>
      <c r="R105">
        <v>1E-3</v>
      </c>
    </row>
    <row r="106" spans="1:18" x14ac:dyDescent="0.25">
      <c r="A106" s="12">
        <v>196</v>
      </c>
      <c r="B106" s="12">
        <v>198</v>
      </c>
      <c r="C106">
        <v>100</v>
      </c>
      <c r="D106">
        <v>5</v>
      </c>
      <c r="E106">
        <v>1</v>
      </c>
      <c r="F106">
        <v>2</v>
      </c>
      <c r="G106">
        <v>3</v>
      </c>
      <c r="H106">
        <v>2</v>
      </c>
      <c r="I106">
        <v>3</v>
      </c>
      <c r="J106">
        <v>0</v>
      </c>
      <c r="L106">
        <v>2</v>
      </c>
      <c r="N106" s="8">
        <v>211</v>
      </c>
      <c r="O106" s="8">
        <v>0.22</v>
      </c>
      <c r="P106" s="8">
        <v>1.6E-2</v>
      </c>
      <c r="Q106" s="8">
        <v>1</v>
      </c>
      <c r="R106" s="8" t="s">
        <v>62</v>
      </c>
    </row>
    <row r="107" spans="1:18" ht="30" x14ac:dyDescent="0.25">
      <c r="A107" s="12">
        <v>198</v>
      </c>
      <c r="B107" s="12">
        <v>200</v>
      </c>
      <c r="C107">
        <v>100</v>
      </c>
      <c r="D107">
        <v>5</v>
      </c>
      <c r="E107">
        <v>1</v>
      </c>
      <c r="F107">
        <v>2</v>
      </c>
      <c r="G107">
        <v>2</v>
      </c>
      <c r="H107">
        <v>1</v>
      </c>
      <c r="I107">
        <v>2</v>
      </c>
      <c r="J107">
        <v>0</v>
      </c>
      <c r="L107">
        <v>1</v>
      </c>
      <c r="M107" s="15" t="s">
        <v>125</v>
      </c>
      <c r="N107" s="8">
        <v>212</v>
      </c>
      <c r="O107" s="8">
        <v>0.01</v>
      </c>
      <c r="P107" t="s">
        <v>73</v>
      </c>
      <c r="Q107" t="s">
        <v>89</v>
      </c>
      <c r="R107" s="8" t="s">
        <v>62</v>
      </c>
    </row>
    <row r="108" spans="1:18" ht="28.5" x14ac:dyDescent="0.25">
      <c r="A108" s="12">
        <v>200</v>
      </c>
      <c r="B108" s="12">
        <v>202</v>
      </c>
      <c r="C108">
        <v>100</v>
      </c>
      <c r="D108">
        <v>5</v>
      </c>
      <c r="E108">
        <v>1</v>
      </c>
      <c r="F108">
        <v>2</v>
      </c>
      <c r="G108">
        <v>2</v>
      </c>
      <c r="H108">
        <v>1</v>
      </c>
      <c r="I108">
        <v>3</v>
      </c>
      <c r="J108">
        <v>0</v>
      </c>
      <c r="L108">
        <v>1</v>
      </c>
      <c r="M108" s="15" t="s">
        <v>126</v>
      </c>
      <c r="N108" s="8">
        <v>214</v>
      </c>
      <c r="O108" s="8">
        <v>0.01</v>
      </c>
      <c r="P108" s="8">
        <v>6.0000000000000001E-3</v>
      </c>
      <c r="Q108" s="8">
        <v>2</v>
      </c>
      <c r="R108" s="8">
        <v>2E-3</v>
      </c>
    </row>
    <row r="109" spans="1:18" x14ac:dyDescent="0.25">
      <c r="A109" s="12">
        <v>202</v>
      </c>
      <c r="B109" s="12">
        <v>204</v>
      </c>
      <c r="C109">
        <v>100</v>
      </c>
      <c r="D109">
        <v>6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0</v>
      </c>
      <c r="L109">
        <v>1</v>
      </c>
      <c r="N109" s="8">
        <v>215</v>
      </c>
      <c r="O109" s="8">
        <v>0.04</v>
      </c>
      <c r="P109" t="s">
        <v>73</v>
      </c>
      <c r="Q109" t="s">
        <v>89</v>
      </c>
      <c r="R109">
        <v>1E-3</v>
      </c>
    </row>
    <row r="110" spans="1:18" ht="30" x14ac:dyDescent="0.25">
      <c r="A110" s="12">
        <v>204</v>
      </c>
      <c r="B110" s="12">
        <v>206</v>
      </c>
      <c r="C110">
        <v>100</v>
      </c>
      <c r="D110">
        <v>4</v>
      </c>
      <c r="E110">
        <v>1</v>
      </c>
      <c r="F110">
        <v>2</v>
      </c>
      <c r="G110">
        <v>2</v>
      </c>
      <c r="H110">
        <v>1</v>
      </c>
      <c r="I110">
        <v>3</v>
      </c>
      <c r="J110">
        <v>0</v>
      </c>
      <c r="L110">
        <v>1</v>
      </c>
      <c r="M110" s="15" t="s">
        <v>127</v>
      </c>
      <c r="N110" s="8">
        <v>216</v>
      </c>
      <c r="O110" s="8">
        <v>0.01</v>
      </c>
      <c r="P110" t="s">
        <v>73</v>
      </c>
      <c r="Q110" t="s">
        <v>89</v>
      </c>
      <c r="R110">
        <v>1E-3</v>
      </c>
    </row>
    <row r="111" spans="1:18" ht="30" x14ac:dyDescent="0.25">
      <c r="A111" s="12">
        <v>206</v>
      </c>
      <c r="B111" s="12">
        <v>208</v>
      </c>
      <c r="C111">
        <v>100</v>
      </c>
      <c r="D111">
        <v>4</v>
      </c>
      <c r="E111">
        <v>1</v>
      </c>
      <c r="F111">
        <v>2</v>
      </c>
      <c r="G111">
        <v>2</v>
      </c>
      <c r="H111">
        <v>1</v>
      </c>
      <c r="I111">
        <v>2</v>
      </c>
      <c r="J111">
        <v>0</v>
      </c>
      <c r="L111">
        <v>1</v>
      </c>
      <c r="M111" s="15" t="s">
        <v>128</v>
      </c>
      <c r="N111" s="8">
        <v>217</v>
      </c>
      <c r="O111" s="8">
        <v>0.01</v>
      </c>
      <c r="P111" t="s">
        <v>73</v>
      </c>
      <c r="Q111" t="s">
        <v>89</v>
      </c>
      <c r="R111" t="s">
        <v>62</v>
      </c>
    </row>
    <row r="112" spans="1:18" x14ac:dyDescent="0.25">
      <c r="A112" t="s">
        <v>33</v>
      </c>
      <c r="B112" t="s">
        <v>34</v>
      </c>
      <c r="C112" t="s">
        <v>35</v>
      </c>
      <c r="D112" t="s">
        <v>36</v>
      </c>
      <c r="E112" t="s">
        <v>37</v>
      </c>
      <c r="F112" t="s">
        <v>38</v>
      </c>
      <c r="G112" t="s">
        <v>39</v>
      </c>
      <c r="H112" t="s">
        <v>40</v>
      </c>
      <c r="I112" t="s">
        <v>41</v>
      </c>
      <c r="J112" t="s">
        <v>42</v>
      </c>
      <c r="L112" t="s">
        <v>43</v>
      </c>
      <c r="M112" s="15" t="s">
        <v>44</v>
      </c>
      <c r="N112" t="s">
        <v>45</v>
      </c>
      <c r="O112" t="s">
        <v>46</v>
      </c>
      <c r="P112" t="s">
        <v>47</v>
      </c>
      <c r="Q112" t="s">
        <v>48</v>
      </c>
      <c r="R112" t="s">
        <v>49</v>
      </c>
    </row>
    <row r="113" spans="1:18" ht="30" x14ac:dyDescent="0.25">
      <c r="A113" s="12">
        <v>208</v>
      </c>
      <c r="B113" s="12">
        <v>210</v>
      </c>
      <c r="C113">
        <v>100</v>
      </c>
      <c r="D113">
        <v>12</v>
      </c>
      <c r="E113">
        <v>1</v>
      </c>
      <c r="F113">
        <v>2</v>
      </c>
      <c r="G113">
        <v>2</v>
      </c>
      <c r="H113">
        <v>1</v>
      </c>
      <c r="I113">
        <v>3</v>
      </c>
      <c r="J113">
        <v>0</v>
      </c>
      <c r="L113">
        <v>1</v>
      </c>
      <c r="M113" s="15" t="s">
        <v>129</v>
      </c>
      <c r="N113">
        <v>218</v>
      </c>
      <c r="O113">
        <v>0.01</v>
      </c>
      <c r="P113" t="s">
        <v>73</v>
      </c>
      <c r="Q113" t="s">
        <v>89</v>
      </c>
      <c r="R113" t="s">
        <v>62</v>
      </c>
    </row>
    <row r="114" spans="1:18" x14ac:dyDescent="0.25">
      <c r="A114" s="12">
        <v>210</v>
      </c>
      <c r="B114" s="12">
        <v>212</v>
      </c>
      <c r="C114">
        <v>100</v>
      </c>
      <c r="D114">
        <v>12</v>
      </c>
      <c r="E114">
        <v>1</v>
      </c>
      <c r="F114">
        <v>1</v>
      </c>
      <c r="G114">
        <v>2</v>
      </c>
      <c r="H114">
        <v>1</v>
      </c>
      <c r="I114">
        <v>3</v>
      </c>
      <c r="J114">
        <v>0</v>
      </c>
      <c r="L114">
        <v>1</v>
      </c>
      <c r="M114" s="15" t="s">
        <v>130</v>
      </c>
      <c r="N114">
        <v>219</v>
      </c>
      <c r="O114">
        <v>0.01</v>
      </c>
      <c r="P114" t="s">
        <v>73</v>
      </c>
      <c r="Q114" t="s">
        <v>89</v>
      </c>
      <c r="R114" t="s">
        <v>62</v>
      </c>
    </row>
    <row r="115" spans="1:18" ht="30" x14ac:dyDescent="0.25">
      <c r="A115" s="12">
        <v>212</v>
      </c>
      <c r="B115" s="12">
        <v>214</v>
      </c>
      <c r="C115">
        <v>100</v>
      </c>
      <c r="D115">
        <v>12</v>
      </c>
      <c r="E115">
        <v>1</v>
      </c>
      <c r="F115">
        <v>2</v>
      </c>
      <c r="G115">
        <v>2</v>
      </c>
      <c r="H115">
        <v>1</v>
      </c>
      <c r="I115">
        <v>3</v>
      </c>
      <c r="J115">
        <v>0</v>
      </c>
      <c r="L115">
        <v>1</v>
      </c>
      <c r="M115" s="15" t="s">
        <v>131</v>
      </c>
      <c r="N115">
        <v>220</v>
      </c>
      <c r="O115">
        <v>0.02</v>
      </c>
      <c r="P115" t="s">
        <v>73</v>
      </c>
      <c r="Q115" t="s">
        <v>89</v>
      </c>
      <c r="R115">
        <v>1E-3</v>
      </c>
    </row>
    <row r="116" spans="1:18" x14ac:dyDescent="0.25">
      <c r="A116" s="12">
        <v>214</v>
      </c>
      <c r="B116" s="12">
        <v>216</v>
      </c>
      <c r="C116">
        <v>100</v>
      </c>
      <c r="D116">
        <v>8</v>
      </c>
      <c r="E116">
        <v>1</v>
      </c>
      <c r="F116">
        <v>1</v>
      </c>
      <c r="G116">
        <v>2</v>
      </c>
      <c r="H116">
        <v>1</v>
      </c>
      <c r="I116">
        <v>3</v>
      </c>
      <c r="J116">
        <v>0</v>
      </c>
      <c r="L116">
        <v>1</v>
      </c>
      <c r="N116">
        <v>221</v>
      </c>
      <c r="O116">
        <v>0.01</v>
      </c>
      <c r="P116" t="s">
        <v>73</v>
      </c>
      <c r="Q116" t="s">
        <v>89</v>
      </c>
      <c r="R116" t="s">
        <v>62</v>
      </c>
    </row>
    <row r="117" spans="1:18" x14ac:dyDescent="0.25">
      <c r="A117" s="12">
        <v>216</v>
      </c>
      <c r="B117" s="12">
        <v>218</v>
      </c>
      <c r="C117">
        <v>100</v>
      </c>
      <c r="D117">
        <v>10</v>
      </c>
      <c r="E117">
        <v>1</v>
      </c>
      <c r="F117">
        <v>2</v>
      </c>
      <c r="G117">
        <v>2</v>
      </c>
      <c r="H117">
        <v>1</v>
      </c>
      <c r="I117">
        <v>3</v>
      </c>
      <c r="J117">
        <v>0</v>
      </c>
      <c r="L117">
        <v>1</v>
      </c>
      <c r="N117">
        <v>222</v>
      </c>
      <c r="O117">
        <v>0.02</v>
      </c>
      <c r="P117" t="s">
        <v>73</v>
      </c>
      <c r="Q117" t="s">
        <v>89</v>
      </c>
      <c r="R117">
        <v>1E-3</v>
      </c>
    </row>
    <row r="118" spans="1:18" x14ac:dyDescent="0.25">
      <c r="A118" s="12">
        <v>218</v>
      </c>
      <c r="B118" s="12">
        <v>220</v>
      </c>
      <c r="C118">
        <v>100</v>
      </c>
      <c r="D118">
        <v>10</v>
      </c>
      <c r="E118">
        <v>1</v>
      </c>
      <c r="F118">
        <v>1</v>
      </c>
      <c r="G118">
        <v>2</v>
      </c>
      <c r="H118">
        <v>1</v>
      </c>
      <c r="I118">
        <v>3</v>
      </c>
      <c r="J118">
        <v>0</v>
      </c>
      <c r="L118">
        <v>1</v>
      </c>
      <c r="N118">
        <v>223</v>
      </c>
      <c r="O118">
        <v>0.03</v>
      </c>
      <c r="P118" t="s">
        <v>73</v>
      </c>
      <c r="Q118" t="s">
        <v>89</v>
      </c>
      <c r="R118" t="s">
        <v>62</v>
      </c>
    </row>
    <row r="119" spans="1:18" ht="28.5" x14ac:dyDescent="0.25">
      <c r="A119" s="12">
        <v>220</v>
      </c>
      <c r="B119" s="12">
        <v>222</v>
      </c>
      <c r="C119">
        <v>100</v>
      </c>
      <c r="D119">
        <v>10</v>
      </c>
      <c r="E119">
        <v>1</v>
      </c>
      <c r="F119">
        <v>2</v>
      </c>
      <c r="G119">
        <v>2</v>
      </c>
      <c r="H119">
        <v>2</v>
      </c>
      <c r="I119">
        <v>3</v>
      </c>
      <c r="J119">
        <v>0</v>
      </c>
      <c r="L119">
        <v>1</v>
      </c>
      <c r="M119" s="15" t="s">
        <v>132</v>
      </c>
      <c r="N119">
        <v>224</v>
      </c>
      <c r="O119" t="s">
        <v>133</v>
      </c>
      <c r="P119" t="s">
        <v>73</v>
      </c>
      <c r="Q119" t="s">
        <v>89</v>
      </c>
      <c r="R119">
        <v>1E-3</v>
      </c>
    </row>
    <row r="120" spans="1:18" x14ac:dyDescent="0.25">
      <c r="A120" s="12">
        <v>222</v>
      </c>
      <c r="B120" s="12">
        <v>224</v>
      </c>
      <c r="C120">
        <v>70</v>
      </c>
      <c r="D120">
        <v>15</v>
      </c>
      <c r="E120">
        <v>1</v>
      </c>
      <c r="F120">
        <v>2</v>
      </c>
      <c r="G120">
        <v>2</v>
      </c>
      <c r="H120">
        <v>1</v>
      </c>
      <c r="I120">
        <v>3</v>
      </c>
      <c r="J120">
        <v>0</v>
      </c>
      <c r="L120">
        <v>1</v>
      </c>
      <c r="N120">
        <v>225</v>
      </c>
      <c r="O120">
        <v>0.03</v>
      </c>
      <c r="P120" t="s">
        <v>73</v>
      </c>
      <c r="Q120" t="s">
        <v>89</v>
      </c>
      <c r="R120" t="s">
        <v>62</v>
      </c>
    </row>
    <row r="121" spans="1:18" x14ac:dyDescent="0.25">
      <c r="A121" s="12">
        <v>224</v>
      </c>
      <c r="B121" s="12">
        <v>226</v>
      </c>
      <c r="C121">
        <v>100</v>
      </c>
      <c r="D121">
        <v>10</v>
      </c>
      <c r="E121">
        <v>1</v>
      </c>
      <c r="F121">
        <v>2</v>
      </c>
      <c r="G121">
        <v>2</v>
      </c>
      <c r="H121">
        <v>2</v>
      </c>
      <c r="I121">
        <v>3</v>
      </c>
      <c r="J121">
        <v>0</v>
      </c>
      <c r="L121">
        <v>1</v>
      </c>
      <c r="N121">
        <v>226</v>
      </c>
      <c r="O121">
        <v>0.02</v>
      </c>
      <c r="P121" t="s">
        <v>73</v>
      </c>
      <c r="Q121" t="s">
        <v>89</v>
      </c>
      <c r="R121" t="s">
        <v>62</v>
      </c>
    </row>
    <row r="122" spans="1:18" x14ac:dyDescent="0.25">
      <c r="A122" s="12">
        <v>226</v>
      </c>
      <c r="B122" s="12">
        <v>228</v>
      </c>
      <c r="C122">
        <v>100</v>
      </c>
      <c r="D122">
        <v>15</v>
      </c>
      <c r="E122">
        <v>1</v>
      </c>
      <c r="F122">
        <v>2</v>
      </c>
      <c r="G122">
        <v>2</v>
      </c>
      <c r="H122">
        <v>1</v>
      </c>
      <c r="I122">
        <v>3</v>
      </c>
      <c r="J122">
        <v>0</v>
      </c>
      <c r="L122">
        <v>1</v>
      </c>
      <c r="N122">
        <v>227</v>
      </c>
      <c r="O122">
        <v>0.02</v>
      </c>
      <c r="P122" t="s">
        <v>73</v>
      </c>
      <c r="Q122" t="s">
        <v>89</v>
      </c>
      <c r="R122" t="s">
        <v>62</v>
      </c>
    </row>
    <row r="123" spans="1:18" x14ac:dyDescent="0.25">
      <c r="A123" s="12">
        <v>228</v>
      </c>
      <c r="B123" s="12">
        <v>230</v>
      </c>
      <c r="C123">
        <v>100</v>
      </c>
      <c r="D123">
        <v>8</v>
      </c>
      <c r="E123">
        <v>1</v>
      </c>
      <c r="F123">
        <v>2</v>
      </c>
      <c r="G123">
        <v>2</v>
      </c>
      <c r="H123">
        <v>2</v>
      </c>
      <c r="I123">
        <v>3</v>
      </c>
      <c r="J123">
        <v>0</v>
      </c>
      <c r="L123">
        <v>1</v>
      </c>
      <c r="N123">
        <v>228</v>
      </c>
      <c r="O123">
        <v>0.01</v>
      </c>
      <c r="P123" t="s">
        <v>73</v>
      </c>
      <c r="Q123" t="s">
        <v>89</v>
      </c>
      <c r="R123">
        <v>1E-3</v>
      </c>
    </row>
    <row r="124" spans="1:18" x14ac:dyDescent="0.25">
      <c r="A124" s="12">
        <v>230</v>
      </c>
      <c r="B124" s="12">
        <v>232</v>
      </c>
      <c r="C124">
        <v>100</v>
      </c>
      <c r="D124">
        <v>6</v>
      </c>
      <c r="E124">
        <v>1</v>
      </c>
      <c r="F124">
        <v>2</v>
      </c>
      <c r="G124">
        <v>2</v>
      </c>
      <c r="H124">
        <v>1</v>
      </c>
      <c r="I124">
        <v>3</v>
      </c>
      <c r="J124">
        <v>0</v>
      </c>
      <c r="L124">
        <v>1</v>
      </c>
      <c r="M124" s="18" t="s">
        <v>134</v>
      </c>
      <c r="N124">
        <v>229</v>
      </c>
      <c r="O124">
        <v>0.01</v>
      </c>
      <c r="P124" t="s">
        <v>73</v>
      </c>
      <c r="Q124" t="s">
        <v>89</v>
      </c>
      <c r="R124" t="s">
        <v>62</v>
      </c>
    </row>
    <row r="125" spans="1:18" x14ac:dyDescent="0.25">
      <c r="A125" s="12">
        <v>232</v>
      </c>
      <c r="B125" s="12">
        <v>234</v>
      </c>
      <c r="C125">
        <v>100</v>
      </c>
      <c r="D125">
        <v>8</v>
      </c>
      <c r="E125">
        <v>1</v>
      </c>
      <c r="F125">
        <v>2</v>
      </c>
      <c r="G125">
        <v>2</v>
      </c>
      <c r="H125">
        <v>2</v>
      </c>
      <c r="I125">
        <v>3</v>
      </c>
      <c r="J125">
        <v>0</v>
      </c>
      <c r="L125">
        <v>1</v>
      </c>
      <c r="N125">
        <v>231</v>
      </c>
      <c r="O125">
        <v>0.01</v>
      </c>
      <c r="P125" t="s">
        <v>73</v>
      </c>
      <c r="Q125" t="s">
        <v>89</v>
      </c>
      <c r="R125">
        <v>1E-3</v>
      </c>
    </row>
    <row r="126" spans="1:18" x14ac:dyDescent="0.25">
      <c r="A126" s="12">
        <v>234</v>
      </c>
      <c r="B126" s="12">
        <v>236</v>
      </c>
      <c r="C126">
        <v>100</v>
      </c>
      <c r="D126">
        <v>10</v>
      </c>
      <c r="E126">
        <v>1</v>
      </c>
      <c r="F126">
        <v>2</v>
      </c>
      <c r="G126">
        <v>2</v>
      </c>
      <c r="H126">
        <v>2</v>
      </c>
      <c r="I126">
        <v>3</v>
      </c>
      <c r="J126">
        <v>0</v>
      </c>
      <c r="L126">
        <v>1</v>
      </c>
      <c r="N126">
        <v>232</v>
      </c>
      <c r="O126">
        <v>0.03</v>
      </c>
      <c r="P126" t="s">
        <v>73</v>
      </c>
      <c r="Q126" t="s">
        <v>89</v>
      </c>
      <c r="R126">
        <v>1E-3</v>
      </c>
    </row>
    <row r="127" spans="1:18" x14ac:dyDescent="0.25">
      <c r="A127" s="12">
        <v>236</v>
      </c>
      <c r="B127" s="12">
        <v>238</v>
      </c>
      <c r="C127">
        <v>100</v>
      </c>
      <c r="D127">
        <v>10</v>
      </c>
      <c r="E127">
        <v>1</v>
      </c>
      <c r="F127">
        <v>2</v>
      </c>
      <c r="G127">
        <v>2</v>
      </c>
      <c r="H127">
        <v>2</v>
      </c>
      <c r="I127">
        <v>3</v>
      </c>
      <c r="J127">
        <v>0</v>
      </c>
      <c r="L127">
        <v>1</v>
      </c>
      <c r="N127">
        <v>234</v>
      </c>
      <c r="O127">
        <v>0.02</v>
      </c>
      <c r="P127" t="s">
        <v>73</v>
      </c>
      <c r="Q127" t="s">
        <v>89</v>
      </c>
      <c r="R127">
        <v>1E-3</v>
      </c>
    </row>
    <row r="128" spans="1:18" x14ac:dyDescent="0.25">
      <c r="A128" s="12">
        <v>238</v>
      </c>
      <c r="B128" s="12">
        <v>240</v>
      </c>
      <c r="C128">
        <v>100</v>
      </c>
      <c r="D128">
        <v>15</v>
      </c>
      <c r="E128">
        <v>1</v>
      </c>
      <c r="F128">
        <v>3</v>
      </c>
      <c r="G128">
        <v>2</v>
      </c>
      <c r="H128">
        <v>3</v>
      </c>
      <c r="I128">
        <v>3</v>
      </c>
      <c r="J128">
        <v>0</v>
      </c>
      <c r="L128">
        <v>1</v>
      </c>
      <c r="N128">
        <v>235</v>
      </c>
      <c r="O128">
        <v>0.09</v>
      </c>
      <c r="P128" t="s">
        <v>73</v>
      </c>
      <c r="Q128" t="s">
        <v>89</v>
      </c>
      <c r="R128">
        <v>1E-3</v>
      </c>
    </row>
    <row r="129" spans="1:18" x14ac:dyDescent="0.25">
      <c r="A129" s="12">
        <v>240</v>
      </c>
      <c r="B129" s="12">
        <v>242</v>
      </c>
      <c r="C129">
        <v>100</v>
      </c>
      <c r="D129">
        <v>20</v>
      </c>
      <c r="E129">
        <v>1</v>
      </c>
      <c r="F129">
        <v>3</v>
      </c>
      <c r="G129">
        <v>2</v>
      </c>
      <c r="H129">
        <v>2</v>
      </c>
      <c r="I129">
        <v>3</v>
      </c>
      <c r="J129">
        <v>0</v>
      </c>
      <c r="L129">
        <v>1</v>
      </c>
      <c r="N129">
        <v>236</v>
      </c>
      <c r="O129">
        <v>0.15</v>
      </c>
      <c r="P129" t="s">
        <v>73</v>
      </c>
      <c r="Q129" t="s">
        <v>89</v>
      </c>
      <c r="R129" t="s">
        <v>62</v>
      </c>
    </row>
    <row r="130" spans="1:18" x14ac:dyDescent="0.25">
      <c r="A130" s="12">
        <v>242</v>
      </c>
      <c r="B130" s="12">
        <v>244</v>
      </c>
      <c r="C130">
        <v>100</v>
      </c>
      <c r="D130">
        <v>10</v>
      </c>
      <c r="E130">
        <v>1</v>
      </c>
      <c r="F130">
        <v>2</v>
      </c>
      <c r="G130">
        <v>2</v>
      </c>
      <c r="H130">
        <v>3</v>
      </c>
      <c r="I130">
        <v>3</v>
      </c>
      <c r="J130">
        <v>0</v>
      </c>
      <c r="L130">
        <v>1</v>
      </c>
      <c r="N130">
        <v>237</v>
      </c>
      <c r="O130">
        <v>0.09</v>
      </c>
      <c r="P130" t="s">
        <v>73</v>
      </c>
      <c r="Q130" t="s">
        <v>89</v>
      </c>
      <c r="R130">
        <v>1E-3</v>
      </c>
    </row>
    <row r="131" spans="1:18" x14ac:dyDescent="0.25">
      <c r="A131" s="12">
        <v>244</v>
      </c>
      <c r="B131" s="12">
        <v>246</v>
      </c>
      <c r="C131">
        <v>100</v>
      </c>
      <c r="D131">
        <v>12</v>
      </c>
      <c r="E131">
        <v>1</v>
      </c>
      <c r="F131">
        <v>2</v>
      </c>
      <c r="G131">
        <v>2</v>
      </c>
      <c r="H131">
        <v>2</v>
      </c>
      <c r="I131">
        <v>3</v>
      </c>
      <c r="J131">
        <v>0</v>
      </c>
      <c r="L131">
        <v>1</v>
      </c>
      <c r="N131">
        <v>238</v>
      </c>
      <c r="O131">
        <v>0.17</v>
      </c>
      <c r="P131" t="s">
        <v>73</v>
      </c>
      <c r="Q131">
        <v>1</v>
      </c>
      <c r="R131">
        <v>1E-3</v>
      </c>
    </row>
    <row r="132" spans="1:18" ht="26.25" x14ac:dyDescent="0.25">
      <c r="A132" s="12">
        <v>246</v>
      </c>
      <c r="B132" s="12">
        <v>248</v>
      </c>
      <c r="C132">
        <v>100</v>
      </c>
      <c r="D132">
        <v>12</v>
      </c>
      <c r="E132">
        <v>2</v>
      </c>
      <c r="F132">
        <v>2</v>
      </c>
      <c r="G132">
        <v>2</v>
      </c>
      <c r="H132">
        <v>3</v>
      </c>
      <c r="I132">
        <v>3</v>
      </c>
      <c r="J132">
        <v>0</v>
      </c>
      <c r="L132">
        <v>1</v>
      </c>
      <c r="M132" s="18" t="s">
        <v>135</v>
      </c>
      <c r="N132">
        <v>239</v>
      </c>
      <c r="O132">
        <v>0.02</v>
      </c>
      <c r="P132" t="s">
        <v>73</v>
      </c>
      <c r="Q132">
        <v>1</v>
      </c>
      <c r="R132" t="s">
        <v>62</v>
      </c>
    </row>
    <row r="133" spans="1:18" ht="30" x14ac:dyDescent="0.25">
      <c r="A133" s="12">
        <v>248</v>
      </c>
      <c r="B133" s="12">
        <v>250</v>
      </c>
      <c r="C133">
        <v>100</v>
      </c>
      <c r="D133">
        <v>15</v>
      </c>
      <c r="E133">
        <v>2</v>
      </c>
      <c r="F133">
        <v>2</v>
      </c>
      <c r="G133">
        <v>2</v>
      </c>
      <c r="H133">
        <v>2</v>
      </c>
      <c r="I133">
        <v>3</v>
      </c>
      <c r="J133">
        <v>0</v>
      </c>
      <c r="L133">
        <v>1</v>
      </c>
      <c r="M133" s="15" t="s">
        <v>136</v>
      </c>
      <c r="N133">
        <v>240</v>
      </c>
      <c r="O133">
        <v>0.02</v>
      </c>
      <c r="P133" t="s">
        <v>73</v>
      </c>
      <c r="Q133" t="s">
        <v>89</v>
      </c>
      <c r="R133" t="s">
        <v>62</v>
      </c>
    </row>
    <row r="134" spans="1:18" ht="30" x14ac:dyDescent="0.25">
      <c r="A134" s="12">
        <v>250</v>
      </c>
      <c r="B134" s="12">
        <v>252</v>
      </c>
      <c r="C134">
        <v>100</v>
      </c>
      <c r="D134">
        <v>50</v>
      </c>
      <c r="E134">
        <v>1</v>
      </c>
      <c r="F134">
        <v>2</v>
      </c>
      <c r="G134">
        <v>2</v>
      </c>
      <c r="H134">
        <v>2</v>
      </c>
      <c r="I134">
        <v>3</v>
      </c>
      <c r="J134">
        <v>0</v>
      </c>
      <c r="L134">
        <v>1</v>
      </c>
      <c r="M134" s="15" t="s">
        <v>137</v>
      </c>
      <c r="N134">
        <v>241</v>
      </c>
      <c r="O134">
        <v>0.04</v>
      </c>
      <c r="P134" t="s">
        <v>73</v>
      </c>
      <c r="Q134" t="s">
        <v>89</v>
      </c>
      <c r="R134">
        <v>2E-3</v>
      </c>
    </row>
    <row r="135" spans="1:18" x14ac:dyDescent="0.25">
      <c r="A135" s="12">
        <v>252</v>
      </c>
      <c r="B135" s="12">
        <v>254</v>
      </c>
      <c r="C135">
        <v>100</v>
      </c>
      <c r="D135">
        <v>50</v>
      </c>
      <c r="E135">
        <v>1</v>
      </c>
      <c r="F135">
        <v>2</v>
      </c>
      <c r="G135">
        <v>2</v>
      </c>
      <c r="H135">
        <v>2</v>
      </c>
      <c r="I135">
        <v>3</v>
      </c>
      <c r="J135">
        <v>0</v>
      </c>
      <c r="L135">
        <v>1</v>
      </c>
      <c r="N135">
        <v>242</v>
      </c>
      <c r="O135">
        <v>0.04</v>
      </c>
      <c r="P135" t="s">
        <v>73</v>
      </c>
      <c r="Q135" t="s">
        <v>89</v>
      </c>
      <c r="R135">
        <v>1E-3</v>
      </c>
    </row>
    <row r="136" spans="1:18" x14ac:dyDescent="0.25">
      <c r="A136" s="12">
        <v>254</v>
      </c>
      <c r="B136" s="12">
        <v>256</v>
      </c>
      <c r="C136">
        <v>100</v>
      </c>
      <c r="D136">
        <v>20</v>
      </c>
      <c r="E136">
        <v>1</v>
      </c>
      <c r="F136">
        <v>2</v>
      </c>
      <c r="G136">
        <v>2</v>
      </c>
      <c r="H136">
        <v>2</v>
      </c>
      <c r="I136">
        <v>3</v>
      </c>
      <c r="J136">
        <v>0</v>
      </c>
      <c r="L136">
        <v>1</v>
      </c>
      <c r="N136">
        <v>243</v>
      </c>
      <c r="O136">
        <v>0.12</v>
      </c>
      <c r="P136" t="s">
        <v>73</v>
      </c>
      <c r="Q136">
        <v>1</v>
      </c>
      <c r="R136">
        <v>2E-3</v>
      </c>
    </row>
    <row r="137" spans="1:18" x14ac:dyDescent="0.25">
      <c r="A137" s="12">
        <v>256</v>
      </c>
      <c r="B137" s="12">
        <v>258</v>
      </c>
      <c r="C137">
        <v>100</v>
      </c>
      <c r="D137">
        <v>15</v>
      </c>
      <c r="E137">
        <v>1</v>
      </c>
      <c r="F137">
        <v>2</v>
      </c>
      <c r="G137">
        <v>2</v>
      </c>
      <c r="H137">
        <v>2</v>
      </c>
      <c r="I137">
        <v>3</v>
      </c>
      <c r="J137">
        <v>0</v>
      </c>
      <c r="L137">
        <v>2</v>
      </c>
      <c r="N137">
        <v>244</v>
      </c>
      <c r="O137">
        <v>0.11</v>
      </c>
      <c r="P137" t="s">
        <v>73</v>
      </c>
      <c r="Q137" t="s">
        <v>89</v>
      </c>
      <c r="R137">
        <v>1E-3</v>
      </c>
    </row>
    <row r="138" spans="1:18" x14ac:dyDescent="0.25">
      <c r="A138" s="12">
        <v>258</v>
      </c>
      <c r="B138" s="12">
        <v>260</v>
      </c>
      <c r="C138">
        <v>100</v>
      </c>
      <c r="D138">
        <v>15</v>
      </c>
      <c r="E138">
        <v>1</v>
      </c>
      <c r="F138">
        <v>2</v>
      </c>
      <c r="G138">
        <v>2</v>
      </c>
      <c r="H138">
        <v>2</v>
      </c>
      <c r="I138">
        <v>3</v>
      </c>
      <c r="J138">
        <v>0</v>
      </c>
      <c r="L138">
        <v>2</v>
      </c>
      <c r="N138">
        <v>245</v>
      </c>
      <c r="O138">
        <v>0.22</v>
      </c>
      <c r="P138" t="s">
        <v>73</v>
      </c>
      <c r="Q138">
        <v>1</v>
      </c>
      <c r="R138">
        <v>2E-3</v>
      </c>
    </row>
    <row r="139" spans="1:18" x14ac:dyDescent="0.25">
      <c r="A139" s="12">
        <v>260</v>
      </c>
      <c r="B139" s="12">
        <v>262</v>
      </c>
      <c r="C139">
        <v>100</v>
      </c>
      <c r="D139">
        <v>20</v>
      </c>
      <c r="E139">
        <v>1</v>
      </c>
      <c r="F139">
        <v>2</v>
      </c>
      <c r="G139">
        <v>2</v>
      </c>
      <c r="H139">
        <v>2</v>
      </c>
      <c r="I139">
        <v>3</v>
      </c>
      <c r="J139">
        <v>0</v>
      </c>
      <c r="L139">
        <v>2</v>
      </c>
      <c r="N139">
        <v>246</v>
      </c>
      <c r="O139" s="9">
        <v>0.2</v>
      </c>
      <c r="P139" t="s">
        <v>73</v>
      </c>
      <c r="Q139">
        <v>2</v>
      </c>
      <c r="R139">
        <v>1E-3</v>
      </c>
    </row>
    <row r="140" spans="1:18" x14ac:dyDescent="0.25">
      <c r="A140" s="12">
        <v>262</v>
      </c>
      <c r="B140" s="12">
        <v>264</v>
      </c>
      <c r="C140">
        <v>100</v>
      </c>
      <c r="D140">
        <v>20</v>
      </c>
      <c r="E140">
        <v>1</v>
      </c>
      <c r="F140">
        <v>2</v>
      </c>
      <c r="G140">
        <v>2</v>
      </c>
      <c r="H140">
        <v>2</v>
      </c>
      <c r="I140">
        <v>3</v>
      </c>
      <c r="J140">
        <v>0</v>
      </c>
      <c r="L140">
        <v>1</v>
      </c>
      <c r="N140">
        <v>247</v>
      </c>
      <c r="O140">
        <v>0.03</v>
      </c>
      <c r="P140" t="s">
        <v>73</v>
      </c>
      <c r="Q140" t="s">
        <v>89</v>
      </c>
      <c r="R140">
        <v>1E-3</v>
      </c>
    </row>
    <row r="141" spans="1:18" ht="30" x14ac:dyDescent="0.25">
      <c r="A141" s="12">
        <v>264</v>
      </c>
      <c r="B141" s="12">
        <v>266</v>
      </c>
      <c r="C141">
        <v>100</v>
      </c>
      <c r="D141">
        <v>20</v>
      </c>
      <c r="E141">
        <v>1</v>
      </c>
      <c r="F141">
        <v>2</v>
      </c>
      <c r="G141">
        <v>2</v>
      </c>
      <c r="H141">
        <v>2</v>
      </c>
      <c r="I141">
        <v>3</v>
      </c>
      <c r="J141">
        <v>0</v>
      </c>
      <c r="L141">
        <v>3</v>
      </c>
      <c r="M141" s="18" t="s">
        <v>138</v>
      </c>
      <c r="N141">
        <v>248</v>
      </c>
      <c r="O141">
        <v>0.31</v>
      </c>
      <c r="P141" t="s">
        <v>73</v>
      </c>
      <c r="Q141" t="s">
        <v>89</v>
      </c>
      <c r="R141">
        <v>1E-3</v>
      </c>
    </row>
    <row r="142" spans="1:18" ht="30" x14ac:dyDescent="0.25">
      <c r="A142" s="12">
        <v>266</v>
      </c>
      <c r="B142" s="12">
        <v>268</v>
      </c>
      <c r="C142">
        <v>100</v>
      </c>
      <c r="D142">
        <v>10</v>
      </c>
      <c r="E142">
        <v>1</v>
      </c>
      <c r="F142">
        <v>2</v>
      </c>
      <c r="G142">
        <v>2</v>
      </c>
      <c r="H142">
        <v>2</v>
      </c>
      <c r="I142">
        <v>3</v>
      </c>
      <c r="J142">
        <v>0</v>
      </c>
      <c r="L142">
        <v>1</v>
      </c>
      <c r="M142" s="15" t="s">
        <v>139</v>
      </c>
      <c r="N142">
        <v>249</v>
      </c>
      <c r="O142">
        <v>0.09</v>
      </c>
      <c r="P142" t="s">
        <v>73</v>
      </c>
      <c r="Q142">
        <v>1</v>
      </c>
      <c r="R142">
        <v>1E-3</v>
      </c>
    </row>
    <row r="143" spans="1:18" x14ac:dyDescent="0.25">
      <c r="A143" s="12">
        <v>268</v>
      </c>
      <c r="B143" s="12">
        <v>270</v>
      </c>
      <c r="C143">
        <v>100</v>
      </c>
      <c r="D143">
        <v>10</v>
      </c>
      <c r="E143">
        <v>1</v>
      </c>
      <c r="F143">
        <v>2</v>
      </c>
      <c r="G143">
        <v>2</v>
      </c>
      <c r="H143">
        <v>2</v>
      </c>
      <c r="I143">
        <v>3</v>
      </c>
      <c r="J143">
        <v>0</v>
      </c>
      <c r="L143">
        <v>3</v>
      </c>
      <c r="M143" s="15" t="s">
        <v>140</v>
      </c>
      <c r="N143">
        <v>250</v>
      </c>
      <c r="O143">
        <v>0.15</v>
      </c>
      <c r="P143" t="s">
        <v>73</v>
      </c>
      <c r="Q143">
        <v>1</v>
      </c>
      <c r="R143" t="s">
        <v>62</v>
      </c>
    </row>
    <row r="144" spans="1:18" x14ac:dyDescent="0.25">
      <c r="A144" s="12">
        <v>270</v>
      </c>
      <c r="B144" s="12">
        <v>272</v>
      </c>
      <c r="C144">
        <v>100</v>
      </c>
      <c r="D144">
        <v>8</v>
      </c>
      <c r="E144">
        <v>1</v>
      </c>
      <c r="F144">
        <v>2</v>
      </c>
      <c r="G144">
        <v>2</v>
      </c>
      <c r="H144">
        <v>2</v>
      </c>
      <c r="I144">
        <v>3</v>
      </c>
      <c r="J144">
        <v>0</v>
      </c>
      <c r="N144">
        <v>251</v>
      </c>
      <c r="O144">
        <v>0.22</v>
      </c>
      <c r="P144" t="s">
        <v>73</v>
      </c>
      <c r="Q144">
        <v>3</v>
      </c>
      <c r="R144">
        <v>1E-3</v>
      </c>
    </row>
    <row r="145" spans="1:18" x14ac:dyDescent="0.25">
      <c r="A145" s="12">
        <v>272</v>
      </c>
      <c r="B145" s="12">
        <v>274</v>
      </c>
      <c r="C145">
        <v>100</v>
      </c>
      <c r="D145">
        <v>8</v>
      </c>
      <c r="E145">
        <v>1</v>
      </c>
      <c r="F145">
        <v>2</v>
      </c>
      <c r="G145">
        <v>2</v>
      </c>
      <c r="H145">
        <v>2</v>
      </c>
      <c r="I145">
        <v>3</v>
      </c>
      <c r="J145">
        <v>0</v>
      </c>
      <c r="N145">
        <v>252</v>
      </c>
      <c r="O145">
        <v>0.15</v>
      </c>
      <c r="P145" t="s">
        <v>73</v>
      </c>
      <c r="Q145">
        <v>2</v>
      </c>
      <c r="R145" t="s">
        <v>62</v>
      </c>
    </row>
    <row r="146" spans="1:18" x14ac:dyDescent="0.25">
      <c r="A146" s="12">
        <v>274</v>
      </c>
      <c r="B146" s="12">
        <v>276</v>
      </c>
      <c r="C146">
        <v>100</v>
      </c>
      <c r="D146">
        <v>6</v>
      </c>
      <c r="E146">
        <v>1</v>
      </c>
      <c r="F146">
        <v>2</v>
      </c>
      <c r="G146">
        <v>2</v>
      </c>
      <c r="H146">
        <v>2</v>
      </c>
      <c r="I146">
        <v>3</v>
      </c>
      <c r="J146">
        <v>0</v>
      </c>
      <c r="N146">
        <v>253</v>
      </c>
      <c r="O146">
        <v>0.26</v>
      </c>
      <c r="P146" t="s">
        <v>73</v>
      </c>
      <c r="Q146">
        <v>4</v>
      </c>
      <c r="R146" t="s">
        <v>62</v>
      </c>
    </row>
    <row r="147" spans="1:18" ht="26.25" x14ac:dyDescent="0.25">
      <c r="A147" s="12">
        <v>276</v>
      </c>
      <c r="B147" s="12">
        <v>278</v>
      </c>
      <c r="C147">
        <v>100</v>
      </c>
      <c r="D147">
        <v>6</v>
      </c>
      <c r="E147">
        <v>1</v>
      </c>
      <c r="F147">
        <v>2</v>
      </c>
      <c r="G147">
        <v>2</v>
      </c>
      <c r="H147">
        <v>3</v>
      </c>
      <c r="I147">
        <v>3</v>
      </c>
      <c r="J147">
        <v>0</v>
      </c>
      <c r="L147">
        <v>3</v>
      </c>
      <c r="M147" s="18" t="s">
        <v>141</v>
      </c>
      <c r="N147">
        <v>254</v>
      </c>
      <c r="O147">
        <v>0.85</v>
      </c>
      <c r="P147">
        <v>7.0000000000000001E-3</v>
      </c>
      <c r="Q147">
        <v>10</v>
      </c>
      <c r="R147" t="s">
        <v>62</v>
      </c>
    </row>
    <row r="148" spans="1:18" ht="30" x14ac:dyDescent="0.25">
      <c r="A148" s="12">
        <v>278</v>
      </c>
      <c r="B148" s="12">
        <v>280</v>
      </c>
      <c r="C148">
        <v>100</v>
      </c>
      <c r="D148">
        <v>4</v>
      </c>
      <c r="E148">
        <v>1</v>
      </c>
      <c r="F148">
        <v>2</v>
      </c>
      <c r="G148">
        <v>2</v>
      </c>
      <c r="H148">
        <v>3</v>
      </c>
      <c r="I148">
        <v>2</v>
      </c>
      <c r="J148">
        <v>0</v>
      </c>
      <c r="L148">
        <v>3</v>
      </c>
      <c r="M148" s="18" t="s">
        <v>142</v>
      </c>
      <c r="N148">
        <v>255</v>
      </c>
      <c r="O148">
        <v>0.63</v>
      </c>
      <c r="P148" t="s">
        <v>73</v>
      </c>
      <c r="Q148">
        <v>10</v>
      </c>
      <c r="R148" t="s">
        <v>62</v>
      </c>
    </row>
    <row r="149" spans="1:18" x14ac:dyDescent="0.25">
      <c r="A149" t="s">
        <v>33</v>
      </c>
      <c r="B149" t="s">
        <v>34</v>
      </c>
      <c r="C149" t="s">
        <v>35</v>
      </c>
      <c r="D149" t="s">
        <v>36</v>
      </c>
      <c r="E149" t="s">
        <v>37</v>
      </c>
      <c r="F149" t="s">
        <v>38</v>
      </c>
      <c r="G149" t="s">
        <v>39</v>
      </c>
      <c r="H149" t="s">
        <v>40</v>
      </c>
      <c r="I149" t="s">
        <v>41</v>
      </c>
      <c r="J149" t="s">
        <v>42</v>
      </c>
      <c r="L149" t="s">
        <v>43</v>
      </c>
      <c r="M149" s="15" t="s">
        <v>44</v>
      </c>
      <c r="N149" t="s">
        <v>45</v>
      </c>
      <c r="O149" t="s">
        <v>46</v>
      </c>
      <c r="P149" t="s">
        <v>47</v>
      </c>
      <c r="Q149" t="s">
        <v>48</v>
      </c>
      <c r="R149" t="s">
        <v>49</v>
      </c>
    </row>
    <row r="150" spans="1:18" ht="30" x14ac:dyDescent="0.25">
      <c r="A150" s="12">
        <v>280</v>
      </c>
      <c r="B150" s="12">
        <v>282</v>
      </c>
      <c r="C150">
        <v>100</v>
      </c>
      <c r="D150">
        <v>6</v>
      </c>
      <c r="E150">
        <v>1</v>
      </c>
      <c r="F150">
        <v>3</v>
      </c>
      <c r="G150">
        <v>2</v>
      </c>
      <c r="H150">
        <v>2</v>
      </c>
      <c r="I150">
        <v>1</v>
      </c>
      <c r="J150">
        <v>0</v>
      </c>
      <c r="L150">
        <v>3</v>
      </c>
      <c r="M150" s="18" t="s">
        <v>143</v>
      </c>
      <c r="N150">
        <v>256</v>
      </c>
      <c r="O150">
        <v>0.61</v>
      </c>
      <c r="P150" t="s">
        <v>73</v>
      </c>
      <c r="Q150">
        <v>9</v>
      </c>
      <c r="R150" t="s">
        <v>62</v>
      </c>
    </row>
    <row r="151" spans="1:18" ht="30" x14ac:dyDescent="0.25">
      <c r="A151" s="12">
        <v>282</v>
      </c>
      <c r="B151" s="12">
        <v>284</v>
      </c>
      <c r="C151">
        <v>100</v>
      </c>
      <c r="D151">
        <v>6</v>
      </c>
      <c r="E151">
        <v>1</v>
      </c>
      <c r="F151">
        <v>3</v>
      </c>
      <c r="G151">
        <v>3</v>
      </c>
      <c r="H151">
        <v>1</v>
      </c>
      <c r="I151">
        <v>1</v>
      </c>
      <c r="J151">
        <v>0</v>
      </c>
      <c r="L151">
        <v>2</v>
      </c>
      <c r="M151" s="15" t="s">
        <v>144</v>
      </c>
      <c r="N151">
        <v>257</v>
      </c>
      <c r="O151">
        <v>0.97</v>
      </c>
      <c r="P151">
        <v>8.9999999999999993E-3</v>
      </c>
      <c r="Q151">
        <v>6</v>
      </c>
      <c r="R151" t="s">
        <v>62</v>
      </c>
    </row>
    <row r="152" spans="1:18" ht="26.25" x14ac:dyDescent="0.25">
      <c r="A152" s="12">
        <v>284</v>
      </c>
      <c r="B152" s="12">
        <v>286</v>
      </c>
      <c r="C152">
        <v>100</v>
      </c>
      <c r="D152">
        <v>6</v>
      </c>
      <c r="E152">
        <v>1</v>
      </c>
      <c r="F152">
        <v>3</v>
      </c>
      <c r="G152">
        <v>3</v>
      </c>
      <c r="H152">
        <v>1</v>
      </c>
      <c r="I152">
        <v>1</v>
      </c>
      <c r="J152">
        <v>0</v>
      </c>
      <c r="M152" s="19" t="s">
        <v>145</v>
      </c>
      <c r="N152">
        <v>258</v>
      </c>
      <c r="O152">
        <v>0.95</v>
      </c>
      <c r="P152">
        <v>1.2999999999999999E-2</v>
      </c>
      <c r="Q152">
        <v>11</v>
      </c>
      <c r="R152" t="s">
        <v>62</v>
      </c>
    </row>
    <row r="153" spans="1:18" ht="26.25" x14ac:dyDescent="0.25">
      <c r="A153" s="12">
        <v>286</v>
      </c>
      <c r="B153" s="12">
        <v>288</v>
      </c>
      <c r="C153">
        <v>100</v>
      </c>
      <c r="D153">
        <v>8</v>
      </c>
      <c r="E153">
        <v>1</v>
      </c>
      <c r="F153">
        <v>3</v>
      </c>
      <c r="G153">
        <v>3</v>
      </c>
      <c r="H153">
        <v>1</v>
      </c>
      <c r="I153">
        <v>2</v>
      </c>
      <c r="J153">
        <v>0</v>
      </c>
      <c r="M153" s="18" t="s">
        <v>146</v>
      </c>
      <c r="N153">
        <v>259</v>
      </c>
      <c r="O153">
        <v>0.67</v>
      </c>
      <c r="P153">
        <v>5.0000000000000001E-3</v>
      </c>
      <c r="Q153">
        <v>11</v>
      </c>
      <c r="R153" t="s">
        <v>62</v>
      </c>
    </row>
    <row r="154" spans="1:18" ht="30" x14ac:dyDescent="0.25">
      <c r="A154" s="12">
        <v>288</v>
      </c>
      <c r="B154" s="12">
        <v>290</v>
      </c>
      <c r="C154">
        <v>100</v>
      </c>
      <c r="D154">
        <v>8</v>
      </c>
      <c r="E154">
        <v>1</v>
      </c>
      <c r="F154">
        <v>2</v>
      </c>
      <c r="G154">
        <v>3</v>
      </c>
      <c r="H154">
        <v>1</v>
      </c>
      <c r="I154">
        <v>2</v>
      </c>
      <c r="J154">
        <v>0</v>
      </c>
      <c r="M154" s="15" t="s">
        <v>147</v>
      </c>
      <c r="N154">
        <v>261</v>
      </c>
      <c r="O154">
        <v>0.79</v>
      </c>
      <c r="P154">
        <v>1.0999999999999999E-2</v>
      </c>
      <c r="Q154">
        <v>9</v>
      </c>
      <c r="R154" t="s">
        <v>62</v>
      </c>
    </row>
    <row r="155" spans="1:18" ht="30" x14ac:dyDescent="0.25">
      <c r="A155" s="12">
        <v>290</v>
      </c>
      <c r="B155" s="12">
        <v>292</v>
      </c>
      <c r="C155">
        <v>100</v>
      </c>
      <c r="D155">
        <v>6</v>
      </c>
      <c r="E155">
        <v>1</v>
      </c>
      <c r="F155">
        <v>2</v>
      </c>
      <c r="G155">
        <v>3</v>
      </c>
      <c r="H155">
        <v>1</v>
      </c>
      <c r="I155">
        <v>2</v>
      </c>
      <c r="J155">
        <v>0</v>
      </c>
      <c r="M155" s="15" t="s">
        <v>148</v>
      </c>
      <c r="N155">
        <v>262</v>
      </c>
      <c r="O155">
        <v>0.77</v>
      </c>
      <c r="P155">
        <v>8.0000000000000002E-3</v>
      </c>
      <c r="Q155">
        <v>10</v>
      </c>
      <c r="R155" t="s">
        <v>62</v>
      </c>
    </row>
    <row r="156" spans="1:18" x14ac:dyDescent="0.25">
      <c r="A156" s="12">
        <v>292</v>
      </c>
      <c r="B156" s="12">
        <v>294</v>
      </c>
      <c r="C156">
        <v>100</v>
      </c>
      <c r="D156">
        <v>5</v>
      </c>
      <c r="E156">
        <v>1</v>
      </c>
      <c r="F156">
        <v>2</v>
      </c>
      <c r="G156">
        <v>3</v>
      </c>
      <c r="H156">
        <v>1</v>
      </c>
      <c r="I156">
        <v>2</v>
      </c>
      <c r="J156">
        <v>0</v>
      </c>
      <c r="L156" t="s">
        <v>149</v>
      </c>
      <c r="N156">
        <v>263</v>
      </c>
      <c r="O156">
        <v>0.83</v>
      </c>
      <c r="P156">
        <v>8.0000000000000002E-3</v>
      </c>
      <c r="Q156">
        <v>10</v>
      </c>
      <c r="R156" t="s">
        <v>62</v>
      </c>
    </row>
    <row r="157" spans="1:18" x14ac:dyDescent="0.25">
      <c r="A157" s="12">
        <v>294</v>
      </c>
      <c r="B157" s="12">
        <v>296</v>
      </c>
      <c r="C157">
        <v>100</v>
      </c>
      <c r="D157">
        <v>10</v>
      </c>
      <c r="E157">
        <v>1</v>
      </c>
      <c r="F157">
        <v>2</v>
      </c>
      <c r="G157">
        <v>3</v>
      </c>
      <c r="H157">
        <v>1</v>
      </c>
      <c r="I157">
        <v>3</v>
      </c>
      <c r="J157">
        <v>0</v>
      </c>
      <c r="N157">
        <v>264</v>
      </c>
      <c r="O157" s="9">
        <v>0.3</v>
      </c>
      <c r="P157" t="s">
        <v>73</v>
      </c>
      <c r="Q157">
        <v>3</v>
      </c>
      <c r="R157" t="s">
        <v>62</v>
      </c>
    </row>
    <row r="158" spans="1:18" x14ac:dyDescent="0.25">
      <c r="A158" s="12">
        <v>296</v>
      </c>
      <c r="B158" s="12">
        <v>298</v>
      </c>
      <c r="C158">
        <v>95</v>
      </c>
      <c r="D158">
        <v>12</v>
      </c>
      <c r="E158">
        <v>1</v>
      </c>
      <c r="F158">
        <v>2</v>
      </c>
      <c r="G158">
        <v>3</v>
      </c>
      <c r="H158">
        <v>1</v>
      </c>
      <c r="I158">
        <v>3</v>
      </c>
      <c r="J158">
        <v>0</v>
      </c>
      <c r="N158">
        <v>265</v>
      </c>
      <c r="O158" s="9">
        <v>0.3</v>
      </c>
      <c r="P158" t="s">
        <v>73</v>
      </c>
      <c r="Q158">
        <v>4</v>
      </c>
      <c r="R158" t="s">
        <v>62</v>
      </c>
    </row>
    <row r="159" spans="1:18" ht="30" x14ac:dyDescent="0.25">
      <c r="A159" s="12">
        <v>298</v>
      </c>
      <c r="B159" s="12">
        <v>300</v>
      </c>
      <c r="C159">
        <v>100</v>
      </c>
      <c r="D159">
        <v>8</v>
      </c>
      <c r="E159">
        <v>1</v>
      </c>
      <c r="F159">
        <v>2</v>
      </c>
      <c r="G159">
        <v>2</v>
      </c>
      <c r="H159">
        <v>1</v>
      </c>
      <c r="I159">
        <v>3</v>
      </c>
      <c r="J159">
        <v>0</v>
      </c>
      <c r="M159" s="15" t="s">
        <v>150</v>
      </c>
      <c r="N159">
        <v>266</v>
      </c>
      <c r="O159">
        <v>0.41</v>
      </c>
      <c r="P159">
        <v>5.0000000000000001E-3</v>
      </c>
      <c r="Q159">
        <v>6</v>
      </c>
      <c r="R159" t="s">
        <v>62</v>
      </c>
    </row>
    <row r="160" spans="1:18" x14ac:dyDescent="0.25">
      <c r="A160" s="12">
        <v>300</v>
      </c>
      <c r="B160" s="12">
        <v>302</v>
      </c>
      <c r="C160">
        <v>100</v>
      </c>
      <c r="D160">
        <v>6</v>
      </c>
      <c r="E160">
        <v>1</v>
      </c>
      <c r="F160">
        <v>2</v>
      </c>
      <c r="G160">
        <v>2</v>
      </c>
      <c r="H160">
        <v>1</v>
      </c>
      <c r="I160">
        <v>2</v>
      </c>
      <c r="J160">
        <v>0</v>
      </c>
      <c r="N160">
        <v>267</v>
      </c>
      <c r="O160">
        <v>0.33</v>
      </c>
      <c r="P160" t="s">
        <v>73</v>
      </c>
      <c r="Q160">
        <v>3</v>
      </c>
      <c r="R160" t="s">
        <v>62</v>
      </c>
    </row>
    <row r="161" spans="1:18" x14ac:dyDescent="0.25">
      <c r="A161" s="12">
        <v>302</v>
      </c>
      <c r="B161" s="12">
        <v>304</v>
      </c>
      <c r="C161">
        <v>100</v>
      </c>
      <c r="D161">
        <v>6</v>
      </c>
      <c r="E161">
        <v>1</v>
      </c>
      <c r="F161">
        <v>3</v>
      </c>
      <c r="G161">
        <v>3</v>
      </c>
      <c r="H161">
        <v>1</v>
      </c>
      <c r="I161">
        <v>1</v>
      </c>
      <c r="J161">
        <v>0</v>
      </c>
      <c r="N161">
        <v>268</v>
      </c>
      <c r="O161">
        <v>0.35</v>
      </c>
      <c r="P161" t="s">
        <v>73</v>
      </c>
      <c r="Q161">
        <v>3</v>
      </c>
      <c r="R161" t="s">
        <v>62</v>
      </c>
    </row>
    <row r="162" spans="1:18" ht="30" x14ac:dyDescent="0.25">
      <c r="A162" s="12">
        <v>304</v>
      </c>
      <c r="B162" s="12">
        <v>306</v>
      </c>
      <c r="C162">
        <v>100</v>
      </c>
      <c r="D162">
        <v>8</v>
      </c>
      <c r="E162">
        <v>1</v>
      </c>
      <c r="F162">
        <v>3</v>
      </c>
      <c r="G162">
        <v>2</v>
      </c>
      <c r="H162">
        <v>1</v>
      </c>
      <c r="I162">
        <v>1</v>
      </c>
      <c r="J162">
        <v>0</v>
      </c>
      <c r="M162" s="18" t="s">
        <v>151</v>
      </c>
      <c r="N162">
        <v>269</v>
      </c>
      <c r="O162" s="9">
        <v>0.6</v>
      </c>
      <c r="P162">
        <v>1.0999999999999999E-2</v>
      </c>
      <c r="Q162">
        <v>6</v>
      </c>
      <c r="R162">
        <v>1E-3</v>
      </c>
    </row>
    <row r="163" spans="1:18" x14ac:dyDescent="0.25">
      <c r="A163" s="12">
        <v>306</v>
      </c>
      <c r="B163" s="12">
        <v>308</v>
      </c>
      <c r="C163">
        <v>100</v>
      </c>
      <c r="D163">
        <v>10</v>
      </c>
      <c r="E163">
        <v>1</v>
      </c>
      <c r="F163">
        <v>2</v>
      </c>
      <c r="G163">
        <v>2</v>
      </c>
      <c r="H163">
        <v>1</v>
      </c>
      <c r="I163">
        <v>2</v>
      </c>
      <c r="J163">
        <v>0</v>
      </c>
      <c r="N163">
        <v>270</v>
      </c>
      <c r="O163">
        <v>0.36</v>
      </c>
      <c r="P163" t="s">
        <v>73</v>
      </c>
      <c r="Q163">
        <v>4</v>
      </c>
      <c r="R163" t="s">
        <v>62</v>
      </c>
    </row>
    <row r="164" spans="1:18" x14ac:dyDescent="0.25">
      <c r="A164" s="12">
        <v>308</v>
      </c>
      <c r="B164" s="12">
        <v>310</v>
      </c>
      <c r="C164">
        <v>100</v>
      </c>
      <c r="D164">
        <v>6</v>
      </c>
      <c r="E164">
        <v>1</v>
      </c>
      <c r="F164">
        <v>2</v>
      </c>
      <c r="G164">
        <v>2</v>
      </c>
      <c r="H164">
        <v>1</v>
      </c>
      <c r="I164">
        <v>2</v>
      </c>
      <c r="J164">
        <v>0</v>
      </c>
      <c r="N164">
        <v>271</v>
      </c>
      <c r="O164">
        <v>0.51</v>
      </c>
      <c r="P164">
        <v>7.0000000000000001E-3</v>
      </c>
      <c r="Q164">
        <v>7</v>
      </c>
      <c r="R164" t="s">
        <v>62</v>
      </c>
    </row>
    <row r="165" spans="1:18" ht="30" x14ac:dyDescent="0.25">
      <c r="A165" s="12">
        <v>310</v>
      </c>
      <c r="B165" s="12">
        <v>312</v>
      </c>
      <c r="C165">
        <v>100</v>
      </c>
      <c r="D165">
        <v>12</v>
      </c>
      <c r="E165">
        <v>1</v>
      </c>
      <c r="F165">
        <v>3</v>
      </c>
      <c r="G165">
        <v>2</v>
      </c>
      <c r="H165">
        <v>1</v>
      </c>
      <c r="I165">
        <v>1</v>
      </c>
      <c r="J165">
        <v>0</v>
      </c>
      <c r="M165" s="18" t="s">
        <v>152</v>
      </c>
      <c r="N165">
        <v>272</v>
      </c>
      <c r="O165">
        <v>0.49</v>
      </c>
      <c r="P165">
        <v>8.0000000000000002E-3</v>
      </c>
      <c r="Q165">
        <v>5</v>
      </c>
      <c r="R165" t="s">
        <v>62</v>
      </c>
    </row>
    <row r="166" spans="1:18" x14ac:dyDescent="0.25">
      <c r="A166" s="12">
        <v>312</v>
      </c>
      <c r="B166" s="12">
        <v>314</v>
      </c>
      <c r="C166">
        <v>100</v>
      </c>
      <c r="D166">
        <v>15</v>
      </c>
      <c r="E166">
        <v>1</v>
      </c>
      <c r="F166">
        <v>3</v>
      </c>
      <c r="G166">
        <v>2</v>
      </c>
      <c r="H166">
        <v>1</v>
      </c>
      <c r="I166">
        <v>1</v>
      </c>
      <c r="J166">
        <v>0</v>
      </c>
      <c r="N166">
        <v>273</v>
      </c>
      <c r="O166">
        <v>0.25</v>
      </c>
      <c r="P166" t="s">
        <v>73</v>
      </c>
      <c r="Q166">
        <v>4</v>
      </c>
      <c r="R166" t="s">
        <v>62</v>
      </c>
    </row>
    <row r="167" spans="1:18" x14ac:dyDescent="0.25">
      <c r="A167" s="12">
        <v>314</v>
      </c>
      <c r="B167" s="12">
        <v>316</v>
      </c>
      <c r="C167">
        <v>100</v>
      </c>
      <c r="D167">
        <v>6</v>
      </c>
      <c r="E167">
        <v>1</v>
      </c>
      <c r="F167">
        <v>3</v>
      </c>
      <c r="G167">
        <v>2</v>
      </c>
      <c r="H167">
        <v>1</v>
      </c>
      <c r="I167">
        <v>1</v>
      </c>
      <c r="J167">
        <v>0</v>
      </c>
      <c r="N167">
        <v>274</v>
      </c>
      <c r="O167">
        <v>0.24</v>
      </c>
      <c r="P167" t="s">
        <v>73</v>
      </c>
      <c r="Q167">
        <v>2</v>
      </c>
      <c r="R167" t="s">
        <v>62</v>
      </c>
    </row>
    <row r="168" spans="1:18" ht="26.25" x14ac:dyDescent="0.25">
      <c r="A168" s="12">
        <v>316</v>
      </c>
      <c r="B168" s="12">
        <v>318</v>
      </c>
      <c r="C168">
        <v>100</v>
      </c>
      <c r="D168">
        <v>4</v>
      </c>
      <c r="E168">
        <v>1</v>
      </c>
      <c r="F168">
        <v>3</v>
      </c>
      <c r="G168">
        <v>1</v>
      </c>
      <c r="H168">
        <v>1</v>
      </c>
      <c r="I168">
        <v>1</v>
      </c>
      <c r="J168">
        <v>0</v>
      </c>
      <c r="M168" s="18" t="s">
        <v>153</v>
      </c>
      <c r="N168">
        <v>275</v>
      </c>
      <c r="O168">
        <v>0.62</v>
      </c>
      <c r="P168" s="5">
        <v>8.9999999999999993E-3</v>
      </c>
      <c r="Q168" s="5">
        <v>2</v>
      </c>
      <c r="R168" t="s">
        <v>62</v>
      </c>
    </row>
    <row r="169" spans="1:18" ht="30" x14ac:dyDescent="0.25">
      <c r="A169" s="12">
        <v>318</v>
      </c>
      <c r="B169" s="12">
        <v>320</v>
      </c>
      <c r="C169">
        <v>100</v>
      </c>
      <c r="D169">
        <v>4</v>
      </c>
      <c r="E169">
        <v>1</v>
      </c>
      <c r="F169">
        <v>3</v>
      </c>
      <c r="G169">
        <v>2</v>
      </c>
      <c r="H169">
        <v>1</v>
      </c>
      <c r="I169">
        <v>1</v>
      </c>
      <c r="J169">
        <v>0</v>
      </c>
      <c r="M169" s="15" t="s">
        <v>154</v>
      </c>
      <c r="N169">
        <v>277</v>
      </c>
      <c r="O169">
        <v>0.27</v>
      </c>
      <c r="P169" t="s">
        <v>73</v>
      </c>
      <c r="Q169" s="5">
        <v>1</v>
      </c>
      <c r="R169" t="s">
        <v>62</v>
      </c>
    </row>
    <row r="170" spans="1:18" ht="30" x14ac:dyDescent="0.25">
      <c r="A170" s="12">
        <v>320</v>
      </c>
      <c r="B170" s="12">
        <v>322</v>
      </c>
      <c r="C170">
        <v>100</v>
      </c>
      <c r="D170">
        <v>6</v>
      </c>
      <c r="E170">
        <v>1</v>
      </c>
      <c r="F170">
        <v>3</v>
      </c>
      <c r="G170">
        <v>2</v>
      </c>
      <c r="H170">
        <v>1</v>
      </c>
      <c r="I170">
        <v>1</v>
      </c>
      <c r="J170">
        <v>0</v>
      </c>
      <c r="M170" s="15" t="s">
        <v>155</v>
      </c>
      <c r="N170">
        <v>278</v>
      </c>
      <c r="O170">
        <v>0.72</v>
      </c>
      <c r="P170">
        <v>2.1000000000000001E-2</v>
      </c>
      <c r="Q170" s="5">
        <v>4</v>
      </c>
      <c r="R170" t="s">
        <v>62</v>
      </c>
    </row>
    <row r="171" spans="1:18" ht="30" x14ac:dyDescent="0.25">
      <c r="A171" s="12">
        <v>322</v>
      </c>
      <c r="B171" s="12">
        <v>324</v>
      </c>
      <c r="C171">
        <v>100</v>
      </c>
      <c r="D171">
        <v>8</v>
      </c>
      <c r="E171">
        <v>1</v>
      </c>
      <c r="F171">
        <v>3</v>
      </c>
      <c r="G171">
        <v>2</v>
      </c>
      <c r="H171">
        <v>1</v>
      </c>
      <c r="I171">
        <v>1</v>
      </c>
      <c r="J171">
        <v>0</v>
      </c>
      <c r="M171" s="18" t="s">
        <v>156</v>
      </c>
      <c r="N171">
        <v>279</v>
      </c>
      <c r="O171">
        <v>0.17</v>
      </c>
      <c r="P171" t="s">
        <v>73</v>
      </c>
      <c r="Q171" t="s">
        <v>89</v>
      </c>
      <c r="R171" t="s">
        <v>62</v>
      </c>
    </row>
    <row r="172" spans="1:18" x14ac:dyDescent="0.25">
      <c r="A172" s="12">
        <v>324</v>
      </c>
      <c r="B172" s="12">
        <v>326</v>
      </c>
      <c r="C172">
        <v>100</v>
      </c>
      <c r="D172">
        <v>12</v>
      </c>
      <c r="E172">
        <v>1</v>
      </c>
      <c r="F172">
        <v>3</v>
      </c>
      <c r="G172">
        <v>2</v>
      </c>
      <c r="H172">
        <v>1</v>
      </c>
      <c r="I172">
        <v>1</v>
      </c>
      <c r="J172">
        <v>0</v>
      </c>
      <c r="N172">
        <v>280</v>
      </c>
      <c r="O172" s="9">
        <v>0.2</v>
      </c>
      <c r="P172" t="s">
        <v>73</v>
      </c>
      <c r="Q172">
        <v>1</v>
      </c>
      <c r="R172" t="s">
        <v>62</v>
      </c>
    </row>
    <row r="173" spans="1:18" ht="30" x14ac:dyDescent="0.25">
      <c r="A173" s="12">
        <v>326</v>
      </c>
      <c r="B173" s="12">
        <v>328</v>
      </c>
      <c r="C173">
        <v>100</v>
      </c>
      <c r="D173">
        <v>8</v>
      </c>
      <c r="E173">
        <v>1</v>
      </c>
      <c r="F173">
        <v>2</v>
      </c>
      <c r="G173">
        <v>2</v>
      </c>
      <c r="H173">
        <v>1</v>
      </c>
      <c r="I173">
        <v>1</v>
      </c>
      <c r="J173">
        <v>0</v>
      </c>
      <c r="M173" s="18" t="s">
        <v>157</v>
      </c>
      <c r="N173">
        <v>281</v>
      </c>
      <c r="O173">
        <v>0.17</v>
      </c>
      <c r="P173" t="s">
        <v>73</v>
      </c>
      <c r="Q173">
        <v>2</v>
      </c>
      <c r="R173" t="s">
        <v>62</v>
      </c>
    </row>
    <row r="174" spans="1:18" ht="30" x14ac:dyDescent="0.25">
      <c r="A174" s="12">
        <v>328</v>
      </c>
      <c r="B174" s="12">
        <v>330</v>
      </c>
      <c r="C174">
        <v>100</v>
      </c>
      <c r="D174">
        <v>8</v>
      </c>
      <c r="E174">
        <v>1</v>
      </c>
      <c r="F174">
        <v>2</v>
      </c>
      <c r="G174">
        <v>2</v>
      </c>
      <c r="H174">
        <v>1</v>
      </c>
      <c r="I174">
        <v>2</v>
      </c>
      <c r="J174">
        <v>0</v>
      </c>
      <c r="M174" s="15" t="s">
        <v>158</v>
      </c>
      <c r="N174">
        <v>282</v>
      </c>
      <c r="O174" s="9">
        <v>0.2</v>
      </c>
      <c r="P174" t="s">
        <v>73</v>
      </c>
      <c r="Q174">
        <v>1</v>
      </c>
      <c r="R174" t="s">
        <v>62</v>
      </c>
    </row>
    <row r="175" spans="1:18" x14ac:dyDescent="0.25">
      <c r="A175" s="12">
        <v>330</v>
      </c>
      <c r="B175" s="12">
        <v>332</v>
      </c>
      <c r="C175">
        <v>100</v>
      </c>
      <c r="D175">
        <v>14</v>
      </c>
      <c r="E175">
        <v>1</v>
      </c>
      <c r="F175">
        <v>3</v>
      </c>
      <c r="G175">
        <v>2</v>
      </c>
      <c r="H175">
        <v>1</v>
      </c>
      <c r="I175">
        <v>2</v>
      </c>
      <c r="J175">
        <v>0</v>
      </c>
      <c r="M175" s="15" t="s">
        <v>159</v>
      </c>
      <c r="N175">
        <v>283</v>
      </c>
      <c r="O175">
        <v>0.24</v>
      </c>
      <c r="P175" t="s">
        <v>73</v>
      </c>
      <c r="Q175">
        <v>1</v>
      </c>
      <c r="R175" t="s">
        <v>62</v>
      </c>
    </row>
    <row r="176" spans="1:18" x14ac:dyDescent="0.25">
      <c r="A176" s="12">
        <v>332</v>
      </c>
      <c r="B176" s="12">
        <v>334</v>
      </c>
      <c r="C176">
        <v>100</v>
      </c>
      <c r="D176">
        <v>6</v>
      </c>
      <c r="E176">
        <v>1</v>
      </c>
      <c r="F176">
        <v>2</v>
      </c>
      <c r="G176">
        <v>2</v>
      </c>
      <c r="H176">
        <v>1</v>
      </c>
      <c r="I176">
        <v>3</v>
      </c>
      <c r="J176">
        <v>0</v>
      </c>
      <c r="N176">
        <v>284</v>
      </c>
      <c r="O176">
        <v>0.22</v>
      </c>
      <c r="P176" t="s">
        <v>73</v>
      </c>
      <c r="Q176">
        <v>2</v>
      </c>
      <c r="R176" t="s">
        <v>62</v>
      </c>
    </row>
    <row r="177" spans="1:46" ht="30" x14ac:dyDescent="0.25">
      <c r="A177" s="12">
        <v>334</v>
      </c>
      <c r="B177" s="12">
        <v>336</v>
      </c>
      <c r="C177">
        <v>100</v>
      </c>
      <c r="D177">
        <v>6</v>
      </c>
      <c r="E177">
        <v>1</v>
      </c>
      <c r="F177">
        <v>2</v>
      </c>
      <c r="G177">
        <v>2</v>
      </c>
      <c r="H177">
        <v>1</v>
      </c>
      <c r="I177">
        <v>3</v>
      </c>
      <c r="J177">
        <v>0</v>
      </c>
      <c r="M177" s="18" t="s">
        <v>160</v>
      </c>
      <c r="N177">
        <v>285</v>
      </c>
      <c r="O177">
        <v>0.17</v>
      </c>
      <c r="P177" t="s">
        <v>73</v>
      </c>
      <c r="Q177">
        <v>1</v>
      </c>
      <c r="R177">
        <v>1E-3</v>
      </c>
    </row>
    <row r="178" spans="1:46" ht="30" x14ac:dyDescent="0.25">
      <c r="A178" s="12">
        <v>336</v>
      </c>
      <c r="B178" s="12">
        <v>338</v>
      </c>
      <c r="C178">
        <v>100</v>
      </c>
      <c r="D178">
        <v>6</v>
      </c>
      <c r="E178">
        <v>1</v>
      </c>
      <c r="F178">
        <v>2</v>
      </c>
      <c r="G178">
        <v>2</v>
      </c>
      <c r="H178">
        <v>1</v>
      </c>
      <c r="I178">
        <v>3</v>
      </c>
      <c r="J178">
        <v>0</v>
      </c>
      <c r="M178" s="15" t="s">
        <v>161</v>
      </c>
      <c r="N178">
        <v>286</v>
      </c>
      <c r="O178">
        <v>0.24</v>
      </c>
      <c r="P178">
        <v>6.8000000000000005E-2</v>
      </c>
      <c r="Q178">
        <v>1</v>
      </c>
      <c r="R178" t="s">
        <v>62</v>
      </c>
    </row>
    <row r="179" spans="1:46" ht="30" x14ac:dyDescent="0.25">
      <c r="A179" s="12">
        <v>338</v>
      </c>
      <c r="B179" s="12">
        <v>340</v>
      </c>
      <c r="C179">
        <v>100</v>
      </c>
      <c r="D179">
        <v>6</v>
      </c>
      <c r="E179">
        <v>1</v>
      </c>
      <c r="F179">
        <v>2</v>
      </c>
      <c r="G179">
        <v>2</v>
      </c>
      <c r="H179">
        <v>1</v>
      </c>
      <c r="I179">
        <v>2</v>
      </c>
      <c r="J179">
        <v>0</v>
      </c>
      <c r="M179" s="18" t="s">
        <v>162</v>
      </c>
      <c r="N179">
        <v>287</v>
      </c>
      <c r="O179">
        <v>0.11</v>
      </c>
      <c r="P179" t="s">
        <v>73</v>
      </c>
      <c r="Q179">
        <v>2</v>
      </c>
      <c r="R179" t="s">
        <v>62</v>
      </c>
    </row>
    <row r="180" spans="1:46" x14ac:dyDescent="0.25">
      <c r="A180" s="12">
        <v>340</v>
      </c>
      <c r="B180" s="12">
        <v>342</v>
      </c>
      <c r="C180">
        <v>100</v>
      </c>
      <c r="D180">
        <v>8</v>
      </c>
      <c r="E180">
        <v>1</v>
      </c>
      <c r="F180">
        <v>2</v>
      </c>
      <c r="G180">
        <v>2</v>
      </c>
      <c r="H180">
        <v>1</v>
      </c>
      <c r="I180">
        <v>2</v>
      </c>
      <c r="J180">
        <v>0</v>
      </c>
      <c r="M180" s="15" t="s">
        <v>163</v>
      </c>
      <c r="N180">
        <v>288</v>
      </c>
      <c r="O180">
        <v>0.04</v>
      </c>
      <c r="P180" t="s">
        <v>73</v>
      </c>
      <c r="Q180" t="s">
        <v>89</v>
      </c>
      <c r="R180" t="s">
        <v>62</v>
      </c>
    </row>
    <row r="181" spans="1:46" x14ac:dyDescent="0.25">
      <c r="A181" s="12">
        <v>342</v>
      </c>
      <c r="B181" s="12">
        <v>344</v>
      </c>
      <c r="C181">
        <v>100</v>
      </c>
      <c r="D181">
        <v>6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0</v>
      </c>
      <c r="N181">
        <v>290</v>
      </c>
      <c r="O181">
        <v>0.06</v>
      </c>
      <c r="P181" t="s">
        <v>73</v>
      </c>
      <c r="Q181">
        <v>1</v>
      </c>
      <c r="R181" t="s">
        <v>62</v>
      </c>
    </row>
    <row r="182" spans="1:46" x14ac:dyDescent="0.25">
      <c r="A182" s="12">
        <v>344</v>
      </c>
      <c r="B182" s="12">
        <v>346</v>
      </c>
      <c r="C182">
        <v>100</v>
      </c>
      <c r="D182">
        <v>4</v>
      </c>
      <c r="E182">
        <v>1</v>
      </c>
      <c r="F182">
        <v>2</v>
      </c>
      <c r="G182">
        <v>2</v>
      </c>
      <c r="H182">
        <v>1</v>
      </c>
      <c r="I182">
        <v>2</v>
      </c>
      <c r="J182">
        <v>0</v>
      </c>
      <c r="N182">
        <v>291</v>
      </c>
      <c r="O182">
        <v>7.0000000000000007E-2</v>
      </c>
      <c r="P182" t="s">
        <v>73</v>
      </c>
      <c r="Q182" t="s">
        <v>89</v>
      </c>
      <c r="R182" t="s">
        <v>62</v>
      </c>
    </row>
    <row r="183" spans="1:46" x14ac:dyDescent="0.25">
      <c r="A183" s="12">
        <v>346</v>
      </c>
      <c r="B183" s="12">
        <v>348</v>
      </c>
      <c r="C183">
        <v>100</v>
      </c>
      <c r="D183">
        <v>20</v>
      </c>
      <c r="E183">
        <v>1</v>
      </c>
      <c r="F183">
        <v>3</v>
      </c>
      <c r="G183">
        <v>2</v>
      </c>
      <c r="H183">
        <v>1</v>
      </c>
      <c r="I183">
        <v>0</v>
      </c>
      <c r="J183">
        <v>0</v>
      </c>
      <c r="M183" s="18" t="s">
        <v>164</v>
      </c>
      <c r="N183">
        <v>292</v>
      </c>
      <c r="O183">
        <v>0.11</v>
      </c>
      <c r="P183" t="s">
        <v>73</v>
      </c>
      <c r="Q183" t="s">
        <v>89</v>
      </c>
      <c r="R183" t="s">
        <v>62</v>
      </c>
    </row>
    <row r="184" spans="1:46" ht="26.25" x14ac:dyDescent="0.25">
      <c r="A184" s="12">
        <v>348</v>
      </c>
      <c r="B184" s="12">
        <v>350.6</v>
      </c>
      <c r="C184">
        <v>100</v>
      </c>
      <c r="D184">
        <v>25</v>
      </c>
      <c r="E184">
        <v>1</v>
      </c>
      <c r="F184">
        <v>3</v>
      </c>
      <c r="G184">
        <v>2</v>
      </c>
      <c r="H184">
        <v>1</v>
      </c>
      <c r="I184">
        <v>0</v>
      </c>
      <c r="J184">
        <v>0</v>
      </c>
      <c r="M184" s="18" t="s">
        <v>165</v>
      </c>
      <c r="N184">
        <v>293</v>
      </c>
      <c r="O184">
        <v>0.19</v>
      </c>
      <c r="P184" s="10">
        <v>0.01</v>
      </c>
      <c r="Q184">
        <v>3</v>
      </c>
      <c r="R184" t="s">
        <v>62</v>
      </c>
    </row>
    <row r="185" spans="1:46" x14ac:dyDescent="0.25">
      <c r="A185" s="12"/>
      <c r="B185" s="12"/>
    </row>
    <row r="188" spans="1:46" ht="26.25" x14ac:dyDescent="0.25">
      <c r="A188" s="71" t="s">
        <v>166</v>
      </c>
      <c r="B188" s="74"/>
      <c r="C188" s="70" t="s">
        <v>167</v>
      </c>
      <c r="D188" s="70"/>
      <c r="E188" s="70"/>
      <c r="F188" s="70" t="s">
        <v>168</v>
      </c>
      <c r="G188" s="70"/>
      <c r="H188" s="70"/>
      <c r="I188" s="70"/>
      <c r="J188" s="74" t="s">
        <v>169</v>
      </c>
      <c r="K188" s="74"/>
      <c r="L188" s="74"/>
      <c r="M188" s="14" t="s">
        <v>4</v>
      </c>
      <c r="N188" s="70" t="s">
        <v>170</v>
      </c>
      <c r="O188" s="70"/>
      <c r="P188" s="70"/>
      <c r="Q188" s="70" t="s">
        <v>171</v>
      </c>
      <c r="R188" s="70"/>
      <c r="S188" t="s">
        <v>7</v>
      </c>
      <c r="T188" s="20"/>
      <c r="AK188" t="s">
        <v>8</v>
      </c>
      <c r="AR188" t="s">
        <v>172</v>
      </c>
    </row>
    <row r="189" spans="1:46" x14ac:dyDescent="0.25">
      <c r="A189" s="70" t="s">
        <v>173</v>
      </c>
      <c r="B189" s="70"/>
      <c r="C189" s="70"/>
      <c r="D189" s="70"/>
      <c r="E189" s="70"/>
      <c r="F189" s="70" t="s">
        <v>174</v>
      </c>
      <c r="G189" s="70"/>
      <c r="H189" s="70"/>
      <c r="I189" s="70"/>
      <c r="J189" s="70" t="s">
        <v>175</v>
      </c>
      <c r="K189" s="70"/>
      <c r="L189" s="70"/>
      <c r="M189" s="15" t="s">
        <v>176</v>
      </c>
      <c r="N189" s="70" t="s">
        <v>177</v>
      </c>
      <c r="O189" s="70"/>
      <c r="P189" s="70"/>
      <c r="Q189" s="70"/>
      <c r="R189" s="4"/>
      <c r="T189" s="20"/>
      <c r="AM189" t="s">
        <v>14</v>
      </c>
      <c r="AP189" t="s">
        <v>178</v>
      </c>
      <c r="AQ189" t="s">
        <v>36</v>
      </c>
      <c r="AR189" t="s">
        <v>179</v>
      </c>
    </row>
    <row r="190" spans="1:46" ht="30" x14ac:dyDescent="0.25">
      <c r="A190" s="2" t="s">
        <v>15</v>
      </c>
      <c r="B190" s="2"/>
      <c r="C190" s="2" t="s">
        <v>16</v>
      </c>
      <c r="D190" s="2" t="s">
        <v>17</v>
      </c>
      <c r="E190" s="2" t="s">
        <v>18</v>
      </c>
      <c r="F190" s="2" t="s">
        <v>16</v>
      </c>
      <c r="G190" s="2" t="s">
        <v>19</v>
      </c>
      <c r="H190" s="2" t="s">
        <v>18</v>
      </c>
      <c r="I190" s="2" t="s">
        <v>16</v>
      </c>
      <c r="J190" s="2" t="s">
        <v>17</v>
      </c>
      <c r="K190" s="2"/>
      <c r="L190" s="2" t="s">
        <v>18</v>
      </c>
      <c r="M190" s="16" t="s">
        <v>20</v>
      </c>
      <c r="N190" s="70"/>
      <c r="O190" s="70"/>
      <c r="P190" s="70"/>
      <c r="Q190" s="70"/>
      <c r="R190" s="70"/>
      <c r="T190" s="20"/>
      <c r="AM190">
        <v>1</v>
      </c>
      <c r="AN190" t="s">
        <v>22</v>
      </c>
      <c r="AP190" t="s">
        <v>180</v>
      </c>
      <c r="AQ190" t="s">
        <v>181</v>
      </c>
      <c r="AR190" t="s">
        <v>182</v>
      </c>
      <c r="AS190" t="s">
        <v>182</v>
      </c>
      <c r="AT190" t="s">
        <v>182</v>
      </c>
    </row>
    <row r="191" spans="1:46" x14ac:dyDescent="0.25">
      <c r="A191" s="2"/>
      <c r="B191" s="2"/>
      <c r="C191" s="2" t="s">
        <v>23</v>
      </c>
      <c r="D191" s="2">
        <v>96.7</v>
      </c>
      <c r="E191" s="2">
        <v>59.2</v>
      </c>
      <c r="F191" s="2">
        <v>198.1</v>
      </c>
      <c r="G191" s="2">
        <v>101.7</v>
      </c>
      <c r="H191" s="2">
        <v>58.6</v>
      </c>
      <c r="I191" s="2"/>
      <c r="J191" s="2"/>
      <c r="K191" s="2"/>
      <c r="L191" s="2"/>
      <c r="M191" s="26"/>
      <c r="N191" s="4"/>
      <c r="O191" s="2"/>
      <c r="P191" s="2"/>
      <c r="Q191" s="2"/>
      <c r="R191" s="2"/>
      <c r="T191" s="20"/>
      <c r="AM191">
        <v>2</v>
      </c>
      <c r="AN191" t="s">
        <v>26</v>
      </c>
      <c r="AQ191" t="s">
        <v>183</v>
      </c>
      <c r="AR191" t="s">
        <v>184</v>
      </c>
      <c r="AS191" t="s">
        <v>184</v>
      </c>
      <c r="AT191" t="s">
        <v>184</v>
      </c>
    </row>
    <row r="192" spans="1:46" x14ac:dyDescent="0.25">
      <c r="A192" s="70" t="s">
        <v>27</v>
      </c>
      <c r="B192" s="70"/>
      <c r="C192" s="4"/>
      <c r="D192" s="4"/>
      <c r="E192" s="4"/>
      <c r="F192" s="4"/>
      <c r="N192" s="70" t="s">
        <v>185</v>
      </c>
      <c r="O192" s="70"/>
      <c r="S192" t="s">
        <v>29</v>
      </c>
      <c r="T192" s="20"/>
      <c r="Y192" t="s">
        <v>30</v>
      </c>
      <c r="AE192" t="s">
        <v>31</v>
      </c>
      <c r="AK192" t="s">
        <v>16</v>
      </c>
      <c r="AM192">
        <v>10</v>
      </c>
      <c r="AN192" t="s">
        <v>32</v>
      </c>
      <c r="AQ192" t="s">
        <v>186</v>
      </c>
      <c r="AR192" t="s">
        <v>187</v>
      </c>
      <c r="AS192" t="s">
        <v>187</v>
      </c>
      <c r="AT192" t="s">
        <v>187</v>
      </c>
    </row>
    <row r="193" spans="1:46" x14ac:dyDescent="0.25">
      <c r="A193" t="s">
        <v>33</v>
      </c>
      <c r="B193" t="s">
        <v>34</v>
      </c>
      <c r="C193" t="s">
        <v>35</v>
      </c>
      <c r="D193" t="s">
        <v>36</v>
      </c>
      <c r="E193" t="s">
        <v>37</v>
      </c>
      <c r="F193" t="s">
        <v>38</v>
      </c>
      <c r="G193" t="s">
        <v>39</v>
      </c>
      <c r="H193" t="s">
        <v>40</v>
      </c>
      <c r="I193" t="s">
        <v>41</v>
      </c>
      <c r="J193" t="s">
        <v>42</v>
      </c>
      <c r="L193" t="s">
        <v>43</v>
      </c>
      <c r="M193" s="15" t="s">
        <v>44</v>
      </c>
      <c r="N193" t="s">
        <v>45</v>
      </c>
      <c r="O193" t="s">
        <v>46</v>
      </c>
      <c r="P193" t="s">
        <v>47</v>
      </c>
      <c r="Q193" t="s">
        <v>48</v>
      </c>
      <c r="R193" t="s">
        <v>49</v>
      </c>
      <c r="S193" t="s">
        <v>45</v>
      </c>
      <c r="T193" s="5" t="s">
        <v>50</v>
      </c>
      <c r="U193" t="s">
        <v>46</v>
      </c>
      <c r="V193" t="s">
        <v>47</v>
      </c>
      <c r="W193" t="s">
        <v>48</v>
      </c>
      <c r="X193" t="s">
        <v>49</v>
      </c>
      <c r="Y193" t="s">
        <v>45</v>
      </c>
      <c r="Z193" t="s">
        <v>50</v>
      </c>
      <c r="AA193" t="s">
        <v>46</v>
      </c>
      <c r="AB193" t="s">
        <v>47</v>
      </c>
      <c r="AC193" t="s">
        <v>48</v>
      </c>
      <c r="AD193" t="s">
        <v>49</v>
      </c>
      <c r="AE193" t="s">
        <v>45</v>
      </c>
      <c r="AF193" t="s">
        <v>50</v>
      </c>
      <c r="AG193" t="s">
        <v>46</v>
      </c>
      <c r="AH193" t="s">
        <v>47</v>
      </c>
      <c r="AI193" t="s">
        <v>48</v>
      </c>
      <c r="AJ193" t="s">
        <v>49</v>
      </c>
      <c r="AK193" t="s">
        <v>33</v>
      </c>
      <c r="AL193" t="s">
        <v>34</v>
      </c>
      <c r="AM193">
        <v>11</v>
      </c>
      <c r="AN193" t="s">
        <v>51</v>
      </c>
      <c r="AQ193" t="s">
        <v>188</v>
      </c>
      <c r="AR193" t="s">
        <v>189</v>
      </c>
      <c r="AS193" t="s">
        <v>189</v>
      </c>
      <c r="AT193" t="s">
        <v>189</v>
      </c>
    </row>
    <row r="194" spans="1:46" ht="26.25" x14ac:dyDescent="0.25">
      <c r="A194">
        <v>0</v>
      </c>
      <c r="B194">
        <v>3.1</v>
      </c>
      <c r="M194" s="17" t="s">
        <v>190</v>
      </c>
      <c r="T194" s="20"/>
      <c r="AM194">
        <v>12</v>
      </c>
      <c r="AN194" t="s">
        <v>53</v>
      </c>
    </row>
    <row r="195" spans="1:46" ht="26.25" x14ac:dyDescent="0.25">
      <c r="A195">
        <v>3.1</v>
      </c>
      <c r="B195" s="12">
        <v>5</v>
      </c>
      <c r="C195">
        <v>98</v>
      </c>
      <c r="D195">
        <v>20</v>
      </c>
      <c r="E195">
        <v>1</v>
      </c>
      <c r="F195">
        <v>3</v>
      </c>
      <c r="G195">
        <v>2</v>
      </c>
      <c r="H195">
        <v>1</v>
      </c>
      <c r="I195">
        <v>0</v>
      </c>
      <c r="J195">
        <v>3</v>
      </c>
      <c r="L195">
        <v>0</v>
      </c>
      <c r="M195" s="18" t="s">
        <v>191</v>
      </c>
      <c r="N195" s="7">
        <v>101</v>
      </c>
      <c r="O195">
        <v>0.06</v>
      </c>
      <c r="P195" t="s">
        <v>73</v>
      </c>
      <c r="Q195">
        <v>3</v>
      </c>
      <c r="R195">
        <v>1E-3</v>
      </c>
      <c r="T195" s="20"/>
      <c r="AM195">
        <v>20</v>
      </c>
      <c r="AN195" t="s">
        <v>55</v>
      </c>
    </row>
    <row r="196" spans="1:46" ht="26.25" x14ac:dyDescent="0.25">
      <c r="A196" s="12">
        <v>5</v>
      </c>
      <c r="B196" s="12">
        <v>7</v>
      </c>
      <c r="C196">
        <v>99</v>
      </c>
      <c r="D196">
        <v>20</v>
      </c>
      <c r="E196">
        <v>1</v>
      </c>
      <c r="F196">
        <v>3</v>
      </c>
      <c r="G196">
        <v>2</v>
      </c>
      <c r="H196">
        <v>1</v>
      </c>
      <c r="I196">
        <v>0</v>
      </c>
      <c r="J196">
        <v>3</v>
      </c>
      <c r="L196">
        <v>1</v>
      </c>
      <c r="M196" s="17" t="s">
        <v>192</v>
      </c>
      <c r="N196">
        <v>102</v>
      </c>
      <c r="O196">
        <v>7.0000000000000007E-2</v>
      </c>
      <c r="P196">
        <v>1.7000000000000001E-2</v>
      </c>
      <c r="Q196">
        <v>6</v>
      </c>
      <c r="R196">
        <v>1E-3</v>
      </c>
      <c r="T196" s="20"/>
      <c r="AM196">
        <v>21</v>
      </c>
      <c r="AN196" t="s">
        <v>57</v>
      </c>
    </row>
    <row r="197" spans="1:46" ht="26.25" x14ac:dyDescent="0.25">
      <c r="A197" s="12">
        <v>7</v>
      </c>
      <c r="B197" s="12">
        <v>9</v>
      </c>
      <c r="C197">
        <v>100</v>
      </c>
      <c r="D197">
        <v>7</v>
      </c>
      <c r="E197">
        <v>1</v>
      </c>
      <c r="F197">
        <v>3</v>
      </c>
      <c r="G197">
        <v>3</v>
      </c>
      <c r="H197">
        <v>1</v>
      </c>
      <c r="I197">
        <v>0</v>
      </c>
      <c r="J197">
        <v>3</v>
      </c>
      <c r="L197">
        <v>1</v>
      </c>
      <c r="M197" s="17" t="s">
        <v>193</v>
      </c>
      <c r="N197" s="7">
        <v>103</v>
      </c>
      <c r="O197" s="5">
        <v>0.05</v>
      </c>
      <c r="P197" s="5">
        <v>3.1E-2</v>
      </c>
      <c r="Q197" s="5">
        <v>3</v>
      </c>
      <c r="R197" s="5">
        <v>1E-3</v>
      </c>
      <c r="T197" s="20"/>
    </row>
    <row r="198" spans="1:46" ht="26.25" x14ac:dyDescent="0.25">
      <c r="A198" s="12">
        <v>9</v>
      </c>
      <c r="B198" s="12">
        <v>11</v>
      </c>
      <c r="C198">
        <v>100</v>
      </c>
      <c r="D198">
        <v>9</v>
      </c>
      <c r="E198">
        <v>1</v>
      </c>
      <c r="F198">
        <v>3</v>
      </c>
      <c r="G198">
        <v>2</v>
      </c>
      <c r="H198">
        <v>1</v>
      </c>
      <c r="I198">
        <v>0</v>
      </c>
      <c r="J198">
        <v>3</v>
      </c>
      <c r="L198">
        <v>1</v>
      </c>
      <c r="M198" s="17" t="s">
        <v>194</v>
      </c>
      <c r="N198">
        <v>104</v>
      </c>
      <c r="O198" s="5">
        <v>0.06</v>
      </c>
      <c r="P198" s="5">
        <v>1.2999999999999999E-2</v>
      </c>
      <c r="Q198" s="5">
        <v>3</v>
      </c>
      <c r="R198" s="5">
        <v>1E-3</v>
      </c>
      <c r="T198" s="20"/>
    </row>
    <row r="199" spans="1:46" ht="26.25" x14ac:dyDescent="0.25">
      <c r="A199" s="12">
        <v>11</v>
      </c>
      <c r="B199" s="12">
        <v>13</v>
      </c>
      <c r="C199">
        <v>99</v>
      </c>
      <c r="D199">
        <v>12</v>
      </c>
      <c r="E199">
        <v>1</v>
      </c>
      <c r="F199">
        <v>3</v>
      </c>
      <c r="G199">
        <v>2</v>
      </c>
      <c r="H199">
        <v>1</v>
      </c>
      <c r="I199">
        <v>0</v>
      </c>
      <c r="J199">
        <v>3</v>
      </c>
      <c r="L199">
        <v>3</v>
      </c>
      <c r="M199" s="17" t="s">
        <v>195</v>
      </c>
      <c r="N199" s="7">
        <v>105</v>
      </c>
      <c r="O199" s="5">
        <v>0.48</v>
      </c>
      <c r="P199" s="5">
        <v>8.9999999999999993E-3</v>
      </c>
      <c r="Q199" s="5">
        <v>3</v>
      </c>
      <c r="R199" s="5">
        <v>1E-3</v>
      </c>
      <c r="T199" s="20"/>
    </row>
    <row r="200" spans="1:46" ht="26.25" x14ac:dyDescent="0.25">
      <c r="A200" s="12">
        <v>13</v>
      </c>
      <c r="B200" s="12">
        <v>15</v>
      </c>
      <c r="C200">
        <v>100</v>
      </c>
      <c r="D200">
        <v>7</v>
      </c>
      <c r="E200">
        <v>1</v>
      </c>
      <c r="F200">
        <v>3</v>
      </c>
      <c r="G200">
        <v>3</v>
      </c>
      <c r="H200">
        <v>1</v>
      </c>
      <c r="I200">
        <v>0</v>
      </c>
      <c r="J200">
        <v>3</v>
      </c>
      <c r="L200">
        <v>2</v>
      </c>
      <c r="M200" s="17" t="s">
        <v>196</v>
      </c>
      <c r="N200">
        <v>106</v>
      </c>
      <c r="O200" s="5">
        <v>0.16</v>
      </c>
      <c r="P200" s="5">
        <v>1.7000000000000001E-2</v>
      </c>
      <c r="Q200" s="5">
        <v>2</v>
      </c>
      <c r="R200" s="5">
        <v>1E-3</v>
      </c>
      <c r="T200" s="20"/>
    </row>
    <row r="201" spans="1:46" x14ac:dyDescent="0.25">
      <c r="A201" s="12">
        <v>15</v>
      </c>
      <c r="B201" s="12">
        <v>17</v>
      </c>
      <c r="C201">
        <v>100</v>
      </c>
      <c r="D201">
        <v>5</v>
      </c>
      <c r="E201">
        <v>1</v>
      </c>
      <c r="F201">
        <v>3</v>
      </c>
      <c r="G201">
        <v>2</v>
      </c>
      <c r="H201">
        <v>1</v>
      </c>
      <c r="I201">
        <v>0</v>
      </c>
      <c r="J201">
        <v>3</v>
      </c>
      <c r="L201">
        <v>2</v>
      </c>
      <c r="M201" s="17" t="s">
        <v>197</v>
      </c>
      <c r="N201" s="7">
        <v>107</v>
      </c>
      <c r="O201" s="5">
        <v>0.31</v>
      </c>
      <c r="P201" s="5">
        <v>1.4E-2</v>
      </c>
      <c r="Q201" s="5">
        <v>3</v>
      </c>
      <c r="R201" s="5">
        <v>1E-3</v>
      </c>
      <c r="T201" s="20"/>
    </row>
    <row r="202" spans="1:46" ht="26.25" x14ac:dyDescent="0.25">
      <c r="A202" s="12">
        <v>17</v>
      </c>
      <c r="B202" s="12">
        <v>19</v>
      </c>
      <c r="C202">
        <v>100</v>
      </c>
      <c r="D202">
        <v>6</v>
      </c>
      <c r="E202">
        <v>1</v>
      </c>
      <c r="F202">
        <v>3</v>
      </c>
      <c r="G202">
        <v>2</v>
      </c>
      <c r="H202">
        <v>1</v>
      </c>
      <c r="I202">
        <v>0</v>
      </c>
      <c r="J202">
        <v>3</v>
      </c>
      <c r="L202">
        <v>2</v>
      </c>
      <c r="M202" s="17" t="s">
        <v>198</v>
      </c>
      <c r="N202">
        <v>108</v>
      </c>
      <c r="O202" s="22">
        <v>0.4</v>
      </c>
      <c r="P202" s="5">
        <v>2.1999999999999999E-2</v>
      </c>
      <c r="Q202" s="5">
        <v>3</v>
      </c>
      <c r="R202" t="s">
        <v>62</v>
      </c>
      <c r="T202" s="20"/>
    </row>
    <row r="203" spans="1:46" x14ac:dyDescent="0.25">
      <c r="A203" s="12">
        <v>19</v>
      </c>
      <c r="B203" s="12">
        <v>21</v>
      </c>
      <c r="C203">
        <v>100</v>
      </c>
      <c r="D203">
        <v>4</v>
      </c>
      <c r="E203">
        <v>1</v>
      </c>
      <c r="F203">
        <v>3</v>
      </c>
      <c r="G203">
        <v>2</v>
      </c>
      <c r="H203">
        <v>1</v>
      </c>
      <c r="I203">
        <v>0</v>
      </c>
      <c r="J203">
        <v>3</v>
      </c>
      <c r="L203">
        <v>2</v>
      </c>
      <c r="M203" s="17" t="s">
        <v>199</v>
      </c>
      <c r="N203" s="7">
        <v>109</v>
      </c>
      <c r="O203" s="5">
        <v>0.35</v>
      </c>
      <c r="P203" s="5">
        <v>1.9E-2</v>
      </c>
      <c r="Q203" s="5">
        <v>2</v>
      </c>
      <c r="R203" t="s">
        <v>62</v>
      </c>
      <c r="T203" s="20"/>
    </row>
    <row r="204" spans="1:46" x14ac:dyDescent="0.25">
      <c r="A204" s="12">
        <v>21</v>
      </c>
      <c r="B204" s="12">
        <v>23</v>
      </c>
      <c r="C204">
        <v>100</v>
      </c>
      <c r="D204">
        <v>4</v>
      </c>
      <c r="E204">
        <v>1</v>
      </c>
      <c r="F204">
        <v>3</v>
      </c>
      <c r="G204">
        <v>2</v>
      </c>
      <c r="H204">
        <v>1</v>
      </c>
      <c r="I204">
        <v>0</v>
      </c>
      <c r="J204">
        <v>3</v>
      </c>
      <c r="L204">
        <v>3</v>
      </c>
      <c r="M204" s="17" t="s">
        <v>200</v>
      </c>
      <c r="N204">
        <v>112</v>
      </c>
      <c r="O204" s="5">
        <v>0.78</v>
      </c>
      <c r="P204" s="23">
        <v>0.02</v>
      </c>
      <c r="Q204" s="5">
        <v>4</v>
      </c>
      <c r="R204" t="s">
        <v>62</v>
      </c>
      <c r="T204" s="20"/>
    </row>
    <row r="205" spans="1:46" x14ac:dyDescent="0.25">
      <c r="A205" s="12">
        <v>23</v>
      </c>
      <c r="B205" s="12">
        <v>25</v>
      </c>
      <c r="C205">
        <v>100</v>
      </c>
      <c r="D205">
        <v>4</v>
      </c>
      <c r="E205">
        <v>1</v>
      </c>
      <c r="F205">
        <v>3</v>
      </c>
      <c r="G205">
        <v>2</v>
      </c>
      <c r="H205">
        <v>1</v>
      </c>
      <c r="I205">
        <v>0</v>
      </c>
      <c r="J205">
        <v>3</v>
      </c>
      <c r="L205">
        <v>3</v>
      </c>
      <c r="M205" s="27" t="s">
        <v>201</v>
      </c>
      <c r="N205" s="7">
        <v>113</v>
      </c>
      <c r="O205" s="5">
        <v>0.46</v>
      </c>
      <c r="P205" s="5">
        <v>1.4E-2</v>
      </c>
      <c r="Q205" s="5">
        <v>4</v>
      </c>
      <c r="R205" t="s">
        <v>62</v>
      </c>
      <c r="T205" s="20"/>
    </row>
    <row r="206" spans="1:46" ht="30" x14ac:dyDescent="0.25">
      <c r="A206" s="12">
        <v>25</v>
      </c>
      <c r="B206" s="12">
        <v>27</v>
      </c>
      <c r="C206">
        <v>100</v>
      </c>
      <c r="D206">
        <v>12</v>
      </c>
      <c r="E206">
        <v>1</v>
      </c>
      <c r="F206">
        <v>3</v>
      </c>
      <c r="G206">
        <v>3</v>
      </c>
      <c r="H206">
        <v>1</v>
      </c>
      <c r="I206">
        <v>0</v>
      </c>
      <c r="J206">
        <v>3</v>
      </c>
      <c r="L206">
        <v>3</v>
      </c>
      <c r="M206" s="18" t="s">
        <v>202</v>
      </c>
      <c r="N206">
        <v>114</v>
      </c>
      <c r="O206">
        <v>0.22</v>
      </c>
      <c r="P206">
        <v>4.2000000000000003E-2</v>
      </c>
      <c r="Q206">
        <v>2</v>
      </c>
      <c r="R206" t="s">
        <v>62</v>
      </c>
      <c r="T206" s="20"/>
    </row>
    <row r="207" spans="1:46" x14ac:dyDescent="0.25">
      <c r="A207" s="12">
        <v>27</v>
      </c>
      <c r="B207" s="12">
        <v>29</v>
      </c>
      <c r="C207">
        <v>100</v>
      </c>
      <c r="D207">
        <v>7</v>
      </c>
      <c r="E207">
        <v>1</v>
      </c>
      <c r="F207">
        <v>2</v>
      </c>
      <c r="G207">
        <v>3</v>
      </c>
      <c r="H207">
        <v>1</v>
      </c>
      <c r="I207">
        <v>0</v>
      </c>
      <c r="J207">
        <v>3</v>
      </c>
      <c r="L207">
        <v>3</v>
      </c>
      <c r="M207" s="15" t="s">
        <v>203</v>
      </c>
      <c r="N207" s="7">
        <v>115</v>
      </c>
      <c r="O207">
        <v>0.31</v>
      </c>
      <c r="P207">
        <v>2.9000000000000001E-2</v>
      </c>
      <c r="Q207">
        <v>2</v>
      </c>
      <c r="R207">
        <v>1E-3</v>
      </c>
      <c r="T207" s="20"/>
    </row>
    <row r="208" spans="1:46" x14ac:dyDescent="0.25">
      <c r="A208" s="12">
        <v>29</v>
      </c>
      <c r="B208" s="12">
        <v>31</v>
      </c>
      <c r="C208">
        <v>100</v>
      </c>
      <c r="D208">
        <v>6</v>
      </c>
      <c r="E208">
        <v>1</v>
      </c>
      <c r="F208">
        <v>2</v>
      </c>
      <c r="G208">
        <v>3</v>
      </c>
      <c r="H208">
        <v>1</v>
      </c>
      <c r="I208">
        <v>0</v>
      </c>
      <c r="J208">
        <v>2</v>
      </c>
      <c r="L208">
        <v>3</v>
      </c>
      <c r="M208" s="27" t="s">
        <v>204</v>
      </c>
      <c r="N208">
        <v>116</v>
      </c>
      <c r="O208">
        <v>0.61</v>
      </c>
      <c r="P208">
        <v>1.6E-2</v>
      </c>
      <c r="Q208">
        <v>4</v>
      </c>
      <c r="R208">
        <v>1E-3</v>
      </c>
      <c r="T208" s="20"/>
    </row>
    <row r="209" spans="1:20" x14ac:dyDescent="0.25">
      <c r="A209" s="12">
        <v>31</v>
      </c>
      <c r="B209" s="12">
        <v>33</v>
      </c>
      <c r="C209">
        <v>100</v>
      </c>
      <c r="D209">
        <v>5</v>
      </c>
      <c r="E209">
        <v>1</v>
      </c>
      <c r="F209">
        <v>2</v>
      </c>
      <c r="G209">
        <v>3</v>
      </c>
      <c r="H209">
        <v>1</v>
      </c>
      <c r="I209">
        <v>0</v>
      </c>
      <c r="J209">
        <v>2</v>
      </c>
      <c r="L209">
        <v>2</v>
      </c>
      <c r="M209" s="27" t="s">
        <v>205</v>
      </c>
      <c r="N209" s="7">
        <v>117</v>
      </c>
      <c r="O209">
        <v>0.71</v>
      </c>
      <c r="P209">
        <v>1.6E-2</v>
      </c>
      <c r="Q209">
        <v>6</v>
      </c>
      <c r="R209" t="s">
        <v>62</v>
      </c>
      <c r="T209" s="20"/>
    </row>
    <row r="210" spans="1:20" ht="30" x14ac:dyDescent="0.25">
      <c r="A210" s="12">
        <v>33</v>
      </c>
      <c r="B210" s="12">
        <v>35</v>
      </c>
      <c r="C210">
        <v>100</v>
      </c>
      <c r="D210">
        <v>5</v>
      </c>
      <c r="E210">
        <v>1</v>
      </c>
      <c r="F210">
        <v>2</v>
      </c>
      <c r="G210">
        <v>2</v>
      </c>
      <c r="H210">
        <v>1</v>
      </c>
      <c r="I210">
        <v>0</v>
      </c>
      <c r="J210">
        <v>2</v>
      </c>
      <c r="L210">
        <v>2</v>
      </c>
      <c r="M210" s="18" t="s">
        <v>206</v>
      </c>
      <c r="N210">
        <v>118</v>
      </c>
      <c r="O210">
        <v>0.32</v>
      </c>
      <c r="P210">
        <v>1.4E-2</v>
      </c>
      <c r="Q210">
        <v>3</v>
      </c>
      <c r="R210" t="s">
        <v>62</v>
      </c>
      <c r="T210" s="20"/>
    </row>
    <row r="211" spans="1:20" ht="30" x14ac:dyDescent="0.25">
      <c r="A211" s="12">
        <v>35</v>
      </c>
      <c r="B211" s="12">
        <v>37</v>
      </c>
      <c r="C211">
        <v>100</v>
      </c>
      <c r="D211">
        <v>45</v>
      </c>
      <c r="E211">
        <v>1</v>
      </c>
      <c r="F211">
        <v>2</v>
      </c>
      <c r="G211">
        <v>2</v>
      </c>
      <c r="H211">
        <v>1</v>
      </c>
      <c r="I211">
        <v>0</v>
      </c>
      <c r="J211">
        <v>2</v>
      </c>
      <c r="L211">
        <v>3</v>
      </c>
      <c r="M211" s="15" t="s">
        <v>207</v>
      </c>
      <c r="N211">
        <v>120</v>
      </c>
      <c r="O211">
        <v>0.48</v>
      </c>
      <c r="P211">
        <v>1.6E-2</v>
      </c>
      <c r="Q211">
        <v>5</v>
      </c>
      <c r="R211" t="s">
        <v>62</v>
      </c>
      <c r="S211" s="9">
        <f>AVERAGE(O199:O224,O226:O261,O263:O289)</f>
        <v>0.36617977528089884</v>
      </c>
      <c r="T211" s="20"/>
    </row>
    <row r="212" spans="1:20" ht="30" x14ac:dyDescent="0.25">
      <c r="A212" s="12">
        <v>37</v>
      </c>
      <c r="B212" s="12">
        <v>39</v>
      </c>
      <c r="C212">
        <v>100</v>
      </c>
      <c r="D212">
        <v>5</v>
      </c>
      <c r="E212">
        <v>1</v>
      </c>
      <c r="F212">
        <v>1</v>
      </c>
      <c r="G212">
        <v>2</v>
      </c>
      <c r="H212">
        <v>1</v>
      </c>
      <c r="I212">
        <v>0</v>
      </c>
      <c r="J212">
        <v>2</v>
      </c>
      <c r="L212">
        <v>2</v>
      </c>
      <c r="M212" s="15" t="s">
        <v>208</v>
      </c>
      <c r="N212" s="7">
        <v>121</v>
      </c>
      <c r="O212">
        <v>0.49</v>
      </c>
      <c r="P212">
        <v>3.1E-2</v>
      </c>
      <c r="Q212">
        <v>11</v>
      </c>
      <c r="R212">
        <v>1E-3</v>
      </c>
      <c r="T212" s="20"/>
    </row>
    <row r="213" spans="1:20" ht="30" x14ac:dyDescent="0.25">
      <c r="A213" s="12">
        <v>39</v>
      </c>
      <c r="B213" s="12">
        <v>41</v>
      </c>
      <c r="C213">
        <v>100</v>
      </c>
      <c r="D213">
        <v>5</v>
      </c>
      <c r="E213">
        <v>1</v>
      </c>
      <c r="F213">
        <v>1</v>
      </c>
      <c r="G213">
        <v>3</v>
      </c>
      <c r="H213">
        <v>1</v>
      </c>
      <c r="I213">
        <v>0</v>
      </c>
      <c r="J213">
        <v>2</v>
      </c>
      <c r="L213">
        <v>3</v>
      </c>
      <c r="M213" s="15" t="s">
        <v>209</v>
      </c>
      <c r="N213">
        <v>122</v>
      </c>
      <c r="O213">
        <v>1.1599999999999999</v>
      </c>
      <c r="P213">
        <v>2.4E-2</v>
      </c>
      <c r="Q213">
        <v>11</v>
      </c>
      <c r="R213">
        <v>1E-3</v>
      </c>
      <c r="S213">
        <f>AVERAGE(O199:O213)</f>
        <v>0.4826666666666668</v>
      </c>
      <c r="T213" s="20"/>
    </row>
    <row r="214" spans="1:20" ht="30" x14ac:dyDescent="0.25">
      <c r="A214" s="12">
        <v>41</v>
      </c>
      <c r="B214" s="12">
        <v>43</v>
      </c>
      <c r="C214">
        <v>100</v>
      </c>
      <c r="D214">
        <v>4</v>
      </c>
      <c r="E214">
        <v>1</v>
      </c>
      <c r="F214">
        <v>1</v>
      </c>
      <c r="G214">
        <v>3</v>
      </c>
      <c r="H214">
        <v>1</v>
      </c>
      <c r="I214">
        <v>0</v>
      </c>
      <c r="J214">
        <v>2</v>
      </c>
      <c r="L214">
        <v>2</v>
      </c>
      <c r="M214" s="18" t="s">
        <v>210</v>
      </c>
      <c r="N214" s="7">
        <v>123</v>
      </c>
      <c r="O214">
        <v>0.27</v>
      </c>
      <c r="P214">
        <v>3.1E-2</v>
      </c>
      <c r="Q214">
        <v>1</v>
      </c>
      <c r="R214">
        <v>1E-3</v>
      </c>
      <c r="S214" s="10">
        <f>AVERAGE(O214:O224,O226:O261,O263:O289)</f>
        <v>0.34256756756756762</v>
      </c>
      <c r="T214" s="20"/>
    </row>
    <row r="215" spans="1:20" ht="30" x14ac:dyDescent="0.25">
      <c r="A215" s="12">
        <v>43</v>
      </c>
      <c r="B215" s="12">
        <v>45</v>
      </c>
      <c r="C215">
        <v>100</v>
      </c>
      <c r="D215">
        <v>5</v>
      </c>
      <c r="E215">
        <v>1</v>
      </c>
      <c r="F215">
        <v>1</v>
      </c>
      <c r="G215">
        <v>2</v>
      </c>
      <c r="H215">
        <v>1</v>
      </c>
      <c r="I215">
        <v>0</v>
      </c>
      <c r="J215">
        <v>2</v>
      </c>
      <c r="L215">
        <v>2</v>
      </c>
      <c r="M215" s="18" t="s">
        <v>211</v>
      </c>
      <c r="N215">
        <v>124</v>
      </c>
      <c r="O215">
        <v>0.19</v>
      </c>
      <c r="P215">
        <v>6.0000000000000001E-3</v>
      </c>
      <c r="Q215">
        <v>5</v>
      </c>
      <c r="R215" t="s">
        <v>62</v>
      </c>
      <c r="T215" s="20"/>
    </row>
    <row r="216" spans="1:20" ht="30" x14ac:dyDescent="0.25">
      <c r="A216" s="12">
        <v>45</v>
      </c>
      <c r="B216" s="12">
        <v>47</v>
      </c>
      <c r="C216">
        <v>100</v>
      </c>
      <c r="D216">
        <v>7</v>
      </c>
      <c r="E216">
        <v>1</v>
      </c>
      <c r="F216">
        <v>1</v>
      </c>
      <c r="G216">
        <v>3</v>
      </c>
      <c r="H216">
        <v>1</v>
      </c>
      <c r="I216">
        <v>0</v>
      </c>
      <c r="J216">
        <v>3</v>
      </c>
      <c r="L216">
        <v>1</v>
      </c>
      <c r="M216" s="15" t="s">
        <v>212</v>
      </c>
      <c r="N216" s="7">
        <v>125</v>
      </c>
      <c r="O216">
        <v>0.23</v>
      </c>
      <c r="P216">
        <v>8.9999999999999993E-3</v>
      </c>
      <c r="Q216">
        <v>4</v>
      </c>
      <c r="R216" t="s">
        <v>62</v>
      </c>
      <c r="T216" s="20"/>
    </row>
    <row r="217" spans="1:20" ht="30" x14ac:dyDescent="0.25">
      <c r="A217" s="12">
        <v>47</v>
      </c>
      <c r="B217" s="12">
        <v>49</v>
      </c>
      <c r="C217">
        <v>100</v>
      </c>
      <c r="D217">
        <v>10</v>
      </c>
      <c r="E217">
        <v>1</v>
      </c>
      <c r="F217">
        <v>1</v>
      </c>
      <c r="G217">
        <v>3</v>
      </c>
      <c r="H217">
        <v>1</v>
      </c>
      <c r="I217">
        <v>0</v>
      </c>
      <c r="J217">
        <v>3</v>
      </c>
      <c r="L217">
        <v>1</v>
      </c>
      <c r="M217" s="18" t="s">
        <v>213</v>
      </c>
      <c r="N217">
        <v>126</v>
      </c>
      <c r="O217" s="9">
        <v>0.2</v>
      </c>
      <c r="P217">
        <v>5.5E-2</v>
      </c>
      <c r="Q217">
        <v>2</v>
      </c>
      <c r="R217" t="s">
        <v>62</v>
      </c>
      <c r="T217" s="20"/>
    </row>
    <row r="218" spans="1:20" ht="30" x14ac:dyDescent="0.25">
      <c r="A218" s="12">
        <v>49</v>
      </c>
      <c r="B218" s="12">
        <v>51</v>
      </c>
      <c r="C218">
        <v>100</v>
      </c>
      <c r="D218">
        <v>12</v>
      </c>
      <c r="E218">
        <v>1</v>
      </c>
      <c r="F218">
        <v>1</v>
      </c>
      <c r="G218">
        <v>3</v>
      </c>
      <c r="H218">
        <v>1</v>
      </c>
      <c r="I218">
        <v>0</v>
      </c>
      <c r="J218">
        <v>3</v>
      </c>
      <c r="L218">
        <v>1</v>
      </c>
      <c r="M218" s="15" t="s">
        <v>214</v>
      </c>
      <c r="N218">
        <v>127</v>
      </c>
      <c r="O218">
        <v>0.23</v>
      </c>
      <c r="P218" t="s">
        <v>73</v>
      </c>
      <c r="Q218">
        <v>2</v>
      </c>
      <c r="R218" t="s">
        <v>62</v>
      </c>
      <c r="T218" s="20"/>
    </row>
    <row r="219" spans="1:20" ht="26.25" x14ac:dyDescent="0.25">
      <c r="A219" s="12">
        <v>51</v>
      </c>
      <c r="B219" s="12">
        <v>53</v>
      </c>
      <c r="C219">
        <v>100</v>
      </c>
      <c r="D219">
        <v>12</v>
      </c>
      <c r="E219">
        <v>1</v>
      </c>
      <c r="F219">
        <v>1</v>
      </c>
      <c r="G219">
        <v>2</v>
      </c>
      <c r="H219">
        <v>2</v>
      </c>
      <c r="I219">
        <v>0</v>
      </c>
      <c r="J219">
        <v>2</v>
      </c>
      <c r="L219">
        <v>2</v>
      </c>
      <c r="M219" s="18" t="s">
        <v>215</v>
      </c>
      <c r="N219" s="7">
        <v>128</v>
      </c>
      <c r="O219" s="9">
        <v>0.2</v>
      </c>
      <c r="P219" t="s">
        <v>73</v>
      </c>
      <c r="Q219">
        <v>3</v>
      </c>
      <c r="R219">
        <v>1E-3</v>
      </c>
      <c r="T219" s="20"/>
    </row>
    <row r="220" spans="1:20" ht="30" x14ac:dyDescent="0.25">
      <c r="A220" s="12">
        <v>53</v>
      </c>
      <c r="B220" s="12">
        <v>55</v>
      </c>
      <c r="C220">
        <v>100</v>
      </c>
      <c r="D220">
        <v>7</v>
      </c>
      <c r="E220">
        <v>1</v>
      </c>
      <c r="F220">
        <v>1</v>
      </c>
      <c r="G220">
        <v>2</v>
      </c>
      <c r="H220">
        <v>2</v>
      </c>
      <c r="I220">
        <v>0</v>
      </c>
      <c r="J220">
        <v>2</v>
      </c>
      <c r="L220">
        <v>3</v>
      </c>
      <c r="M220" s="15" t="s">
        <v>216</v>
      </c>
      <c r="N220">
        <v>129</v>
      </c>
      <c r="O220">
        <v>0.63</v>
      </c>
      <c r="P220">
        <v>6.0000000000000001E-3</v>
      </c>
      <c r="Q220">
        <v>11</v>
      </c>
      <c r="R220">
        <v>1E-3</v>
      </c>
      <c r="T220" s="20"/>
    </row>
    <row r="221" spans="1:20" ht="26.25" x14ac:dyDescent="0.25">
      <c r="A221" s="12">
        <v>55</v>
      </c>
      <c r="B221" s="12">
        <v>57</v>
      </c>
      <c r="C221">
        <v>100</v>
      </c>
      <c r="D221">
        <v>7</v>
      </c>
      <c r="E221">
        <v>1</v>
      </c>
      <c r="F221">
        <v>1</v>
      </c>
      <c r="G221">
        <v>2</v>
      </c>
      <c r="H221">
        <v>2</v>
      </c>
      <c r="I221">
        <v>0</v>
      </c>
      <c r="J221">
        <v>2</v>
      </c>
      <c r="L221">
        <v>2</v>
      </c>
      <c r="M221" s="18" t="s">
        <v>217</v>
      </c>
      <c r="N221" s="7">
        <v>130</v>
      </c>
      <c r="O221">
        <v>0.41</v>
      </c>
      <c r="P221">
        <v>8.0000000000000002E-3</v>
      </c>
      <c r="Q221">
        <v>5</v>
      </c>
      <c r="R221">
        <v>1E-3</v>
      </c>
      <c r="T221" s="20"/>
    </row>
    <row r="222" spans="1:20" ht="30" x14ac:dyDescent="0.25">
      <c r="A222" s="12">
        <v>57</v>
      </c>
      <c r="B222" s="12">
        <v>59</v>
      </c>
      <c r="C222">
        <v>100</v>
      </c>
      <c r="D222">
        <v>6</v>
      </c>
      <c r="E222">
        <v>1</v>
      </c>
      <c r="F222">
        <v>1</v>
      </c>
      <c r="G222">
        <v>2</v>
      </c>
      <c r="H222">
        <v>2</v>
      </c>
      <c r="I222">
        <v>0</v>
      </c>
      <c r="J222">
        <v>2</v>
      </c>
      <c r="L222">
        <v>1</v>
      </c>
      <c r="M222" s="15" t="s">
        <v>218</v>
      </c>
      <c r="N222">
        <v>131</v>
      </c>
      <c r="O222">
        <v>0.27</v>
      </c>
      <c r="P222" t="s">
        <v>73</v>
      </c>
      <c r="Q222">
        <v>3</v>
      </c>
      <c r="R222">
        <v>2E-3</v>
      </c>
      <c r="T222" s="20"/>
    </row>
    <row r="223" spans="1:20" ht="26.25" x14ac:dyDescent="0.25">
      <c r="A223" s="12">
        <v>59</v>
      </c>
      <c r="B223" s="12">
        <v>61</v>
      </c>
      <c r="C223">
        <v>100</v>
      </c>
      <c r="D223">
        <v>10</v>
      </c>
      <c r="E223">
        <v>1</v>
      </c>
      <c r="F223">
        <v>1</v>
      </c>
      <c r="G223">
        <v>3</v>
      </c>
      <c r="H223">
        <v>2</v>
      </c>
      <c r="I223">
        <v>0</v>
      </c>
      <c r="J223">
        <v>2</v>
      </c>
      <c r="L223">
        <v>1</v>
      </c>
      <c r="M223" s="18" t="s">
        <v>219</v>
      </c>
      <c r="N223" s="7">
        <v>133</v>
      </c>
      <c r="O223">
        <v>0.18</v>
      </c>
      <c r="P223" t="s">
        <v>73</v>
      </c>
      <c r="Q223">
        <v>2</v>
      </c>
      <c r="R223">
        <v>2E-3</v>
      </c>
      <c r="T223" s="20"/>
    </row>
    <row r="224" spans="1:20" ht="26.25" x14ac:dyDescent="0.25">
      <c r="A224" s="12">
        <v>61</v>
      </c>
      <c r="B224" s="12">
        <v>63</v>
      </c>
      <c r="C224">
        <v>100</v>
      </c>
      <c r="D224">
        <v>6</v>
      </c>
      <c r="E224">
        <v>1</v>
      </c>
      <c r="F224">
        <v>2</v>
      </c>
      <c r="G224">
        <v>3</v>
      </c>
      <c r="H224">
        <v>2</v>
      </c>
      <c r="I224">
        <v>0</v>
      </c>
      <c r="J224">
        <v>2</v>
      </c>
      <c r="L224">
        <v>2</v>
      </c>
      <c r="M224" s="28" t="s">
        <v>220</v>
      </c>
      <c r="N224">
        <v>134</v>
      </c>
      <c r="O224">
        <v>0.23</v>
      </c>
      <c r="P224" t="s">
        <v>73</v>
      </c>
      <c r="Q224">
        <v>5</v>
      </c>
      <c r="R224">
        <v>3.0000000000000001E-3</v>
      </c>
      <c r="T224" s="20"/>
    </row>
    <row r="225" spans="1:46" x14ac:dyDescent="0.25">
      <c r="A225" t="s">
        <v>33</v>
      </c>
      <c r="B225" t="s">
        <v>34</v>
      </c>
      <c r="C225" t="s">
        <v>35</v>
      </c>
      <c r="D225" t="s">
        <v>36</v>
      </c>
      <c r="E225" t="s">
        <v>37</v>
      </c>
      <c r="F225" t="s">
        <v>38</v>
      </c>
      <c r="G225" t="s">
        <v>39</v>
      </c>
      <c r="H225" t="s">
        <v>40</v>
      </c>
      <c r="I225" t="s">
        <v>41</v>
      </c>
      <c r="J225" t="s">
        <v>42</v>
      </c>
      <c r="L225" t="s">
        <v>43</v>
      </c>
      <c r="M225" s="15" t="s">
        <v>44</v>
      </c>
      <c r="N225" t="s">
        <v>45</v>
      </c>
      <c r="O225" t="s">
        <v>46</v>
      </c>
      <c r="P225" t="s">
        <v>47</v>
      </c>
      <c r="Q225" t="s">
        <v>48</v>
      </c>
      <c r="R225" t="s">
        <v>49</v>
      </c>
      <c r="S225" t="s">
        <v>45</v>
      </c>
      <c r="T225" s="20" t="s">
        <v>50</v>
      </c>
      <c r="U225" t="s">
        <v>46</v>
      </c>
      <c r="V225" t="s">
        <v>47</v>
      </c>
      <c r="W225" t="s">
        <v>48</v>
      </c>
      <c r="X225" t="s">
        <v>49</v>
      </c>
      <c r="Y225" t="s">
        <v>45</v>
      </c>
      <c r="Z225" t="s">
        <v>50</v>
      </c>
      <c r="AA225" t="s">
        <v>46</v>
      </c>
      <c r="AB225" t="s">
        <v>47</v>
      </c>
      <c r="AC225" t="s">
        <v>48</v>
      </c>
      <c r="AD225" t="s">
        <v>49</v>
      </c>
      <c r="AE225" t="s">
        <v>45</v>
      </c>
      <c r="AF225" t="s">
        <v>50</v>
      </c>
      <c r="AG225" t="s">
        <v>46</v>
      </c>
      <c r="AH225" t="s">
        <v>47</v>
      </c>
      <c r="AI225" t="s">
        <v>48</v>
      </c>
      <c r="AJ225" t="s">
        <v>49</v>
      </c>
      <c r="AK225" t="s">
        <v>33</v>
      </c>
      <c r="AL225" t="s">
        <v>34</v>
      </c>
      <c r="AM225">
        <v>11</v>
      </c>
      <c r="AN225" t="s">
        <v>51</v>
      </c>
      <c r="AQ225" t="s">
        <v>188</v>
      </c>
      <c r="AR225" t="s">
        <v>189</v>
      </c>
      <c r="AS225" t="s">
        <v>189</v>
      </c>
      <c r="AT225" t="s">
        <v>189</v>
      </c>
    </row>
    <row r="226" spans="1:46" x14ac:dyDescent="0.25">
      <c r="A226" s="12">
        <v>63</v>
      </c>
      <c r="B226" s="12">
        <v>65</v>
      </c>
      <c r="C226">
        <v>100</v>
      </c>
      <c r="D226">
        <v>12</v>
      </c>
      <c r="E226">
        <v>1</v>
      </c>
      <c r="F226">
        <v>3</v>
      </c>
      <c r="G226">
        <v>2</v>
      </c>
      <c r="H226">
        <v>2</v>
      </c>
      <c r="I226">
        <v>0</v>
      </c>
      <c r="J226">
        <v>2</v>
      </c>
      <c r="L226">
        <v>2</v>
      </c>
      <c r="M226" s="29"/>
      <c r="N226">
        <v>135</v>
      </c>
      <c r="O226">
        <v>0.32</v>
      </c>
      <c r="P226" t="s">
        <v>73</v>
      </c>
      <c r="Q226">
        <v>5</v>
      </c>
      <c r="R226">
        <v>4.0000000000000001E-3</v>
      </c>
      <c r="T226" s="20"/>
    </row>
    <row r="227" spans="1:46" ht="26.25" x14ac:dyDescent="0.25">
      <c r="A227" s="12">
        <v>65</v>
      </c>
      <c r="B227" s="12">
        <v>67</v>
      </c>
      <c r="C227">
        <v>98</v>
      </c>
      <c r="D227">
        <v>25</v>
      </c>
      <c r="E227">
        <v>1</v>
      </c>
      <c r="F227">
        <v>3</v>
      </c>
      <c r="G227">
        <v>2</v>
      </c>
      <c r="H227">
        <v>3</v>
      </c>
      <c r="I227">
        <v>0</v>
      </c>
      <c r="J227">
        <v>1</v>
      </c>
      <c r="L227">
        <v>1</v>
      </c>
      <c r="M227" s="28" t="s">
        <v>221</v>
      </c>
      <c r="N227">
        <v>136</v>
      </c>
      <c r="O227">
        <v>0.42</v>
      </c>
      <c r="P227">
        <v>6.0000000000000001E-3</v>
      </c>
      <c r="Q227">
        <v>5</v>
      </c>
      <c r="R227">
        <v>1E-3</v>
      </c>
      <c r="T227" s="20"/>
    </row>
    <row r="228" spans="1:46" x14ac:dyDescent="0.25">
      <c r="A228" s="12">
        <v>67</v>
      </c>
      <c r="B228" s="12">
        <v>69</v>
      </c>
      <c r="C228">
        <v>100</v>
      </c>
      <c r="D228">
        <v>5</v>
      </c>
      <c r="E228">
        <v>1</v>
      </c>
      <c r="F228">
        <v>2</v>
      </c>
      <c r="G228">
        <v>2</v>
      </c>
      <c r="H228">
        <v>3</v>
      </c>
      <c r="I228">
        <v>0</v>
      </c>
      <c r="J228">
        <v>1</v>
      </c>
      <c r="L228">
        <v>1</v>
      </c>
      <c r="M228" s="30" t="s">
        <v>222</v>
      </c>
      <c r="N228">
        <v>137</v>
      </c>
      <c r="O228">
        <v>0.33</v>
      </c>
      <c r="P228">
        <v>6.0000000000000001E-3</v>
      </c>
      <c r="Q228">
        <v>6</v>
      </c>
      <c r="R228">
        <v>2E-3</v>
      </c>
      <c r="T228" s="20"/>
    </row>
    <row r="229" spans="1:46" ht="30" x14ac:dyDescent="0.25">
      <c r="A229" s="12">
        <v>69</v>
      </c>
      <c r="B229" s="12">
        <v>71</v>
      </c>
      <c r="C229">
        <v>100</v>
      </c>
      <c r="D229">
        <v>7</v>
      </c>
      <c r="E229">
        <v>1</v>
      </c>
      <c r="F229">
        <v>1</v>
      </c>
      <c r="G229">
        <v>3</v>
      </c>
      <c r="H229">
        <v>3</v>
      </c>
      <c r="I229">
        <v>0</v>
      </c>
      <c r="J229">
        <v>1</v>
      </c>
      <c r="L229">
        <v>1</v>
      </c>
      <c r="M229" s="18" t="s">
        <v>223</v>
      </c>
      <c r="N229">
        <v>138</v>
      </c>
      <c r="O229" s="9">
        <v>0.3</v>
      </c>
      <c r="P229" t="s">
        <v>73</v>
      </c>
      <c r="Q229">
        <v>6</v>
      </c>
      <c r="R229">
        <v>1E-3</v>
      </c>
      <c r="T229" s="20"/>
    </row>
    <row r="230" spans="1:46" ht="30" x14ac:dyDescent="0.25">
      <c r="A230" s="12">
        <v>71</v>
      </c>
      <c r="B230" s="12">
        <v>73</v>
      </c>
      <c r="C230">
        <v>100</v>
      </c>
      <c r="D230">
        <v>5</v>
      </c>
      <c r="E230">
        <v>1</v>
      </c>
      <c r="F230">
        <v>1</v>
      </c>
      <c r="G230">
        <v>3</v>
      </c>
      <c r="H230">
        <v>3</v>
      </c>
      <c r="I230">
        <v>0</v>
      </c>
      <c r="J230">
        <v>1</v>
      </c>
      <c r="L230">
        <v>1</v>
      </c>
      <c r="M230" s="15" t="s">
        <v>224</v>
      </c>
      <c r="N230">
        <v>139</v>
      </c>
      <c r="O230">
        <v>0.27</v>
      </c>
      <c r="P230" t="s">
        <v>73</v>
      </c>
      <c r="Q230">
        <v>6</v>
      </c>
      <c r="R230">
        <v>3.0000000000000001E-3</v>
      </c>
      <c r="T230" s="20"/>
    </row>
    <row r="231" spans="1:46" ht="30" x14ac:dyDescent="0.25">
      <c r="A231" s="12">
        <v>73</v>
      </c>
      <c r="B231" s="12">
        <v>75</v>
      </c>
      <c r="C231">
        <v>100</v>
      </c>
      <c r="D231">
        <v>3</v>
      </c>
      <c r="E231">
        <v>1</v>
      </c>
      <c r="F231">
        <v>1</v>
      </c>
      <c r="G231">
        <v>3</v>
      </c>
      <c r="H231">
        <v>2</v>
      </c>
      <c r="I231">
        <v>0</v>
      </c>
      <c r="J231">
        <v>1</v>
      </c>
      <c r="L231">
        <v>1</v>
      </c>
      <c r="M231" s="15" t="s">
        <v>225</v>
      </c>
      <c r="N231">
        <v>140</v>
      </c>
      <c r="O231" s="9">
        <v>0.4</v>
      </c>
      <c r="P231" t="s">
        <v>73</v>
      </c>
      <c r="Q231">
        <v>8</v>
      </c>
      <c r="R231">
        <v>1E-3</v>
      </c>
      <c r="T231" s="20"/>
    </row>
    <row r="232" spans="1:46" ht="30" x14ac:dyDescent="0.25">
      <c r="A232" s="12">
        <v>75</v>
      </c>
      <c r="B232" s="12">
        <v>77</v>
      </c>
      <c r="C232">
        <v>100</v>
      </c>
      <c r="D232">
        <v>4</v>
      </c>
      <c r="E232">
        <v>1</v>
      </c>
      <c r="F232">
        <v>2</v>
      </c>
      <c r="G232">
        <v>2</v>
      </c>
      <c r="H232">
        <v>3</v>
      </c>
      <c r="I232">
        <v>0</v>
      </c>
      <c r="J232">
        <v>1</v>
      </c>
      <c r="L232">
        <v>1</v>
      </c>
      <c r="M232" s="15" t="s">
        <v>226</v>
      </c>
      <c r="N232">
        <v>141</v>
      </c>
      <c r="O232">
        <v>0.28999999999999998</v>
      </c>
      <c r="P232">
        <v>1.7000000000000001E-2</v>
      </c>
      <c r="Q232">
        <v>6</v>
      </c>
      <c r="R232">
        <v>1E-3</v>
      </c>
      <c r="T232" s="20"/>
    </row>
    <row r="233" spans="1:46" ht="30" x14ac:dyDescent="0.25">
      <c r="A233" s="12">
        <v>77</v>
      </c>
      <c r="B233" s="12">
        <v>79</v>
      </c>
      <c r="C233">
        <v>100</v>
      </c>
      <c r="D233">
        <v>7</v>
      </c>
      <c r="E233">
        <v>1</v>
      </c>
      <c r="F233">
        <v>2</v>
      </c>
      <c r="G233">
        <v>3</v>
      </c>
      <c r="H233">
        <v>3</v>
      </c>
      <c r="I233">
        <v>0</v>
      </c>
      <c r="J233">
        <v>1</v>
      </c>
      <c r="L233">
        <v>1</v>
      </c>
      <c r="M233" s="15" t="s">
        <v>227</v>
      </c>
      <c r="N233">
        <v>143</v>
      </c>
      <c r="O233">
        <v>0.32</v>
      </c>
      <c r="P233" t="s">
        <v>73</v>
      </c>
      <c r="Q233">
        <v>6</v>
      </c>
      <c r="R233">
        <v>1E-3</v>
      </c>
      <c r="T233" s="20"/>
    </row>
    <row r="234" spans="1:46" ht="30" x14ac:dyDescent="0.25">
      <c r="A234" s="12">
        <v>79</v>
      </c>
      <c r="B234" s="12">
        <v>81</v>
      </c>
      <c r="C234">
        <v>100</v>
      </c>
      <c r="D234">
        <v>7</v>
      </c>
      <c r="E234">
        <v>1</v>
      </c>
      <c r="F234">
        <v>2</v>
      </c>
      <c r="G234">
        <v>2</v>
      </c>
      <c r="H234">
        <v>2</v>
      </c>
      <c r="I234">
        <v>0</v>
      </c>
      <c r="J234">
        <v>1</v>
      </c>
      <c r="L234">
        <v>1</v>
      </c>
      <c r="M234" s="15" t="s">
        <v>228</v>
      </c>
      <c r="N234">
        <v>144</v>
      </c>
      <c r="O234" s="9">
        <v>0.4</v>
      </c>
      <c r="P234">
        <v>5.0000000000000001E-3</v>
      </c>
      <c r="Q234">
        <v>8</v>
      </c>
      <c r="R234" t="s">
        <v>62</v>
      </c>
      <c r="T234" s="20"/>
    </row>
    <row r="235" spans="1:46" ht="30" x14ac:dyDescent="0.25">
      <c r="A235" s="12">
        <v>81</v>
      </c>
      <c r="B235" s="12">
        <v>83</v>
      </c>
      <c r="C235">
        <v>100</v>
      </c>
      <c r="D235">
        <v>8</v>
      </c>
      <c r="E235">
        <v>1</v>
      </c>
      <c r="F235">
        <v>2</v>
      </c>
      <c r="G235">
        <v>2</v>
      </c>
      <c r="H235">
        <v>3</v>
      </c>
      <c r="I235">
        <v>0</v>
      </c>
      <c r="J235">
        <v>1</v>
      </c>
      <c r="L235">
        <v>2</v>
      </c>
      <c r="M235" s="15" t="s">
        <v>229</v>
      </c>
      <c r="N235">
        <v>145</v>
      </c>
      <c r="O235">
        <v>0.42</v>
      </c>
      <c r="P235">
        <v>6.0000000000000001E-3</v>
      </c>
      <c r="Q235">
        <v>9</v>
      </c>
      <c r="R235">
        <v>1E-3</v>
      </c>
      <c r="T235" s="20"/>
    </row>
    <row r="236" spans="1:46" ht="30" x14ac:dyDescent="0.25">
      <c r="A236" s="12">
        <v>83</v>
      </c>
      <c r="B236" s="12">
        <v>85</v>
      </c>
      <c r="C236">
        <v>100</v>
      </c>
      <c r="D236">
        <v>7</v>
      </c>
      <c r="E236">
        <v>1</v>
      </c>
      <c r="F236">
        <v>3</v>
      </c>
      <c r="G236">
        <v>2</v>
      </c>
      <c r="H236">
        <v>2</v>
      </c>
      <c r="I236">
        <v>1</v>
      </c>
      <c r="J236">
        <v>1</v>
      </c>
      <c r="L236">
        <v>2</v>
      </c>
      <c r="M236" s="15" t="s">
        <v>230</v>
      </c>
      <c r="N236">
        <v>146</v>
      </c>
      <c r="O236">
        <v>0.31</v>
      </c>
      <c r="P236">
        <v>8.0000000000000002E-3</v>
      </c>
      <c r="Q236">
        <v>5</v>
      </c>
      <c r="R236" t="s">
        <v>62</v>
      </c>
      <c r="T236" s="20"/>
    </row>
    <row r="237" spans="1:46" ht="30" x14ac:dyDescent="0.25">
      <c r="A237" s="12">
        <v>85</v>
      </c>
      <c r="B237" s="12">
        <v>87</v>
      </c>
      <c r="C237">
        <v>100</v>
      </c>
      <c r="D237">
        <v>4</v>
      </c>
      <c r="E237">
        <v>1</v>
      </c>
      <c r="F237">
        <v>2</v>
      </c>
      <c r="G237">
        <v>2</v>
      </c>
      <c r="H237">
        <v>1</v>
      </c>
      <c r="I237">
        <v>1</v>
      </c>
      <c r="J237">
        <v>1</v>
      </c>
      <c r="L237">
        <v>3</v>
      </c>
      <c r="M237" s="15" t="s">
        <v>231</v>
      </c>
      <c r="N237">
        <v>147</v>
      </c>
      <c r="O237" s="9">
        <v>0.5</v>
      </c>
      <c r="P237">
        <v>7.0000000000000001E-3</v>
      </c>
      <c r="Q237">
        <v>8</v>
      </c>
      <c r="R237" t="s">
        <v>62</v>
      </c>
      <c r="T237" s="20"/>
    </row>
    <row r="238" spans="1:46" ht="30" x14ac:dyDescent="0.25">
      <c r="A238" s="12">
        <v>87</v>
      </c>
      <c r="B238" s="12">
        <v>89</v>
      </c>
      <c r="C238">
        <v>100</v>
      </c>
      <c r="D238">
        <v>7</v>
      </c>
      <c r="E238">
        <v>1</v>
      </c>
      <c r="F238">
        <v>2</v>
      </c>
      <c r="G238">
        <v>2</v>
      </c>
      <c r="H238">
        <v>2</v>
      </c>
      <c r="I238">
        <v>1</v>
      </c>
      <c r="J238">
        <v>1</v>
      </c>
      <c r="L238">
        <v>2</v>
      </c>
      <c r="M238" s="18" t="s">
        <v>232</v>
      </c>
      <c r="N238">
        <v>148</v>
      </c>
      <c r="O238">
        <v>0.41</v>
      </c>
      <c r="P238">
        <v>5.0000000000000001E-3</v>
      </c>
      <c r="Q238">
        <v>7</v>
      </c>
      <c r="R238" t="s">
        <v>62</v>
      </c>
      <c r="T238" s="20"/>
    </row>
    <row r="239" spans="1:46" x14ac:dyDescent="0.25">
      <c r="A239" s="12">
        <v>89</v>
      </c>
      <c r="B239" s="12">
        <v>91</v>
      </c>
      <c r="C239">
        <v>100</v>
      </c>
      <c r="D239">
        <v>15</v>
      </c>
      <c r="E239">
        <v>1</v>
      </c>
      <c r="F239">
        <v>2</v>
      </c>
      <c r="G239">
        <v>3</v>
      </c>
      <c r="H239">
        <v>1</v>
      </c>
      <c r="I239">
        <v>1</v>
      </c>
      <c r="J239">
        <v>1</v>
      </c>
      <c r="L239">
        <v>2</v>
      </c>
      <c r="M239" s="19" t="s">
        <v>233</v>
      </c>
      <c r="N239">
        <v>149</v>
      </c>
      <c r="O239">
        <v>0.38</v>
      </c>
      <c r="P239">
        <v>5.0000000000000001E-3</v>
      </c>
      <c r="Q239">
        <v>6</v>
      </c>
      <c r="R239" t="s">
        <v>62</v>
      </c>
      <c r="T239" s="20"/>
    </row>
    <row r="240" spans="1:46" ht="30" x14ac:dyDescent="0.25">
      <c r="A240" s="12">
        <v>91</v>
      </c>
      <c r="B240" s="12">
        <v>93</v>
      </c>
      <c r="C240">
        <v>100</v>
      </c>
      <c r="D240">
        <v>5</v>
      </c>
      <c r="E240">
        <v>1</v>
      </c>
      <c r="F240">
        <v>2</v>
      </c>
      <c r="G240">
        <v>3</v>
      </c>
      <c r="H240">
        <v>2</v>
      </c>
      <c r="I240">
        <v>2</v>
      </c>
      <c r="J240">
        <v>1</v>
      </c>
      <c r="L240">
        <v>2</v>
      </c>
      <c r="M240" s="15" t="s">
        <v>234</v>
      </c>
      <c r="N240">
        <v>150</v>
      </c>
      <c r="O240">
        <v>0.36</v>
      </c>
      <c r="P240" t="s">
        <v>73</v>
      </c>
      <c r="Q240">
        <v>4</v>
      </c>
      <c r="R240" t="s">
        <v>62</v>
      </c>
      <c r="T240" s="20"/>
    </row>
    <row r="241" spans="1:20" ht="30" x14ac:dyDescent="0.25">
      <c r="A241" s="12">
        <v>93</v>
      </c>
      <c r="B241" s="12">
        <v>95</v>
      </c>
      <c r="C241">
        <v>100</v>
      </c>
      <c r="D241">
        <v>5</v>
      </c>
      <c r="E241">
        <v>1</v>
      </c>
      <c r="F241">
        <v>1</v>
      </c>
      <c r="G241">
        <v>2</v>
      </c>
      <c r="H241">
        <v>3</v>
      </c>
      <c r="I241">
        <v>2</v>
      </c>
      <c r="J241">
        <v>1</v>
      </c>
      <c r="L241">
        <v>1</v>
      </c>
      <c r="M241" s="15" t="s">
        <v>235</v>
      </c>
      <c r="N241">
        <v>151</v>
      </c>
      <c r="O241">
        <v>0.47</v>
      </c>
      <c r="P241" t="s">
        <v>73</v>
      </c>
      <c r="Q241">
        <v>6</v>
      </c>
      <c r="R241">
        <v>1E-3</v>
      </c>
      <c r="T241" s="20"/>
    </row>
    <row r="242" spans="1:20" x14ac:dyDescent="0.25">
      <c r="A242" s="12">
        <v>95</v>
      </c>
      <c r="B242" s="12">
        <v>97</v>
      </c>
      <c r="C242">
        <v>100</v>
      </c>
      <c r="D242">
        <v>8</v>
      </c>
      <c r="E242">
        <v>1</v>
      </c>
      <c r="F242">
        <v>1</v>
      </c>
      <c r="G242">
        <v>2</v>
      </c>
      <c r="H242">
        <v>2</v>
      </c>
      <c r="I242">
        <v>2</v>
      </c>
      <c r="J242">
        <v>1</v>
      </c>
      <c r="L242">
        <v>1</v>
      </c>
      <c r="M242" s="15" t="s">
        <v>236</v>
      </c>
      <c r="N242">
        <v>152</v>
      </c>
      <c r="O242">
        <v>0.35</v>
      </c>
      <c r="P242" t="s">
        <v>73</v>
      </c>
      <c r="Q242">
        <v>5</v>
      </c>
      <c r="R242">
        <v>1E-3</v>
      </c>
      <c r="S242" s="25"/>
      <c r="T242" s="20"/>
    </row>
    <row r="243" spans="1:20" x14ac:dyDescent="0.25">
      <c r="A243" s="12">
        <v>97</v>
      </c>
      <c r="B243" s="12">
        <v>99</v>
      </c>
      <c r="C243">
        <v>100</v>
      </c>
      <c r="D243">
        <v>2</v>
      </c>
      <c r="E243">
        <v>1</v>
      </c>
      <c r="F243">
        <v>1</v>
      </c>
      <c r="G243">
        <v>2</v>
      </c>
      <c r="H243">
        <v>2</v>
      </c>
      <c r="I243">
        <v>2</v>
      </c>
      <c r="J243">
        <v>1</v>
      </c>
      <c r="L243">
        <v>1</v>
      </c>
      <c r="M243" s="27" t="s">
        <v>237</v>
      </c>
      <c r="N243">
        <v>153</v>
      </c>
      <c r="O243">
        <v>0.37</v>
      </c>
      <c r="P243" t="s">
        <v>73</v>
      </c>
      <c r="Q243">
        <v>4</v>
      </c>
      <c r="R243">
        <v>1E-3</v>
      </c>
      <c r="T243" s="20"/>
    </row>
    <row r="244" spans="1:20" ht="30" x14ac:dyDescent="0.25">
      <c r="A244" s="12">
        <v>99</v>
      </c>
      <c r="B244" s="12">
        <v>101</v>
      </c>
      <c r="C244">
        <v>100</v>
      </c>
      <c r="D244">
        <v>5</v>
      </c>
      <c r="E244">
        <v>1</v>
      </c>
      <c r="F244">
        <v>1</v>
      </c>
      <c r="G244">
        <v>2</v>
      </c>
      <c r="H244">
        <v>2</v>
      </c>
      <c r="I244">
        <v>2</v>
      </c>
      <c r="J244">
        <v>1</v>
      </c>
      <c r="L244">
        <v>1</v>
      </c>
      <c r="M244" s="15" t="s">
        <v>238</v>
      </c>
      <c r="N244">
        <v>154</v>
      </c>
      <c r="O244">
        <v>0.49</v>
      </c>
      <c r="P244">
        <v>8.9999999999999993E-3</v>
      </c>
      <c r="Q244">
        <v>6</v>
      </c>
      <c r="R244">
        <v>1E-3</v>
      </c>
      <c r="T244" s="20"/>
    </row>
    <row r="245" spans="1:20" ht="30" x14ac:dyDescent="0.25">
      <c r="A245" s="12">
        <v>101</v>
      </c>
      <c r="B245" s="12">
        <v>103</v>
      </c>
      <c r="C245">
        <v>100</v>
      </c>
      <c r="D245">
        <v>6</v>
      </c>
      <c r="E245">
        <v>1</v>
      </c>
      <c r="F245">
        <v>1</v>
      </c>
      <c r="G245">
        <v>3</v>
      </c>
      <c r="H245">
        <v>1</v>
      </c>
      <c r="I245">
        <v>1</v>
      </c>
      <c r="J245">
        <v>1</v>
      </c>
      <c r="L245">
        <v>1</v>
      </c>
      <c r="M245" s="15" t="s">
        <v>239</v>
      </c>
      <c r="N245">
        <v>155</v>
      </c>
      <c r="O245">
        <v>0.41</v>
      </c>
      <c r="P245" t="s">
        <v>73</v>
      </c>
      <c r="Q245">
        <v>5</v>
      </c>
      <c r="R245" t="s">
        <v>62</v>
      </c>
      <c r="T245" s="20"/>
    </row>
    <row r="246" spans="1:20" x14ac:dyDescent="0.25">
      <c r="A246" s="12">
        <v>103</v>
      </c>
      <c r="B246" s="12">
        <v>105</v>
      </c>
      <c r="C246">
        <v>100</v>
      </c>
      <c r="D246">
        <v>3</v>
      </c>
      <c r="E246">
        <v>1</v>
      </c>
      <c r="F246">
        <v>1</v>
      </c>
      <c r="G246">
        <v>2</v>
      </c>
      <c r="H246">
        <v>2</v>
      </c>
      <c r="I246">
        <v>1</v>
      </c>
      <c r="J246">
        <v>1</v>
      </c>
      <c r="L246">
        <v>1</v>
      </c>
      <c r="N246">
        <v>156</v>
      </c>
      <c r="O246">
        <v>0.23</v>
      </c>
      <c r="P246" t="s">
        <v>73</v>
      </c>
      <c r="Q246">
        <v>3</v>
      </c>
      <c r="R246">
        <v>1E-3</v>
      </c>
      <c r="T246" s="20"/>
    </row>
    <row r="247" spans="1:20" x14ac:dyDescent="0.25">
      <c r="A247" s="12">
        <v>105</v>
      </c>
      <c r="B247" s="12">
        <v>107</v>
      </c>
      <c r="C247">
        <v>100</v>
      </c>
      <c r="D247">
        <v>5</v>
      </c>
      <c r="E247">
        <v>1</v>
      </c>
      <c r="F247">
        <v>1</v>
      </c>
      <c r="G247">
        <v>3</v>
      </c>
      <c r="H247">
        <v>1</v>
      </c>
      <c r="I247">
        <v>1</v>
      </c>
      <c r="J247">
        <v>1</v>
      </c>
      <c r="L247">
        <v>1</v>
      </c>
      <c r="N247">
        <v>157</v>
      </c>
      <c r="O247" s="9">
        <v>0.3</v>
      </c>
      <c r="P247" t="s">
        <v>73</v>
      </c>
      <c r="Q247">
        <v>3</v>
      </c>
      <c r="R247" t="s">
        <v>62</v>
      </c>
      <c r="T247" s="20"/>
    </row>
    <row r="248" spans="1:20" ht="30" x14ac:dyDescent="0.25">
      <c r="A248" s="12">
        <v>107</v>
      </c>
      <c r="B248" s="12">
        <v>109</v>
      </c>
      <c r="C248">
        <v>100</v>
      </c>
      <c r="D248">
        <v>5</v>
      </c>
      <c r="E248">
        <v>1</v>
      </c>
      <c r="F248">
        <v>1</v>
      </c>
      <c r="G248">
        <v>3</v>
      </c>
      <c r="H248">
        <v>2</v>
      </c>
      <c r="I248">
        <v>1</v>
      </c>
      <c r="J248">
        <v>1</v>
      </c>
      <c r="L248">
        <v>1</v>
      </c>
      <c r="M248" s="15" t="s">
        <v>240</v>
      </c>
      <c r="N248">
        <v>158</v>
      </c>
      <c r="O248">
        <v>0.41</v>
      </c>
      <c r="P248">
        <v>5.0000000000000001E-3</v>
      </c>
      <c r="Q248">
        <v>6</v>
      </c>
      <c r="R248">
        <v>1E-3</v>
      </c>
      <c r="T248" s="20"/>
    </row>
    <row r="249" spans="1:20" x14ac:dyDescent="0.25">
      <c r="A249" s="12">
        <v>109</v>
      </c>
      <c r="B249" s="12">
        <v>111</v>
      </c>
      <c r="C249">
        <v>100</v>
      </c>
      <c r="D249">
        <v>6</v>
      </c>
      <c r="E249">
        <v>1</v>
      </c>
      <c r="F249">
        <v>2</v>
      </c>
      <c r="G249">
        <v>2</v>
      </c>
      <c r="H249">
        <v>1</v>
      </c>
      <c r="I249">
        <v>1</v>
      </c>
      <c r="J249">
        <v>1</v>
      </c>
      <c r="L249">
        <v>2</v>
      </c>
      <c r="N249">
        <v>159</v>
      </c>
      <c r="O249">
        <v>0.22</v>
      </c>
      <c r="P249">
        <v>6.0000000000000001E-3</v>
      </c>
      <c r="Q249">
        <v>3</v>
      </c>
      <c r="R249">
        <v>1E-3</v>
      </c>
      <c r="T249" s="20"/>
    </row>
    <row r="250" spans="1:20" ht="30" x14ac:dyDescent="0.25">
      <c r="A250" s="12">
        <v>111</v>
      </c>
      <c r="B250" s="12">
        <v>113</v>
      </c>
      <c r="C250">
        <v>100</v>
      </c>
      <c r="D250">
        <v>15</v>
      </c>
      <c r="E250">
        <v>1</v>
      </c>
      <c r="F250">
        <v>3</v>
      </c>
      <c r="G250">
        <v>2</v>
      </c>
      <c r="H250">
        <v>2</v>
      </c>
      <c r="I250">
        <v>1</v>
      </c>
      <c r="J250">
        <v>1</v>
      </c>
      <c r="L250">
        <v>2</v>
      </c>
      <c r="M250" s="18" t="s">
        <v>241</v>
      </c>
      <c r="N250">
        <v>160</v>
      </c>
      <c r="O250">
        <v>0.57999999999999996</v>
      </c>
      <c r="P250">
        <v>2.1000000000000001E-2</v>
      </c>
      <c r="Q250">
        <v>10</v>
      </c>
      <c r="R250">
        <v>1E-3</v>
      </c>
      <c r="T250" s="20"/>
    </row>
    <row r="251" spans="1:20" x14ac:dyDescent="0.25">
      <c r="A251" s="12">
        <v>113</v>
      </c>
      <c r="B251" s="12">
        <v>115</v>
      </c>
      <c r="C251">
        <v>100</v>
      </c>
      <c r="D251">
        <v>5</v>
      </c>
      <c r="E251">
        <v>1</v>
      </c>
      <c r="F251">
        <v>2</v>
      </c>
      <c r="G251">
        <v>2</v>
      </c>
      <c r="H251">
        <v>1</v>
      </c>
      <c r="I251">
        <v>2</v>
      </c>
      <c r="J251">
        <v>1</v>
      </c>
      <c r="L251">
        <v>1</v>
      </c>
      <c r="M251" s="27" t="s">
        <v>242</v>
      </c>
      <c r="N251">
        <v>162</v>
      </c>
      <c r="O251">
        <v>0.38</v>
      </c>
      <c r="P251">
        <v>1.2E-2</v>
      </c>
      <c r="Q251">
        <v>6</v>
      </c>
      <c r="R251">
        <v>1E-3</v>
      </c>
      <c r="T251" s="20"/>
    </row>
    <row r="252" spans="1:20" x14ac:dyDescent="0.25">
      <c r="A252" s="12">
        <v>115</v>
      </c>
      <c r="B252" s="12">
        <v>117</v>
      </c>
      <c r="C252">
        <v>100</v>
      </c>
      <c r="D252">
        <v>2</v>
      </c>
      <c r="E252">
        <v>1</v>
      </c>
      <c r="F252">
        <v>2</v>
      </c>
      <c r="G252">
        <v>2</v>
      </c>
      <c r="H252">
        <v>2</v>
      </c>
      <c r="I252">
        <v>2</v>
      </c>
      <c r="J252">
        <v>1</v>
      </c>
      <c r="L252">
        <v>1</v>
      </c>
      <c r="N252">
        <v>163</v>
      </c>
      <c r="O252">
        <v>0.34</v>
      </c>
      <c r="P252">
        <v>1.4E-2</v>
      </c>
      <c r="Q252">
        <v>5</v>
      </c>
      <c r="R252">
        <v>1E-3</v>
      </c>
      <c r="T252" s="20"/>
    </row>
    <row r="253" spans="1:20" ht="26.25" x14ac:dyDescent="0.25">
      <c r="A253" s="12">
        <v>117</v>
      </c>
      <c r="B253" s="12">
        <v>119</v>
      </c>
      <c r="C253">
        <v>100</v>
      </c>
      <c r="D253">
        <v>2</v>
      </c>
      <c r="E253">
        <v>1</v>
      </c>
      <c r="F253">
        <v>2</v>
      </c>
      <c r="G253">
        <v>2</v>
      </c>
      <c r="H253">
        <v>1</v>
      </c>
      <c r="I253">
        <v>2</v>
      </c>
      <c r="J253">
        <v>1</v>
      </c>
      <c r="L253">
        <v>2</v>
      </c>
      <c r="M253" s="18" t="s">
        <v>243</v>
      </c>
      <c r="N253">
        <v>164</v>
      </c>
      <c r="O253">
        <v>0.38</v>
      </c>
      <c r="P253">
        <v>8.9999999999999993E-3</v>
      </c>
      <c r="Q253">
        <v>5</v>
      </c>
      <c r="R253">
        <v>1E-3</v>
      </c>
      <c r="T253" s="20"/>
    </row>
    <row r="254" spans="1:20" x14ac:dyDescent="0.25">
      <c r="A254" s="12">
        <v>119</v>
      </c>
      <c r="B254" s="12">
        <v>121</v>
      </c>
      <c r="C254">
        <v>100</v>
      </c>
      <c r="D254">
        <v>4</v>
      </c>
      <c r="E254">
        <v>1</v>
      </c>
      <c r="F254">
        <v>2</v>
      </c>
      <c r="G254">
        <v>2</v>
      </c>
      <c r="H254">
        <v>2</v>
      </c>
      <c r="I254">
        <v>2</v>
      </c>
      <c r="J254">
        <v>1</v>
      </c>
      <c r="L254">
        <v>1</v>
      </c>
      <c r="M254" s="15" t="s">
        <v>244</v>
      </c>
      <c r="N254">
        <v>165</v>
      </c>
      <c r="O254" s="9">
        <v>0.45</v>
      </c>
      <c r="P254">
        <v>1.0999999999999999E-2</v>
      </c>
      <c r="Q254">
        <v>5</v>
      </c>
      <c r="R254">
        <v>1E-3</v>
      </c>
      <c r="T254" s="20"/>
    </row>
    <row r="255" spans="1:20" x14ac:dyDescent="0.25">
      <c r="A255" s="12">
        <v>121</v>
      </c>
      <c r="B255" s="12">
        <v>123</v>
      </c>
      <c r="C255">
        <v>100</v>
      </c>
      <c r="D255">
        <v>4</v>
      </c>
      <c r="E255">
        <v>1</v>
      </c>
      <c r="F255">
        <v>2</v>
      </c>
      <c r="G255">
        <v>2</v>
      </c>
      <c r="H255">
        <v>1</v>
      </c>
      <c r="I255">
        <v>2</v>
      </c>
      <c r="J255">
        <v>1</v>
      </c>
      <c r="L255">
        <v>1</v>
      </c>
      <c r="N255">
        <v>166</v>
      </c>
      <c r="O255">
        <v>0.22</v>
      </c>
      <c r="P255" t="s">
        <v>73</v>
      </c>
      <c r="Q255">
        <v>2</v>
      </c>
      <c r="R255" t="s">
        <v>62</v>
      </c>
      <c r="T255" s="20"/>
    </row>
    <row r="256" spans="1:20" x14ac:dyDescent="0.25">
      <c r="A256" s="12">
        <v>123</v>
      </c>
      <c r="B256" s="12">
        <v>125</v>
      </c>
      <c r="C256">
        <v>100</v>
      </c>
      <c r="D256">
        <v>4</v>
      </c>
      <c r="E256">
        <v>1</v>
      </c>
      <c r="F256">
        <v>2</v>
      </c>
      <c r="G256">
        <v>2</v>
      </c>
      <c r="H256">
        <v>2</v>
      </c>
      <c r="I256">
        <v>1</v>
      </c>
      <c r="J256">
        <v>1</v>
      </c>
      <c r="L256">
        <v>1</v>
      </c>
      <c r="N256">
        <v>167</v>
      </c>
      <c r="O256" s="9">
        <v>0.3</v>
      </c>
      <c r="P256" t="s">
        <v>73</v>
      </c>
      <c r="Q256">
        <v>3</v>
      </c>
      <c r="R256" t="s">
        <v>62</v>
      </c>
      <c r="T256" s="20"/>
    </row>
    <row r="257" spans="1:46" ht="26.25" x14ac:dyDescent="0.25">
      <c r="A257" s="12">
        <v>125</v>
      </c>
      <c r="B257" s="12">
        <v>127</v>
      </c>
      <c r="C257">
        <v>100</v>
      </c>
      <c r="D257">
        <v>4</v>
      </c>
      <c r="E257">
        <v>1</v>
      </c>
      <c r="F257">
        <v>2</v>
      </c>
      <c r="G257">
        <v>3</v>
      </c>
      <c r="H257">
        <v>1</v>
      </c>
      <c r="I257">
        <v>1</v>
      </c>
      <c r="J257">
        <v>1</v>
      </c>
      <c r="L257">
        <v>2</v>
      </c>
      <c r="M257" s="18" t="s">
        <v>245</v>
      </c>
      <c r="N257">
        <v>168</v>
      </c>
      <c r="O257">
        <v>0.37</v>
      </c>
      <c r="P257" t="s">
        <v>73</v>
      </c>
      <c r="Q257">
        <v>2</v>
      </c>
      <c r="R257" t="s">
        <v>62</v>
      </c>
      <c r="T257" s="20"/>
    </row>
    <row r="258" spans="1:46" ht="30" x14ac:dyDescent="0.25">
      <c r="A258" s="12">
        <v>127</v>
      </c>
      <c r="B258" s="12">
        <v>129</v>
      </c>
      <c r="C258">
        <v>100</v>
      </c>
      <c r="D258">
        <v>6</v>
      </c>
      <c r="E258">
        <v>1</v>
      </c>
      <c r="F258">
        <v>2</v>
      </c>
      <c r="G258">
        <v>2</v>
      </c>
      <c r="H258">
        <v>2</v>
      </c>
      <c r="I258">
        <v>1</v>
      </c>
      <c r="J258">
        <v>1</v>
      </c>
      <c r="L258">
        <v>1</v>
      </c>
      <c r="M258" s="18" t="s">
        <v>246</v>
      </c>
      <c r="N258">
        <v>169</v>
      </c>
      <c r="O258" s="9">
        <v>0.26</v>
      </c>
      <c r="P258" t="s">
        <v>73</v>
      </c>
      <c r="Q258">
        <v>2</v>
      </c>
      <c r="R258">
        <v>1E-3</v>
      </c>
      <c r="T258" s="20"/>
    </row>
    <row r="259" spans="1:46" x14ac:dyDescent="0.25">
      <c r="A259" s="12">
        <v>129</v>
      </c>
      <c r="B259" s="12">
        <v>131</v>
      </c>
      <c r="C259">
        <v>100</v>
      </c>
      <c r="D259">
        <v>8</v>
      </c>
      <c r="E259">
        <v>1</v>
      </c>
      <c r="F259">
        <v>2</v>
      </c>
      <c r="G259">
        <v>2</v>
      </c>
      <c r="H259">
        <v>1</v>
      </c>
      <c r="I259">
        <v>1</v>
      </c>
      <c r="J259">
        <v>1</v>
      </c>
      <c r="L259">
        <v>1</v>
      </c>
      <c r="M259" s="15" t="s">
        <v>247</v>
      </c>
      <c r="N259">
        <v>170</v>
      </c>
      <c r="O259" s="9">
        <v>0.4</v>
      </c>
      <c r="P259">
        <v>6.0000000000000001E-3</v>
      </c>
      <c r="Q259">
        <v>4</v>
      </c>
      <c r="R259" t="s">
        <v>62</v>
      </c>
      <c r="T259" s="20"/>
    </row>
    <row r="260" spans="1:46" x14ac:dyDescent="0.25">
      <c r="A260" s="12">
        <v>131</v>
      </c>
      <c r="B260" s="12">
        <v>133</v>
      </c>
      <c r="C260">
        <v>100</v>
      </c>
      <c r="D260">
        <v>6</v>
      </c>
      <c r="E260">
        <v>1</v>
      </c>
      <c r="F260">
        <v>2</v>
      </c>
      <c r="G260">
        <v>3</v>
      </c>
      <c r="H260">
        <v>2</v>
      </c>
      <c r="I260">
        <v>1</v>
      </c>
      <c r="J260">
        <v>1</v>
      </c>
      <c r="L260">
        <v>1</v>
      </c>
      <c r="N260">
        <v>171</v>
      </c>
      <c r="O260" s="9">
        <v>0.56999999999999995</v>
      </c>
      <c r="P260" s="10">
        <v>0.01</v>
      </c>
      <c r="Q260">
        <v>5</v>
      </c>
      <c r="R260" t="s">
        <v>62</v>
      </c>
      <c r="T260" s="20"/>
    </row>
    <row r="261" spans="1:46" x14ac:dyDescent="0.25">
      <c r="A261" s="12">
        <v>133</v>
      </c>
      <c r="B261" s="12">
        <v>135</v>
      </c>
      <c r="C261">
        <v>100</v>
      </c>
      <c r="D261">
        <v>4</v>
      </c>
      <c r="E261">
        <v>1</v>
      </c>
      <c r="F261">
        <v>2</v>
      </c>
      <c r="G261">
        <v>1</v>
      </c>
      <c r="H261">
        <v>1</v>
      </c>
      <c r="I261">
        <v>1</v>
      </c>
      <c r="J261">
        <v>1</v>
      </c>
      <c r="L261">
        <v>1</v>
      </c>
      <c r="N261">
        <v>172</v>
      </c>
      <c r="O261" s="9">
        <v>0.39</v>
      </c>
      <c r="P261" t="s">
        <v>73</v>
      </c>
      <c r="Q261">
        <v>2</v>
      </c>
      <c r="R261" t="s">
        <v>62</v>
      </c>
      <c r="T261" s="20"/>
    </row>
    <row r="262" spans="1:46" x14ac:dyDescent="0.25">
      <c r="A262" t="s">
        <v>33</v>
      </c>
      <c r="B262" t="s">
        <v>34</v>
      </c>
      <c r="C262" t="s">
        <v>35</v>
      </c>
      <c r="D262" t="s">
        <v>36</v>
      </c>
      <c r="E262" t="s">
        <v>37</v>
      </c>
      <c r="F262" t="s">
        <v>38</v>
      </c>
      <c r="G262" t="s">
        <v>39</v>
      </c>
      <c r="H262" t="s">
        <v>40</v>
      </c>
      <c r="I262" t="s">
        <v>41</v>
      </c>
      <c r="J262" t="s">
        <v>42</v>
      </c>
      <c r="L262" t="s">
        <v>43</v>
      </c>
      <c r="M262" s="15" t="s">
        <v>44</v>
      </c>
      <c r="N262" t="s">
        <v>45</v>
      </c>
      <c r="O262" t="s">
        <v>46</v>
      </c>
      <c r="P262" t="s">
        <v>47</v>
      </c>
      <c r="Q262" t="s">
        <v>48</v>
      </c>
      <c r="R262" t="s">
        <v>49</v>
      </c>
      <c r="S262" t="s">
        <v>45</v>
      </c>
      <c r="T262" s="20" t="s">
        <v>50</v>
      </c>
      <c r="U262" t="s">
        <v>46</v>
      </c>
      <c r="V262" t="s">
        <v>47</v>
      </c>
      <c r="W262" t="s">
        <v>48</v>
      </c>
      <c r="X262" t="s">
        <v>49</v>
      </c>
      <c r="Y262" t="s">
        <v>45</v>
      </c>
      <c r="Z262" t="s">
        <v>50</v>
      </c>
      <c r="AA262" t="s">
        <v>46</v>
      </c>
      <c r="AB262" t="s">
        <v>47</v>
      </c>
      <c r="AC262" t="s">
        <v>48</v>
      </c>
      <c r="AD262" t="s">
        <v>49</v>
      </c>
      <c r="AE262" t="s">
        <v>45</v>
      </c>
      <c r="AF262" t="s">
        <v>50</v>
      </c>
      <c r="AG262" t="s">
        <v>46</v>
      </c>
      <c r="AH262" t="s">
        <v>47</v>
      </c>
      <c r="AI262" t="s">
        <v>48</v>
      </c>
      <c r="AJ262" t="s">
        <v>49</v>
      </c>
      <c r="AK262" t="s">
        <v>33</v>
      </c>
      <c r="AL262" t="s">
        <v>34</v>
      </c>
      <c r="AM262">
        <v>11</v>
      </c>
      <c r="AN262" t="s">
        <v>51</v>
      </c>
      <c r="AQ262" t="s">
        <v>188</v>
      </c>
      <c r="AR262" t="s">
        <v>189</v>
      </c>
      <c r="AS262" t="s">
        <v>189</v>
      </c>
      <c r="AT262" t="s">
        <v>189</v>
      </c>
    </row>
    <row r="263" spans="1:46" x14ac:dyDescent="0.25">
      <c r="A263" s="12">
        <v>135</v>
      </c>
      <c r="B263" s="12">
        <v>137</v>
      </c>
      <c r="C263">
        <v>100</v>
      </c>
      <c r="D263">
        <v>8</v>
      </c>
      <c r="E263">
        <v>1</v>
      </c>
      <c r="F263">
        <v>2</v>
      </c>
      <c r="G263">
        <v>2</v>
      </c>
      <c r="H263">
        <v>1</v>
      </c>
      <c r="I263">
        <v>1</v>
      </c>
      <c r="J263">
        <v>1</v>
      </c>
      <c r="L263">
        <v>1</v>
      </c>
      <c r="N263">
        <v>173</v>
      </c>
      <c r="O263" s="9">
        <v>0.33</v>
      </c>
      <c r="P263" t="s">
        <v>73</v>
      </c>
      <c r="Q263">
        <v>2</v>
      </c>
      <c r="R263" t="s">
        <v>62</v>
      </c>
      <c r="T263" s="20"/>
    </row>
    <row r="264" spans="1:46" ht="28.5" x14ac:dyDescent="0.25">
      <c r="A264" s="12">
        <v>137</v>
      </c>
      <c r="B264" s="12">
        <v>139</v>
      </c>
      <c r="C264">
        <v>100</v>
      </c>
      <c r="D264">
        <v>6</v>
      </c>
      <c r="E264">
        <v>1</v>
      </c>
      <c r="F264">
        <v>2</v>
      </c>
      <c r="G264">
        <v>3</v>
      </c>
      <c r="H264">
        <v>2</v>
      </c>
      <c r="I264">
        <v>1</v>
      </c>
      <c r="J264">
        <v>1</v>
      </c>
      <c r="L264">
        <v>1</v>
      </c>
      <c r="M264" s="15" t="s">
        <v>248</v>
      </c>
      <c r="N264">
        <v>174</v>
      </c>
      <c r="O264" s="9">
        <v>0.32</v>
      </c>
      <c r="P264">
        <v>7.0000000000000001E-3</v>
      </c>
      <c r="Q264">
        <v>3</v>
      </c>
      <c r="R264" t="s">
        <v>62</v>
      </c>
      <c r="T264" s="20"/>
    </row>
    <row r="265" spans="1:46" x14ac:dyDescent="0.25">
      <c r="A265" s="12">
        <v>139</v>
      </c>
      <c r="B265" s="12">
        <v>141</v>
      </c>
      <c r="C265">
        <v>100</v>
      </c>
      <c r="D265">
        <v>10</v>
      </c>
      <c r="E265">
        <v>1</v>
      </c>
      <c r="F265">
        <v>3</v>
      </c>
      <c r="G265">
        <v>2</v>
      </c>
      <c r="H265">
        <v>1</v>
      </c>
      <c r="I265">
        <v>1</v>
      </c>
      <c r="J265">
        <v>1</v>
      </c>
      <c r="L265">
        <v>1</v>
      </c>
      <c r="N265">
        <v>175</v>
      </c>
      <c r="O265" s="9">
        <v>0.27</v>
      </c>
      <c r="P265">
        <v>6.0000000000000001E-3</v>
      </c>
      <c r="Q265">
        <v>2</v>
      </c>
      <c r="R265" t="s">
        <v>62</v>
      </c>
      <c r="T265" s="20"/>
    </row>
    <row r="266" spans="1:46" x14ac:dyDescent="0.25">
      <c r="A266" s="12">
        <v>141</v>
      </c>
      <c r="B266" s="12">
        <v>143</v>
      </c>
      <c r="C266">
        <v>100</v>
      </c>
      <c r="D266">
        <v>10</v>
      </c>
      <c r="E266">
        <v>1</v>
      </c>
      <c r="F266">
        <v>3</v>
      </c>
      <c r="G266">
        <v>2</v>
      </c>
      <c r="H266">
        <v>2</v>
      </c>
      <c r="I266">
        <v>1</v>
      </c>
      <c r="J266">
        <v>1</v>
      </c>
      <c r="L266">
        <v>1</v>
      </c>
      <c r="N266">
        <v>176</v>
      </c>
      <c r="O266" s="9">
        <v>0.32</v>
      </c>
      <c r="P266">
        <v>6.0000000000000001E-3</v>
      </c>
      <c r="Q266">
        <v>2</v>
      </c>
      <c r="R266" t="s">
        <v>62</v>
      </c>
      <c r="T266" s="20"/>
    </row>
    <row r="267" spans="1:46" ht="30" x14ac:dyDescent="0.25">
      <c r="A267" s="12">
        <v>143</v>
      </c>
      <c r="B267" s="12">
        <v>145</v>
      </c>
      <c r="C267">
        <v>100</v>
      </c>
      <c r="D267">
        <v>5</v>
      </c>
      <c r="E267">
        <v>1</v>
      </c>
      <c r="F267">
        <v>3</v>
      </c>
      <c r="G267">
        <v>3</v>
      </c>
      <c r="H267">
        <v>1</v>
      </c>
      <c r="I267">
        <v>1</v>
      </c>
      <c r="J267">
        <v>1</v>
      </c>
      <c r="L267">
        <v>1</v>
      </c>
      <c r="M267" s="15" t="s">
        <v>249</v>
      </c>
      <c r="N267">
        <v>177</v>
      </c>
      <c r="O267" s="9">
        <v>0.28999999999999998</v>
      </c>
      <c r="P267" t="s">
        <v>73</v>
      </c>
      <c r="Q267">
        <v>2</v>
      </c>
      <c r="R267">
        <v>1E-3</v>
      </c>
      <c r="T267" s="20"/>
    </row>
    <row r="268" spans="1:46" x14ac:dyDescent="0.25">
      <c r="A268" s="12">
        <v>145</v>
      </c>
      <c r="B268" s="12">
        <v>147</v>
      </c>
      <c r="C268">
        <v>100</v>
      </c>
      <c r="D268">
        <v>5</v>
      </c>
      <c r="E268">
        <v>1</v>
      </c>
      <c r="F268">
        <v>3</v>
      </c>
      <c r="G268">
        <v>2</v>
      </c>
      <c r="H268">
        <v>2</v>
      </c>
      <c r="I268">
        <v>1</v>
      </c>
      <c r="J268">
        <v>1</v>
      </c>
      <c r="L268">
        <v>1</v>
      </c>
      <c r="M268" s="15" t="s">
        <v>250</v>
      </c>
      <c r="N268">
        <v>178</v>
      </c>
      <c r="O268" s="9">
        <v>0.35</v>
      </c>
      <c r="P268" t="s">
        <v>73</v>
      </c>
      <c r="Q268">
        <v>3</v>
      </c>
      <c r="R268" t="s">
        <v>62</v>
      </c>
      <c r="T268" s="20"/>
    </row>
    <row r="269" spans="1:46" x14ac:dyDescent="0.25">
      <c r="A269" s="12">
        <v>147</v>
      </c>
      <c r="B269" s="12">
        <v>149</v>
      </c>
      <c r="C269">
        <v>100</v>
      </c>
      <c r="D269">
        <v>5</v>
      </c>
      <c r="E269">
        <v>1</v>
      </c>
      <c r="F269">
        <v>3</v>
      </c>
      <c r="G269">
        <v>1</v>
      </c>
      <c r="H269">
        <v>1</v>
      </c>
      <c r="I269">
        <v>1</v>
      </c>
      <c r="J269">
        <v>1</v>
      </c>
      <c r="L269">
        <v>1</v>
      </c>
      <c r="N269">
        <v>179</v>
      </c>
      <c r="O269" s="9">
        <v>0.27</v>
      </c>
      <c r="P269" t="s">
        <v>73</v>
      </c>
      <c r="Q269">
        <v>2</v>
      </c>
      <c r="R269">
        <v>1E-3</v>
      </c>
      <c r="T269" s="20"/>
    </row>
    <row r="270" spans="1:46" x14ac:dyDescent="0.25">
      <c r="A270" s="12">
        <v>149</v>
      </c>
      <c r="B270" s="12">
        <v>151</v>
      </c>
      <c r="C270">
        <v>100</v>
      </c>
      <c r="D270">
        <v>6</v>
      </c>
      <c r="E270">
        <v>1</v>
      </c>
      <c r="F270">
        <v>2</v>
      </c>
      <c r="G270">
        <v>2</v>
      </c>
      <c r="H270">
        <v>2</v>
      </c>
      <c r="I270">
        <v>1</v>
      </c>
      <c r="J270">
        <v>1</v>
      </c>
      <c r="L270">
        <v>1</v>
      </c>
      <c r="N270">
        <v>180</v>
      </c>
      <c r="O270" s="9">
        <v>0.27</v>
      </c>
      <c r="P270" t="s">
        <v>73</v>
      </c>
      <c r="Q270">
        <v>2</v>
      </c>
      <c r="R270" t="s">
        <v>62</v>
      </c>
      <c r="T270" s="20"/>
    </row>
    <row r="271" spans="1:46" x14ac:dyDescent="0.25">
      <c r="A271" s="12">
        <v>151</v>
      </c>
      <c r="B271" s="12">
        <v>153</v>
      </c>
      <c r="C271">
        <v>100</v>
      </c>
      <c r="D271">
        <v>6</v>
      </c>
      <c r="E271">
        <v>1</v>
      </c>
      <c r="F271">
        <v>2</v>
      </c>
      <c r="G271">
        <v>2</v>
      </c>
      <c r="H271">
        <v>1</v>
      </c>
      <c r="I271">
        <v>1</v>
      </c>
      <c r="J271">
        <v>1</v>
      </c>
      <c r="L271">
        <v>1</v>
      </c>
      <c r="N271">
        <v>181</v>
      </c>
      <c r="O271" s="9">
        <v>0.39</v>
      </c>
      <c r="P271" t="s">
        <v>73</v>
      </c>
      <c r="Q271">
        <v>3</v>
      </c>
      <c r="R271">
        <v>1E-3</v>
      </c>
      <c r="T271" s="20"/>
    </row>
    <row r="272" spans="1:46" x14ac:dyDescent="0.25">
      <c r="A272" s="12">
        <v>153</v>
      </c>
      <c r="B272" s="12">
        <v>155</v>
      </c>
      <c r="C272">
        <v>100</v>
      </c>
      <c r="D272">
        <v>5</v>
      </c>
      <c r="E272">
        <v>1</v>
      </c>
      <c r="F272">
        <v>2</v>
      </c>
      <c r="G272" s="8">
        <v>2</v>
      </c>
      <c r="H272">
        <v>2</v>
      </c>
      <c r="I272">
        <v>1</v>
      </c>
      <c r="J272">
        <v>1</v>
      </c>
      <c r="L272">
        <v>1</v>
      </c>
      <c r="M272" s="27" t="s">
        <v>251</v>
      </c>
      <c r="N272">
        <v>182</v>
      </c>
      <c r="O272" s="9">
        <v>0.36</v>
      </c>
      <c r="P272">
        <v>6.0000000000000001E-3</v>
      </c>
      <c r="Q272">
        <v>3</v>
      </c>
      <c r="R272" t="s">
        <v>62</v>
      </c>
      <c r="T272" s="20"/>
    </row>
    <row r="273" spans="1:20" x14ac:dyDescent="0.25">
      <c r="A273" s="12">
        <v>155</v>
      </c>
      <c r="B273" s="12">
        <v>157</v>
      </c>
      <c r="C273">
        <v>100</v>
      </c>
      <c r="D273">
        <v>4</v>
      </c>
      <c r="E273">
        <v>1</v>
      </c>
      <c r="F273">
        <v>2</v>
      </c>
      <c r="G273" s="8">
        <v>2</v>
      </c>
      <c r="H273">
        <v>1</v>
      </c>
      <c r="I273">
        <v>1</v>
      </c>
      <c r="J273">
        <v>1</v>
      </c>
      <c r="L273">
        <v>1</v>
      </c>
      <c r="N273">
        <v>183</v>
      </c>
      <c r="O273" s="9">
        <v>0.24</v>
      </c>
      <c r="P273" t="s">
        <v>73</v>
      </c>
      <c r="Q273">
        <v>2</v>
      </c>
      <c r="R273">
        <v>1E-3</v>
      </c>
      <c r="T273" s="20"/>
    </row>
    <row r="274" spans="1:20" x14ac:dyDescent="0.25">
      <c r="A274" s="12">
        <v>157</v>
      </c>
      <c r="B274" s="12">
        <v>159</v>
      </c>
      <c r="C274">
        <v>100</v>
      </c>
      <c r="D274">
        <v>5</v>
      </c>
      <c r="E274">
        <v>1</v>
      </c>
      <c r="F274">
        <v>2</v>
      </c>
      <c r="G274" s="8">
        <v>3</v>
      </c>
      <c r="H274">
        <v>2</v>
      </c>
      <c r="I274">
        <v>1</v>
      </c>
      <c r="J274">
        <v>1</v>
      </c>
      <c r="L274">
        <v>1</v>
      </c>
      <c r="N274">
        <v>184</v>
      </c>
      <c r="O274" s="9">
        <v>0.28000000000000003</v>
      </c>
      <c r="P274">
        <v>5.0000000000000001E-3</v>
      </c>
      <c r="Q274">
        <v>3</v>
      </c>
      <c r="R274">
        <v>1E-3</v>
      </c>
      <c r="T274" s="20"/>
    </row>
    <row r="275" spans="1:20" x14ac:dyDescent="0.25">
      <c r="A275" s="12">
        <v>159</v>
      </c>
      <c r="B275" s="12">
        <v>161</v>
      </c>
      <c r="C275">
        <v>100</v>
      </c>
      <c r="D275">
        <v>6</v>
      </c>
      <c r="E275">
        <v>1</v>
      </c>
      <c r="F275">
        <v>2</v>
      </c>
      <c r="G275" s="8">
        <v>3</v>
      </c>
      <c r="H275">
        <v>1</v>
      </c>
      <c r="I275">
        <v>1</v>
      </c>
      <c r="J275">
        <v>1</v>
      </c>
      <c r="L275">
        <v>2</v>
      </c>
      <c r="N275">
        <v>185</v>
      </c>
      <c r="O275" s="9">
        <v>0.81</v>
      </c>
      <c r="P275">
        <v>1.0999999999999999E-2</v>
      </c>
      <c r="Q275">
        <v>7</v>
      </c>
      <c r="R275">
        <v>1E-3</v>
      </c>
      <c r="T275" s="20"/>
    </row>
    <row r="276" spans="1:20" ht="30" x14ac:dyDescent="0.25">
      <c r="A276" s="12">
        <v>161</v>
      </c>
      <c r="B276" s="12">
        <v>163</v>
      </c>
      <c r="C276">
        <v>100</v>
      </c>
      <c r="D276">
        <v>50</v>
      </c>
      <c r="E276">
        <v>1</v>
      </c>
      <c r="F276">
        <v>3</v>
      </c>
      <c r="G276" s="8">
        <v>3</v>
      </c>
      <c r="H276">
        <v>2</v>
      </c>
      <c r="I276">
        <v>0</v>
      </c>
      <c r="J276">
        <v>3</v>
      </c>
      <c r="L276">
        <v>1</v>
      </c>
      <c r="M276" s="18" t="s">
        <v>252</v>
      </c>
      <c r="N276">
        <v>187</v>
      </c>
      <c r="O276" s="9">
        <v>0.22</v>
      </c>
      <c r="P276">
        <v>5.0000000000000001E-3</v>
      </c>
      <c r="Q276">
        <v>2</v>
      </c>
      <c r="R276">
        <v>1E-3</v>
      </c>
      <c r="T276" s="20"/>
    </row>
    <row r="277" spans="1:20" ht="30" x14ac:dyDescent="0.25">
      <c r="A277" s="12">
        <v>163</v>
      </c>
      <c r="B277" s="12">
        <v>165</v>
      </c>
      <c r="C277">
        <v>100</v>
      </c>
      <c r="D277">
        <v>50</v>
      </c>
      <c r="E277">
        <v>1</v>
      </c>
      <c r="F277">
        <v>3</v>
      </c>
      <c r="G277" s="8">
        <v>3</v>
      </c>
      <c r="H277">
        <v>1</v>
      </c>
      <c r="I277">
        <v>0</v>
      </c>
      <c r="J277">
        <v>3</v>
      </c>
      <c r="L277">
        <v>1</v>
      </c>
      <c r="M277" s="15" t="s">
        <v>253</v>
      </c>
      <c r="N277">
        <v>188</v>
      </c>
      <c r="O277" s="9">
        <v>0.2</v>
      </c>
      <c r="P277" t="s">
        <v>73</v>
      </c>
      <c r="Q277">
        <v>2</v>
      </c>
      <c r="R277" t="s">
        <v>62</v>
      </c>
      <c r="T277" s="20"/>
    </row>
    <row r="278" spans="1:20" ht="30" x14ac:dyDescent="0.25">
      <c r="A278" s="12">
        <v>165</v>
      </c>
      <c r="B278" s="12">
        <v>167</v>
      </c>
      <c r="C278">
        <v>100</v>
      </c>
      <c r="D278">
        <v>50</v>
      </c>
      <c r="E278">
        <v>1</v>
      </c>
      <c r="F278">
        <v>3</v>
      </c>
      <c r="G278" s="8">
        <v>2</v>
      </c>
      <c r="H278">
        <v>2</v>
      </c>
      <c r="I278">
        <v>0</v>
      </c>
      <c r="J278">
        <v>3</v>
      </c>
      <c r="L278">
        <v>1</v>
      </c>
      <c r="M278" s="15" t="s">
        <v>254</v>
      </c>
      <c r="N278">
        <v>189</v>
      </c>
      <c r="O278" s="9">
        <v>0.3</v>
      </c>
      <c r="P278">
        <v>6.0000000000000001E-3</v>
      </c>
      <c r="Q278">
        <v>3</v>
      </c>
      <c r="R278">
        <v>1E-3</v>
      </c>
      <c r="T278" s="20"/>
    </row>
    <row r="279" spans="1:20" ht="26.25" x14ac:dyDescent="0.25">
      <c r="A279" s="12">
        <v>167</v>
      </c>
      <c r="B279" s="12">
        <v>169</v>
      </c>
      <c r="C279">
        <v>100</v>
      </c>
      <c r="D279">
        <v>50</v>
      </c>
      <c r="E279">
        <v>1</v>
      </c>
      <c r="F279">
        <v>3</v>
      </c>
      <c r="G279" s="8">
        <v>2</v>
      </c>
      <c r="H279">
        <v>1</v>
      </c>
      <c r="I279">
        <v>0</v>
      </c>
      <c r="J279">
        <v>1</v>
      </c>
      <c r="L279">
        <v>1</v>
      </c>
      <c r="M279" s="18" t="s">
        <v>255</v>
      </c>
      <c r="N279">
        <v>190</v>
      </c>
      <c r="O279" s="9">
        <v>0.3</v>
      </c>
      <c r="P279">
        <v>7.0000000000000001E-3</v>
      </c>
      <c r="Q279">
        <v>3</v>
      </c>
      <c r="R279">
        <v>1E-3</v>
      </c>
      <c r="T279" s="20"/>
    </row>
    <row r="280" spans="1:20" ht="30" x14ac:dyDescent="0.25">
      <c r="A280" s="12">
        <v>169</v>
      </c>
      <c r="B280" s="12">
        <v>171</v>
      </c>
      <c r="C280">
        <v>100</v>
      </c>
      <c r="D280">
        <v>40</v>
      </c>
      <c r="E280">
        <v>1</v>
      </c>
      <c r="F280">
        <v>3</v>
      </c>
      <c r="G280" s="8">
        <v>3</v>
      </c>
      <c r="H280">
        <v>1</v>
      </c>
      <c r="I280">
        <v>0</v>
      </c>
      <c r="J280">
        <v>1</v>
      </c>
      <c r="L280">
        <v>1</v>
      </c>
      <c r="M280" s="15" t="s">
        <v>256</v>
      </c>
      <c r="N280">
        <v>191</v>
      </c>
      <c r="O280" s="9">
        <v>0.32</v>
      </c>
      <c r="P280">
        <v>8.0000000000000002E-3</v>
      </c>
      <c r="Q280">
        <v>3</v>
      </c>
      <c r="R280" t="s">
        <v>62</v>
      </c>
      <c r="T280" s="20"/>
    </row>
    <row r="281" spans="1:20" ht="30" x14ac:dyDescent="0.25">
      <c r="A281" s="12">
        <v>171</v>
      </c>
      <c r="B281" s="12">
        <v>173</v>
      </c>
      <c r="C281">
        <v>100</v>
      </c>
      <c r="D281">
        <v>40</v>
      </c>
      <c r="E281">
        <v>1</v>
      </c>
      <c r="F281">
        <v>3</v>
      </c>
      <c r="G281" s="8">
        <v>3</v>
      </c>
      <c r="H281">
        <v>1</v>
      </c>
      <c r="I281">
        <v>0</v>
      </c>
      <c r="J281">
        <v>1</v>
      </c>
      <c r="M281" s="15" t="s">
        <v>257</v>
      </c>
      <c r="N281">
        <v>192</v>
      </c>
      <c r="O281" s="9">
        <v>0.72</v>
      </c>
      <c r="P281">
        <v>1.7000000000000001E-2</v>
      </c>
      <c r="Q281">
        <v>8</v>
      </c>
      <c r="R281" t="s">
        <v>62</v>
      </c>
      <c r="T281" s="20"/>
    </row>
    <row r="282" spans="1:20" ht="30" x14ac:dyDescent="0.25">
      <c r="A282" s="12">
        <v>173</v>
      </c>
      <c r="B282" s="12">
        <v>175</v>
      </c>
      <c r="C282">
        <v>100</v>
      </c>
      <c r="D282">
        <v>12</v>
      </c>
      <c r="E282">
        <v>1</v>
      </c>
      <c r="F282">
        <v>2</v>
      </c>
      <c r="G282" s="8">
        <v>3</v>
      </c>
      <c r="H282">
        <v>1</v>
      </c>
      <c r="I282">
        <v>1</v>
      </c>
      <c r="J282">
        <v>1</v>
      </c>
      <c r="L282">
        <v>1</v>
      </c>
      <c r="M282" s="15" t="s">
        <v>258</v>
      </c>
      <c r="N282">
        <v>193</v>
      </c>
      <c r="O282" s="9">
        <v>0.38</v>
      </c>
      <c r="P282">
        <v>6.0000000000000001E-3</v>
      </c>
      <c r="Q282">
        <v>5</v>
      </c>
      <c r="R282" t="s">
        <v>62</v>
      </c>
      <c r="T282" s="20"/>
    </row>
    <row r="283" spans="1:20" ht="30" x14ac:dyDescent="0.25">
      <c r="A283" s="12">
        <v>175</v>
      </c>
      <c r="B283" s="12">
        <v>177</v>
      </c>
      <c r="C283">
        <v>100</v>
      </c>
      <c r="D283">
        <v>10</v>
      </c>
      <c r="E283">
        <v>1</v>
      </c>
      <c r="F283">
        <v>2</v>
      </c>
      <c r="G283" s="8">
        <v>3</v>
      </c>
      <c r="H283">
        <v>1</v>
      </c>
      <c r="I283">
        <v>1</v>
      </c>
      <c r="J283">
        <v>1</v>
      </c>
      <c r="L283">
        <v>1</v>
      </c>
      <c r="M283" s="15" t="s">
        <v>259</v>
      </c>
      <c r="N283">
        <v>194</v>
      </c>
      <c r="O283" s="9">
        <v>0.28000000000000003</v>
      </c>
      <c r="P283">
        <v>6.0000000000000001E-3</v>
      </c>
      <c r="Q283">
        <v>2</v>
      </c>
      <c r="R283">
        <v>1E-3</v>
      </c>
      <c r="T283" s="20"/>
    </row>
    <row r="284" spans="1:20" ht="30" x14ac:dyDescent="0.25">
      <c r="A284" s="12">
        <v>177</v>
      </c>
      <c r="B284" s="12">
        <v>179</v>
      </c>
      <c r="C284">
        <v>100</v>
      </c>
      <c r="D284">
        <v>3</v>
      </c>
      <c r="E284">
        <v>1</v>
      </c>
      <c r="F284">
        <v>2</v>
      </c>
      <c r="G284" s="8">
        <v>3</v>
      </c>
      <c r="H284">
        <v>1</v>
      </c>
      <c r="I284">
        <v>1</v>
      </c>
      <c r="J284">
        <v>1</v>
      </c>
      <c r="L284">
        <v>1</v>
      </c>
      <c r="M284" s="18" t="s">
        <v>260</v>
      </c>
      <c r="N284">
        <v>195</v>
      </c>
      <c r="O284" s="9">
        <v>0.26</v>
      </c>
      <c r="P284">
        <v>7.0000000000000001E-3</v>
      </c>
      <c r="Q284">
        <v>3</v>
      </c>
      <c r="R284">
        <v>1E-3</v>
      </c>
      <c r="T284" s="20"/>
    </row>
    <row r="285" spans="1:20" ht="30" x14ac:dyDescent="0.25">
      <c r="A285" s="12">
        <v>179</v>
      </c>
      <c r="B285" s="12">
        <v>181</v>
      </c>
      <c r="C285">
        <v>100</v>
      </c>
      <c r="D285">
        <v>5</v>
      </c>
      <c r="E285">
        <v>1</v>
      </c>
      <c r="F285">
        <v>2</v>
      </c>
      <c r="G285" s="8">
        <v>2</v>
      </c>
      <c r="H285">
        <v>1</v>
      </c>
      <c r="I285">
        <v>1</v>
      </c>
      <c r="J285">
        <v>1</v>
      </c>
      <c r="L285">
        <v>2</v>
      </c>
      <c r="M285" s="15" t="s">
        <v>261</v>
      </c>
      <c r="N285">
        <v>196</v>
      </c>
      <c r="O285" s="9">
        <v>0.62</v>
      </c>
      <c r="P285">
        <v>1.7999999999999999E-2</v>
      </c>
      <c r="Q285">
        <v>7</v>
      </c>
      <c r="R285">
        <v>1E-3</v>
      </c>
      <c r="T285" s="20"/>
    </row>
    <row r="286" spans="1:20" ht="30" x14ac:dyDescent="0.25">
      <c r="A286" s="12">
        <v>181</v>
      </c>
      <c r="B286" s="12">
        <v>183</v>
      </c>
      <c r="C286">
        <v>100</v>
      </c>
      <c r="D286">
        <v>5</v>
      </c>
      <c r="E286">
        <v>1</v>
      </c>
      <c r="F286">
        <v>2</v>
      </c>
      <c r="G286" s="8">
        <v>2</v>
      </c>
      <c r="H286">
        <v>1</v>
      </c>
      <c r="I286">
        <v>2</v>
      </c>
      <c r="J286">
        <v>1</v>
      </c>
      <c r="L286">
        <v>2</v>
      </c>
      <c r="M286" s="15" t="s">
        <v>262</v>
      </c>
      <c r="N286">
        <v>197</v>
      </c>
      <c r="O286" s="9">
        <v>0.18</v>
      </c>
      <c r="P286">
        <v>8.0000000000000002E-3</v>
      </c>
      <c r="Q286">
        <v>1</v>
      </c>
      <c r="R286" t="s">
        <v>62</v>
      </c>
      <c r="T286" s="20"/>
    </row>
    <row r="287" spans="1:20" ht="30" x14ac:dyDescent="0.25">
      <c r="A287" s="12">
        <v>183</v>
      </c>
      <c r="B287" s="12">
        <v>185</v>
      </c>
      <c r="C287">
        <v>100</v>
      </c>
      <c r="D287">
        <v>6</v>
      </c>
      <c r="E287">
        <v>1</v>
      </c>
      <c r="F287">
        <v>2</v>
      </c>
      <c r="G287" s="8">
        <v>2</v>
      </c>
      <c r="H287">
        <v>1</v>
      </c>
      <c r="I287">
        <v>2</v>
      </c>
      <c r="J287">
        <v>1</v>
      </c>
      <c r="L287">
        <v>2</v>
      </c>
      <c r="M287" s="15" t="s">
        <v>263</v>
      </c>
      <c r="N287">
        <v>198</v>
      </c>
      <c r="O287" s="9">
        <v>0.28000000000000003</v>
      </c>
      <c r="P287">
        <v>6.0000000000000001E-3</v>
      </c>
      <c r="Q287">
        <v>2</v>
      </c>
      <c r="R287">
        <v>1E-3</v>
      </c>
      <c r="T287" s="20"/>
    </row>
    <row r="288" spans="1:20" x14ac:dyDescent="0.25">
      <c r="A288" s="12">
        <v>185</v>
      </c>
      <c r="B288" s="12">
        <v>187</v>
      </c>
      <c r="C288">
        <v>100</v>
      </c>
      <c r="D288">
        <v>5</v>
      </c>
      <c r="E288">
        <v>1</v>
      </c>
      <c r="F288">
        <v>3</v>
      </c>
      <c r="G288" s="8">
        <v>2</v>
      </c>
      <c r="H288">
        <v>1</v>
      </c>
      <c r="I288">
        <v>2</v>
      </c>
      <c r="J288">
        <v>1</v>
      </c>
      <c r="L288">
        <v>2</v>
      </c>
      <c r="M288" s="15" t="s">
        <v>264</v>
      </c>
      <c r="N288">
        <v>199</v>
      </c>
      <c r="O288" s="9">
        <v>0.17</v>
      </c>
      <c r="P288" t="s">
        <v>73</v>
      </c>
      <c r="Q288">
        <v>1</v>
      </c>
      <c r="R288" t="s">
        <v>62</v>
      </c>
      <c r="T288" s="20"/>
    </row>
    <row r="289" spans="1:46" ht="30" x14ac:dyDescent="0.25">
      <c r="A289" s="12">
        <v>187</v>
      </c>
      <c r="B289" s="12">
        <v>189</v>
      </c>
      <c r="C289">
        <v>100</v>
      </c>
      <c r="D289">
        <v>15</v>
      </c>
      <c r="E289">
        <v>1</v>
      </c>
      <c r="F289">
        <v>3</v>
      </c>
      <c r="G289" s="8">
        <v>3</v>
      </c>
      <c r="H289">
        <v>1</v>
      </c>
      <c r="I289">
        <v>2</v>
      </c>
      <c r="J289">
        <v>1</v>
      </c>
      <c r="L289">
        <v>2</v>
      </c>
      <c r="M289" s="18" t="s">
        <v>265</v>
      </c>
      <c r="N289">
        <v>200</v>
      </c>
      <c r="O289" s="9">
        <v>0.26</v>
      </c>
      <c r="P289">
        <v>5.0000000000000001E-3</v>
      </c>
      <c r="Q289">
        <v>2</v>
      </c>
      <c r="R289" t="s">
        <v>62</v>
      </c>
      <c r="T289" s="20"/>
    </row>
    <row r="290" spans="1:46" ht="30" x14ac:dyDescent="0.25">
      <c r="A290" s="12">
        <v>189</v>
      </c>
      <c r="B290" s="12">
        <v>191</v>
      </c>
      <c r="C290">
        <v>100</v>
      </c>
      <c r="D290">
        <v>15</v>
      </c>
      <c r="E290">
        <v>1</v>
      </c>
      <c r="F290">
        <v>2</v>
      </c>
      <c r="G290" s="8">
        <v>3</v>
      </c>
      <c r="H290">
        <v>1</v>
      </c>
      <c r="I290">
        <v>1</v>
      </c>
      <c r="J290">
        <v>1</v>
      </c>
      <c r="L290">
        <v>1</v>
      </c>
      <c r="M290" s="15" t="s">
        <v>266</v>
      </c>
      <c r="N290">
        <v>301</v>
      </c>
      <c r="O290" s="9">
        <v>0.03</v>
      </c>
      <c r="P290" t="s">
        <v>73</v>
      </c>
      <c r="Q290" t="s">
        <v>89</v>
      </c>
      <c r="R290" t="s">
        <v>62</v>
      </c>
      <c r="S290" s="9">
        <f>AVERAGE(O290:O298,O300)</f>
        <v>7.1999999999999995E-2</v>
      </c>
      <c r="T290" s="20"/>
    </row>
    <row r="291" spans="1:46" x14ac:dyDescent="0.25">
      <c r="A291" s="12">
        <v>191</v>
      </c>
      <c r="B291" s="12">
        <v>193</v>
      </c>
      <c r="C291">
        <v>100</v>
      </c>
      <c r="D291">
        <v>25</v>
      </c>
      <c r="E291">
        <v>1</v>
      </c>
      <c r="F291">
        <v>2</v>
      </c>
      <c r="G291">
        <v>3</v>
      </c>
      <c r="H291">
        <v>1</v>
      </c>
      <c r="I291">
        <v>1</v>
      </c>
      <c r="J291">
        <v>1</v>
      </c>
      <c r="L291">
        <v>1</v>
      </c>
      <c r="M291" s="15" t="s">
        <v>267</v>
      </c>
      <c r="N291">
        <v>302</v>
      </c>
      <c r="O291" s="9">
        <v>0.1</v>
      </c>
      <c r="P291" t="s">
        <v>73</v>
      </c>
      <c r="Q291">
        <v>1</v>
      </c>
      <c r="R291" t="s">
        <v>62</v>
      </c>
      <c r="T291" s="20"/>
    </row>
    <row r="292" spans="1:46" ht="30" x14ac:dyDescent="0.25">
      <c r="A292" s="12">
        <v>193</v>
      </c>
      <c r="B292" s="12">
        <v>195</v>
      </c>
      <c r="C292">
        <v>100</v>
      </c>
      <c r="D292">
        <v>20</v>
      </c>
      <c r="E292">
        <v>1</v>
      </c>
      <c r="F292">
        <v>2</v>
      </c>
      <c r="G292">
        <v>3</v>
      </c>
      <c r="H292">
        <v>1</v>
      </c>
      <c r="I292">
        <v>1</v>
      </c>
      <c r="J292">
        <v>0</v>
      </c>
      <c r="L292">
        <v>1</v>
      </c>
      <c r="M292" s="18" t="s">
        <v>268</v>
      </c>
      <c r="N292">
        <v>303</v>
      </c>
      <c r="O292" s="9">
        <v>0.06</v>
      </c>
      <c r="P292" t="s">
        <v>73</v>
      </c>
      <c r="Q292" t="s">
        <v>89</v>
      </c>
      <c r="R292" t="s">
        <v>62</v>
      </c>
      <c r="T292" s="20"/>
    </row>
    <row r="293" spans="1:46" x14ac:dyDescent="0.25">
      <c r="A293" s="12">
        <v>195</v>
      </c>
      <c r="B293" s="12">
        <v>197</v>
      </c>
      <c r="C293">
        <v>100</v>
      </c>
      <c r="D293">
        <v>15</v>
      </c>
      <c r="E293">
        <v>1</v>
      </c>
      <c r="F293">
        <v>2</v>
      </c>
      <c r="G293">
        <v>3</v>
      </c>
      <c r="H293">
        <v>1</v>
      </c>
      <c r="I293">
        <v>1</v>
      </c>
      <c r="J293">
        <v>0</v>
      </c>
      <c r="L293">
        <v>1</v>
      </c>
      <c r="M293" s="15" t="s">
        <v>269</v>
      </c>
      <c r="N293">
        <v>304</v>
      </c>
      <c r="O293" s="9">
        <v>0.11</v>
      </c>
      <c r="P293">
        <v>4.0000000000000001E-3</v>
      </c>
      <c r="Q293">
        <v>2</v>
      </c>
      <c r="R293" t="s">
        <v>62</v>
      </c>
      <c r="T293" s="20"/>
    </row>
    <row r="294" spans="1:46" x14ac:dyDescent="0.25">
      <c r="A294" s="12">
        <v>197</v>
      </c>
      <c r="B294" s="12">
        <v>199</v>
      </c>
      <c r="C294">
        <v>100</v>
      </c>
      <c r="D294">
        <v>6</v>
      </c>
      <c r="E294">
        <v>1</v>
      </c>
      <c r="F294">
        <v>2</v>
      </c>
      <c r="G294">
        <v>3</v>
      </c>
      <c r="H294">
        <v>2</v>
      </c>
      <c r="I294">
        <v>2</v>
      </c>
      <c r="J294">
        <v>1</v>
      </c>
      <c r="L294">
        <v>1</v>
      </c>
      <c r="M294" s="15" t="s">
        <v>270</v>
      </c>
      <c r="N294">
        <v>305</v>
      </c>
      <c r="O294" s="9">
        <v>0.03</v>
      </c>
      <c r="P294" t="s">
        <v>73</v>
      </c>
      <c r="Q294" t="s">
        <v>89</v>
      </c>
      <c r="R294" t="s">
        <v>62</v>
      </c>
      <c r="T294" s="20"/>
    </row>
    <row r="295" spans="1:46" x14ac:dyDescent="0.25">
      <c r="A295" s="12">
        <v>199</v>
      </c>
      <c r="B295" s="12">
        <v>201</v>
      </c>
      <c r="C295">
        <v>100</v>
      </c>
      <c r="D295">
        <v>6</v>
      </c>
      <c r="E295">
        <v>1</v>
      </c>
      <c r="F295">
        <v>2</v>
      </c>
      <c r="G295">
        <v>3</v>
      </c>
      <c r="H295">
        <v>2</v>
      </c>
      <c r="I295">
        <v>2</v>
      </c>
      <c r="J295">
        <v>1</v>
      </c>
      <c r="L295">
        <v>1</v>
      </c>
      <c r="M295" s="15" t="s">
        <v>271</v>
      </c>
      <c r="N295">
        <v>306</v>
      </c>
      <c r="O295" s="9">
        <v>0.02</v>
      </c>
      <c r="P295" t="s">
        <v>73</v>
      </c>
      <c r="Q295" t="s">
        <v>89</v>
      </c>
      <c r="R295" t="s">
        <v>62</v>
      </c>
      <c r="T295" s="20"/>
    </row>
    <row r="296" spans="1:46" x14ac:dyDescent="0.25">
      <c r="A296" s="12">
        <v>201</v>
      </c>
      <c r="B296" s="12">
        <v>203</v>
      </c>
      <c r="C296">
        <v>100</v>
      </c>
      <c r="D296">
        <v>8</v>
      </c>
      <c r="E296">
        <v>1</v>
      </c>
      <c r="F296">
        <v>2</v>
      </c>
      <c r="G296">
        <v>3</v>
      </c>
      <c r="H296">
        <v>1</v>
      </c>
      <c r="I296">
        <v>3</v>
      </c>
      <c r="J296">
        <v>1</v>
      </c>
      <c r="L296">
        <v>1</v>
      </c>
      <c r="N296">
        <v>307</v>
      </c>
      <c r="O296" s="9">
        <v>0.05</v>
      </c>
      <c r="P296" t="s">
        <v>73</v>
      </c>
      <c r="Q296">
        <v>1</v>
      </c>
      <c r="R296" t="s">
        <v>62</v>
      </c>
      <c r="T296" s="20"/>
    </row>
    <row r="297" spans="1:46" ht="30" x14ac:dyDescent="0.25">
      <c r="A297" s="12">
        <v>203</v>
      </c>
      <c r="B297" s="12">
        <v>205</v>
      </c>
      <c r="C297">
        <v>100</v>
      </c>
      <c r="D297">
        <v>6</v>
      </c>
      <c r="E297">
        <v>1</v>
      </c>
      <c r="F297">
        <v>2</v>
      </c>
      <c r="G297">
        <v>3</v>
      </c>
      <c r="H297">
        <v>1</v>
      </c>
      <c r="I297">
        <v>2</v>
      </c>
      <c r="J297">
        <v>1</v>
      </c>
      <c r="L297">
        <v>1</v>
      </c>
      <c r="M297" s="15" t="s">
        <v>272</v>
      </c>
      <c r="N297">
        <v>308</v>
      </c>
      <c r="O297" s="9">
        <v>0.09</v>
      </c>
      <c r="P297" t="s">
        <v>73</v>
      </c>
      <c r="Q297" t="s">
        <v>89</v>
      </c>
      <c r="R297">
        <v>1E-3</v>
      </c>
      <c r="T297" s="20"/>
    </row>
    <row r="298" spans="1:46" x14ac:dyDescent="0.25">
      <c r="A298" s="12">
        <v>205</v>
      </c>
      <c r="B298" s="12">
        <v>207</v>
      </c>
      <c r="C298">
        <v>100</v>
      </c>
      <c r="D298">
        <v>5</v>
      </c>
      <c r="E298">
        <v>1</v>
      </c>
      <c r="F298">
        <v>2</v>
      </c>
      <c r="G298">
        <v>3</v>
      </c>
      <c r="H298">
        <v>1</v>
      </c>
      <c r="I298">
        <v>2</v>
      </c>
      <c r="J298">
        <v>1</v>
      </c>
      <c r="L298">
        <v>1</v>
      </c>
      <c r="M298" s="15" t="s">
        <v>273</v>
      </c>
      <c r="N298">
        <v>309</v>
      </c>
      <c r="O298" s="9">
        <v>0.1</v>
      </c>
      <c r="P298">
        <v>1.2999999999999999E-2</v>
      </c>
      <c r="Q298">
        <v>1</v>
      </c>
      <c r="R298" t="s">
        <v>62</v>
      </c>
      <c r="T298" s="20"/>
    </row>
    <row r="299" spans="1:46" x14ac:dyDescent="0.25">
      <c r="A299" t="s">
        <v>33</v>
      </c>
      <c r="B299" t="s">
        <v>34</v>
      </c>
      <c r="C299" t="s">
        <v>35</v>
      </c>
      <c r="D299" t="s">
        <v>36</v>
      </c>
      <c r="E299" t="s">
        <v>37</v>
      </c>
      <c r="F299" t="s">
        <v>274</v>
      </c>
      <c r="G299" t="s">
        <v>39</v>
      </c>
      <c r="H299" t="s">
        <v>275</v>
      </c>
      <c r="I299" t="s">
        <v>41</v>
      </c>
      <c r="J299" t="s">
        <v>276</v>
      </c>
      <c r="L299" t="s">
        <v>277</v>
      </c>
      <c r="M299" s="15" t="s">
        <v>44</v>
      </c>
      <c r="N299" t="s">
        <v>45</v>
      </c>
      <c r="O299" t="s">
        <v>46</v>
      </c>
      <c r="P299" t="s">
        <v>47</v>
      </c>
      <c r="Q299" t="s">
        <v>48</v>
      </c>
      <c r="R299" t="s">
        <v>49</v>
      </c>
      <c r="S299" t="s">
        <v>45</v>
      </c>
      <c r="T299" s="20" t="s">
        <v>50</v>
      </c>
      <c r="U299" t="s">
        <v>46</v>
      </c>
      <c r="V299" t="s">
        <v>47</v>
      </c>
      <c r="W299" t="s">
        <v>48</v>
      </c>
      <c r="X299" t="s">
        <v>49</v>
      </c>
      <c r="Y299" t="s">
        <v>45</v>
      </c>
      <c r="Z299" t="s">
        <v>50</v>
      </c>
      <c r="AA299" t="s">
        <v>46</v>
      </c>
      <c r="AB299" t="s">
        <v>47</v>
      </c>
      <c r="AC299" t="s">
        <v>48</v>
      </c>
      <c r="AD299" t="s">
        <v>49</v>
      </c>
      <c r="AE299" t="s">
        <v>45</v>
      </c>
      <c r="AF299" t="s">
        <v>50</v>
      </c>
      <c r="AG299" t="s">
        <v>46</v>
      </c>
      <c r="AH299" t="s">
        <v>47</v>
      </c>
      <c r="AI299" t="s">
        <v>48</v>
      </c>
      <c r="AJ299" t="s">
        <v>49</v>
      </c>
      <c r="AK299" t="s">
        <v>33</v>
      </c>
      <c r="AL299" t="s">
        <v>34</v>
      </c>
      <c r="AM299">
        <v>11</v>
      </c>
      <c r="AN299" t="s">
        <v>51</v>
      </c>
      <c r="AQ299" t="s">
        <v>188</v>
      </c>
      <c r="AR299" t="s">
        <v>189</v>
      </c>
      <c r="AS299" t="s">
        <v>189</v>
      </c>
      <c r="AT299" t="s">
        <v>189</v>
      </c>
    </row>
    <row r="300" spans="1:46" ht="30" x14ac:dyDescent="0.25">
      <c r="A300" s="12">
        <v>207</v>
      </c>
      <c r="B300" s="12">
        <v>209.8</v>
      </c>
      <c r="C300">
        <v>100</v>
      </c>
      <c r="D300">
        <v>6</v>
      </c>
      <c r="E300">
        <v>1</v>
      </c>
      <c r="F300">
        <v>2</v>
      </c>
      <c r="G300">
        <v>3</v>
      </c>
      <c r="H300">
        <v>1</v>
      </c>
      <c r="I300">
        <v>2</v>
      </c>
      <c r="J300">
        <v>1</v>
      </c>
      <c r="L300">
        <v>1</v>
      </c>
      <c r="M300" s="15" t="s">
        <v>278</v>
      </c>
      <c r="N300">
        <v>310</v>
      </c>
      <c r="O300" s="9">
        <v>0.13</v>
      </c>
      <c r="P300" t="s">
        <v>73</v>
      </c>
      <c r="Q300">
        <v>1</v>
      </c>
      <c r="R300">
        <v>1E-3</v>
      </c>
      <c r="T300" s="20"/>
    </row>
    <row r="301" spans="1:46" x14ac:dyDescent="0.25">
      <c r="T301" s="20"/>
    </row>
    <row r="302" spans="1:46" x14ac:dyDescent="0.25">
      <c r="T302" s="20"/>
    </row>
    <row r="303" spans="1:46" x14ac:dyDescent="0.25">
      <c r="T303" s="20"/>
    </row>
    <row r="305" spans="1:37" x14ac:dyDescent="0.25">
      <c r="A305" s="73" t="s">
        <v>279</v>
      </c>
      <c r="B305" s="70"/>
      <c r="C305" s="70" t="s">
        <v>280</v>
      </c>
      <c r="D305" s="70"/>
      <c r="E305" s="70"/>
      <c r="F305" s="70" t="s">
        <v>281</v>
      </c>
      <c r="G305" s="70"/>
      <c r="H305" s="70"/>
      <c r="I305" s="70"/>
      <c r="J305" s="70" t="s">
        <v>282</v>
      </c>
      <c r="K305" s="70"/>
      <c r="L305" s="70"/>
      <c r="M305" s="31" t="s">
        <v>4</v>
      </c>
      <c r="N305" s="70" t="s">
        <v>170</v>
      </c>
      <c r="O305" s="70"/>
      <c r="P305" s="70"/>
      <c r="Q305" s="70" t="s">
        <v>283</v>
      </c>
      <c r="R305" s="70"/>
      <c r="Z305" t="s">
        <v>14</v>
      </c>
      <c r="AC305" t="s">
        <v>178</v>
      </c>
      <c r="AD305" t="s">
        <v>36</v>
      </c>
      <c r="AE305" t="s">
        <v>284</v>
      </c>
      <c r="AF305" t="s">
        <v>285</v>
      </c>
      <c r="AG305" t="s">
        <v>286</v>
      </c>
      <c r="AH305" t="s">
        <v>287</v>
      </c>
      <c r="AI305" t="s">
        <v>288</v>
      </c>
      <c r="AJ305" t="s">
        <v>289</v>
      </c>
      <c r="AK305" t="s">
        <v>290</v>
      </c>
    </row>
    <row r="306" spans="1:37" x14ac:dyDescent="0.25">
      <c r="A306" s="70" t="s">
        <v>291</v>
      </c>
      <c r="B306" s="70"/>
      <c r="C306" s="70"/>
      <c r="D306" s="70"/>
      <c r="E306" s="70"/>
      <c r="F306" s="70" t="s">
        <v>292</v>
      </c>
      <c r="G306" s="70"/>
      <c r="H306" s="70"/>
      <c r="I306" s="70"/>
      <c r="J306" s="70" t="s">
        <v>293</v>
      </c>
      <c r="K306" s="70"/>
      <c r="L306" s="70"/>
      <c r="M306" s="32" t="s">
        <v>294</v>
      </c>
      <c r="N306" s="70" t="s">
        <v>295</v>
      </c>
      <c r="O306" s="70"/>
      <c r="P306" s="70"/>
      <c r="Q306" s="70"/>
      <c r="R306" s="4"/>
      <c r="Z306">
        <v>1</v>
      </c>
      <c r="AA306" t="s">
        <v>22</v>
      </c>
      <c r="AC306" t="s">
        <v>180</v>
      </c>
      <c r="AD306" t="s">
        <v>181</v>
      </c>
      <c r="AE306" s="6" t="s">
        <v>296</v>
      </c>
      <c r="AF306" t="s">
        <v>182</v>
      </c>
      <c r="AG306" t="s">
        <v>182</v>
      </c>
      <c r="AH306" t="s">
        <v>297</v>
      </c>
      <c r="AI306" t="s">
        <v>182</v>
      </c>
      <c r="AJ306" t="s">
        <v>298</v>
      </c>
      <c r="AK306" t="s">
        <v>182</v>
      </c>
    </row>
    <row r="307" spans="1:37" x14ac:dyDescent="0.25">
      <c r="A307" s="2" t="s">
        <v>15</v>
      </c>
      <c r="B307" s="2"/>
      <c r="C307" s="2" t="s">
        <v>16</v>
      </c>
      <c r="D307" s="2" t="s">
        <v>17</v>
      </c>
      <c r="E307" s="2" t="s">
        <v>18</v>
      </c>
      <c r="F307" s="2" t="s">
        <v>16</v>
      </c>
      <c r="G307" s="2" t="s">
        <v>17</v>
      </c>
      <c r="H307" s="2" t="s">
        <v>18</v>
      </c>
      <c r="I307" s="2" t="s">
        <v>16</v>
      </c>
      <c r="J307" s="2" t="s">
        <v>17</v>
      </c>
      <c r="K307" s="33" t="s">
        <v>18</v>
      </c>
      <c r="L307" s="2" t="s">
        <v>16</v>
      </c>
      <c r="M307" s="34" t="s">
        <v>299</v>
      </c>
      <c r="N307" s="70" t="s">
        <v>300</v>
      </c>
      <c r="O307" s="70"/>
      <c r="P307" s="70"/>
      <c r="Q307" s="70" t="s">
        <v>301</v>
      </c>
      <c r="R307" s="70"/>
      <c r="Z307">
        <v>2</v>
      </c>
      <c r="AA307" t="s">
        <v>302</v>
      </c>
      <c r="AD307" t="s">
        <v>183</v>
      </c>
      <c r="AE307" s="6" t="s">
        <v>303</v>
      </c>
      <c r="AF307" t="s">
        <v>184</v>
      </c>
      <c r="AG307" t="s">
        <v>184</v>
      </c>
      <c r="AH307" t="s">
        <v>304</v>
      </c>
      <c r="AI307" t="s">
        <v>184</v>
      </c>
      <c r="AJ307" t="s">
        <v>305</v>
      </c>
      <c r="AK307" t="s">
        <v>306</v>
      </c>
    </row>
    <row r="308" spans="1:37" x14ac:dyDescent="0.25">
      <c r="A308" s="2"/>
      <c r="B308" s="2"/>
      <c r="C308" s="2" t="s">
        <v>23</v>
      </c>
      <c r="D308" s="2">
        <v>308</v>
      </c>
      <c r="E308" s="35">
        <v>-46.1</v>
      </c>
      <c r="F308" s="2" t="s">
        <v>307</v>
      </c>
      <c r="G308" s="2">
        <v>309</v>
      </c>
      <c r="H308" s="35">
        <v>-45.6</v>
      </c>
      <c r="I308" s="2">
        <v>60.9</v>
      </c>
      <c r="J308" s="2">
        <v>308.8</v>
      </c>
      <c r="K308" s="33">
        <v>-45.9</v>
      </c>
      <c r="L308" s="2">
        <v>121.9</v>
      </c>
      <c r="M308" s="34" t="s">
        <v>308</v>
      </c>
      <c r="N308" s="36"/>
      <c r="O308" s="2"/>
      <c r="P308" s="2"/>
      <c r="Q308" s="2"/>
      <c r="R308" s="2"/>
      <c r="Z308">
        <v>5</v>
      </c>
      <c r="AA308" t="s">
        <v>309</v>
      </c>
      <c r="AD308" t="s">
        <v>186</v>
      </c>
      <c r="AE308" s="6" t="s">
        <v>310</v>
      </c>
      <c r="AF308" t="s">
        <v>187</v>
      </c>
      <c r="AG308" t="s">
        <v>187</v>
      </c>
      <c r="AH308" t="s">
        <v>311</v>
      </c>
      <c r="AI308" t="s">
        <v>187</v>
      </c>
      <c r="AJ308" t="s">
        <v>312</v>
      </c>
      <c r="AK308" t="s">
        <v>187</v>
      </c>
    </row>
    <row r="309" spans="1:37" x14ac:dyDescent="0.25">
      <c r="A309" s="70" t="s">
        <v>27</v>
      </c>
      <c r="B309" s="70"/>
      <c r="C309" s="4"/>
      <c r="D309" s="4"/>
      <c r="E309" s="4"/>
      <c r="F309" s="4"/>
      <c r="K309" s="33"/>
      <c r="M309" s="32"/>
      <c r="N309" s="70" t="s">
        <v>185</v>
      </c>
      <c r="O309" s="70"/>
      <c r="X309" t="s">
        <v>313</v>
      </c>
      <c r="Y309" t="s">
        <v>314</v>
      </c>
      <c r="Z309">
        <v>10</v>
      </c>
      <c r="AA309" t="s">
        <v>315</v>
      </c>
      <c r="AD309" t="s">
        <v>188</v>
      </c>
      <c r="AE309" t="s">
        <v>316</v>
      </c>
      <c r="AF309" t="s">
        <v>189</v>
      </c>
      <c r="AG309" t="s">
        <v>189</v>
      </c>
      <c r="AH309" t="s">
        <v>317</v>
      </c>
      <c r="AI309" t="s">
        <v>189</v>
      </c>
      <c r="AJ309" t="s">
        <v>318</v>
      </c>
      <c r="AK309" t="s">
        <v>189</v>
      </c>
    </row>
    <row r="310" spans="1:37" x14ac:dyDescent="0.25">
      <c r="A310" t="s">
        <v>33</v>
      </c>
      <c r="B310" t="s">
        <v>34</v>
      </c>
      <c r="C310" t="s">
        <v>35</v>
      </c>
      <c r="D310" t="s">
        <v>36</v>
      </c>
      <c r="E310" t="s">
        <v>37</v>
      </c>
      <c r="F310" t="s">
        <v>38</v>
      </c>
      <c r="G310" t="s">
        <v>39</v>
      </c>
      <c r="H310" t="s">
        <v>40</v>
      </c>
      <c r="I310" t="s">
        <v>41</v>
      </c>
      <c r="J310" t="s">
        <v>287</v>
      </c>
      <c r="K310" s="33" t="s">
        <v>319</v>
      </c>
      <c r="L310" t="s">
        <v>43</v>
      </c>
      <c r="M310" s="32" t="s">
        <v>44</v>
      </c>
      <c r="N310" s="37" t="s">
        <v>45</v>
      </c>
      <c r="O310" t="s">
        <v>46</v>
      </c>
      <c r="P310" t="s">
        <v>47</v>
      </c>
      <c r="Q310" t="s">
        <v>48</v>
      </c>
      <c r="R310" t="s">
        <v>320</v>
      </c>
      <c r="S310" t="s">
        <v>321</v>
      </c>
      <c r="X310" t="s">
        <v>322</v>
      </c>
      <c r="Y310" t="s">
        <v>323</v>
      </c>
      <c r="Z310">
        <v>11</v>
      </c>
      <c r="AA310" t="s">
        <v>324</v>
      </c>
    </row>
    <row r="311" spans="1:37" x14ac:dyDescent="0.25">
      <c r="K311" s="33"/>
      <c r="M311" s="38" t="s">
        <v>325</v>
      </c>
      <c r="N311" s="37">
        <v>401</v>
      </c>
      <c r="O311" t="s">
        <v>326</v>
      </c>
      <c r="P311" t="s">
        <v>327</v>
      </c>
      <c r="Q311">
        <v>7.0000000000000007E-2</v>
      </c>
      <c r="R311" s="7">
        <v>0.45</v>
      </c>
      <c r="S311" t="s">
        <v>326</v>
      </c>
      <c r="AE311" s="6" t="s">
        <v>328</v>
      </c>
      <c r="AJ311" s="6"/>
    </row>
    <row r="312" spans="1:37" x14ac:dyDescent="0.25">
      <c r="A312">
        <v>0</v>
      </c>
      <c r="B312">
        <v>2</v>
      </c>
      <c r="C312">
        <v>99</v>
      </c>
      <c r="D312">
        <v>50</v>
      </c>
      <c r="E312">
        <v>1</v>
      </c>
      <c r="F312">
        <v>1</v>
      </c>
      <c r="G312">
        <v>2</v>
      </c>
      <c r="H312">
        <v>2</v>
      </c>
      <c r="I312">
        <v>3</v>
      </c>
      <c r="J312">
        <v>1</v>
      </c>
      <c r="K312" s="33">
        <v>1</v>
      </c>
      <c r="L312">
        <v>1</v>
      </c>
      <c r="M312" s="39" t="s">
        <v>329</v>
      </c>
      <c r="N312" s="40">
        <v>402</v>
      </c>
      <c r="O312">
        <v>0.03</v>
      </c>
      <c r="P312" t="s">
        <v>327</v>
      </c>
      <c r="Q312">
        <v>0.53</v>
      </c>
      <c r="R312" s="7">
        <v>3.08</v>
      </c>
      <c r="S312" t="s">
        <v>326</v>
      </c>
      <c r="AE312" s="8" t="s">
        <v>330</v>
      </c>
    </row>
    <row r="313" spans="1:37" x14ac:dyDescent="0.25">
      <c r="A313">
        <v>2</v>
      </c>
      <c r="B313">
        <v>4</v>
      </c>
      <c r="C313">
        <v>100</v>
      </c>
      <c r="D313">
        <v>15</v>
      </c>
      <c r="E313">
        <v>1</v>
      </c>
      <c r="F313">
        <v>1</v>
      </c>
      <c r="G313">
        <v>2</v>
      </c>
      <c r="H313">
        <v>1</v>
      </c>
      <c r="I313">
        <v>3</v>
      </c>
      <c r="J313">
        <v>1</v>
      </c>
      <c r="K313" s="33">
        <v>1</v>
      </c>
      <c r="L313">
        <v>1</v>
      </c>
      <c r="M313" s="41" t="s">
        <v>331</v>
      </c>
      <c r="N313" s="40">
        <v>403</v>
      </c>
      <c r="O313">
        <v>0.06</v>
      </c>
      <c r="P313" t="s">
        <v>327</v>
      </c>
      <c r="Q313">
        <v>0.41</v>
      </c>
      <c r="R313" s="7">
        <v>2.38</v>
      </c>
      <c r="S313" t="s">
        <v>326</v>
      </c>
    </row>
    <row r="314" spans="1:37" x14ac:dyDescent="0.25">
      <c r="A314">
        <v>4</v>
      </c>
      <c r="B314">
        <v>6</v>
      </c>
      <c r="C314">
        <v>100</v>
      </c>
      <c r="D314">
        <v>18</v>
      </c>
      <c r="E314">
        <v>1</v>
      </c>
      <c r="F314">
        <v>1</v>
      </c>
      <c r="G314">
        <v>2</v>
      </c>
      <c r="H314">
        <v>1</v>
      </c>
      <c r="I314">
        <v>3</v>
      </c>
      <c r="J314">
        <v>1</v>
      </c>
      <c r="K314" s="33">
        <v>1</v>
      </c>
      <c r="L314">
        <v>1</v>
      </c>
      <c r="M314" s="39" t="s">
        <v>332</v>
      </c>
      <c r="N314" s="40">
        <v>404</v>
      </c>
      <c r="O314">
        <v>0.04</v>
      </c>
      <c r="P314">
        <v>5.0000000000000001E-3</v>
      </c>
      <c r="Q314">
        <v>0.88</v>
      </c>
      <c r="R314" s="7">
        <v>4.88</v>
      </c>
      <c r="S314" t="s">
        <v>326</v>
      </c>
    </row>
    <row r="315" spans="1:37" x14ac:dyDescent="0.25">
      <c r="A315">
        <v>6</v>
      </c>
      <c r="B315">
        <v>8</v>
      </c>
      <c r="C315">
        <v>100</v>
      </c>
      <c r="D315">
        <v>15</v>
      </c>
      <c r="E315">
        <v>1</v>
      </c>
      <c r="F315">
        <v>1</v>
      </c>
      <c r="G315">
        <v>2</v>
      </c>
      <c r="H315">
        <v>2</v>
      </c>
      <c r="I315">
        <v>3</v>
      </c>
      <c r="J315">
        <v>1</v>
      </c>
      <c r="K315" s="33">
        <v>1</v>
      </c>
      <c r="L315">
        <v>1</v>
      </c>
      <c r="M315" s="39" t="s">
        <v>333</v>
      </c>
      <c r="N315" s="40">
        <v>405</v>
      </c>
      <c r="O315">
        <v>7.0000000000000007E-2</v>
      </c>
      <c r="P315" t="s">
        <v>327</v>
      </c>
      <c r="Q315">
        <v>0.44</v>
      </c>
      <c r="R315" s="7">
        <v>4.62</v>
      </c>
      <c r="S315" t="s">
        <v>326</v>
      </c>
    </row>
    <row r="316" spans="1:37" x14ac:dyDescent="0.25">
      <c r="A316">
        <v>8</v>
      </c>
      <c r="B316">
        <v>10</v>
      </c>
      <c r="C316">
        <v>100</v>
      </c>
      <c r="D316">
        <v>13</v>
      </c>
      <c r="E316">
        <v>1</v>
      </c>
      <c r="F316">
        <v>1</v>
      </c>
      <c r="G316">
        <v>2</v>
      </c>
      <c r="H316">
        <v>1</v>
      </c>
      <c r="I316">
        <v>3</v>
      </c>
      <c r="J316">
        <v>1</v>
      </c>
      <c r="K316" s="33">
        <v>1</v>
      </c>
      <c r="L316">
        <v>1</v>
      </c>
      <c r="M316" s="39" t="s">
        <v>334</v>
      </c>
      <c r="N316" s="40">
        <v>406</v>
      </c>
      <c r="O316">
        <v>0.08</v>
      </c>
      <c r="P316" t="s">
        <v>327</v>
      </c>
      <c r="Q316">
        <v>0.33</v>
      </c>
      <c r="R316" s="7">
        <v>6.02</v>
      </c>
      <c r="S316">
        <v>0.01</v>
      </c>
    </row>
    <row r="317" spans="1:37" x14ac:dyDescent="0.25">
      <c r="A317">
        <v>10</v>
      </c>
      <c r="B317">
        <v>12</v>
      </c>
      <c r="C317">
        <v>99</v>
      </c>
      <c r="D317">
        <v>30</v>
      </c>
      <c r="E317">
        <v>1</v>
      </c>
      <c r="F317">
        <v>1</v>
      </c>
      <c r="G317">
        <v>1</v>
      </c>
      <c r="H317">
        <v>2</v>
      </c>
      <c r="I317">
        <v>1</v>
      </c>
      <c r="J317">
        <v>2</v>
      </c>
      <c r="K317" s="33">
        <v>1</v>
      </c>
      <c r="L317">
        <v>1</v>
      </c>
      <c r="M317" s="39" t="s">
        <v>335</v>
      </c>
      <c r="N317" s="40">
        <v>407</v>
      </c>
      <c r="O317" s="9">
        <v>0.1</v>
      </c>
      <c r="P317" t="s">
        <v>327</v>
      </c>
      <c r="Q317">
        <v>0.54</v>
      </c>
      <c r="R317" s="7">
        <v>2.3199999999999998</v>
      </c>
      <c r="S317" t="s">
        <v>326</v>
      </c>
    </row>
    <row r="318" spans="1:37" x14ac:dyDescent="0.25">
      <c r="A318">
        <v>12</v>
      </c>
      <c r="B318">
        <v>14</v>
      </c>
      <c r="C318">
        <v>100</v>
      </c>
      <c r="D318">
        <v>16</v>
      </c>
      <c r="E318">
        <v>1</v>
      </c>
      <c r="F318">
        <v>1</v>
      </c>
      <c r="G318">
        <v>1</v>
      </c>
      <c r="H318">
        <v>1</v>
      </c>
      <c r="I318">
        <v>2</v>
      </c>
      <c r="J318">
        <v>1</v>
      </c>
      <c r="K318" s="33">
        <v>1</v>
      </c>
      <c r="L318">
        <v>1</v>
      </c>
      <c r="M318" s="39" t="s">
        <v>336</v>
      </c>
      <c r="N318" s="40">
        <v>408</v>
      </c>
      <c r="O318">
        <v>0.06</v>
      </c>
      <c r="P318">
        <v>8.0000000000000002E-3</v>
      </c>
      <c r="Q318">
        <v>1.38</v>
      </c>
      <c r="R318" s="7">
        <v>1.5</v>
      </c>
      <c r="S318" t="s">
        <v>326</v>
      </c>
    </row>
    <row r="319" spans="1:37" x14ac:dyDescent="0.25">
      <c r="A319">
        <v>14</v>
      </c>
      <c r="B319">
        <v>16</v>
      </c>
      <c r="C319">
        <v>100</v>
      </c>
      <c r="D319">
        <v>16</v>
      </c>
      <c r="E319">
        <v>1</v>
      </c>
      <c r="F319">
        <v>1</v>
      </c>
      <c r="G319">
        <v>1</v>
      </c>
      <c r="H319">
        <v>2</v>
      </c>
      <c r="I319">
        <v>2</v>
      </c>
      <c r="J319">
        <v>1</v>
      </c>
      <c r="K319" s="33">
        <v>1</v>
      </c>
      <c r="L319">
        <v>2</v>
      </c>
      <c r="M319" s="32"/>
      <c r="N319" s="40">
        <v>409</v>
      </c>
      <c r="O319">
        <v>0.09</v>
      </c>
      <c r="P319" t="s">
        <v>327</v>
      </c>
      <c r="Q319">
        <v>0.38</v>
      </c>
      <c r="R319" s="7">
        <v>3.82</v>
      </c>
      <c r="S319" t="s">
        <v>326</v>
      </c>
    </row>
    <row r="320" spans="1:37" x14ac:dyDescent="0.25">
      <c r="K320" s="33"/>
      <c r="M320" s="38" t="s">
        <v>337</v>
      </c>
      <c r="N320" s="42">
        <v>410</v>
      </c>
      <c r="O320" s="43">
        <v>0.61</v>
      </c>
      <c r="P320" s="43">
        <v>0.54400000000000004</v>
      </c>
      <c r="Q320">
        <v>1.62</v>
      </c>
      <c r="R320" s="7">
        <v>23.5</v>
      </c>
      <c r="S320" s="43">
        <v>3.82</v>
      </c>
    </row>
    <row r="321" spans="1:26" x14ac:dyDescent="0.25">
      <c r="A321">
        <v>16</v>
      </c>
      <c r="B321">
        <v>18</v>
      </c>
      <c r="C321">
        <v>100</v>
      </c>
      <c r="D321">
        <v>13</v>
      </c>
      <c r="E321">
        <v>1</v>
      </c>
      <c r="F321">
        <v>1</v>
      </c>
      <c r="G321">
        <v>1</v>
      </c>
      <c r="H321">
        <v>1</v>
      </c>
      <c r="I321">
        <v>2</v>
      </c>
      <c r="J321">
        <v>0</v>
      </c>
      <c r="K321" s="33">
        <v>1</v>
      </c>
      <c r="L321">
        <v>1</v>
      </c>
      <c r="M321" s="32"/>
      <c r="N321" s="40">
        <v>411</v>
      </c>
      <c r="O321">
        <v>0.11</v>
      </c>
      <c r="P321" t="s">
        <v>327</v>
      </c>
      <c r="Q321">
        <v>1.56</v>
      </c>
      <c r="R321" s="7">
        <v>1.3</v>
      </c>
      <c r="S321">
        <v>0.01</v>
      </c>
      <c r="Z321" t="s">
        <v>338</v>
      </c>
    </row>
    <row r="322" spans="1:26" x14ac:dyDescent="0.25">
      <c r="A322">
        <v>18</v>
      </c>
      <c r="B322">
        <v>20</v>
      </c>
      <c r="C322">
        <v>100</v>
      </c>
      <c r="D322">
        <v>16</v>
      </c>
      <c r="E322">
        <v>1</v>
      </c>
      <c r="F322">
        <v>1</v>
      </c>
      <c r="G322">
        <v>1</v>
      </c>
      <c r="H322">
        <v>2</v>
      </c>
      <c r="I322">
        <v>1</v>
      </c>
      <c r="J322">
        <v>1</v>
      </c>
      <c r="K322" s="33">
        <v>1</v>
      </c>
      <c r="L322">
        <v>1</v>
      </c>
      <c r="M322" s="32"/>
      <c r="N322" s="40">
        <v>412</v>
      </c>
      <c r="O322">
        <v>0.09</v>
      </c>
      <c r="P322" t="s">
        <v>327</v>
      </c>
      <c r="Q322">
        <v>0.59</v>
      </c>
      <c r="R322" s="7">
        <v>2.52</v>
      </c>
      <c r="S322" t="s">
        <v>326</v>
      </c>
    </row>
    <row r="323" spans="1:26" x14ac:dyDescent="0.25">
      <c r="A323">
        <v>20</v>
      </c>
      <c r="B323">
        <v>22</v>
      </c>
      <c r="C323">
        <v>100</v>
      </c>
      <c r="D323">
        <v>17</v>
      </c>
      <c r="E323">
        <v>1</v>
      </c>
      <c r="F323">
        <v>1</v>
      </c>
      <c r="G323">
        <v>1</v>
      </c>
      <c r="H323">
        <v>1</v>
      </c>
      <c r="I323">
        <v>2</v>
      </c>
      <c r="J323">
        <v>0</v>
      </c>
      <c r="K323" s="33">
        <v>1</v>
      </c>
      <c r="L323">
        <v>1</v>
      </c>
      <c r="M323" s="32"/>
      <c r="N323" s="40">
        <v>413</v>
      </c>
      <c r="O323">
        <v>0.09</v>
      </c>
      <c r="P323" t="s">
        <v>327</v>
      </c>
      <c r="Q323">
        <v>0.41</v>
      </c>
      <c r="R323" s="7">
        <v>2.21</v>
      </c>
      <c r="S323" t="s">
        <v>326</v>
      </c>
    </row>
    <row r="324" spans="1:26" x14ac:dyDescent="0.25">
      <c r="A324">
        <v>22</v>
      </c>
      <c r="B324">
        <v>24</v>
      </c>
      <c r="C324">
        <v>100</v>
      </c>
      <c r="D324">
        <v>20</v>
      </c>
      <c r="E324">
        <v>1</v>
      </c>
      <c r="F324">
        <v>1</v>
      </c>
      <c r="G324">
        <v>1</v>
      </c>
      <c r="H324">
        <v>2</v>
      </c>
      <c r="I324">
        <v>2</v>
      </c>
      <c r="J324">
        <v>1</v>
      </c>
      <c r="K324" s="33">
        <v>1</v>
      </c>
      <c r="L324">
        <v>1</v>
      </c>
      <c r="M324" s="32" t="s">
        <v>339</v>
      </c>
      <c r="N324" s="40">
        <v>414</v>
      </c>
      <c r="O324">
        <v>0.11</v>
      </c>
      <c r="P324">
        <v>5.0000000000000001E-3</v>
      </c>
      <c r="Q324">
        <v>0.72</v>
      </c>
      <c r="R324" s="7">
        <v>1.7</v>
      </c>
      <c r="S324" t="s">
        <v>326</v>
      </c>
      <c r="T324">
        <f>AVERAGE(O324:O326)</f>
        <v>0.45333333333333331</v>
      </c>
      <c r="U324">
        <f>AVERAGE(O325:O336,O338:O359,O362:O390,O393:O402,O404:O420,O422:O430,O432:O436,O438:O450,O452:O470,O472:O485)</f>
        <v>0.38813333333333327</v>
      </c>
      <c r="V324">
        <v>8.7999999999999995E-2</v>
      </c>
      <c r="W324">
        <f>AVERAGE(Q325:Q336,Q338:Q359,Q362:Q390,Q393:Q402,Q404:Q420,Q422:Q430,Q432:Q436,Q438:Q450,Q452:Q470,Q472:Q485)</f>
        <v>3.9447999999999994</v>
      </c>
      <c r="Z324" s="9">
        <f t="shared" ref="Z324:Z329" si="0">V324/O324</f>
        <v>0.79999999999999993</v>
      </c>
    </row>
    <row r="325" spans="1:26" x14ac:dyDescent="0.25">
      <c r="A325">
        <v>24</v>
      </c>
      <c r="B325">
        <v>26</v>
      </c>
      <c r="C325">
        <v>100</v>
      </c>
      <c r="D325">
        <v>16</v>
      </c>
      <c r="E325">
        <v>1</v>
      </c>
      <c r="F325">
        <v>1</v>
      </c>
      <c r="G325">
        <v>1</v>
      </c>
      <c r="H325">
        <v>2</v>
      </c>
      <c r="I325">
        <v>2</v>
      </c>
      <c r="J325">
        <v>0</v>
      </c>
      <c r="K325" s="33">
        <v>1</v>
      </c>
      <c r="L325">
        <v>2</v>
      </c>
      <c r="M325" s="44" t="s">
        <v>340</v>
      </c>
      <c r="N325" s="40">
        <v>415</v>
      </c>
      <c r="O325">
        <v>0.31</v>
      </c>
      <c r="P325">
        <v>6.0000000000000001E-3</v>
      </c>
      <c r="Q325">
        <v>2.91</v>
      </c>
      <c r="R325" s="7">
        <v>3.1</v>
      </c>
      <c r="S325">
        <v>0.01</v>
      </c>
      <c r="V325">
        <v>0.27300000000000002</v>
      </c>
      <c r="Z325">
        <f t="shared" si="0"/>
        <v>0.88064516129032266</v>
      </c>
    </row>
    <row r="326" spans="1:26" x14ac:dyDescent="0.25">
      <c r="A326">
        <v>26</v>
      </c>
      <c r="B326">
        <v>28</v>
      </c>
      <c r="C326">
        <v>100</v>
      </c>
      <c r="D326">
        <v>9</v>
      </c>
      <c r="E326">
        <v>1</v>
      </c>
      <c r="F326">
        <v>1</v>
      </c>
      <c r="G326">
        <v>1</v>
      </c>
      <c r="H326">
        <v>2</v>
      </c>
      <c r="I326">
        <v>2</v>
      </c>
      <c r="J326">
        <v>1</v>
      </c>
      <c r="K326" s="33">
        <v>1</v>
      </c>
      <c r="L326">
        <v>2</v>
      </c>
      <c r="M326" s="32" t="s">
        <v>341</v>
      </c>
      <c r="N326" s="40">
        <v>416</v>
      </c>
      <c r="O326">
        <v>0.94</v>
      </c>
      <c r="P326">
        <v>2.3E-2</v>
      </c>
      <c r="Q326">
        <v>13.55</v>
      </c>
      <c r="R326" s="7">
        <v>4.54</v>
      </c>
      <c r="S326">
        <v>0.09</v>
      </c>
      <c r="V326">
        <v>0.59499999999999997</v>
      </c>
      <c r="Z326">
        <f t="shared" si="0"/>
        <v>0.63297872340425532</v>
      </c>
    </row>
    <row r="327" spans="1:26" x14ac:dyDescent="0.25">
      <c r="A327">
        <v>28</v>
      </c>
      <c r="B327">
        <v>30</v>
      </c>
      <c r="C327">
        <v>100</v>
      </c>
      <c r="D327">
        <v>7</v>
      </c>
      <c r="E327">
        <v>1</v>
      </c>
      <c r="F327">
        <v>1</v>
      </c>
      <c r="G327">
        <v>1</v>
      </c>
      <c r="H327">
        <v>2</v>
      </c>
      <c r="I327">
        <v>2</v>
      </c>
      <c r="J327">
        <v>0</v>
      </c>
      <c r="K327" s="33">
        <v>2</v>
      </c>
      <c r="L327">
        <v>2</v>
      </c>
      <c r="M327" s="32"/>
      <c r="N327" s="40">
        <v>417</v>
      </c>
      <c r="O327">
        <v>0.56999999999999995</v>
      </c>
      <c r="P327">
        <v>2.5999999999999999E-2</v>
      </c>
      <c r="Q327">
        <v>15.3</v>
      </c>
      <c r="R327" s="7">
        <v>9.7200000000000006</v>
      </c>
      <c r="S327">
        <v>0.05</v>
      </c>
      <c r="T327">
        <f>AVERAGE(O327:O345)</f>
        <v>0.58210526315789468</v>
      </c>
      <c r="V327">
        <v>0.39200000000000002</v>
      </c>
      <c r="Z327">
        <f t="shared" si="0"/>
        <v>0.68771929824561417</v>
      </c>
    </row>
    <row r="328" spans="1:26" x14ac:dyDescent="0.25">
      <c r="A328">
        <v>30</v>
      </c>
      <c r="B328">
        <v>32</v>
      </c>
      <c r="C328">
        <v>100</v>
      </c>
      <c r="D328">
        <v>8</v>
      </c>
      <c r="E328">
        <v>1</v>
      </c>
      <c r="F328">
        <v>2</v>
      </c>
      <c r="G328">
        <v>1</v>
      </c>
      <c r="H328">
        <v>2</v>
      </c>
      <c r="I328">
        <v>1</v>
      </c>
      <c r="J328">
        <v>1</v>
      </c>
      <c r="K328" s="33">
        <v>2</v>
      </c>
      <c r="L328">
        <v>3</v>
      </c>
      <c r="M328" s="41" t="s">
        <v>342</v>
      </c>
      <c r="N328" s="40">
        <v>418</v>
      </c>
      <c r="O328">
        <v>2.25</v>
      </c>
      <c r="P328">
        <v>8.6999999999999994E-2</v>
      </c>
      <c r="Q328">
        <v>37</v>
      </c>
      <c r="R328" s="7">
        <v>18.05</v>
      </c>
      <c r="S328">
        <v>0.35</v>
      </c>
      <c r="V328">
        <v>0.61399999999999999</v>
      </c>
      <c r="Z328">
        <f t="shared" si="0"/>
        <v>0.2728888888888889</v>
      </c>
    </row>
    <row r="329" spans="1:26" x14ac:dyDescent="0.25">
      <c r="A329">
        <v>32</v>
      </c>
      <c r="B329">
        <v>34</v>
      </c>
      <c r="C329">
        <v>100</v>
      </c>
      <c r="D329">
        <v>7</v>
      </c>
      <c r="E329">
        <v>1</v>
      </c>
      <c r="F329">
        <v>1</v>
      </c>
      <c r="G329">
        <v>1</v>
      </c>
      <c r="H329">
        <v>2</v>
      </c>
      <c r="I329">
        <v>1</v>
      </c>
      <c r="J329">
        <v>1</v>
      </c>
      <c r="K329" s="33">
        <v>2</v>
      </c>
      <c r="L329">
        <v>3</v>
      </c>
      <c r="M329" s="32" t="s">
        <v>343</v>
      </c>
      <c r="N329" s="40">
        <v>419</v>
      </c>
      <c r="O329">
        <v>0.56000000000000005</v>
      </c>
      <c r="P329">
        <v>1.7000000000000001E-2</v>
      </c>
      <c r="Q329">
        <v>11.65</v>
      </c>
      <c r="R329" s="7">
        <v>6.24</v>
      </c>
      <c r="S329">
        <v>0.04</v>
      </c>
      <c r="V329">
        <v>0.36399999999999999</v>
      </c>
      <c r="Z329">
        <f t="shared" si="0"/>
        <v>0.64999999999999991</v>
      </c>
    </row>
    <row r="330" spans="1:26" x14ac:dyDescent="0.25">
      <c r="A330">
        <v>34</v>
      </c>
      <c r="B330">
        <v>36</v>
      </c>
      <c r="C330">
        <v>100</v>
      </c>
      <c r="D330">
        <v>6</v>
      </c>
      <c r="E330">
        <v>1</v>
      </c>
      <c r="F330">
        <v>2</v>
      </c>
      <c r="G330">
        <v>1</v>
      </c>
      <c r="H330">
        <v>3</v>
      </c>
      <c r="I330">
        <v>1</v>
      </c>
      <c r="J330">
        <v>1</v>
      </c>
      <c r="K330" s="33">
        <v>2</v>
      </c>
      <c r="L330">
        <v>3</v>
      </c>
      <c r="M330" s="32" t="s">
        <v>344</v>
      </c>
      <c r="N330" s="40">
        <v>420</v>
      </c>
      <c r="O330">
        <v>0.46</v>
      </c>
      <c r="P330">
        <v>1.4999999999999999E-2</v>
      </c>
      <c r="Q330">
        <v>7.99</v>
      </c>
      <c r="R330" s="7">
        <v>12.9</v>
      </c>
      <c r="S330">
        <v>0.04</v>
      </c>
    </row>
    <row r="331" spans="1:26" x14ac:dyDescent="0.25">
      <c r="A331">
        <v>36</v>
      </c>
      <c r="B331">
        <v>38</v>
      </c>
      <c r="C331">
        <v>100</v>
      </c>
      <c r="D331">
        <v>7</v>
      </c>
      <c r="E331">
        <v>1</v>
      </c>
      <c r="F331">
        <v>1</v>
      </c>
      <c r="G331">
        <v>1</v>
      </c>
      <c r="H331">
        <v>2</v>
      </c>
      <c r="I331">
        <v>1</v>
      </c>
      <c r="J331">
        <v>1</v>
      </c>
      <c r="K331" s="33">
        <v>2</v>
      </c>
      <c r="L331">
        <v>2</v>
      </c>
      <c r="M331" s="32" t="s">
        <v>345</v>
      </c>
      <c r="N331" s="40">
        <v>421</v>
      </c>
      <c r="O331" s="9">
        <v>0.5</v>
      </c>
      <c r="P331">
        <v>1.2E-2</v>
      </c>
      <c r="Q331">
        <v>9.01</v>
      </c>
      <c r="R331" s="7">
        <v>9.32</v>
      </c>
      <c r="S331">
        <v>0.06</v>
      </c>
    </row>
    <row r="332" spans="1:26" x14ac:dyDescent="0.25">
      <c r="A332">
        <v>38</v>
      </c>
      <c r="B332">
        <v>40</v>
      </c>
      <c r="C332">
        <v>100</v>
      </c>
      <c r="D332">
        <v>8</v>
      </c>
      <c r="E332">
        <v>1</v>
      </c>
      <c r="F332">
        <v>2</v>
      </c>
      <c r="G332">
        <v>1</v>
      </c>
      <c r="H332">
        <v>3</v>
      </c>
      <c r="I332">
        <v>2</v>
      </c>
      <c r="J332">
        <v>1</v>
      </c>
      <c r="K332" s="33">
        <v>2</v>
      </c>
      <c r="L332">
        <v>1</v>
      </c>
      <c r="M332" s="41" t="s">
        <v>346</v>
      </c>
      <c r="N332" s="40">
        <v>422</v>
      </c>
      <c r="O332">
        <v>0.75</v>
      </c>
      <c r="P332">
        <v>0.02</v>
      </c>
      <c r="Q332">
        <v>15.15</v>
      </c>
      <c r="R332" s="7">
        <v>19.350000000000001</v>
      </c>
      <c r="S332">
        <v>0.16</v>
      </c>
    </row>
    <row r="333" spans="1:26" x14ac:dyDescent="0.25">
      <c r="A333">
        <v>40</v>
      </c>
      <c r="B333">
        <v>42</v>
      </c>
      <c r="C333">
        <v>100</v>
      </c>
      <c r="D333">
        <v>9</v>
      </c>
      <c r="E333">
        <v>1</v>
      </c>
      <c r="F333">
        <v>1</v>
      </c>
      <c r="G333">
        <v>1</v>
      </c>
      <c r="H333">
        <v>2</v>
      </c>
      <c r="I333">
        <v>2</v>
      </c>
      <c r="J333">
        <v>1</v>
      </c>
      <c r="K333" s="33">
        <v>2</v>
      </c>
      <c r="L333">
        <v>2</v>
      </c>
      <c r="M333" s="32" t="s">
        <v>347</v>
      </c>
      <c r="N333" s="40">
        <v>423</v>
      </c>
      <c r="O333">
        <v>0.28999999999999998</v>
      </c>
      <c r="P333">
        <v>0.01</v>
      </c>
      <c r="Q333">
        <v>11.9</v>
      </c>
      <c r="R333" s="7">
        <v>21.3</v>
      </c>
      <c r="S333">
        <v>7.0000000000000007E-2</v>
      </c>
    </row>
    <row r="334" spans="1:26" x14ac:dyDescent="0.25">
      <c r="A334">
        <v>42</v>
      </c>
      <c r="B334">
        <v>44</v>
      </c>
      <c r="C334">
        <v>100</v>
      </c>
      <c r="D334">
        <v>13</v>
      </c>
      <c r="E334">
        <v>1</v>
      </c>
      <c r="F334">
        <v>2</v>
      </c>
      <c r="G334">
        <v>1</v>
      </c>
      <c r="H334">
        <v>3</v>
      </c>
      <c r="I334">
        <v>2</v>
      </c>
      <c r="J334">
        <v>1</v>
      </c>
      <c r="K334" s="33">
        <v>2</v>
      </c>
      <c r="L334">
        <v>2</v>
      </c>
      <c r="M334" s="41" t="s">
        <v>149</v>
      </c>
      <c r="N334" s="40">
        <v>424</v>
      </c>
      <c r="O334">
        <v>0.35</v>
      </c>
      <c r="P334">
        <v>8.0000000000000002E-3</v>
      </c>
      <c r="Q334">
        <v>10.1</v>
      </c>
      <c r="R334" s="7">
        <v>5.36</v>
      </c>
      <c r="S334">
        <v>0.08</v>
      </c>
    </row>
    <row r="335" spans="1:26" x14ac:dyDescent="0.25">
      <c r="A335">
        <v>44</v>
      </c>
      <c r="B335">
        <v>46</v>
      </c>
      <c r="C335">
        <v>100</v>
      </c>
      <c r="D335">
        <v>8</v>
      </c>
      <c r="E335">
        <v>1</v>
      </c>
      <c r="F335">
        <v>1</v>
      </c>
      <c r="G335">
        <v>2</v>
      </c>
      <c r="H335">
        <v>2</v>
      </c>
      <c r="I335">
        <v>2</v>
      </c>
      <c r="J335">
        <v>1</v>
      </c>
      <c r="K335" s="33">
        <v>2</v>
      </c>
      <c r="L335">
        <v>3</v>
      </c>
      <c r="M335" s="32"/>
      <c r="N335" s="40">
        <v>425</v>
      </c>
      <c r="O335">
        <v>0.44</v>
      </c>
      <c r="P335">
        <v>1.0999999999999999E-2</v>
      </c>
      <c r="Q335">
        <v>11.75</v>
      </c>
      <c r="R335" s="7">
        <v>5.52</v>
      </c>
      <c r="S335">
        <v>0.11</v>
      </c>
    </row>
    <row r="336" spans="1:26" x14ac:dyDescent="0.25">
      <c r="A336">
        <v>46</v>
      </c>
      <c r="B336">
        <v>48</v>
      </c>
      <c r="C336">
        <v>100</v>
      </c>
      <c r="D336">
        <v>6</v>
      </c>
      <c r="E336">
        <v>1</v>
      </c>
      <c r="F336">
        <v>2</v>
      </c>
      <c r="G336">
        <v>1</v>
      </c>
      <c r="H336">
        <v>3</v>
      </c>
      <c r="I336">
        <v>2</v>
      </c>
      <c r="J336">
        <v>1</v>
      </c>
      <c r="K336" s="33">
        <v>3</v>
      </c>
      <c r="L336">
        <v>3</v>
      </c>
      <c r="M336" s="32"/>
      <c r="N336" s="40">
        <v>426</v>
      </c>
      <c r="O336">
        <v>0.74</v>
      </c>
      <c r="P336">
        <v>2.5000000000000001E-2</v>
      </c>
      <c r="Q336">
        <v>16.25</v>
      </c>
      <c r="R336" s="7">
        <v>11.25</v>
      </c>
      <c r="S336">
        <v>0.19</v>
      </c>
    </row>
    <row r="337" spans="1:23" x14ac:dyDescent="0.25">
      <c r="K337" s="33"/>
      <c r="M337" s="38" t="s">
        <v>348</v>
      </c>
      <c r="N337" s="40">
        <v>427</v>
      </c>
      <c r="O337">
        <v>0.16</v>
      </c>
      <c r="P337">
        <v>0.121</v>
      </c>
      <c r="Q337">
        <v>0.38</v>
      </c>
      <c r="R337" s="7">
        <v>17.75</v>
      </c>
      <c r="S337">
        <v>0.99</v>
      </c>
    </row>
    <row r="338" spans="1:23" x14ac:dyDescent="0.25">
      <c r="A338">
        <v>48</v>
      </c>
      <c r="B338">
        <v>50</v>
      </c>
      <c r="C338">
        <v>100</v>
      </c>
      <c r="D338">
        <v>4</v>
      </c>
      <c r="E338">
        <v>1</v>
      </c>
      <c r="F338">
        <v>1</v>
      </c>
      <c r="G338">
        <v>2</v>
      </c>
      <c r="H338">
        <v>2</v>
      </c>
      <c r="I338">
        <v>3</v>
      </c>
      <c r="J338">
        <v>1</v>
      </c>
      <c r="K338" s="33">
        <v>2</v>
      </c>
      <c r="L338">
        <v>3</v>
      </c>
      <c r="M338" s="41" t="s">
        <v>349</v>
      </c>
      <c r="N338" s="40">
        <v>428</v>
      </c>
      <c r="O338">
        <v>0.45</v>
      </c>
      <c r="P338">
        <v>1.6E-2</v>
      </c>
      <c r="Q338">
        <v>5.88</v>
      </c>
      <c r="R338" s="7">
        <v>2.2000000000000002</v>
      </c>
      <c r="S338">
        <v>0.13</v>
      </c>
      <c r="U338">
        <f>AVERAGE(O325:O336, O338:O348)</f>
        <v>0.57608695652173902</v>
      </c>
      <c r="W338" s="9">
        <f>AVERAGE(Q325:Q336, Q338:Q348)</f>
        <v>11.202608695652176</v>
      </c>
    </row>
    <row r="339" spans="1:23" x14ac:dyDescent="0.25">
      <c r="A339">
        <v>50</v>
      </c>
      <c r="B339">
        <v>52</v>
      </c>
      <c r="C339">
        <v>100</v>
      </c>
      <c r="D339">
        <v>6</v>
      </c>
      <c r="E339">
        <v>1</v>
      </c>
      <c r="F339">
        <v>2</v>
      </c>
      <c r="G339">
        <v>3</v>
      </c>
      <c r="H339">
        <v>3</v>
      </c>
      <c r="I339">
        <v>3</v>
      </c>
      <c r="J339">
        <v>1</v>
      </c>
      <c r="K339" s="33">
        <v>2</v>
      </c>
      <c r="L339">
        <v>2</v>
      </c>
      <c r="M339" s="32" t="s">
        <v>350</v>
      </c>
      <c r="N339" s="40">
        <v>429</v>
      </c>
      <c r="O339">
        <v>0.49</v>
      </c>
      <c r="P339">
        <v>2.8000000000000001E-2</v>
      </c>
      <c r="Q339">
        <v>7.13</v>
      </c>
      <c r="R339" s="7">
        <v>4.5999999999999996</v>
      </c>
      <c r="S339">
        <v>0.15</v>
      </c>
    </row>
    <row r="340" spans="1:23" x14ac:dyDescent="0.25">
      <c r="A340">
        <v>52</v>
      </c>
      <c r="B340">
        <v>54</v>
      </c>
      <c r="C340">
        <v>100</v>
      </c>
      <c r="D340">
        <v>7</v>
      </c>
      <c r="E340">
        <v>1</v>
      </c>
      <c r="F340">
        <v>2</v>
      </c>
      <c r="G340">
        <v>1</v>
      </c>
      <c r="H340">
        <v>2</v>
      </c>
      <c r="I340">
        <v>2</v>
      </c>
      <c r="J340">
        <v>1</v>
      </c>
      <c r="K340" s="33">
        <v>2</v>
      </c>
      <c r="L340">
        <v>2</v>
      </c>
      <c r="M340" s="41" t="s">
        <v>351</v>
      </c>
      <c r="N340" s="40">
        <v>430</v>
      </c>
      <c r="O340">
        <v>0.56000000000000005</v>
      </c>
      <c r="P340">
        <v>1.9E-2</v>
      </c>
      <c r="Q340">
        <v>20.9</v>
      </c>
      <c r="R340" s="7">
        <v>4.68</v>
      </c>
      <c r="S340">
        <v>0.09</v>
      </c>
    </row>
    <row r="341" spans="1:23" x14ac:dyDescent="0.25">
      <c r="A341">
        <v>54</v>
      </c>
      <c r="B341">
        <v>56</v>
      </c>
      <c r="C341">
        <v>100</v>
      </c>
      <c r="D341">
        <v>8</v>
      </c>
      <c r="E341">
        <v>1</v>
      </c>
      <c r="F341">
        <v>2</v>
      </c>
      <c r="G341">
        <v>1</v>
      </c>
      <c r="H341">
        <v>3</v>
      </c>
      <c r="I341">
        <v>1</v>
      </c>
      <c r="J341">
        <v>1</v>
      </c>
      <c r="K341" s="33">
        <v>2</v>
      </c>
      <c r="L341">
        <v>3</v>
      </c>
      <c r="M341" s="32" t="s">
        <v>352</v>
      </c>
      <c r="N341" s="40">
        <v>431</v>
      </c>
      <c r="O341">
        <v>0.84</v>
      </c>
      <c r="P341">
        <v>2.3E-2</v>
      </c>
      <c r="Q341">
        <v>18.649999999999999</v>
      </c>
      <c r="R341" s="7">
        <v>4.12</v>
      </c>
      <c r="S341">
        <v>0.18</v>
      </c>
    </row>
    <row r="342" spans="1:23" x14ac:dyDescent="0.25">
      <c r="A342">
        <v>56</v>
      </c>
      <c r="B342">
        <v>58</v>
      </c>
      <c r="C342">
        <v>100</v>
      </c>
      <c r="D342">
        <v>6</v>
      </c>
      <c r="E342">
        <v>1</v>
      </c>
      <c r="F342">
        <v>3</v>
      </c>
      <c r="G342">
        <v>1</v>
      </c>
      <c r="H342">
        <v>2</v>
      </c>
      <c r="I342">
        <v>3</v>
      </c>
      <c r="J342">
        <v>1</v>
      </c>
      <c r="K342" s="33">
        <v>2</v>
      </c>
      <c r="L342">
        <v>2</v>
      </c>
      <c r="M342" s="41" t="s">
        <v>353</v>
      </c>
      <c r="N342" s="40">
        <v>432</v>
      </c>
      <c r="O342" s="9">
        <v>0.4</v>
      </c>
      <c r="P342">
        <v>0.29799999999999999</v>
      </c>
      <c r="Q342">
        <v>10.25</v>
      </c>
      <c r="R342" s="7">
        <v>6.65</v>
      </c>
      <c r="S342">
        <v>0.16</v>
      </c>
    </row>
    <row r="343" spans="1:23" x14ac:dyDescent="0.25">
      <c r="A343">
        <v>58</v>
      </c>
      <c r="B343">
        <v>60</v>
      </c>
      <c r="C343">
        <v>100</v>
      </c>
      <c r="D343">
        <v>6</v>
      </c>
      <c r="E343">
        <v>1</v>
      </c>
      <c r="F343">
        <v>3</v>
      </c>
      <c r="G343">
        <v>1</v>
      </c>
      <c r="H343">
        <v>3</v>
      </c>
      <c r="I343">
        <v>2</v>
      </c>
      <c r="J343">
        <v>1</v>
      </c>
      <c r="K343" s="33">
        <v>2</v>
      </c>
      <c r="L343">
        <v>2</v>
      </c>
      <c r="M343" s="32"/>
      <c r="N343" s="40">
        <v>433</v>
      </c>
      <c r="O343">
        <v>0.36</v>
      </c>
      <c r="P343">
        <v>2.7E-2</v>
      </c>
      <c r="Q343">
        <v>5.49</v>
      </c>
      <c r="R343" s="7">
        <v>9.68</v>
      </c>
      <c r="S343">
        <v>0.11</v>
      </c>
    </row>
    <row r="344" spans="1:23" x14ac:dyDescent="0.25">
      <c r="A344">
        <v>60</v>
      </c>
      <c r="B344">
        <v>62</v>
      </c>
      <c r="C344">
        <v>99</v>
      </c>
      <c r="D344">
        <v>7</v>
      </c>
      <c r="E344">
        <v>1</v>
      </c>
      <c r="F344">
        <v>3</v>
      </c>
      <c r="G344">
        <v>1</v>
      </c>
      <c r="H344">
        <v>3</v>
      </c>
      <c r="I344">
        <v>3</v>
      </c>
      <c r="J344">
        <v>1</v>
      </c>
      <c r="K344" s="33">
        <v>2</v>
      </c>
      <c r="L344">
        <v>2</v>
      </c>
      <c r="M344" s="32"/>
      <c r="N344" s="40">
        <v>434</v>
      </c>
      <c r="O344">
        <v>0.36</v>
      </c>
      <c r="P344">
        <v>2.5999999999999999E-2</v>
      </c>
      <c r="Q344">
        <v>5.85</v>
      </c>
      <c r="R344" s="7">
        <v>4.74</v>
      </c>
      <c r="S344">
        <v>0.16</v>
      </c>
    </row>
    <row r="345" spans="1:23" x14ac:dyDescent="0.25">
      <c r="A345">
        <v>62</v>
      </c>
      <c r="B345">
        <v>64</v>
      </c>
      <c r="C345">
        <v>100</v>
      </c>
      <c r="D345">
        <v>4</v>
      </c>
      <c r="E345">
        <v>1</v>
      </c>
      <c r="F345">
        <v>3</v>
      </c>
      <c r="G345">
        <v>1</v>
      </c>
      <c r="H345">
        <v>3</v>
      </c>
      <c r="I345">
        <v>2</v>
      </c>
      <c r="J345">
        <v>1</v>
      </c>
      <c r="K345" s="33">
        <v>2</v>
      </c>
      <c r="L345">
        <v>2</v>
      </c>
      <c r="M345" s="32"/>
      <c r="N345" s="37">
        <v>435</v>
      </c>
      <c r="O345">
        <v>0.53</v>
      </c>
      <c r="P345">
        <v>2.8000000000000001E-2</v>
      </c>
      <c r="Q345">
        <v>8.09</v>
      </c>
      <c r="R345" s="7">
        <v>6.03</v>
      </c>
      <c r="S345">
        <v>0.24</v>
      </c>
    </row>
    <row r="346" spans="1:23" x14ac:dyDescent="0.25">
      <c r="A346">
        <v>64</v>
      </c>
      <c r="B346">
        <v>66</v>
      </c>
      <c r="C346">
        <v>100</v>
      </c>
      <c r="D346">
        <v>7</v>
      </c>
      <c r="E346">
        <v>1</v>
      </c>
      <c r="F346">
        <v>2</v>
      </c>
      <c r="G346">
        <v>1</v>
      </c>
      <c r="H346">
        <v>3</v>
      </c>
      <c r="I346">
        <v>2</v>
      </c>
      <c r="J346">
        <v>2</v>
      </c>
      <c r="K346" s="33">
        <v>2</v>
      </c>
      <c r="L346">
        <v>2</v>
      </c>
      <c r="M346" s="41" t="s">
        <v>354</v>
      </c>
      <c r="N346" s="37">
        <v>436</v>
      </c>
      <c r="O346">
        <v>0.27</v>
      </c>
      <c r="P346">
        <v>1.7999999999999999E-2</v>
      </c>
      <c r="Q346">
        <v>2.79</v>
      </c>
      <c r="R346" s="7">
        <v>7.37</v>
      </c>
      <c r="S346">
        <v>0.12</v>
      </c>
    </row>
    <row r="347" spans="1:23" x14ac:dyDescent="0.25">
      <c r="A347">
        <v>66</v>
      </c>
      <c r="B347">
        <v>68</v>
      </c>
      <c r="C347">
        <v>100</v>
      </c>
      <c r="D347">
        <v>4</v>
      </c>
      <c r="E347">
        <v>1</v>
      </c>
      <c r="F347">
        <v>2</v>
      </c>
      <c r="G347">
        <v>1</v>
      </c>
      <c r="H347">
        <v>3</v>
      </c>
      <c r="I347">
        <v>2</v>
      </c>
      <c r="J347">
        <v>2</v>
      </c>
      <c r="K347" s="33">
        <v>2</v>
      </c>
      <c r="L347">
        <v>2</v>
      </c>
      <c r="M347" s="32" t="s">
        <v>355</v>
      </c>
      <c r="N347" s="37">
        <v>437</v>
      </c>
      <c r="O347">
        <v>0.34</v>
      </c>
      <c r="P347">
        <v>1.7999999999999999E-2</v>
      </c>
      <c r="Q347">
        <v>2.97</v>
      </c>
      <c r="R347" s="7">
        <v>7.28</v>
      </c>
      <c r="S347">
        <v>0.18</v>
      </c>
    </row>
    <row r="348" spans="1:23" x14ac:dyDescent="0.25">
      <c r="A348">
        <v>68</v>
      </c>
      <c r="B348">
        <v>70</v>
      </c>
      <c r="C348">
        <v>100</v>
      </c>
      <c r="D348">
        <v>3</v>
      </c>
      <c r="E348">
        <v>1</v>
      </c>
      <c r="F348">
        <v>2</v>
      </c>
      <c r="G348">
        <v>1</v>
      </c>
      <c r="H348">
        <v>2</v>
      </c>
      <c r="I348">
        <v>2</v>
      </c>
      <c r="J348">
        <v>2</v>
      </c>
      <c r="K348" s="33">
        <v>2</v>
      </c>
      <c r="L348">
        <v>1</v>
      </c>
      <c r="M348" s="32" t="s">
        <v>356</v>
      </c>
      <c r="N348" s="37">
        <v>438</v>
      </c>
      <c r="O348">
        <v>0.49</v>
      </c>
      <c r="P348">
        <v>3.9E-2</v>
      </c>
      <c r="Q348">
        <v>7.1</v>
      </c>
      <c r="R348" s="7">
        <v>2.0099999999999998</v>
      </c>
      <c r="S348">
        <v>0.21</v>
      </c>
    </row>
    <row r="349" spans="1:23" x14ac:dyDescent="0.25">
      <c r="A349">
        <v>70</v>
      </c>
      <c r="B349">
        <v>72</v>
      </c>
      <c r="C349">
        <v>100</v>
      </c>
      <c r="D349">
        <v>3</v>
      </c>
      <c r="E349">
        <v>1</v>
      </c>
      <c r="F349">
        <v>1</v>
      </c>
      <c r="G349">
        <v>1</v>
      </c>
      <c r="H349">
        <v>3</v>
      </c>
      <c r="I349">
        <v>3</v>
      </c>
      <c r="J349">
        <v>2</v>
      </c>
      <c r="K349" s="33">
        <v>2</v>
      </c>
      <c r="L349">
        <v>2</v>
      </c>
      <c r="M349" s="41" t="s">
        <v>357</v>
      </c>
      <c r="N349" s="37">
        <v>439</v>
      </c>
      <c r="O349">
        <v>0.18</v>
      </c>
      <c r="P349">
        <v>6.0000000000000001E-3</v>
      </c>
      <c r="Q349">
        <v>1.21</v>
      </c>
      <c r="R349" s="7">
        <v>8.19</v>
      </c>
      <c r="S349">
        <v>0.15</v>
      </c>
    </row>
    <row r="350" spans="1:23" x14ac:dyDescent="0.25">
      <c r="A350">
        <v>72</v>
      </c>
      <c r="B350">
        <v>74</v>
      </c>
      <c r="C350">
        <v>100</v>
      </c>
      <c r="D350">
        <v>5</v>
      </c>
      <c r="E350">
        <v>1</v>
      </c>
      <c r="F350">
        <v>1</v>
      </c>
      <c r="G350">
        <v>1</v>
      </c>
      <c r="H350">
        <v>3</v>
      </c>
      <c r="I350">
        <v>3</v>
      </c>
      <c r="J350">
        <v>2</v>
      </c>
      <c r="K350" s="33" t="s">
        <v>358</v>
      </c>
      <c r="L350">
        <v>1</v>
      </c>
      <c r="M350" s="32" t="s">
        <v>359</v>
      </c>
      <c r="N350" s="37">
        <v>440</v>
      </c>
      <c r="O350">
        <v>0.17</v>
      </c>
      <c r="P350">
        <v>7.0000000000000001E-3</v>
      </c>
      <c r="Q350">
        <v>1.23</v>
      </c>
      <c r="R350" s="7">
        <v>8.25</v>
      </c>
      <c r="S350">
        <v>0.13</v>
      </c>
    </row>
    <row r="351" spans="1:23" x14ac:dyDescent="0.25">
      <c r="A351">
        <v>74</v>
      </c>
      <c r="B351">
        <v>76</v>
      </c>
      <c r="C351">
        <v>100</v>
      </c>
      <c r="D351">
        <v>6</v>
      </c>
      <c r="E351">
        <v>1</v>
      </c>
      <c r="F351">
        <v>1</v>
      </c>
      <c r="G351">
        <v>1</v>
      </c>
      <c r="H351">
        <v>3</v>
      </c>
      <c r="I351">
        <v>2</v>
      </c>
      <c r="J351">
        <v>2</v>
      </c>
      <c r="K351" s="33">
        <v>4</v>
      </c>
      <c r="L351">
        <v>1</v>
      </c>
      <c r="M351" s="32" t="s">
        <v>360</v>
      </c>
      <c r="N351" s="37">
        <v>441</v>
      </c>
      <c r="O351">
        <v>0.15</v>
      </c>
      <c r="P351">
        <v>1.4E-2</v>
      </c>
      <c r="Q351">
        <v>1.17</v>
      </c>
      <c r="R351" s="7">
        <v>7.48</v>
      </c>
      <c r="S351">
        <v>0.13</v>
      </c>
    </row>
    <row r="352" spans="1:23" x14ac:dyDescent="0.25">
      <c r="A352">
        <v>76</v>
      </c>
      <c r="B352">
        <v>78</v>
      </c>
      <c r="C352">
        <v>100</v>
      </c>
      <c r="D352">
        <v>5</v>
      </c>
      <c r="E352">
        <v>1</v>
      </c>
      <c r="F352">
        <v>1</v>
      </c>
      <c r="G352">
        <v>1</v>
      </c>
      <c r="H352">
        <v>3</v>
      </c>
      <c r="I352">
        <v>2</v>
      </c>
      <c r="J352">
        <v>2</v>
      </c>
      <c r="K352" s="33">
        <v>4</v>
      </c>
      <c r="L352">
        <v>1</v>
      </c>
      <c r="M352" s="32" t="s">
        <v>361</v>
      </c>
      <c r="N352" s="37">
        <v>442</v>
      </c>
      <c r="O352">
        <v>0.11</v>
      </c>
      <c r="P352">
        <v>8.0000000000000002E-3</v>
      </c>
      <c r="Q352">
        <v>0.66</v>
      </c>
      <c r="R352" s="7">
        <v>6.28</v>
      </c>
      <c r="S352">
        <v>0.1</v>
      </c>
    </row>
    <row r="353" spans="1:19" x14ac:dyDescent="0.25">
      <c r="A353">
        <v>78</v>
      </c>
      <c r="B353">
        <v>80</v>
      </c>
      <c r="C353">
        <v>100</v>
      </c>
      <c r="D353">
        <v>4</v>
      </c>
      <c r="E353">
        <v>1</v>
      </c>
      <c r="F353">
        <v>1</v>
      </c>
      <c r="G353">
        <v>1</v>
      </c>
      <c r="H353">
        <v>3</v>
      </c>
      <c r="I353">
        <v>2</v>
      </c>
      <c r="J353">
        <v>3</v>
      </c>
      <c r="K353" s="33" t="s">
        <v>358</v>
      </c>
      <c r="L353">
        <v>1</v>
      </c>
      <c r="M353" s="32" t="s">
        <v>362</v>
      </c>
      <c r="N353" s="37">
        <v>443</v>
      </c>
      <c r="O353">
        <v>0.11</v>
      </c>
      <c r="P353" t="s">
        <v>327</v>
      </c>
      <c r="Q353">
        <v>0.72</v>
      </c>
      <c r="R353" s="7">
        <v>7.85</v>
      </c>
      <c r="S353">
        <v>0.09</v>
      </c>
    </row>
    <row r="354" spans="1:19" x14ac:dyDescent="0.25">
      <c r="A354">
        <v>80</v>
      </c>
      <c r="B354">
        <v>82</v>
      </c>
      <c r="C354">
        <v>100</v>
      </c>
      <c r="D354">
        <v>5</v>
      </c>
      <c r="E354">
        <v>1</v>
      </c>
      <c r="F354">
        <v>1</v>
      </c>
      <c r="G354">
        <v>1</v>
      </c>
      <c r="H354">
        <v>2</v>
      </c>
      <c r="I354">
        <v>2</v>
      </c>
      <c r="J354">
        <v>3</v>
      </c>
      <c r="K354" s="33">
        <v>4</v>
      </c>
      <c r="L354">
        <v>2</v>
      </c>
      <c r="M354" s="32" t="s">
        <v>363</v>
      </c>
      <c r="N354" s="37">
        <v>444</v>
      </c>
      <c r="O354">
        <v>0.21</v>
      </c>
      <c r="P354">
        <v>1.6E-2</v>
      </c>
      <c r="Q354">
        <v>1.31</v>
      </c>
      <c r="R354" s="7">
        <v>13.25</v>
      </c>
      <c r="S354">
        <v>0.19</v>
      </c>
    </row>
    <row r="355" spans="1:19" x14ac:dyDescent="0.25">
      <c r="A355">
        <v>82</v>
      </c>
      <c r="B355">
        <v>84</v>
      </c>
      <c r="C355">
        <v>100</v>
      </c>
      <c r="D355">
        <v>3</v>
      </c>
      <c r="E355">
        <v>1</v>
      </c>
      <c r="F355">
        <v>1</v>
      </c>
      <c r="G355">
        <v>1</v>
      </c>
      <c r="H355">
        <v>2</v>
      </c>
      <c r="I355">
        <v>1</v>
      </c>
      <c r="J355">
        <v>3</v>
      </c>
      <c r="K355" s="33">
        <v>4</v>
      </c>
      <c r="L355">
        <v>2</v>
      </c>
      <c r="M355" s="32" t="s">
        <v>364</v>
      </c>
      <c r="N355" s="37">
        <v>445</v>
      </c>
      <c r="O355">
        <v>0.34</v>
      </c>
      <c r="P355">
        <v>3.4000000000000002E-2</v>
      </c>
      <c r="Q355">
        <v>3.76</v>
      </c>
      <c r="R355" s="7">
        <v>12.95</v>
      </c>
      <c r="S355">
        <v>0.26</v>
      </c>
    </row>
    <row r="356" spans="1:19" x14ac:dyDescent="0.25">
      <c r="A356">
        <v>84</v>
      </c>
      <c r="B356">
        <v>86</v>
      </c>
      <c r="C356">
        <v>100</v>
      </c>
      <c r="D356">
        <v>2</v>
      </c>
      <c r="E356">
        <v>1</v>
      </c>
      <c r="F356">
        <v>1</v>
      </c>
      <c r="G356">
        <v>1</v>
      </c>
      <c r="H356">
        <v>2</v>
      </c>
      <c r="I356">
        <v>1</v>
      </c>
      <c r="J356">
        <v>3</v>
      </c>
      <c r="K356" s="33">
        <v>4</v>
      </c>
      <c r="L356">
        <v>1</v>
      </c>
      <c r="M356" s="41" t="s">
        <v>365</v>
      </c>
      <c r="N356" s="37">
        <v>446</v>
      </c>
      <c r="O356">
        <v>0.25</v>
      </c>
      <c r="P356">
        <v>2.5000000000000001E-2</v>
      </c>
      <c r="Q356">
        <v>3.74</v>
      </c>
      <c r="R356" s="7">
        <v>7.22</v>
      </c>
      <c r="S356">
        <v>0.13</v>
      </c>
    </row>
    <row r="357" spans="1:19" x14ac:dyDescent="0.25">
      <c r="A357">
        <v>86</v>
      </c>
      <c r="B357">
        <v>88</v>
      </c>
      <c r="C357">
        <v>99</v>
      </c>
      <c r="D357">
        <v>3</v>
      </c>
      <c r="E357">
        <v>1</v>
      </c>
      <c r="F357">
        <v>1</v>
      </c>
      <c r="G357">
        <v>1</v>
      </c>
      <c r="H357">
        <v>2</v>
      </c>
      <c r="I357">
        <v>1</v>
      </c>
      <c r="J357">
        <v>3</v>
      </c>
      <c r="K357" s="33">
        <v>4</v>
      </c>
      <c r="L357">
        <v>1</v>
      </c>
      <c r="M357" s="32" t="s">
        <v>366</v>
      </c>
      <c r="N357" s="37">
        <v>447</v>
      </c>
      <c r="O357">
        <v>0.33</v>
      </c>
      <c r="P357">
        <v>4.7E-2</v>
      </c>
      <c r="Q357">
        <v>3.3</v>
      </c>
      <c r="R357" s="7">
        <v>6.65</v>
      </c>
      <c r="S357">
        <v>0.15</v>
      </c>
    </row>
    <row r="358" spans="1:19" x14ac:dyDescent="0.25">
      <c r="A358">
        <v>88</v>
      </c>
      <c r="B358">
        <v>90</v>
      </c>
      <c r="C358">
        <v>99</v>
      </c>
      <c r="D358">
        <v>6</v>
      </c>
      <c r="E358">
        <v>1</v>
      </c>
      <c r="F358">
        <v>1</v>
      </c>
      <c r="G358">
        <v>1</v>
      </c>
      <c r="H358">
        <v>2</v>
      </c>
      <c r="I358">
        <v>1</v>
      </c>
      <c r="J358">
        <v>4</v>
      </c>
      <c r="K358" s="33">
        <v>4</v>
      </c>
      <c r="L358">
        <v>2</v>
      </c>
      <c r="M358" s="32" t="s">
        <v>367</v>
      </c>
      <c r="N358" s="37">
        <v>448</v>
      </c>
      <c r="O358">
        <v>0.22</v>
      </c>
      <c r="P358">
        <v>1.4999999999999999E-2</v>
      </c>
      <c r="Q358">
        <v>1.49</v>
      </c>
      <c r="R358" s="7">
        <v>11.1</v>
      </c>
      <c r="S358">
        <v>0.18</v>
      </c>
    </row>
    <row r="359" spans="1:19" x14ac:dyDescent="0.25">
      <c r="A359">
        <v>90</v>
      </c>
      <c r="B359">
        <v>92</v>
      </c>
      <c r="C359">
        <v>100</v>
      </c>
      <c r="D359">
        <v>7</v>
      </c>
      <c r="E359">
        <v>1</v>
      </c>
      <c r="F359">
        <v>1</v>
      </c>
      <c r="G359">
        <v>1</v>
      </c>
      <c r="H359">
        <v>2</v>
      </c>
      <c r="I359">
        <v>1</v>
      </c>
      <c r="J359">
        <v>3</v>
      </c>
      <c r="K359" s="33">
        <v>4</v>
      </c>
      <c r="L359">
        <v>1</v>
      </c>
      <c r="M359" s="32" t="s">
        <v>368</v>
      </c>
      <c r="N359" s="37">
        <v>449</v>
      </c>
      <c r="O359">
        <v>0.18</v>
      </c>
      <c r="P359">
        <v>1.0999999999999999E-2</v>
      </c>
      <c r="Q359">
        <v>1.46</v>
      </c>
      <c r="R359" s="7">
        <v>11.5</v>
      </c>
      <c r="S359">
        <v>0.12</v>
      </c>
    </row>
    <row r="360" spans="1:19" x14ac:dyDescent="0.25">
      <c r="K360" s="33"/>
      <c r="M360" s="38" t="s">
        <v>369</v>
      </c>
      <c r="N360" s="37">
        <v>450</v>
      </c>
      <c r="O360" s="9">
        <v>0.5</v>
      </c>
      <c r="P360">
        <v>8.9999999999999993E-3</v>
      </c>
      <c r="Q360">
        <v>33.200000000000003</v>
      </c>
      <c r="R360" s="7">
        <v>13.7</v>
      </c>
      <c r="S360">
        <v>0.17</v>
      </c>
    </row>
    <row r="361" spans="1:19" x14ac:dyDescent="0.25">
      <c r="F361" s="45" t="s">
        <v>370</v>
      </c>
      <c r="K361" s="33"/>
      <c r="M361" s="38" t="s">
        <v>371</v>
      </c>
      <c r="N361" s="37">
        <v>451</v>
      </c>
      <c r="O361">
        <v>1.04</v>
      </c>
      <c r="P361">
        <v>0.13200000000000001</v>
      </c>
      <c r="Q361">
        <v>98</v>
      </c>
      <c r="R361" s="7">
        <v>12.4</v>
      </c>
      <c r="S361">
        <v>0.51</v>
      </c>
    </row>
    <row r="362" spans="1:19" x14ac:dyDescent="0.25">
      <c r="A362">
        <v>92</v>
      </c>
      <c r="B362">
        <v>94</v>
      </c>
      <c r="C362">
        <v>100</v>
      </c>
      <c r="D362">
        <v>4</v>
      </c>
      <c r="E362">
        <v>1</v>
      </c>
      <c r="F362">
        <v>1</v>
      </c>
      <c r="G362">
        <v>1</v>
      </c>
      <c r="H362">
        <v>2</v>
      </c>
      <c r="I362">
        <v>1</v>
      </c>
      <c r="J362">
        <v>4</v>
      </c>
      <c r="K362" s="33">
        <v>4</v>
      </c>
      <c r="L362">
        <v>1</v>
      </c>
      <c r="M362" s="32" t="s">
        <v>372</v>
      </c>
      <c r="N362" s="37">
        <v>452</v>
      </c>
      <c r="O362">
        <v>0.28999999999999998</v>
      </c>
      <c r="P362">
        <v>2.4E-2</v>
      </c>
      <c r="Q362">
        <v>4.41</v>
      </c>
      <c r="R362" s="7">
        <v>19.75</v>
      </c>
      <c r="S362">
        <v>0.17</v>
      </c>
    </row>
    <row r="363" spans="1:19" x14ac:dyDescent="0.25">
      <c r="A363">
        <v>94</v>
      </c>
      <c r="B363">
        <v>96</v>
      </c>
      <c r="C363">
        <v>100</v>
      </c>
      <c r="D363">
        <v>6</v>
      </c>
      <c r="E363">
        <v>1</v>
      </c>
      <c r="F363">
        <v>1</v>
      </c>
      <c r="G363">
        <v>1</v>
      </c>
      <c r="H363">
        <v>2</v>
      </c>
      <c r="I363">
        <v>1</v>
      </c>
      <c r="J363">
        <v>3</v>
      </c>
      <c r="K363" s="33">
        <v>4</v>
      </c>
      <c r="L363">
        <v>1</v>
      </c>
      <c r="M363" s="32" t="s">
        <v>373</v>
      </c>
      <c r="N363" s="37">
        <f>(N362+1)</f>
        <v>453</v>
      </c>
      <c r="O363">
        <v>0.11</v>
      </c>
      <c r="P363">
        <v>5.0000000000000001E-3</v>
      </c>
      <c r="Q363">
        <v>0.88</v>
      </c>
      <c r="R363" s="7">
        <v>8.52</v>
      </c>
      <c r="S363">
        <v>0.09</v>
      </c>
    </row>
    <row r="364" spans="1:19" x14ac:dyDescent="0.25">
      <c r="A364">
        <v>96</v>
      </c>
      <c r="B364">
        <v>98</v>
      </c>
      <c r="C364">
        <v>100</v>
      </c>
      <c r="D364">
        <v>5</v>
      </c>
      <c r="E364">
        <v>1</v>
      </c>
      <c r="F364">
        <v>1</v>
      </c>
      <c r="G364">
        <v>1</v>
      </c>
      <c r="H364">
        <v>2</v>
      </c>
      <c r="I364">
        <v>1</v>
      </c>
      <c r="J364">
        <v>4</v>
      </c>
      <c r="K364" s="33">
        <v>4</v>
      </c>
      <c r="L364">
        <v>2</v>
      </c>
      <c r="M364" s="32" t="s">
        <v>374</v>
      </c>
      <c r="N364" s="37">
        <f t="shared" ref="N364:N389" si="1">(N363+1)</f>
        <v>454</v>
      </c>
      <c r="O364">
        <v>0.14000000000000001</v>
      </c>
      <c r="P364">
        <v>5.0000000000000001E-3</v>
      </c>
      <c r="Q364">
        <v>0.73</v>
      </c>
      <c r="R364" s="7">
        <v>11.55</v>
      </c>
      <c r="S364">
        <v>0.14000000000000001</v>
      </c>
    </row>
    <row r="365" spans="1:19" x14ac:dyDescent="0.25">
      <c r="A365">
        <v>98</v>
      </c>
      <c r="B365">
        <v>100</v>
      </c>
      <c r="C365">
        <v>100</v>
      </c>
      <c r="D365">
        <v>6</v>
      </c>
      <c r="E365">
        <v>1</v>
      </c>
      <c r="F365">
        <v>1</v>
      </c>
      <c r="G365">
        <v>1</v>
      </c>
      <c r="H365">
        <v>1</v>
      </c>
      <c r="I365">
        <v>2</v>
      </c>
      <c r="J365">
        <v>4</v>
      </c>
      <c r="K365" s="33">
        <v>4</v>
      </c>
      <c r="L365">
        <v>2</v>
      </c>
      <c r="M365" s="32" t="s">
        <v>375</v>
      </c>
      <c r="N365" s="37">
        <f t="shared" si="1"/>
        <v>455</v>
      </c>
      <c r="O365">
        <v>0.12</v>
      </c>
      <c r="P365" t="s">
        <v>327</v>
      </c>
      <c r="Q365">
        <v>0.8</v>
      </c>
      <c r="R365" s="7">
        <v>42</v>
      </c>
      <c r="S365">
        <v>0.22</v>
      </c>
    </row>
    <row r="366" spans="1:19" x14ac:dyDescent="0.25">
      <c r="A366">
        <v>100</v>
      </c>
      <c r="B366">
        <v>102</v>
      </c>
      <c r="C366">
        <v>100</v>
      </c>
      <c r="D366">
        <v>9</v>
      </c>
      <c r="E366">
        <v>1</v>
      </c>
      <c r="F366">
        <v>1</v>
      </c>
      <c r="G366">
        <v>1</v>
      </c>
      <c r="H366">
        <v>2</v>
      </c>
      <c r="I366">
        <v>1</v>
      </c>
      <c r="J366">
        <v>3</v>
      </c>
      <c r="K366" s="33">
        <v>4</v>
      </c>
      <c r="L366">
        <v>1</v>
      </c>
      <c r="M366" s="32" t="s">
        <v>376</v>
      </c>
      <c r="N366" s="37">
        <f t="shared" si="1"/>
        <v>456</v>
      </c>
      <c r="O366">
        <v>0.19</v>
      </c>
      <c r="P366" t="s">
        <v>327</v>
      </c>
      <c r="Q366">
        <v>1.51</v>
      </c>
      <c r="R366" s="7">
        <v>22.1</v>
      </c>
      <c r="S366">
        <v>0.18</v>
      </c>
    </row>
    <row r="367" spans="1:19" x14ac:dyDescent="0.25">
      <c r="A367">
        <v>102</v>
      </c>
      <c r="B367">
        <v>104</v>
      </c>
      <c r="C367">
        <v>100</v>
      </c>
      <c r="D367">
        <v>8</v>
      </c>
      <c r="E367">
        <v>1</v>
      </c>
      <c r="F367">
        <v>1</v>
      </c>
      <c r="G367">
        <v>1</v>
      </c>
      <c r="H367">
        <v>2</v>
      </c>
      <c r="I367">
        <v>1</v>
      </c>
      <c r="J367">
        <v>3</v>
      </c>
      <c r="K367" s="33">
        <v>1</v>
      </c>
      <c r="L367">
        <v>2</v>
      </c>
      <c r="M367" s="32" t="s">
        <v>377</v>
      </c>
      <c r="N367" s="37">
        <f t="shared" si="1"/>
        <v>457</v>
      </c>
      <c r="O367">
        <v>0.25</v>
      </c>
      <c r="P367" t="s">
        <v>327</v>
      </c>
      <c r="Q367">
        <v>2.56</v>
      </c>
      <c r="R367" s="7">
        <v>4.3099999999999996</v>
      </c>
      <c r="S367" s="46">
        <v>0.01</v>
      </c>
    </row>
    <row r="368" spans="1:19" x14ac:dyDescent="0.25">
      <c r="A368">
        <v>104</v>
      </c>
      <c r="B368">
        <v>106</v>
      </c>
      <c r="C368">
        <v>100</v>
      </c>
      <c r="D368">
        <v>9</v>
      </c>
      <c r="E368">
        <v>1</v>
      </c>
      <c r="F368">
        <v>1</v>
      </c>
      <c r="G368">
        <v>1</v>
      </c>
      <c r="H368">
        <v>2</v>
      </c>
      <c r="I368">
        <v>1</v>
      </c>
      <c r="J368">
        <v>2</v>
      </c>
      <c r="K368" s="33">
        <v>1</v>
      </c>
      <c r="L368">
        <v>1</v>
      </c>
      <c r="M368" s="32" t="s">
        <v>378</v>
      </c>
      <c r="N368" s="37">
        <f t="shared" si="1"/>
        <v>458</v>
      </c>
      <c r="O368" s="9">
        <v>0.2</v>
      </c>
      <c r="P368">
        <v>2.4E-2</v>
      </c>
      <c r="Q368">
        <v>3.75</v>
      </c>
      <c r="R368" s="7">
        <v>2.85</v>
      </c>
      <c r="S368" s="46">
        <v>0.01</v>
      </c>
    </row>
    <row r="369" spans="1:22" x14ac:dyDescent="0.25">
      <c r="A369">
        <v>106</v>
      </c>
      <c r="B369">
        <v>108</v>
      </c>
      <c r="C369">
        <v>100</v>
      </c>
      <c r="D369">
        <v>12</v>
      </c>
      <c r="E369">
        <v>1</v>
      </c>
      <c r="F369">
        <v>1</v>
      </c>
      <c r="G369">
        <v>1</v>
      </c>
      <c r="H369">
        <v>2</v>
      </c>
      <c r="I369">
        <v>1</v>
      </c>
      <c r="J369">
        <v>2</v>
      </c>
      <c r="K369" s="33">
        <v>1</v>
      </c>
      <c r="L369">
        <v>1</v>
      </c>
      <c r="M369" s="41" t="s">
        <v>379</v>
      </c>
      <c r="N369" s="37">
        <f t="shared" si="1"/>
        <v>459</v>
      </c>
      <c r="O369" s="9">
        <v>0.3</v>
      </c>
      <c r="P369">
        <v>8.9999999999999993E-3</v>
      </c>
      <c r="Q369">
        <v>3.2</v>
      </c>
      <c r="R369" s="7">
        <v>7.12</v>
      </c>
      <c r="S369" s="46">
        <v>0.01</v>
      </c>
    </row>
    <row r="370" spans="1:22" x14ac:dyDescent="0.25">
      <c r="A370">
        <v>108</v>
      </c>
      <c r="B370">
        <v>110</v>
      </c>
      <c r="C370">
        <v>100</v>
      </c>
      <c r="D370">
        <v>11</v>
      </c>
      <c r="E370">
        <v>1</v>
      </c>
      <c r="F370">
        <v>1</v>
      </c>
      <c r="G370">
        <v>1</v>
      </c>
      <c r="H370">
        <v>2</v>
      </c>
      <c r="I370">
        <v>1</v>
      </c>
      <c r="J370">
        <v>3</v>
      </c>
      <c r="K370" s="33">
        <v>4</v>
      </c>
      <c r="L370">
        <v>1</v>
      </c>
      <c r="M370" s="32" t="s">
        <v>380</v>
      </c>
      <c r="N370" s="37">
        <f t="shared" si="1"/>
        <v>460</v>
      </c>
      <c r="O370">
        <v>0.13</v>
      </c>
      <c r="P370" t="s">
        <v>327</v>
      </c>
      <c r="Q370">
        <v>0.9</v>
      </c>
      <c r="R370" s="7">
        <v>10.1</v>
      </c>
      <c r="S370">
        <v>0.21</v>
      </c>
    </row>
    <row r="371" spans="1:22" x14ac:dyDescent="0.25">
      <c r="A371">
        <v>110</v>
      </c>
      <c r="B371">
        <v>112</v>
      </c>
      <c r="C371">
        <v>100</v>
      </c>
      <c r="D371">
        <v>13</v>
      </c>
      <c r="E371">
        <v>1</v>
      </c>
      <c r="F371">
        <v>1</v>
      </c>
      <c r="G371">
        <v>1</v>
      </c>
      <c r="H371">
        <v>2</v>
      </c>
      <c r="I371">
        <v>1</v>
      </c>
      <c r="J371">
        <v>2</v>
      </c>
      <c r="K371" s="33">
        <v>4</v>
      </c>
      <c r="L371">
        <v>1</v>
      </c>
      <c r="M371" s="32" t="s">
        <v>381</v>
      </c>
      <c r="N371" s="37">
        <f t="shared" si="1"/>
        <v>461</v>
      </c>
      <c r="O371">
        <v>0.13</v>
      </c>
      <c r="P371">
        <v>1.4999999999999999E-2</v>
      </c>
      <c r="Q371">
        <v>0.48</v>
      </c>
      <c r="R371" s="7">
        <v>12.3</v>
      </c>
      <c r="S371">
        <v>0.15</v>
      </c>
    </row>
    <row r="372" spans="1:22" x14ac:dyDescent="0.25">
      <c r="A372">
        <v>112</v>
      </c>
      <c r="B372">
        <v>114</v>
      </c>
      <c r="C372">
        <v>100</v>
      </c>
      <c r="D372">
        <v>10</v>
      </c>
      <c r="E372">
        <v>1</v>
      </c>
      <c r="F372">
        <v>1</v>
      </c>
      <c r="G372">
        <v>1</v>
      </c>
      <c r="H372">
        <v>2</v>
      </c>
      <c r="I372">
        <v>2</v>
      </c>
      <c r="J372">
        <v>2</v>
      </c>
      <c r="K372" s="33">
        <v>4</v>
      </c>
      <c r="L372">
        <v>1</v>
      </c>
      <c r="M372" s="41" t="s">
        <v>382</v>
      </c>
      <c r="N372" s="37">
        <f t="shared" si="1"/>
        <v>462</v>
      </c>
      <c r="O372">
        <v>0.12</v>
      </c>
      <c r="P372">
        <v>1.7999999999999999E-2</v>
      </c>
      <c r="Q372">
        <v>0.44</v>
      </c>
      <c r="R372" s="7">
        <v>13.75</v>
      </c>
      <c r="S372">
        <v>0.13</v>
      </c>
    </row>
    <row r="373" spans="1:22" x14ac:dyDescent="0.25">
      <c r="A373">
        <v>114</v>
      </c>
      <c r="B373">
        <v>116</v>
      </c>
      <c r="C373">
        <v>100</v>
      </c>
      <c r="D373">
        <v>9</v>
      </c>
      <c r="E373">
        <v>1</v>
      </c>
      <c r="F373">
        <v>1</v>
      </c>
      <c r="G373">
        <v>1</v>
      </c>
      <c r="H373">
        <v>2</v>
      </c>
      <c r="I373">
        <v>2</v>
      </c>
      <c r="J373">
        <v>2</v>
      </c>
      <c r="K373" s="33">
        <v>4</v>
      </c>
      <c r="L373">
        <v>1</v>
      </c>
      <c r="M373" s="32" t="s">
        <v>383</v>
      </c>
      <c r="N373" s="37">
        <f t="shared" si="1"/>
        <v>463</v>
      </c>
      <c r="O373">
        <v>0.28000000000000003</v>
      </c>
      <c r="P373">
        <v>1.4999999999999999E-2</v>
      </c>
      <c r="Q373">
        <v>2.77</v>
      </c>
      <c r="R373" s="7">
        <v>16.649999999999999</v>
      </c>
      <c r="S373">
        <v>0.09</v>
      </c>
      <c r="V373" s="9"/>
    </row>
    <row r="374" spans="1:22" x14ac:dyDescent="0.25">
      <c r="A374">
        <v>116</v>
      </c>
      <c r="B374">
        <v>118</v>
      </c>
      <c r="C374">
        <v>100</v>
      </c>
      <c r="D374">
        <v>14</v>
      </c>
      <c r="E374">
        <v>1</v>
      </c>
      <c r="F374">
        <v>1</v>
      </c>
      <c r="G374">
        <v>1</v>
      </c>
      <c r="H374">
        <v>2</v>
      </c>
      <c r="I374">
        <v>2</v>
      </c>
      <c r="J374">
        <v>3</v>
      </c>
      <c r="K374" s="33">
        <v>4</v>
      </c>
      <c r="L374">
        <v>1</v>
      </c>
      <c r="M374" s="32" t="s">
        <v>384</v>
      </c>
      <c r="N374" s="37">
        <f t="shared" si="1"/>
        <v>464</v>
      </c>
      <c r="O374">
        <v>0.47</v>
      </c>
      <c r="P374">
        <v>1.9E-2</v>
      </c>
      <c r="Q374">
        <v>4.25</v>
      </c>
      <c r="R374" s="7">
        <v>16.25</v>
      </c>
      <c r="S374">
        <v>0.14000000000000001</v>
      </c>
    </row>
    <row r="375" spans="1:22" x14ac:dyDescent="0.25">
      <c r="A375">
        <v>118</v>
      </c>
      <c r="B375">
        <v>120</v>
      </c>
      <c r="C375">
        <v>100</v>
      </c>
      <c r="D375">
        <v>10</v>
      </c>
      <c r="E375">
        <v>1</v>
      </c>
      <c r="F375">
        <v>1</v>
      </c>
      <c r="G375">
        <v>1</v>
      </c>
      <c r="H375">
        <v>3</v>
      </c>
      <c r="I375">
        <v>2</v>
      </c>
      <c r="J375">
        <v>3</v>
      </c>
      <c r="K375" s="33">
        <v>4</v>
      </c>
      <c r="L375">
        <v>1</v>
      </c>
      <c r="M375" s="32" t="s">
        <v>385</v>
      </c>
      <c r="N375" s="37">
        <f t="shared" si="1"/>
        <v>465</v>
      </c>
      <c r="O375">
        <v>0.41</v>
      </c>
      <c r="P375">
        <v>8.9999999999999993E-3</v>
      </c>
      <c r="Q375">
        <v>1.89</v>
      </c>
      <c r="R375" s="7">
        <v>17.2</v>
      </c>
      <c r="S375" s="46">
        <v>0.03</v>
      </c>
    </row>
    <row r="376" spans="1:22" x14ac:dyDescent="0.25">
      <c r="A376">
        <v>120</v>
      </c>
      <c r="B376">
        <v>122</v>
      </c>
      <c r="C376">
        <v>100</v>
      </c>
      <c r="D376">
        <v>13</v>
      </c>
      <c r="E376">
        <v>1</v>
      </c>
      <c r="F376">
        <v>1</v>
      </c>
      <c r="G376">
        <v>1</v>
      </c>
      <c r="H376">
        <v>2</v>
      </c>
      <c r="I376">
        <v>2</v>
      </c>
      <c r="J376">
        <v>3</v>
      </c>
      <c r="K376" s="33">
        <v>4</v>
      </c>
      <c r="L376">
        <v>1</v>
      </c>
      <c r="M376" s="32" t="s">
        <v>386</v>
      </c>
      <c r="N376" s="37">
        <f t="shared" si="1"/>
        <v>466</v>
      </c>
      <c r="O376">
        <v>0.24</v>
      </c>
      <c r="P376" t="s">
        <v>327</v>
      </c>
      <c r="Q376">
        <v>0.75</v>
      </c>
      <c r="R376" s="7">
        <v>28.3</v>
      </c>
      <c r="S376">
        <v>0.13</v>
      </c>
    </row>
    <row r="377" spans="1:22" x14ac:dyDescent="0.25">
      <c r="A377">
        <v>122</v>
      </c>
      <c r="B377">
        <v>124</v>
      </c>
      <c r="C377">
        <v>100</v>
      </c>
      <c r="D377">
        <v>16</v>
      </c>
      <c r="E377">
        <v>1</v>
      </c>
      <c r="F377">
        <v>1</v>
      </c>
      <c r="G377">
        <v>1</v>
      </c>
      <c r="H377">
        <v>2</v>
      </c>
      <c r="I377">
        <v>2</v>
      </c>
      <c r="J377">
        <v>3</v>
      </c>
      <c r="K377" s="33">
        <v>4</v>
      </c>
      <c r="L377">
        <v>2</v>
      </c>
      <c r="M377" s="32" t="s">
        <v>387</v>
      </c>
      <c r="N377" s="37">
        <f>(N376+1)</f>
        <v>467</v>
      </c>
      <c r="O377">
        <v>0.24</v>
      </c>
      <c r="P377">
        <v>3.5000000000000003E-2</v>
      </c>
      <c r="Q377">
        <v>1.52</v>
      </c>
      <c r="R377" s="7">
        <v>99.8</v>
      </c>
      <c r="S377">
        <v>0.16</v>
      </c>
    </row>
    <row r="378" spans="1:22" x14ac:dyDescent="0.25">
      <c r="A378">
        <v>124</v>
      </c>
      <c r="B378">
        <v>126</v>
      </c>
      <c r="C378">
        <v>100</v>
      </c>
      <c r="D378">
        <v>11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3</v>
      </c>
      <c r="K378" s="33">
        <v>4</v>
      </c>
      <c r="L378">
        <v>2</v>
      </c>
      <c r="M378" s="32" t="s">
        <v>388</v>
      </c>
      <c r="N378" s="37">
        <f t="shared" si="1"/>
        <v>468</v>
      </c>
      <c r="O378">
        <v>0.57999999999999996</v>
      </c>
      <c r="P378">
        <v>2.5999999999999999E-2</v>
      </c>
      <c r="Q378">
        <v>4.5999999999999996</v>
      </c>
      <c r="R378" s="7">
        <v>116.5</v>
      </c>
      <c r="S378">
        <v>0.43</v>
      </c>
    </row>
    <row r="379" spans="1:22" x14ac:dyDescent="0.25">
      <c r="A379">
        <v>126</v>
      </c>
      <c r="B379">
        <v>128</v>
      </c>
      <c r="C379">
        <v>100</v>
      </c>
      <c r="D379">
        <v>10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2</v>
      </c>
      <c r="K379" s="33">
        <v>4</v>
      </c>
      <c r="L379">
        <v>3</v>
      </c>
      <c r="M379" s="32" t="s">
        <v>389</v>
      </c>
      <c r="N379" s="37">
        <f t="shared" si="1"/>
        <v>469</v>
      </c>
      <c r="O379" s="9">
        <v>0.8</v>
      </c>
      <c r="P379">
        <v>4.7E-2</v>
      </c>
      <c r="Q379">
        <v>6.2</v>
      </c>
      <c r="R379" s="7">
        <v>11.15</v>
      </c>
      <c r="S379">
        <v>0.72</v>
      </c>
    </row>
    <row r="380" spans="1:22" x14ac:dyDescent="0.25">
      <c r="A380">
        <v>128</v>
      </c>
      <c r="B380">
        <v>130</v>
      </c>
      <c r="C380">
        <v>100</v>
      </c>
      <c r="D380">
        <v>12</v>
      </c>
      <c r="E380">
        <v>1</v>
      </c>
      <c r="F380">
        <v>1</v>
      </c>
      <c r="G380">
        <v>1</v>
      </c>
      <c r="H380">
        <v>1</v>
      </c>
      <c r="I380">
        <v>2</v>
      </c>
      <c r="J380">
        <v>2</v>
      </c>
      <c r="K380" s="33">
        <v>3</v>
      </c>
      <c r="L380">
        <v>2</v>
      </c>
      <c r="M380" s="32" t="s">
        <v>390</v>
      </c>
      <c r="N380" s="37">
        <f t="shared" si="1"/>
        <v>470</v>
      </c>
      <c r="O380">
        <v>0.37</v>
      </c>
      <c r="P380">
        <v>1.4999999999999999E-2</v>
      </c>
      <c r="Q380">
        <v>3.28</v>
      </c>
      <c r="R380" s="7">
        <v>18.649999999999999</v>
      </c>
      <c r="S380">
        <v>0.15</v>
      </c>
    </row>
    <row r="381" spans="1:22" x14ac:dyDescent="0.25">
      <c r="A381">
        <v>130</v>
      </c>
      <c r="B381">
        <v>132</v>
      </c>
      <c r="C381">
        <v>100</v>
      </c>
      <c r="D381">
        <v>6</v>
      </c>
      <c r="E381">
        <v>1</v>
      </c>
      <c r="F381">
        <v>1</v>
      </c>
      <c r="G381">
        <v>1</v>
      </c>
      <c r="H381">
        <v>1</v>
      </c>
      <c r="I381">
        <v>2</v>
      </c>
      <c r="J381">
        <v>2</v>
      </c>
      <c r="K381" s="33">
        <v>4</v>
      </c>
      <c r="L381">
        <v>1</v>
      </c>
      <c r="M381" s="41" t="s">
        <v>391</v>
      </c>
      <c r="N381" s="37">
        <f t="shared" si="1"/>
        <v>471</v>
      </c>
      <c r="O381">
        <v>0.55000000000000004</v>
      </c>
      <c r="P381">
        <v>1.7999999999999999E-2</v>
      </c>
      <c r="Q381">
        <v>5.29</v>
      </c>
      <c r="R381" s="7">
        <v>114.5</v>
      </c>
      <c r="S381">
        <v>0.22</v>
      </c>
    </row>
    <row r="382" spans="1:22" x14ac:dyDescent="0.25">
      <c r="A382">
        <v>132</v>
      </c>
      <c r="B382">
        <v>134</v>
      </c>
      <c r="C382">
        <v>100</v>
      </c>
      <c r="D382">
        <v>6</v>
      </c>
      <c r="E382">
        <v>1</v>
      </c>
      <c r="F382">
        <v>1</v>
      </c>
      <c r="G382">
        <v>1</v>
      </c>
      <c r="H382">
        <v>1</v>
      </c>
      <c r="I382">
        <v>2</v>
      </c>
      <c r="J382">
        <v>2</v>
      </c>
      <c r="K382" s="33">
        <v>3</v>
      </c>
      <c r="L382">
        <v>2</v>
      </c>
      <c r="M382" s="32" t="s">
        <v>392</v>
      </c>
      <c r="N382" s="37">
        <f t="shared" si="1"/>
        <v>472</v>
      </c>
      <c r="O382" s="9">
        <v>0.7</v>
      </c>
      <c r="P382">
        <v>1.4999999999999999E-2</v>
      </c>
      <c r="Q382">
        <v>5.91</v>
      </c>
      <c r="R382" s="7">
        <v>213</v>
      </c>
      <c r="S382">
        <v>0.26</v>
      </c>
    </row>
    <row r="383" spans="1:22" x14ac:dyDescent="0.25">
      <c r="A383">
        <f>(A382+2)</f>
        <v>134</v>
      </c>
      <c r="B383">
        <f>(B382+2)</f>
        <v>136</v>
      </c>
      <c r="C383">
        <v>100</v>
      </c>
      <c r="D383">
        <v>8</v>
      </c>
      <c r="E383">
        <v>1</v>
      </c>
      <c r="F383">
        <v>1</v>
      </c>
      <c r="G383">
        <v>1</v>
      </c>
      <c r="H383">
        <v>2</v>
      </c>
      <c r="I383">
        <v>2</v>
      </c>
      <c r="J383">
        <v>3</v>
      </c>
      <c r="K383" s="33">
        <v>4</v>
      </c>
      <c r="L383">
        <v>1</v>
      </c>
      <c r="M383" s="32" t="s">
        <v>393</v>
      </c>
      <c r="N383" s="37">
        <f t="shared" si="1"/>
        <v>473</v>
      </c>
      <c r="O383">
        <v>0.48</v>
      </c>
      <c r="P383">
        <v>3.6999999999999998E-2</v>
      </c>
      <c r="Q383">
        <v>6.57</v>
      </c>
      <c r="R383" s="7">
        <v>235</v>
      </c>
      <c r="S383">
        <v>0.21</v>
      </c>
    </row>
    <row r="384" spans="1:22" x14ac:dyDescent="0.25">
      <c r="A384">
        <f t="shared" ref="A384:B399" si="2">(A383+2)</f>
        <v>136</v>
      </c>
      <c r="B384">
        <f t="shared" si="2"/>
        <v>138</v>
      </c>
      <c r="C384">
        <v>100</v>
      </c>
      <c r="D384">
        <v>9</v>
      </c>
      <c r="E384">
        <v>1</v>
      </c>
      <c r="F384">
        <v>1</v>
      </c>
      <c r="G384">
        <v>1</v>
      </c>
      <c r="H384">
        <v>2</v>
      </c>
      <c r="I384">
        <v>3</v>
      </c>
      <c r="J384">
        <v>3</v>
      </c>
      <c r="K384" s="33">
        <v>4</v>
      </c>
      <c r="L384">
        <v>3</v>
      </c>
      <c r="M384" s="32" t="s">
        <v>394</v>
      </c>
      <c r="N384" s="37">
        <f t="shared" si="1"/>
        <v>474</v>
      </c>
      <c r="O384">
        <v>0.96</v>
      </c>
      <c r="P384">
        <v>9.1999999999999998E-2</v>
      </c>
      <c r="Q384">
        <v>14.45</v>
      </c>
      <c r="R384" s="7">
        <v>45.1</v>
      </c>
      <c r="S384">
        <v>0.46</v>
      </c>
    </row>
    <row r="385" spans="1:19" x14ac:dyDescent="0.25">
      <c r="A385">
        <f t="shared" si="2"/>
        <v>138</v>
      </c>
      <c r="B385">
        <f t="shared" si="2"/>
        <v>140</v>
      </c>
      <c r="C385">
        <v>100</v>
      </c>
      <c r="D385">
        <v>5</v>
      </c>
      <c r="E385">
        <v>1</v>
      </c>
      <c r="F385">
        <v>1</v>
      </c>
      <c r="G385">
        <v>1</v>
      </c>
      <c r="H385">
        <v>2</v>
      </c>
      <c r="I385">
        <v>2</v>
      </c>
      <c r="J385">
        <v>2</v>
      </c>
      <c r="K385" s="33">
        <v>4</v>
      </c>
      <c r="L385">
        <v>1</v>
      </c>
      <c r="M385" s="32" t="s">
        <v>395</v>
      </c>
      <c r="N385" s="37">
        <f t="shared" si="1"/>
        <v>475</v>
      </c>
      <c r="O385">
        <v>0.67</v>
      </c>
      <c r="P385">
        <v>2.5999999999999999E-2</v>
      </c>
      <c r="Q385">
        <v>7.35</v>
      </c>
      <c r="R385" s="7">
        <v>8.19</v>
      </c>
      <c r="S385">
        <v>0.22</v>
      </c>
    </row>
    <row r="386" spans="1:19" x14ac:dyDescent="0.25">
      <c r="A386">
        <f t="shared" si="2"/>
        <v>140</v>
      </c>
      <c r="B386">
        <f t="shared" si="2"/>
        <v>142</v>
      </c>
      <c r="C386">
        <v>100</v>
      </c>
      <c r="D386">
        <v>7</v>
      </c>
      <c r="E386">
        <v>1</v>
      </c>
      <c r="F386">
        <v>1</v>
      </c>
      <c r="G386">
        <v>1</v>
      </c>
      <c r="H386">
        <v>2</v>
      </c>
      <c r="I386">
        <v>2</v>
      </c>
      <c r="J386">
        <v>3</v>
      </c>
      <c r="K386" s="33">
        <v>3</v>
      </c>
      <c r="L386">
        <v>1</v>
      </c>
      <c r="M386" s="41" t="s">
        <v>396</v>
      </c>
      <c r="N386" s="37">
        <f t="shared" si="1"/>
        <v>476</v>
      </c>
      <c r="O386">
        <v>0.57999999999999996</v>
      </c>
      <c r="P386">
        <v>1.9E-2</v>
      </c>
      <c r="Q386">
        <v>6.75</v>
      </c>
      <c r="R386" s="7">
        <v>6.67</v>
      </c>
      <c r="S386">
        <v>0.23</v>
      </c>
    </row>
    <row r="387" spans="1:19" x14ac:dyDescent="0.25">
      <c r="A387">
        <f t="shared" si="2"/>
        <v>142</v>
      </c>
      <c r="B387">
        <f t="shared" si="2"/>
        <v>144</v>
      </c>
      <c r="C387">
        <v>100</v>
      </c>
      <c r="D387">
        <v>16</v>
      </c>
      <c r="E387">
        <v>1</v>
      </c>
      <c r="F387">
        <v>1</v>
      </c>
      <c r="G387">
        <v>1</v>
      </c>
      <c r="H387">
        <v>2</v>
      </c>
      <c r="I387">
        <v>2</v>
      </c>
      <c r="J387">
        <v>3</v>
      </c>
      <c r="K387" s="33">
        <v>3</v>
      </c>
      <c r="L387">
        <v>2</v>
      </c>
      <c r="M387" s="32" t="s">
        <v>397</v>
      </c>
      <c r="N387" s="37">
        <f t="shared" si="1"/>
        <v>477</v>
      </c>
      <c r="O387" s="9">
        <v>0.5</v>
      </c>
      <c r="P387">
        <v>1.2999999999999999E-2</v>
      </c>
      <c r="Q387">
        <v>4.42</v>
      </c>
      <c r="R387" s="7">
        <v>10.8</v>
      </c>
      <c r="S387">
        <v>0.18</v>
      </c>
    </row>
    <row r="388" spans="1:19" x14ac:dyDescent="0.25">
      <c r="A388">
        <f t="shared" si="2"/>
        <v>144</v>
      </c>
      <c r="B388">
        <f t="shared" si="2"/>
        <v>146</v>
      </c>
      <c r="C388">
        <v>100</v>
      </c>
      <c r="D388">
        <v>14</v>
      </c>
      <c r="E388">
        <v>1</v>
      </c>
      <c r="F388">
        <v>1</v>
      </c>
      <c r="G388">
        <v>1</v>
      </c>
      <c r="H388">
        <v>2</v>
      </c>
      <c r="I388">
        <v>2</v>
      </c>
      <c r="J388">
        <v>1</v>
      </c>
      <c r="K388" s="33">
        <v>4</v>
      </c>
      <c r="L388">
        <v>1</v>
      </c>
      <c r="M388" s="32" t="s">
        <v>398</v>
      </c>
      <c r="N388" s="37">
        <f t="shared" si="1"/>
        <v>478</v>
      </c>
      <c r="O388">
        <v>0.39</v>
      </c>
      <c r="P388">
        <v>1.2999999999999999E-2</v>
      </c>
      <c r="Q388">
        <v>3.38</v>
      </c>
      <c r="R388" s="7">
        <v>31.3</v>
      </c>
      <c r="S388">
        <v>0.15</v>
      </c>
    </row>
    <row r="389" spans="1:19" x14ac:dyDescent="0.25">
      <c r="A389">
        <f t="shared" si="2"/>
        <v>146</v>
      </c>
      <c r="B389">
        <f t="shared" si="2"/>
        <v>148</v>
      </c>
      <c r="C389">
        <v>100</v>
      </c>
      <c r="D389">
        <v>11</v>
      </c>
      <c r="E389">
        <v>1</v>
      </c>
      <c r="F389">
        <v>1</v>
      </c>
      <c r="G389">
        <v>1</v>
      </c>
      <c r="H389">
        <v>2</v>
      </c>
      <c r="I389">
        <v>2</v>
      </c>
      <c r="J389">
        <v>3</v>
      </c>
      <c r="K389" s="33">
        <v>4</v>
      </c>
      <c r="L389">
        <v>1</v>
      </c>
      <c r="M389" s="32" t="s">
        <v>399</v>
      </c>
      <c r="N389" s="37">
        <f t="shared" si="1"/>
        <v>479</v>
      </c>
      <c r="O389">
        <v>0.36</v>
      </c>
      <c r="P389">
        <v>1.0999999999999999E-2</v>
      </c>
      <c r="Q389">
        <v>3.74</v>
      </c>
      <c r="R389" s="7">
        <v>57</v>
      </c>
      <c r="S389">
        <v>0.17</v>
      </c>
    </row>
    <row r="390" spans="1:19" x14ac:dyDescent="0.25">
      <c r="A390">
        <f t="shared" si="2"/>
        <v>148</v>
      </c>
      <c r="B390">
        <f t="shared" si="2"/>
        <v>150</v>
      </c>
      <c r="C390">
        <v>100</v>
      </c>
      <c r="D390">
        <v>19</v>
      </c>
      <c r="E390">
        <v>1</v>
      </c>
      <c r="F390">
        <v>1</v>
      </c>
      <c r="G390">
        <v>1</v>
      </c>
      <c r="H390">
        <v>2</v>
      </c>
      <c r="I390">
        <v>2</v>
      </c>
      <c r="J390">
        <v>2</v>
      </c>
      <c r="K390" s="33">
        <v>4</v>
      </c>
      <c r="L390">
        <v>1</v>
      </c>
      <c r="M390" s="32" t="s">
        <v>400</v>
      </c>
      <c r="N390" s="47">
        <v>480</v>
      </c>
      <c r="O390">
        <v>0.47</v>
      </c>
      <c r="P390">
        <v>1.2E-2</v>
      </c>
      <c r="Q390">
        <v>4.97</v>
      </c>
      <c r="R390" s="7">
        <v>54.7</v>
      </c>
      <c r="S390">
        <v>0.18</v>
      </c>
    </row>
    <row r="391" spans="1:19" x14ac:dyDescent="0.25">
      <c r="K391" s="33"/>
      <c r="M391" s="38" t="s">
        <v>371</v>
      </c>
      <c r="N391" s="48">
        <v>481</v>
      </c>
      <c r="O391">
        <v>1.07</v>
      </c>
      <c r="P391">
        <v>0.14199999999999999</v>
      </c>
      <c r="Q391">
        <v>88</v>
      </c>
      <c r="R391" s="7">
        <v>12.95</v>
      </c>
      <c r="S391">
        <v>0.47</v>
      </c>
    </row>
    <row r="392" spans="1:19" x14ac:dyDescent="0.25">
      <c r="K392" s="33"/>
      <c r="M392" s="38" t="s">
        <v>369</v>
      </c>
      <c r="N392" s="48">
        <v>482</v>
      </c>
      <c r="O392">
        <v>0.51</v>
      </c>
      <c r="P392" t="s">
        <v>327</v>
      </c>
      <c r="Q392">
        <v>39.5</v>
      </c>
      <c r="R392" s="7">
        <v>11.25</v>
      </c>
      <c r="S392">
        <v>0.2</v>
      </c>
    </row>
    <row r="393" spans="1:19" x14ac:dyDescent="0.25">
      <c r="A393">
        <f>(A390+2)</f>
        <v>150</v>
      </c>
      <c r="B393">
        <f>(B390+2)</f>
        <v>152</v>
      </c>
      <c r="C393">
        <v>100</v>
      </c>
      <c r="D393">
        <v>9</v>
      </c>
      <c r="E393">
        <v>1</v>
      </c>
      <c r="F393">
        <v>1</v>
      </c>
      <c r="G393">
        <v>1</v>
      </c>
      <c r="H393">
        <v>2</v>
      </c>
      <c r="I393">
        <v>1</v>
      </c>
      <c r="J393">
        <v>2</v>
      </c>
      <c r="K393" s="33">
        <v>3</v>
      </c>
      <c r="L393">
        <v>1</v>
      </c>
      <c r="M393" s="32" t="s">
        <v>401</v>
      </c>
      <c r="N393" s="47">
        <v>483</v>
      </c>
      <c r="O393">
        <v>0.32</v>
      </c>
      <c r="P393">
        <v>6.0000000000000001E-3</v>
      </c>
      <c r="Q393">
        <v>2.17</v>
      </c>
      <c r="R393" s="7">
        <v>49.4</v>
      </c>
      <c r="S393">
        <v>0.18</v>
      </c>
    </row>
    <row r="394" spans="1:19" x14ac:dyDescent="0.25">
      <c r="A394">
        <f t="shared" si="2"/>
        <v>152</v>
      </c>
      <c r="B394">
        <f t="shared" si="2"/>
        <v>154</v>
      </c>
      <c r="C394">
        <v>100</v>
      </c>
      <c r="D394">
        <v>9</v>
      </c>
      <c r="E394">
        <v>1</v>
      </c>
      <c r="F394">
        <v>1</v>
      </c>
      <c r="G394">
        <v>1</v>
      </c>
      <c r="H394">
        <v>3</v>
      </c>
      <c r="I394">
        <v>2</v>
      </c>
      <c r="J394">
        <v>3</v>
      </c>
      <c r="K394" s="33">
        <v>4</v>
      </c>
      <c r="L394">
        <v>1</v>
      </c>
      <c r="M394" s="32" t="s">
        <v>402</v>
      </c>
      <c r="N394" s="37">
        <f>(N393+1)</f>
        <v>484</v>
      </c>
      <c r="O394">
        <v>0.14000000000000001</v>
      </c>
      <c r="P394" t="s">
        <v>327</v>
      </c>
      <c r="Q394">
        <v>0.38</v>
      </c>
      <c r="R394" s="7">
        <v>50.9</v>
      </c>
      <c r="S394">
        <v>0.14000000000000001</v>
      </c>
    </row>
    <row r="395" spans="1:19" x14ac:dyDescent="0.25">
      <c r="A395">
        <f t="shared" si="2"/>
        <v>154</v>
      </c>
      <c r="B395">
        <f t="shared" si="2"/>
        <v>156</v>
      </c>
      <c r="C395">
        <v>100</v>
      </c>
      <c r="D395">
        <v>10</v>
      </c>
      <c r="E395">
        <v>1</v>
      </c>
      <c r="F395">
        <v>1</v>
      </c>
      <c r="G395">
        <v>1</v>
      </c>
      <c r="H395">
        <v>2</v>
      </c>
      <c r="I395">
        <v>2</v>
      </c>
      <c r="J395">
        <v>3</v>
      </c>
      <c r="K395" s="33">
        <v>4</v>
      </c>
      <c r="L395">
        <v>1</v>
      </c>
      <c r="M395" s="32" t="s">
        <v>403</v>
      </c>
      <c r="N395" s="37">
        <f t="shared" ref="N395:N409" si="3">(N394+1)</f>
        <v>485</v>
      </c>
      <c r="O395">
        <v>0.09</v>
      </c>
      <c r="P395" t="s">
        <v>327</v>
      </c>
      <c r="Q395">
        <v>0.27</v>
      </c>
      <c r="R395" s="7">
        <v>76.400000000000006</v>
      </c>
      <c r="S395">
        <v>0.13</v>
      </c>
    </row>
    <row r="396" spans="1:19" x14ac:dyDescent="0.25">
      <c r="A396">
        <f t="shared" si="2"/>
        <v>156</v>
      </c>
      <c r="B396">
        <f t="shared" si="2"/>
        <v>158</v>
      </c>
      <c r="C396">
        <v>100</v>
      </c>
      <c r="D396">
        <v>9</v>
      </c>
      <c r="E396">
        <v>1</v>
      </c>
      <c r="F396">
        <v>1</v>
      </c>
      <c r="G396">
        <v>1</v>
      </c>
      <c r="H396">
        <v>3</v>
      </c>
      <c r="I396">
        <v>2</v>
      </c>
      <c r="J396">
        <v>2</v>
      </c>
      <c r="K396" s="33">
        <v>4</v>
      </c>
      <c r="L396">
        <v>1</v>
      </c>
      <c r="M396" s="32" t="s">
        <v>404</v>
      </c>
      <c r="N396" s="37">
        <f t="shared" si="3"/>
        <v>486</v>
      </c>
      <c r="O396">
        <v>0.16</v>
      </c>
      <c r="P396">
        <v>1.0999999999999999E-2</v>
      </c>
      <c r="Q396">
        <v>1.62</v>
      </c>
      <c r="R396" s="7">
        <v>84.1</v>
      </c>
      <c r="S396">
        <v>0.12</v>
      </c>
    </row>
    <row r="397" spans="1:19" x14ac:dyDescent="0.25">
      <c r="A397">
        <f t="shared" si="2"/>
        <v>158</v>
      </c>
      <c r="B397">
        <f t="shared" si="2"/>
        <v>160</v>
      </c>
      <c r="C397">
        <v>100</v>
      </c>
      <c r="D397">
        <v>7</v>
      </c>
      <c r="E397">
        <v>1</v>
      </c>
      <c r="F397">
        <v>1</v>
      </c>
      <c r="G397">
        <v>1</v>
      </c>
      <c r="H397">
        <v>2</v>
      </c>
      <c r="I397">
        <v>2</v>
      </c>
      <c r="J397">
        <v>3</v>
      </c>
      <c r="K397" s="33">
        <v>4</v>
      </c>
      <c r="L397">
        <v>1</v>
      </c>
      <c r="M397" s="32" t="s">
        <v>405</v>
      </c>
      <c r="N397" s="37">
        <f t="shared" si="3"/>
        <v>487</v>
      </c>
      <c r="O397">
        <v>0.19</v>
      </c>
      <c r="P397">
        <v>5.0000000000000001E-3</v>
      </c>
      <c r="Q397">
        <v>1.97</v>
      </c>
      <c r="R397" s="7">
        <v>145.5</v>
      </c>
      <c r="S397">
        <v>0.15</v>
      </c>
    </row>
    <row r="398" spans="1:19" x14ac:dyDescent="0.25">
      <c r="A398">
        <f t="shared" si="2"/>
        <v>160</v>
      </c>
      <c r="B398">
        <f t="shared" si="2"/>
        <v>162</v>
      </c>
      <c r="C398">
        <v>100</v>
      </c>
      <c r="D398">
        <v>6</v>
      </c>
      <c r="E398">
        <v>1</v>
      </c>
      <c r="F398">
        <v>1</v>
      </c>
      <c r="G398">
        <v>1</v>
      </c>
      <c r="H398">
        <v>2</v>
      </c>
      <c r="I398">
        <v>2</v>
      </c>
      <c r="J398">
        <v>2</v>
      </c>
      <c r="K398" s="33">
        <v>4</v>
      </c>
      <c r="L398">
        <v>2</v>
      </c>
      <c r="M398" s="32" t="s">
        <v>406</v>
      </c>
      <c r="N398" s="37">
        <f t="shared" si="3"/>
        <v>488</v>
      </c>
      <c r="O398">
        <v>0.15</v>
      </c>
      <c r="P398">
        <v>0.03</v>
      </c>
      <c r="Q398">
        <v>0.31</v>
      </c>
      <c r="R398" s="7">
        <v>170</v>
      </c>
      <c r="S398">
        <v>0.22</v>
      </c>
    </row>
    <row r="399" spans="1:19" x14ac:dyDescent="0.25">
      <c r="A399">
        <f t="shared" si="2"/>
        <v>162</v>
      </c>
      <c r="B399">
        <f t="shared" si="2"/>
        <v>164</v>
      </c>
      <c r="C399">
        <v>100</v>
      </c>
      <c r="D399">
        <v>7</v>
      </c>
      <c r="E399">
        <v>1</v>
      </c>
      <c r="F399">
        <v>1</v>
      </c>
      <c r="G399">
        <v>1</v>
      </c>
      <c r="H399">
        <v>3</v>
      </c>
      <c r="I399">
        <v>2</v>
      </c>
      <c r="J399">
        <v>3</v>
      </c>
      <c r="K399" s="33">
        <v>4</v>
      </c>
      <c r="L399">
        <v>2</v>
      </c>
      <c r="M399" s="32" t="s">
        <v>407</v>
      </c>
      <c r="N399" s="37">
        <f t="shared" si="3"/>
        <v>489</v>
      </c>
      <c r="O399">
        <v>0.18</v>
      </c>
      <c r="P399" t="s">
        <v>327</v>
      </c>
      <c r="Q399">
        <v>2.17</v>
      </c>
      <c r="R399" s="7">
        <v>121</v>
      </c>
      <c r="S399">
        <v>0.15</v>
      </c>
    </row>
    <row r="400" spans="1:19" x14ac:dyDescent="0.25">
      <c r="A400">
        <f t="shared" ref="A400:B415" si="4">(A399+2)</f>
        <v>164</v>
      </c>
      <c r="B400">
        <f t="shared" si="4"/>
        <v>166</v>
      </c>
      <c r="C400">
        <v>100</v>
      </c>
      <c r="D400">
        <v>10</v>
      </c>
      <c r="E400">
        <v>1</v>
      </c>
      <c r="F400">
        <v>1</v>
      </c>
      <c r="G400">
        <v>1</v>
      </c>
      <c r="H400">
        <v>2</v>
      </c>
      <c r="I400">
        <v>2</v>
      </c>
      <c r="J400">
        <v>2</v>
      </c>
      <c r="K400" s="33">
        <v>3</v>
      </c>
      <c r="L400">
        <v>1</v>
      </c>
      <c r="M400" s="32" t="s">
        <v>408</v>
      </c>
      <c r="N400" s="37">
        <f t="shared" si="3"/>
        <v>490</v>
      </c>
      <c r="O400">
        <v>0.52</v>
      </c>
      <c r="P400">
        <v>7.0000000000000001E-3</v>
      </c>
      <c r="Q400">
        <v>4.05</v>
      </c>
      <c r="R400" s="7">
        <v>58.8</v>
      </c>
      <c r="S400">
        <v>0.23</v>
      </c>
    </row>
    <row r="401" spans="1:19" x14ac:dyDescent="0.25">
      <c r="A401">
        <f t="shared" si="4"/>
        <v>166</v>
      </c>
      <c r="B401">
        <f t="shared" si="4"/>
        <v>168</v>
      </c>
      <c r="C401">
        <v>100</v>
      </c>
      <c r="D401">
        <v>16</v>
      </c>
      <c r="E401">
        <v>1</v>
      </c>
      <c r="F401">
        <v>1</v>
      </c>
      <c r="G401">
        <v>1</v>
      </c>
      <c r="H401">
        <v>2</v>
      </c>
      <c r="I401">
        <v>2</v>
      </c>
      <c r="J401">
        <v>3</v>
      </c>
      <c r="K401" s="33">
        <v>3</v>
      </c>
      <c r="L401">
        <v>1</v>
      </c>
      <c r="M401" s="32" t="s">
        <v>409</v>
      </c>
      <c r="N401" s="37">
        <f t="shared" si="3"/>
        <v>491</v>
      </c>
      <c r="O401">
        <v>0.27</v>
      </c>
      <c r="P401">
        <v>5.0000000000000001E-3</v>
      </c>
      <c r="Q401">
        <v>2.56</v>
      </c>
      <c r="R401" s="7">
        <v>92.8</v>
      </c>
      <c r="S401">
        <v>0.15</v>
      </c>
    </row>
    <row r="402" spans="1:19" x14ac:dyDescent="0.25">
      <c r="A402">
        <f t="shared" si="4"/>
        <v>168</v>
      </c>
      <c r="B402">
        <f t="shared" si="4"/>
        <v>170</v>
      </c>
      <c r="C402">
        <v>100</v>
      </c>
      <c r="D402">
        <v>8</v>
      </c>
      <c r="E402">
        <v>1</v>
      </c>
      <c r="F402">
        <v>1</v>
      </c>
      <c r="G402">
        <v>1</v>
      </c>
      <c r="H402">
        <v>1</v>
      </c>
      <c r="I402">
        <v>2</v>
      </c>
      <c r="J402">
        <v>3</v>
      </c>
      <c r="K402" s="33">
        <v>3</v>
      </c>
      <c r="L402">
        <v>2</v>
      </c>
      <c r="M402" s="32" t="s">
        <v>410</v>
      </c>
      <c r="N402" s="37">
        <f t="shared" si="3"/>
        <v>492</v>
      </c>
      <c r="O402">
        <v>0.18</v>
      </c>
      <c r="P402" t="s">
        <v>327</v>
      </c>
      <c r="Q402">
        <v>1.79</v>
      </c>
      <c r="R402" s="7">
        <v>76.5</v>
      </c>
      <c r="S402">
        <v>0.09</v>
      </c>
    </row>
    <row r="403" spans="1:19" x14ac:dyDescent="0.25">
      <c r="K403" s="33"/>
      <c r="M403" s="38" t="s">
        <v>411</v>
      </c>
      <c r="N403" s="48">
        <v>493</v>
      </c>
      <c r="O403">
        <v>1.94</v>
      </c>
      <c r="P403">
        <v>2.13</v>
      </c>
      <c r="Q403">
        <v>5.69</v>
      </c>
      <c r="R403" s="7">
        <v>34.6</v>
      </c>
      <c r="S403">
        <v>3.1</v>
      </c>
    </row>
    <row r="404" spans="1:19" x14ac:dyDescent="0.25">
      <c r="A404">
        <f>(A402+2)</f>
        <v>170</v>
      </c>
      <c r="B404">
        <f>(B402+2)</f>
        <v>172</v>
      </c>
      <c r="C404">
        <v>100</v>
      </c>
      <c r="D404">
        <v>9</v>
      </c>
      <c r="E404">
        <v>1</v>
      </c>
      <c r="F404">
        <v>1</v>
      </c>
      <c r="G404">
        <v>1</v>
      </c>
      <c r="H404">
        <v>1</v>
      </c>
      <c r="I404">
        <v>2</v>
      </c>
      <c r="J404">
        <v>2</v>
      </c>
      <c r="K404" s="33">
        <v>3</v>
      </c>
      <c r="L404">
        <v>1</v>
      </c>
      <c r="M404" s="32" t="s">
        <v>412</v>
      </c>
      <c r="N404" s="37">
        <f>(N402+2)</f>
        <v>494</v>
      </c>
      <c r="O404">
        <v>0.18</v>
      </c>
      <c r="P404" t="s">
        <v>327</v>
      </c>
      <c r="Q404">
        <v>1.76</v>
      </c>
      <c r="R404" s="7">
        <v>88.1</v>
      </c>
      <c r="S404">
        <v>0.09</v>
      </c>
    </row>
    <row r="405" spans="1:19" x14ac:dyDescent="0.25">
      <c r="A405">
        <f t="shared" si="4"/>
        <v>172</v>
      </c>
      <c r="B405">
        <f t="shared" si="4"/>
        <v>174</v>
      </c>
      <c r="C405">
        <v>100</v>
      </c>
      <c r="D405">
        <v>6</v>
      </c>
      <c r="E405">
        <v>1</v>
      </c>
      <c r="F405">
        <v>1</v>
      </c>
      <c r="G405">
        <v>1</v>
      </c>
      <c r="H405">
        <v>1</v>
      </c>
      <c r="I405">
        <v>2</v>
      </c>
      <c r="J405">
        <v>2</v>
      </c>
      <c r="K405" s="33">
        <v>4</v>
      </c>
      <c r="L405">
        <v>1</v>
      </c>
      <c r="M405" s="41" t="s">
        <v>413</v>
      </c>
      <c r="N405" s="37">
        <f t="shared" si="3"/>
        <v>495</v>
      </c>
      <c r="O405">
        <v>0.47</v>
      </c>
      <c r="P405" t="s">
        <v>327</v>
      </c>
      <c r="Q405">
        <v>2.19</v>
      </c>
      <c r="R405" s="7">
        <v>21.4</v>
      </c>
      <c r="S405">
        <v>0.14000000000000001</v>
      </c>
    </row>
    <row r="406" spans="1:19" x14ac:dyDescent="0.25">
      <c r="A406">
        <f t="shared" si="4"/>
        <v>174</v>
      </c>
      <c r="B406">
        <f t="shared" si="4"/>
        <v>176</v>
      </c>
      <c r="C406">
        <v>100</v>
      </c>
      <c r="D406">
        <v>3</v>
      </c>
      <c r="E406">
        <v>1</v>
      </c>
      <c r="F406">
        <v>1</v>
      </c>
      <c r="G406">
        <v>1</v>
      </c>
      <c r="H406">
        <v>1</v>
      </c>
      <c r="I406">
        <v>2</v>
      </c>
      <c r="J406">
        <v>2</v>
      </c>
      <c r="K406" s="33">
        <v>3</v>
      </c>
      <c r="L406">
        <v>1</v>
      </c>
      <c r="M406" s="32" t="s">
        <v>414</v>
      </c>
      <c r="N406" s="37">
        <f t="shared" si="3"/>
        <v>496</v>
      </c>
      <c r="O406">
        <v>0.62</v>
      </c>
      <c r="P406" t="s">
        <v>327</v>
      </c>
      <c r="Q406">
        <v>2.92</v>
      </c>
      <c r="R406" s="7">
        <v>67.3</v>
      </c>
      <c r="S406">
        <v>0.19</v>
      </c>
    </row>
    <row r="407" spans="1:19" x14ac:dyDescent="0.25">
      <c r="A407">
        <f t="shared" si="4"/>
        <v>176</v>
      </c>
      <c r="B407">
        <f t="shared" si="4"/>
        <v>178</v>
      </c>
      <c r="C407">
        <v>100</v>
      </c>
      <c r="D407">
        <v>4</v>
      </c>
      <c r="E407">
        <v>1</v>
      </c>
      <c r="F407">
        <v>1</v>
      </c>
      <c r="G407">
        <v>1</v>
      </c>
      <c r="H407">
        <v>1</v>
      </c>
      <c r="I407">
        <v>2</v>
      </c>
      <c r="J407">
        <v>2</v>
      </c>
      <c r="K407" s="33">
        <v>3</v>
      </c>
      <c r="L407">
        <v>1</v>
      </c>
      <c r="M407" s="32" t="s">
        <v>415</v>
      </c>
      <c r="N407" s="37">
        <f t="shared" si="3"/>
        <v>497</v>
      </c>
      <c r="O407">
        <v>0.54</v>
      </c>
      <c r="P407">
        <v>7.0000000000000001E-3</v>
      </c>
      <c r="Q407">
        <v>2.7</v>
      </c>
      <c r="R407" s="7">
        <v>61.5</v>
      </c>
      <c r="S407">
        <v>0.18</v>
      </c>
    </row>
    <row r="408" spans="1:19" x14ac:dyDescent="0.25">
      <c r="A408">
        <f t="shared" si="4"/>
        <v>178</v>
      </c>
      <c r="B408">
        <f t="shared" si="4"/>
        <v>180</v>
      </c>
      <c r="C408">
        <v>100</v>
      </c>
      <c r="D408">
        <v>6</v>
      </c>
      <c r="E408">
        <v>1</v>
      </c>
      <c r="F408">
        <v>1</v>
      </c>
      <c r="G408">
        <v>1</v>
      </c>
      <c r="H408">
        <v>1</v>
      </c>
      <c r="I408">
        <v>2</v>
      </c>
      <c r="J408">
        <v>2</v>
      </c>
      <c r="K408" s="33">
        <v>3</v>
      </c>
      <c r="L408">
        <v>2</v>
      </c>
      <c r="M408" s="32" t="s">
        <v>416</v>
      </c>
      <c r="N408" s="37">
        <f t="shared" si="3"/>
        <v>498</v>
      </c>
      <c r="O408">
        <v>0.68</v>
      </c>
      <c r="P408">
        <v>6.0000000000000001E-3</v>
      </c>
      <c r="Q408">
        <v>3.11</v>
      </c>
      <c r="R408" s="7">
        <v>99.1</v>
      </c>
      <c r="S408">
        <v>0.21</v>
      </c>
    </row>
    <row r="409" spans="1:19" x14ac:dyDescent="0.25">
      <c r="A409">
        <f t="shared" si="4"/>
        <v>180</v>
      </c>
      <c r="B409">
        <f t="shared" si="4"/>
        <v>182</v>
      </c>
      <c r="C409">
        <v>100</v>
      </c>
      <c r="D409">
        <v>6</v>
      </c>
      <c r="E409">
        <v>1</v>
      </c>
      <c r="F409">
        <v>1</v>
      </c>
      <c r="G409">
        <v>1</v>
      </c>
      <c r="H409">
        <v>1</v>
      </c>
      <c r="I409">
        <v>2</v>
      </c>
      <c r="J409">
        <v>2</v>
      </c>
      <c r="K409" s="33">
        <v>3</v>
      </c>
      <c r="L409">
        <v>1</v>
      </c>
      <c r="M409" s="32" t="s">
        <v>417</v>
      </c>
      <c r="N409" s="37">
        <f t="shared" si="3"/>
        <v>499</v>
      </c>
      <c r="O409">
        <v>0.48</v>
      </c>
      <c r="P409" t="s">
        <v>327</v>
      </c>
      <c r="Q409">
        <v>1.95</v>
      </c>
      <c r="R409" s="7">
        <v>36.700000000000003</v>
      </c>
      <c r="S409">
        <v>0.15</v>
      </c>
    </row>
    <row r="410" spans="1:19" x14ac:dyDescent="0.25">
      <c r="A410">
        <f>(A409+2)</f>
        <v>182</v>
      </c>
      <c r="B410">
        <f>(B409+2)</f>
        <v>184</v>
      </c>
      <c r="C410">
        <v>100</v>
      </c>
      <c r="D410">
        <v>11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2</v>
      </c>
      <c r="K410" s="33">
        <v>3</v>
      </c>
      <c r="L410">
        <v>1</v>
      </c>
      <c r="M410" s="32" t="s">
        <v>418</v>
      </c>
      <c r="N410" s="37">
        <v>500</v>
      </c>
      <c r="O410" s="9">
        <v>0.4</v>
      </c>
      <c r="P410" t="s">
        <v>327</v>
      </c>
      <c r="Q410">
        <v>1.78</v>
      </c>
      <c r="R410" s="7">
        <v>8.69</v>
      </c>
      <c r="S410">
        <v>0.12</v>
      </c>
    </row>
    <row r="411" spans="1:19" x14ac:dyDescent="0.25">
      <c r="A411">
        <f t="shared" si="4"/>
        <v>184</v>
      </c>
      <c r="B411">
        <f t="shared" si="4"/>
        <v>186</v>
      </c>
      <c r="C411">
        <v>100</v>
      </c>
      <c r="D411">
        <v>10</v>
      </c>
      <c r="E411">
        <v>1</v>
      </c>
      <c r="F411">
        <v>1</v>
      </c>
      <c r="G411">
        <v>1</v>
      </c>
      <c r="H411">
        <v>1</v>
      </c>
      <c r="I411">
        <v>2</v>
      </c>
      <c r="J411">
        <v>2</v>
      </c>
      <c r="K411" s="33">
        <v>4</v>
      </c>
      <c r="L411">
        <v>1</v>
      </c>
      <c r="M411" s="41" t="s">
        <v>419</v>
      </c>
      <c r="N411" s="37">
        <f>(N410+1)</f>
        <v>501</v>
      </c>
      <c r="O411">
        <v>0.23</v>
      </c>
      <c r="P411" t="s">
        <v>327</v>
      </c>
      <c r="Q411">
        <v>1.41</v>
      </c>
      <c r="R411" s="7">
        <v>11.7</v>
      </c>
      <c r="S411">
        <v>0.11</v>
      </c>
    </row>
    <row r="412" spans="1:19" x14ac:dyDescent="0.25">
      <c r="A412">
        <f t="shared" si="4"/>
        <v>186</v>
      </c>
      <c r="B412">
        <f t="shared" si="4"/>
        <v>188</v>
      </c>
      <c r="C412">
        <v>100</v>
      </c>
      <c r="D412">
        <v>9</v>
      </c>
      <c r="E412">
        <v>1</v>
      </c>
      <c r="F412">
        <v>1</v>
      </c>
      <c r="G412">
        <v>1</v>
      </c>
      <c r="H412">
        <v>1</v>
      </c>
      <c r="I412">
        <v>2</v>
      </c>
      <c r="J412">
        <v>2</v>
      </c>
      <c r="K412" s="33">
        <v>3</v>
      </c>
      <c r="L412">
        <v>1</v>
      </c>
      <c r="M412" s="32" t="s">
        <v>420</v>
      </c>
      <c r="N412" s="37">
        <f t="shared" ref="N412:N442" si="5">(N411+1)</f>
        <v>502</v>
      </c>
      <c r="O412">
        <v>0.36</v>
      </c>
      <c r="P412" t="s">
        <v>327</v>
      </c>
      <c r="Q412">
        <v>3.04</v>
      </c>
      <c r="R412" s="7">
        <v>6.84</v>
      </c>
      <c r="S412">
        <v>0.15</v>
      </c>
    </row>
    <row r="413" spans="1:19" x14ac:dyDescent="0.25">
      <c r="A413">
        <f t="shared" si="4"/>
        <v>188</v>
      </c>
      <c r="B413">
        <f t="shared" si="4"/>
        <v>190</v>
      </c>
      <c r="C413">
        <v>100</v>
      </c>
      <c r="D413">
        <v>6</v>
      </c>
      <c r="E413">
        <v>1</v>
      </c>
      <c r="F413">
        <v>1</v>
      </c>
      <c r="G413">
        <v>1</v>
      </c>
      <c r="H413">
        <v>1</v>
      </c>
      <c r="I413">
        <v>2</v>
      </c>
      <c r="J413">
        <v>2</v>
      </c>
      <c r="K413" s="33">
        <v>3</v>
      </c>
      <c r="L413">
        <v>1</v>
      </c>
      <c r="M413" s="32" t="s">
        <v>421</v>
      </c>
      <c r="N413" s="37">
        <f>(N412+1)</f>
        <v>503</v>
      </c>
      <c r="O413">
        <v>0.52</v>
      </c>
      <c r="P413">
        <v>1.6E-2</v>
      </c>
      <c r="Q413">
        <v>3.52</v>
      </c>
      <c r="R413" s="7">
        <v>3.87</v>
      </c>
      <c r="S413">
        <v>0.28999999999999998</v>
      </c>
    </row>
    <row r="414" spans="1:19" x14ac:dyDescent="0.25">
      <c r="A414">
        <f t="shared" si="4"/>
        <v>190</v>
      </c>
      <c r="B414">
        <f t="shared" si="4"/>
        <v>192</v>
      </c>
      <c r="C414">
        <v>100</v>
      </c>
      <c r="D414">
        <v>4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2</v>
      </c>
      <c r="K414" s="33">
        <v>4</v>
      </c>
      <c r="L414">
        <v>1</v>
      </c>
      <c r="M414" s="32" t="s">
        <v>422</v>
      </c>
      <c r="N414" s="37">
        <f t="shared" si="5"/>
        <v>504</v>
      </c>
      <c r="O414">
        <v>0.52</v>
      </c>
      <c r="P414">
        <v>0.01</v>
      </c>
      <c r="Q414">
        <v>2.87</v>
      </c>
      <c r="R414" s="7">
        <v>3.51</v>
      </c>
      <c r="S414">
        <v>0.5</v>
      </c>
    </row>
    <row r="415" spans="1:19" x14ac:dyDescent="0.25">
      <c r="A415">
        <f t="shared" si="4"/>
        <v>192</v>
      </c>
      <c r="B415">
        <f t="shared" si="4"/>
        <v>194</v>
      </c>
      <c r="C415">
        <v>100</v>
      </c>
      <c r="D415">
        <v>5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3</v>
      </c>
      <c r="K415" s="33">
        <v>4</v>
      </c>
      <c r="L415">
        <v>2</v>
      </c>
      <c r="M415" s="32" t="s">
        <v>423</v>
      </c>
      <c r="N415" s="37">
        <f t="shared" si="5"/>
        <v>505</v>
      </c>
      <c r="O415">
        <v>0.65</v>
      </c>
      <c r="P415">
        <v>8.0000000000000002E-3</v>
      </c>
      <c r="Q415">
        <v>1.4</v>
      </c>
      <c r="R415" s="7">
        <v>11.15</v>
      </c>
      <c r="S415">
        <v>0.66</v>
      </c>
    </row>
    <row r="416" spans="1:19" x14ac:dyDescent="0.25">
      <c r="A416">
        <f t="shared" ref="A416:B430" si="6">(A415+2)</f>
        <v>194</v>
      </c>
      <c r="B416">
        <f t="shared" si="6"/>
        <v>196</v>
      </c>
      <c r="C416">
        <v>100</v>
      </c>
      <c r="D416">
        <v>12</v>
      </c>
      <c r="E416">
        <v>1</v>
      </c>
      <c r="F416">
        <v>1</v>
      </c>
      <c r="G416">
        <v>1</v>
      </c>
      <c r="H416">
        <v>2</v>
      </c>
      <c r="I416">
        <v>1</v>
      </c>
      <c r="J416">
        <v>3</v>
      </c>
      <c r="K416" s="33">
        <v>4</v>
      </c>
      <c r="L416">
        <v>1</v>
      </c>
      <c r="M416" s="41" t="s">
        <v>424</v>
      </c>
      <c r="N416" s="37">
        <f t="shared" si="5"/>
        <v>506</v>
      </c>
      <c r="O416">
        <v>0.55000000000000004</v>
      </c>
      <c r="P416">
        <v>1.7000000000000001E-2</v>
      </c>
      <c r="Q416">
        <v>5.82</v>
      </c>
      <c r="R416" s="7">
        <v>8.99</v>
      </c>
      <c r="S416">
        <v>0.24</v>
      </c>
    </row>
    <row r="417" spans="1:19" x14ac:dyDescent="0.25">
      <c r="A417">
        <f t="shared" si="6"/>
        <v>196</v>
      </c>
      <c r="B417">
        <f t="shared" si="6"/>
        <v>198</v>
      </c>
      <c r="C417">
        <v>100</v>
      </c>
      <c r="D417">
        <v>9</v>
      </c>
      <c r="E417">
        <v>1</v>
      </c>
      <c r="F417">
        <v>1</v>
      </c>
      <c r="G417">
        <v>1</v>
      </c>
      <c r="H417">
        <v>1</v>
      </c>
      <c r="I417">
        <v>2</v>
      </c>
      <c r="J417">
        <v>3</v>
      </c>
      <c r="K417" s="33">
        <v>3</v>
      </c>
      <c r="L417">
        <v>2</v>
      </c>
      <c r="M417" s="32" t="s">
        <v>425</v>
      </c>
      <c r="N417" s="37">
        <f t="shared" si="5"/>
        <v>507</v>
      </c>
      <c r="O417" s="9">
        <v>0.5</v>
      </c>
      <c r="P417" t="s">
        <v>327</v>
      </c>
      <c r="Q417">
        <v>3.03</v>
      </c>
      <c r="R417" s="7">
        <v>11.95</v>
      </c>
      <c r="S417">
        <v>0.21</v>
      </c>
    </row>
    <row r="418" spans="1:19" x14ac:dyDescent="0.25">
      <c r="A418">
        <f t="shared" si="6"/>
        <v>198</v>
      </c>
      <c r="B418">
        <f t="shared" si="6"/>
        <v>200</v>
      </c>
      <c r="C418">
        <v>100</v>
      </c>
      <c r="D418">
        <v>11</v>
      </c>
      <c r="E418">
        <v>1</v>
      </c>
      <c r="F418">
        <v>1</v>
      </c>
      <c r="G418">
        <v>1</v>
      </c>
      <c r="H418">
        <v>1</v>
      </c>
      <c r="I418">
        <v>2</v>
      </c>
      <c r="J418">
        <v>3</v>
      </c>
      <c r="K418" s="33">
        <v>3</v>
      </c>
      <c r="L418">
        <v>2</v>
      </c>
      <c r="M418" s="32" t="s">
        <v>426</v>
      </c>
      <c r="N418" s="37">
        <f t="shared" si="5"/>
        <v>508</v>
      </c>
      <c r="O418">
        <v>0.46</v>
      </c>
      <c r="P418" t="s">
        <v>327</v>
      </c>
      <c r="Q418">
        <v>2.71</v>
      </c>
      <c r="R418" s="7">
        <v>10.15</v>
      </c>
      <c r="S418">
        <v>0.17</v>
      </c>
    </row>
    <row r="419" spans="1:19" x14ac:dyDescent="0.25">
      <c r="A419">
        <f t="shared" si="6"/>
        <v>200</v>
      </c>
      <c r="B419">
        <f t="shared" si="6"/>
        <v>202</v>
      </c>
      <c r="C419">
        <v>100</v>
      </c>
      <c r="D419">
        <v>12</v>
      </c>
      <c r="E419">
        <v>1</v>
      </c>
      <c r="F419">
        <v>1</v>
      </c>
      <c r="G419">
        <v>1</v>
      </c>
      <c r="H419">
        <v>1</v>
      </c>
      <c r="I419">
        <v>2</v>
      </c>
      <c r="J419">
        <v>2</v>
      </c>
      <c r="K419" s="33">
        <v>3</v>
      </c>
      <c r="L419">
        <v>1</v>
      </c>
      <c r="M419" s="32" t="s">
        <v>427</v>
      </c>
      <c r="N419" s="37">
        <f t="shared" si="5"/>
        <v>509</v>
      </c>
      <c r="O419">
        <v>0.46</v>
      </c>
      <c r="P419" t="s">
        <v>327</v>
      </c>
      <c r="Q419">
        <v>3.12</v>
      </c>
      <c r="R419" s="7">
        <v>18.95</v>
      </c>
      <c r="S419">
        <v>0.23</v>
      </c>
    </row>
    <row r="420" spans="1:19" x14ac:dyDescent="0.25">
      <c r="A420">
        <f t="shared" si="6"/>
        <v>202</v>
      </c>
      <c r="B420">
        <f t="shared" si="6"/>
        <v>204</v>
      </c>
      <c r="C420">
        <v>100</v>
      </c>
      <c r="D420">
        <v>7</v>
      </c>
      <c r="E420">
        <v>1</v>
      </c>
      <c r="F420">
        <v>1</v>
      </c>
      <c r="G420">
        <v>1</v>
      </c>
      <c r="H420">
        <v>1</v>
      </c>
      <c r="I420">
        <v>2</v>
      </c>
      <c r="J420">
        <v>2</v>
      </c>
      <c r="K420" s="33">
        <v>3</v>
      </c>
      <c r="L420">
        <v>1</v>
      </c>
      <c r="M420" s="32" t="s">
        <v>428</v>
      </c>
      <c r="N420" s="37">
        <f t="shared" si="5"/>
        <v>510</v>
      </c>
      <c r="O420">
        <v>0.43</v>
      </c>
      <c r="P420" t="s">
        <v>327</v>
      </c>
      <c r="Q420">
        <v>3.32</v>
      </c>
      <c r="R420" s="7">
        <v>9.67</v>
      </c>
      <c r="S420">
        <v>0.23</v>
      </c>
    </row>
    <row r="421" spans="1:19" x14ac:dyDescent="0.25">
      <c r="K421" s="33"/>
      <c r="M421" s="38" t="s">
        <v>429</v>
      </c>
      <c r="N421" s="37" t="s">
        <v>430</v>
      </c>
      <c r="O421">
        <v>0.01</v>
      </c>
      <c r="P421" t="s">
        <v>327</v>
      </c>
      <c r="Q421">
        <v>0.04</v>
      </c>
      <c r="R421" s="7">
        <v>0.96</v>
      </c>
      <c r="S421">
        <v>0.01</v>
      </c>
    </row>
    <row r="422" spans="1:19" x14ac:dyDescent="0.25">
      <c r="A422">
        <f>(A420+2)</f>
        <v>204</v>
      </c>
      <c r="B422">
        <f>(B420+2)</f>
        <v>206</v>
      </c>
      <c r="C422">
        <v>100</v>
      </c>
      <c r="D422">
        <v>6</v>
      </c>
      <c r="E422">
        <v>1</v>
      </c>
      <c r="F422">
        <v>1</v>
      </c>
      <c r="G422">
        <v>1</v>
      </c>
      <c r="H422">
        <v>1</v>
      </c>
      <c r="I422">
        <v>2</v>
      </c>
      <c r="J422">
        <v>2</v>
      </c>
      <c r="K422" s="33">
        <v>3</v>
      </c>
      <c r="L422">
        <v>1</v>
      </c>
      <c r="M422" s="32" t="s">
        <v>431</v>
      </c>
      <c r="N422" s="37">
        <f>(N420+1)</f>
        <v>511</v>
      </c>
      <c r="O422">
        <v>0.46</v>
      </c>
      <c r="P422">
        <v>0.01</v>
      </c>
      <c r="Q422">
        <v>2.64</v>
      </c>
      <c r="R422" s="7">
        <v>9.15</v>
      </c>
      <c r="S422">
        <v>0.19</v>
      </c>
    </row>
    <row r="423" spans="1:19" x14ac:dyDescent="0.25">
      <c r="A423">
        <f t="shared" si="6"/>
        <v>206</v>
      </c>
      <c r="B423">
        <f t="shared" si="6"/>
        <v>208</v>
      </c>
      <c r="C423">
        <v>100</v>
      </c>
      <c r="D423">
        <v>8</v>
      </c>
      <c r="E423">
        <v>1</v>
      </c>
      <c r="F423">
        <v>1</v>
      </c>
      <c r="G423">
        <v>1</v>
      </c>
      <c r="H423">
        <v>2</v>
      </c>
      <c r="I423">
        <v>2</v>
      </c>
      <c r="J423">
        <v>2</v>
      </c>
      <c r="K423" s="33">
        <v>4</v>
      </c>
      <c r="L423">
        <v>1</v>
      </c>
      <c r="M423" s="32" t="s">
        <v>432</v>
      </c>
      <c r="N423" s="37">
        <f t="shared" si="5"/>
        <v>512</v>
      </c>
      <c r="O423">
        <v>0.42</v>
      </c>
      <c r="P423">
        <v>1.2999999999999999E-2</v>
      </c>
      <c r="Q423">
        <v>3.17</v>
      </c>
      <c r="R423" s="7">
        <v>6.52</v>
      </c>
      <c r="S423">
        <v>0.18</v>
      </c>
    </row>
    <row r="424" spans="1:19" x14ac:dyDescent="0.25">
      <c r="A424">
        <f t="shared" si="6"/>
        <v>208</v>
      </c>
      <c r="B424">
        <f t="shared" si="6"/>
        <v>210</v>
      </c>
      <c r="C424">
        <v>100</v>
      </c>
      <c r="D424">
        <v>17</v>
      </c>
      <c r="E424">
        <v>1</v>
      </c>
      <c r="F424">
        <v>1</v>
      </c>
      <c r="G424">
        <v>1</v>
      </c>
      <c r="H424">
        <v>2</v>
      </c>
      <c r="I424">
        <v>2</v>
      </c>
      <c r="J424">
        <v>1</v>
      </c>
      <c r="K424" s="33">
        <v>3</v>
      </c>
      <c r="L424">
        <v>1</v>
      </c>
      <c r="M424" s="32" t="s">
        <v>433</v>
      </c>
      <c r="N424" s="37">
        <f t="shared" si="5"/>
        <v>513</v>
      </c>
      <c r="O424">
        <v>0.51</v>
      </c>
      <c r="P424">
        <v>2.1999999999999999E-2</v>
      </c>
      <c r="Q424">
        <v>4.75</v>
      </c>
      <c r="R424" s="7">
        <v>8.5399999999999991</v>
      </c>
      <c r="S424">
        <v>0.17</v>
      </c>
    </row>
    <row r="425" spans="1:19" x14ac:dyDescent="0.25">
      <c r="A425">
        <f t="shared" si="6"/>
        <v>210</v>
      </c>
      <c r="B425">
        <f t="shared" si="6"/>
        <v>212</v>
      </c>
      <c r="C425">
        <v>100</v>
      </c>
      <c r="D425">
        <v>11</v>
      </c>
      <c r="E425">
        <v>1</v>
      </c>
      <c r="F425">
        <v>1</v>
      </c>
      <c r="G425">
        <v>1</v>
      </c>
      <c r="H425">
        <v>2</v>
      </c>
      <c r="I425">
        <v>2</v>
      </c>
      <c r="J425">
        <v>1</v>
      </c>
      <c r="K425" s="33">
        <v>3</v>
      </c>
      <c r="L425">
        <v>1</v>
      </c>
      <c r="M425" s="32" t="s">
        <v>434</v>
      </c>
      <c r="N425" s="37">
        <f t="shared" si="5"/>
        <v>514</v>
      </c>
      <c r="O425">
        <v>0.43</v>
      </c>
      <c r="P425">
        <v>0.01</v>
      </c>
      <c r="Q425">
        <v>2.52</v>
      </c>
      <c r="R425" s="7">
        <v>3.53</v>
      </c>
      <c r="S425">
        <v>0.16</v>
      </c>
    </row>
    <row r="426" spans="1:19" x14ac:dyDescent="0.25">
      <c r="A426">
        <f t="shared" si="6"/>
        <v>212</v>
      </c>
      <c r="B426">
        <f t="shared" si="6"/>
        <v>214</v>
      </c>
      <c r="C426">
        <v>100</v>
      </c>
      <c r="D426">
        <v>24</v>
      </c>
      <c r="E426">
        <v>1</v>
      </c>
      <c r="F426">
        <v>1</v>
      </c>
      <c r="G426">
        <v>1</v>
      </c>
      <c r="H426">
        <v>1</v>
      </c>
      <c r="I426">
        <v>2</v>
      </c>
      <c r="J426">
        <v>2</v>
      </c>
      <c r="K426" s="33">
        <v>3</v>
      </c>
      <c r="L426">
        <v>1</v>
      </c>
      <c r="M426" s="41" t="s">
        <v>435</v>
      </c>
      <c r="N426" s="37">
        <f t="shared" si="5"/>
        <v>515</v>
      </c>
      <c r="O426">
        <v>0.38</v>
      </c>
      <c r="P426">
        <v>3.3000000000000002E-2</v>
      </c>
      <c r="Q426">
        <v>2.15</v>
      </c>
      <c r="R426" s="7">
        <v>4.2</v>
      </c>
      <c r="S426">
        <v>0.14000000000000001</v>
      </c>
    </row>
    <row r="427" spans="1:19" x14ac:dyDescent="0.25">
      <c r="A427">
        <f t="shared" si="6"/>
        <v>214</v>
      </c>
      <c r="B427">
        <f t="shared" si="6"/>
        <v>216</v>
      </c>
      <c r="C427">
        <v>100</v>
      </c>
      <c r="D427">
        <v>10</v>
      </c>
      <c r="E427">
        <v>1</v>
      </c>
      <c r="F427">
        <v>1</v>
      </c>
      <c r="G427">
        <v>1</v>
      </c>
      <c r="H427">
        <v>3</v>
      </c>
      <c r="I427">
        <v>2</v>
      </c>
      <c r="J427">
        <v>2</v>
      </c>
      <c r="K427" s="33">
        <v>3</v>
      </c>
      <c r="L427">
        <v>1</v>
      </c>
      <c r="M427" s="32" t="s">
        <v>436</v>
      </c>
      <c r="N427" s="37">
        <f t="shared" si="5"/>
        <v>516</v>
      </c>
      <c r="O427">
        <v>0.35</v>
      </c>
      <c r="P427">
        <v>1.4999999999999999E-2</v>
      </c>
      <c r="Q427">
        <v>1.82</v>
      </c>
      <c r="R427" s="7">
        <v>2.5499999999999998</v>
      </c>
      <c r="S427">
        <v>0.13</v>
      </c>
    </row>
    <row r="428" spans="1:19" x14ac:dyDescent="0.25">
      <c r="A428">
        <f t="shared" si="6"/>
        <v>216</v>
      </c>
      <c r="B428">
        <f t="shared" si="6"/>
        <v>218</v>
      </c>
      <c r="C428">
        <v>100</v>
      </c>
      <c r="D428">
        <v>25</v>
      </c>
      <c r="E428">
        <v>1</v>
      </c>
      <c r="F428">
        <v>1</v>
      </c>
      <c r="G428">
        <v>1</v>
      </c>
      <c r="H428">
        <v>3</v>
      </c>
      <c r="I428">
        <v>2</v>
      </c>
      <c r="J428">
        <v>2</v>
      </c>
      <c r="K428" s="33">
        <v>3</v>
      </c>
      <c r="L428">
        <v>1</v>
      </c>
      <c r="M428" s="32" t="s">
        <v>437</v>
      </c>
      <c r="N428" s="37">
        <f t="shared" si="5"/>
        <v>517</v>
      </c>
      <c r="O428" s="9">
        <v>0.5</v>
      </c>
      <c r="P428">
        <v>1.4E-2</v>
      </c>
      <c r="Q428">
        <v>2.82</v>
      </c>
      <c r="R428" s="7">
        <v>5.13</v>
      </c>
      <c r="S428">
        <v>0.28999999999999998</v>
      </c>
    </row>
    <row r="429" spans="1:19" x14ac:dyDescent="0.25">
      <c r="A429">
        <f t="shared" si="6"/>
        <v>218</v>
      </c>
      <c r="B429">
        <f t="shared" si="6"/>
        <v>220</v>
      </c>
      <c r="C429">
        <v>100</v>
      </c>
      <c r="D429">
        <v>12</v>
      </c>
      <c r="E429">
        <v>1</v>
      </c>
      <c r="F429">
        <v>1</v>
      </c>
      <c r="G429">
        <v>1</v>
      </c>
      <c r="H429">
        <v>3</v>
      </c>
      <c r="I429">
        <v>2</v>
      </c>
      <c r="J429">
        <v>3</v>
      </c>
      <c r="K429" s="33">
        <v>3</v>
      </c>
      <c r="L429">
        <v>1</v>
      </c>
      <c r="M429" s="41" t="s">
        <v>438</v>
      </c>
      <c r="N429" s="37">
        <f t="shared" si="5"/>
        <v>518</v>
      </c>
      <c r="O429">
        <v>0.43</v>
      </c>
      <c r="P429">
        <v>7.0000000000000001E-3</v>
      </c>
      <c r="Q429">
        <v>2.65</v>
      </c>
      <c r="R429" s="7">
        <v>2.64</v>
      </c>
      <c r="S429">
        <v>0.16</v>
      </c>
    </row>
    <row r="430" spans="1:19" x14ac:dyDescent="0.25">
      <c r="A430">
        <f t="shared" si="6"/>
        <v>220</v>
      </c>
      <c r="B430">
        <f t="shared" si="6"/>
        <v>222</v>
      </c>
      <c r="C430">
        <v>100</v>
      </c>
      <c r="D430">
        <v>14</v>
      </c>
      <c r="E430">
        <v>1</v>
      </c>
      <c r="F430">
        <v>1</v>
      </c>
      <c r="G430">
        <v>1</v>
      </c>
      <c r="H430">
        <v>2</v>
      </c>
      <c r="I430">
        <v>2</v>
      </c>
      <c r="J430">
        <v>2</v>
      </c>
      <c r="K430" s="33">
        <v>3</v>
      </c>
      <c r="L430">
        <v>1</v>
      </c>
      <c r="M430" s="32" t="s">
        <v>439</v>
      </c>
      <c r="N430" s="37">
        <f t="shared" si="5"/>
        <v>519</v>
      </c>
      <c r="O430">
        <v>0.65</v>
      </c>
      <c r="P430">
        <v>1.9E-2</v>
      </c>
      <c r="Q430">
        <v>4.2</v>
      </c>
      <c r="R430" s="7">
        <v>3.97</v>
      </c>
      <c r="S430">
        <v>0.31</v>
      </c>
    </row>
    <row r="431" spans="1:19" x14ac:dyDescent="0.25">
      <c r="K431" s="33"/>
      <c r="M431" s="38" t="s">
        <v>348</v>
      </c>
      <c r="N431" s="48">
        <f>(N430+1)</f>
        <v>520</v>
      </c>
      <c r="O431">
        <v>0.16</v>
      </c>
      <c r="P431">
        <v>0.15</v>
      </c>
      <c r="Q431">
        <v>0.41</v>
      </c>
      <c r="R431" s="7">
        <v>17.5</v>
      </c>
      <c r="S431">
        <v>0.93</v>
      </c>
    </row>
    <row r="432" spans="1:19" x14ac:dyDescent="0.25">
      <c r="A432">
        <f>(A430+2)</f>
        <v>222</v>
      </c>
      <c r="B432">
        <f>(B430+2)</f>
        <v>224</v>
      </c>
      <c r="C432">
        <v>100</v>
      </c>
      <c r="D432">
        <v>17</v>
      </c>
      <c r="E432">
        <v>1</v>
      </c>
      <c r="F432">
        <v>1</v>
      </c>
      <c r="G432">
        <v>1</v>
      </c>
      <c r="H432">
        <v>2</v>
      </c>
      <c r="I432">
        <v>2</v>
      </c>
      <c r="J432">
        <v>2</v>
      </c>
      <c r="K432" s="33">
        <v>3</v>
      </c>
      <c r="L432">
        <v>1</v>
      </c>
      <c r="M432" s="32" t="s">
        <v>440</v>
      </c>
      <c r="N432" s="37">
        <f t="shared" si="5"/>
        <v>521</v>
      </c>
      <c r="O432">
        <v>0.37</v>
      </c>
      <c r="P432">
        <v>6.0000000000000001E-3</v>
      </c>
      <c r="Q432">
        <v>2.5</v>
      </c>
      <c r="R432" s="7">
        <v>9.1999999999999993</v>
      </c>
      <c r="S432">
        <v>0.14000000000000001</v>
      </c>
    </row>
    <row r="433" spans="1:20" x14ac:dyDescent="0.25">
      <c r="A433">
        <f t="shared" ref="A433:B448" si="7">(A432+2)</f>
        <v>224</v>
      </c>
      <c r="B433">
        <f t="shared" si="7"/>
        <v>226</v>
      </c>
      <c r="C433">
        <v>75</v>
      </c>
      <c r="D433">
        <v>10</v>
      </c>
      <c r="E433">
        <v>1</v>
      </c>
      <c r="F433">
        <v>1</v>
      </c>
      <c r="G433">
        <v>1</v>
      </c>
      <c r="H433">
        <v>2</v>
      </c>
      <c r="I433">
        <v>2</v>
      </c>
      <c r="J433">
        <v>3</v>
      </c>
      <c r="K433" s="33">
        <v>3</v>
      </c>
      <c r="L433">
        <v>1</v>
      </c>
      <c r="M433" s="32" t="s">
        <v>441</v>
      </c>
      <c r="N433" s="37">
        <f t="shared" si="5"/>
        <v>522</v>
      </c>
      <c r="O433">
        <v>0.19</v>
      </c>
      <c r="P433">
        <v>0.01</v>
      </c>
      <c r="Q433">
        <v>1.34</v>
      </c>
      <c r="R433" s="7">
        <v>16.600000000000001</v>
      </c>
      <c r="S433">
        <v>0.09</v>
      </c>
    </row>
    <row r="434" spans="1:20" x14ac:dyDescent="0.25">
      <c r="A434">
        <f t="shared" si="7"/>
        <v>226</v>
      </c>
      <c r="B434">
        <f t="shared" si="7"/>
        <v>228</v>
      </c>
      <c r="C434">
        <v>100</v>
      </c>
      <c r="D434">
        <v>8</v>
      </c>
      <c r="E434">
        <v>1</v>
      </c>
      <c r="F434">
        <v>1</v>
      </c>
      <c r="G434">
        <v>1</v>
      </c>
      <c r="H434" s="7">
        <v>2</v>
      </c>
      <c r="I434">
        <v>2</v>
      </c>
      <c r="J434">
        <v>2</v>
      </c>
      <c r="K434" s="33">
        <v>4</v>
      </c>
      <c r="L434">
        <v>2</v>
      </c>
      <c r="M434" s="32" t="s">
        <v>442</v>
      </c>
      <c r="N434" s="37">
        <f t="shared" si="5"/>
        <v>523</v>
      </c>
      <c r="O434">
        <v>0.39</v>
      </c>
      <c r="P434">
        <v>1.6E-2</v>
      </c>
      <c r="Q434">
        <v>4.1900000000000004</v>
      </c>
      <c r="R434" s="7">
        <v>113</v>
      </c>
      <c r="S434">
        <v>0.23</v>
      </c>
    </row>
    <row r="435" spans="1:20" x14ac:dyDescent="0.25">
      <c r="A435">
        <f t="shared" si="7"/>
        <v>228</v>
      </c>
      <c r="B435">
        <f t="shared" si="7"/>
        <v>230</v>
      </c>
      <c r="C435">
        <v>95</v>
      </c>
      <c r="D435">
        <v>17</v>
      </c>
      <c r="E435">
        <v>1</v>
      </c>
      <c r="F435">
        <v>1</v>
      </c>
      <c r="G435">
        <v>1</v>
      </c>
      <c r="H435">
        <v>2</v>
      </c>
      <c r="I435">
        <v>2</v>
      </c>
      <c r="J435">
        <v>3</v>
      </c>
      <c r="K435" s="33">
        <v>4</v>
      </c>
      <c r="L435">
        <v>2</v>
      </c>
      <c r="M435" s="32" t="s">
        <v>443</v>
      </c>
      <c r="N435" s="37">
        <f t="shared" si="5"/>
        <v>524</v>
      </c>
      <c r="O435" s="9">
        <v>0.4</v>
      </c>
      <c r="P435">
        <v>2.8000000000000001E-2</v>
      </c>
      <c r="Q435">
        <v>3.86</v>
      </c>
      <c r="R435" s="7">
        <v>101</v>
      </c>
      <c r="S435">
        <v>0.34</v>
      </c>
    </row>
    <row r="436" spans="1:20" x14ac:dyDescent="0.25">
      <c r="A436">
        <f t="shared" si="7"/>
        <v>230</v>
      </c>
      <c r="B436">
        <f t="shared" si="7"/>
        <v>232</v>
      </c>
      <c r="C436">
        <v>100</v>
      </c>
      <c r="D436">
        <v>9</v>
      </c>
      <c r="E436">
        <v>1</v>
      </c>
      <c r="F436">
        <v>1</v>
      </c>
      <c r="G436">
        <v>1</v>
      </c>
      <c r="K436" s="33"/>
      <c r="M436" s="32" t="s">
        <v>444</v>
      </c>
      <c r="N436" s="37">
        <f t="shared" si="5"/>
        <v>525</v>
      </c>
      <c r="O436">
        <v>0.88</v>
      </c>
      <c r="P436">
        <v>4.5999999999999999E-2</v>
      </c>
      <c r="Q436">
        <v>6.74</v>
      </c>
      <c r="R436" s="7">
        <v>143.5</v>
      </c>
      <c r="S436">
        <v>0.79</v>
      </c>
    </row>
    <row r="437" spans="1:20" x14ac:dyDescent="0.25">
      <c r="K437" s="33"/>
      <c r="M437" s="38" t="s">
        <v>371</v>
      </c>
      <c r="N437" s="48">
        <v>526</v>
      </c>
      <c r="O437">
        <v>1.05</v>
      </c>
      <c r="P437">
        <v>0.19</v>
      </c>
      <c r="Q437">
        <v>100</v>
      </c>
      <c r="R437" s="7">
        <v>13.55</v>
      </c>
      <c r="S437">
        <v>0.51</v>
      </c>
    </row>
    <row r="438" spans="1:20" x14ac:dyDescent="0.25">
      <c r="A438">
        <f>(A436+2)</f>
        <v>232</v>
      </c>
      <c r="B438">
        <f>(B436+2)</f>
        <v>234</v>
      </c>
      <c r="C438">
        <v>100</v>
      </c>
      <c r="D438">
        <v>5</v>
      </c>
      <c r="E438">
        <v>1</v>
      </c>
      <c r="F438">
        <v>1</v>
      </c>
      <c r="G438">
        <v>1</v>
      </c>
      <c r="H438">
        <v>2</v>
      </c>
      <c r="I438">
        <v>2</v>
      </c>
      <c r="J438">
        <v>2</v>
      </c>
      <c r="K438" s="33">
        <v>4</v>
      </c>
      <c r="L438">
        <v>2</v>
      </c>
      <c r="M438" s="32" t="s">
        <v>445</v>
      </c>
      <c r="N438" s="37">
        <f>(N437+1)</f>
        <v>527</v>
      </c>
      <c r="O438">
        <v>1.29</v>
      </c>
      <c r="P438">
        <v>3.7999999999999999E-2</v>
      </c>
      <c r="Q438">
        <v>3.19</v>
      </c>
      <c r="R438" s="7">
        <v>51.2</v>
      </c>
      <c r="S438">
        <v>1.21</v>
      </c>
    </row>
    <row r="439" spans="1:20" x14ac:dyDescent="0.25">
      <c r="A439">
        <f t="shared" si="7"/>
        <v>234</v>
      </c>
      <c r="B439">
        <f t="shared" si="7"/>
        <v>236</v>
      </c>
      <c r="C439">
        <v>100</v>
      </c>
      <c r="D439">
        <v>9</v>
      </c>
      <c r="E439">
        <v>1</v>
      </c>
      <c r="F439">
        <v>1</v>
      </c>
      <c r="G439">
        <v>1</v>
      </c>
      <c r="H439">
        <v>2</v>
      </c>
      <c r="I439">
        <v>2</v>
      </c>
      <c r="J439">
        <v>2</v>
      </c>
      <c r="K439" s="33">
        <v>4</v>
      </c>
      <c r="L439">
        <v>2</v>
      </c>
      <c r="M439" s="32" t="s">
        <v>446</v>
      </c>
      <c r="N439" s="37">
        <f t="shared" si="5"/>
        <v>528</v>
      </c>
      <c r="O439">
        <v>0.49</v>
      </c>
      <c r="P439">
        <v>2.1000000000000001E-2</v>
      </c>
      <c r="Q439">
        <v>1.82</v>
      </c>
      <c r="R439" s="7">
        <v>30.4</v>
      </c>
      <c r="S439">
        <v>0.46</v>
      </c>
    </row>
    <row r="440" spans="1:20" x14ac:dyDescent="0.25">
      <c r="A440">
        <f t="shared" si="7"/>
        <v>236</v>
      </c>
      <c r="B440">
        <f t="shared" si="7"/>
        <v>238</v>
      </c>
      <c r="C440">
        <v>100</v>
      </c>
      <c r="D440">
        <v>11</v>
      </c>
      <c r="E440">
        <v>1</v>
      </c>
      <c r="F440">
        <v>2</v>
      </c>
      <c r="G440">
        <v>1</v>
      </c>
      <c r="H440">
        <v>1</v>
      </c>
      <c r="I440">
        <v>1</v>
      </c>
      <c r="J440">
        <v>1</v>
      </c>
      <c r="K440" s="33">
        <v>4</v>
      </c>
      <c r="L440">
        <v>2</v>
      </c>
      <c r="M440" s="32" t="s">
        <v>447</v>
      </c>
      <c r="N440" s="37">
        <f t="shared" si="5"/>
        <v>529</v>
      </c>
      <c r="O440">
        <v>0.52</v>
      </c>
      <c r="P440">
        <v>2.1000000000000001E-2</v>
      </c>
      <c r="Q440">
        <v>3.15</v>
      </c>
      <c r="R440" s="7">
        <v>10.45</v>
      </c>
      <c r="S440">
        <v>0.48</v>
      </c>
    </row>
    <row r="441" spans="1:20" x14ac:dyDescent="0.25">
      <c r="A441">
        <f t="shared" si="7"/>
        <v>238</v>
      </c>
      <c r="B441">
        <f t="shared" si="7"/>
        <v>240</v>
      </c>
      <c r="C441">
        <v>100</v>
      </c>
      <c r="D441">
        <v>10</v>
      </c>
      <c r="E441">
        <v>1</v>
      </c>
      <c r="F441">
        <v>1</v>
      </c>
      <c r="G441">
        <v>1</v>
      </c>
      <c r="H441">
        <v>2</v>
      </c>
      <c r="I441">
        <v>2</v>
      </c>
      <c r="J441">
        <v>2</v>
      </c>
      <c r="K441" s="33">
        <v>4</v>
      </c>
      <c r="L441">
        <v>1</v>
      </c>
      <c r="M441" s="41" t="s">
        <v>448</v>
      </c>
      <c r="N441" s="37">
        <f t="shared" si="5"/>
        <v>530</v>
      </c>
      <c r="O441" s="9">
        <v>0.3</v>
      </c>
      <c r="P441">
        <v>1.7999999999999999E-2</v>
      </c>
      <c r="Q441">
        <v>2.67</v>
      </c>
      <c r="R441" s="7">
        <v>8.98</v>
      </c>
      <c r="S441">
        <v>0.2</v>
      </c>
    </row>
    <row r="442" spans="1:20" x14ac:dyDescent="0.25">
      <c r="A442">
        <f t="shared" si="7"/>
        <v>240</v>
      </c>
      <c r="B442">
        <f t="shared" si="7"/>
        <v>242</v>
      </c>
      <c r="C442">
        <v>100</v>
      </c>
      <c r="D442">
        <v>16</v>
      </c>
      <c r="E442">
        <v>1</v>
      </c>
      <c r="F442">
        <v>1</v>
      </c>
      <c r="G442">
        <v>1</v>
      </c>
      <c r="H442">
        <v>2</v>
      </c>
      <c r="I442">
        <v>2</v>
      </c>
      <c r="J442">
        <v>3</v>
      </c>
      <c r="K442" s="33">
        <v>4</v>
      </c>
      <c r="L442">
        <v>1</v>
      </c>
      <c r="M442" s="32" t="s">
        <v>449</v>
      </c>
      <c r="N442" s="37">
        <f t="shared" si="5"/>
        <v>531</v>
      </c>
      <c r="O442">
        <v>0.17</v>
      </c>
      <c r="P442">
        <v>1.0999999999999999E-2</v>
      </c>
      <c r="Q442">
        <v>1.32</v>
      </c>
      <c r="R442" s="7">
        <v>11.15</v>
      </c>
      <c r="S442">
        <v>0.12</v>
      </c>
    </row>
    <row r="443" spans="1:20" x14ac:dyDescent="0.25">
      <c r="A443">
        <f>(A442+2)</f>
        <v>242</v>
      </c>
      <c r="B443">
        <f>(B442+2)</f>
        <v>244</v>
      </c>
      <c r="C443">
        <v>100</v>
      </c>
      <c r="D443">
        <v>12</v>
      </c>
      <c r="E443">
        <v>1</v>
      </c>
      <c r="F443">
        <v>1</v>
      </c>
      <c r="G443">
        <v>1</v>
      </c>
      <c r="H443">
        <v>2</v>
      </c>
      <c r="I443">
        <v>2</v>
      </c>
      <c r="J443">
        <v>3</v>
      </c>
      <c r="K443" s="33">
        <v>4</v>
      </c>
      <c r="L443">
        <v>1</v>
      </c>
      <c r="M443" s="32" t="s">
        <v>450</v>
      </c>
      <c r="N443" s="37">
        <f>(N442+1)</f>
        <v>532</v>
      </c>
      <c r="O443">
        <v>0.14000000000000001</v>
      </c>
      <c r="P443">
        <v>0.01</v>
      </c>
      <c r="Q443">
        <v>1.03</v>
      </c>
      <c r="R443" s="7">
        <v>17.5</v>
      </c>
      <c r="S443">
        <v>0.1</v>
      </c>
    </row>
    <row r="444" spans="1:20" x14ac:dyDescent="0.25">
      <c r="A444">
        <f t="shared" si="7"/>
        <v>244</v>
      </c>
      <c r="B444">
        <f t="shared" si="7"/>
        <v>246</v>
      </c>
      <c r="C444">
        <v>100</v>
      </c>
      <c r="D444">
        <v>16</v>
      </c>
      <c r="E444">
        <v>1</v>
      </c>
      <c r="F444">
        <v>1</v>
      </c>
      <c r="G444">
        <v>1</v>
      </c>
      <c r="H444">
        <v>2</v>
      </c>
      <c r="I444">
        <v>2</v>
      </c>
      <c r="J444">
        <v>3</v>
      </c>
      <c r="K444" s="33">
        <v>4</v>
      </c>
      <c r="L444">
        <v>1</v>
      </c>
      <c r="M444" s="32" t="s">
        <v>451</v>
      </c>
      <c r="N444" s="37">
        <f>(N443+1)</f>
        <v>533</v>
      </c>
      <c r="O444">
        <v>0.31</v>
      </c>
      <c r="P444">
        <v>1.0999999999999999E-2</v>
      </c>
      <c r="Q444">
        <v>1.43</v>
      </c>
      <c r="R444" s="7">
        <v>10.95</v>
      </c>
      <c r="S444">
        <v>0.15</v>
      </c>
      <c r="T444" s="9"/>
    </row>
    <row r="445" spans="1:20" x14ac:dyDescent="0.25">
      <c r="A445">
        <f t="shared" si="7"/>
        <v>246</v>
      </c>
      <c r="B445">
        <f t="shared" si="7"/>
        <v>248</v>
      </c>
      <c r="C445">
        <v>100</v>
      </c>
      <c r="D445">
        <v>13</v>
      </c>
      <c r="E445">
        <v>1</v>
      </c>
      <c r="F445">
        <v>1</v>
      </c>
      <c r="G445">
        <v>1</v>
      </c>
      <c r="H445">
        <v>2</v>
      </c>
      <c r="I445">
        <v>2</v>
      </c>
      <c r="J445">
        <v>3</v>
      </c>
      <c r="K445" s="33">
        <v>4</v>
      </c>
      <c r="L445">
        <v>1</v>
      </c>
      <c r="M445" s="32" t="s">
        <v>452</v>
      </c>
      <c r="N445" s="37">
        <f t="shared" ref="N445:N474" si="8">(N444+1)</f>
        <v>534</v>
      </c>
      <c r="O445">
        <v>0.46</v>
      </c>
      <c r="P445">
        <v>6.0000000000000001E-3</v>
      </c>
      <c r="Q445">
        <v>2.3199999999999998</v>
      </c>
      <c r="R445" s="7">
        <v>9.2799999999999994</v>
      </c>
      <c r="S445">
        <v>0.16</v>
      </c>
    </row>
    <row r="446" spans="1:20" x14ac:dyDescent="0.25">
      <c r="A446">
        <f t="shared" si="7"/>
        <v>248</v>
      </c>
      <c r="B446">
        <f t="shared" si="7"/>
        <v>250</v>
      </c>
      <c r="C446">
        <v>100</v>
      </c>
      <c r="D446">
        <v>20</v>
      </c>
      <c r="E446">
        <v>1</v>
      </c>
      <c r="F446">
        <v>1</v>
      </c>
      <c r="G446">
        <v>1</v>
      </c>
      <c r="H446">
        <v>2</v>
      </c>
      <c r="I446">
        <v>2</v>
      </c>
      <c r="J446">
        <v>3</v>
      </c>
      <c r="K446" s="33">
        <v>4</v>
      </c>
      <c r="L446">
        <v>1</v>
      </c>
      <c r="M446" s="32" t="s">
        <v>453</v>
      </c>
      <c r="N446" s="37">
        <f t="shared" si="8"/>
        <v>535</v>
      </c>
      <c r="O446">
        <v>0.38</v>
      </c>
      <c r="P446">
        <v>8.0000000000000002E-3</v>
      </c>
      <c r="Q446">
        <v>2.2999999999999998</v>
      </c>
      <c r="R446" s="7">
        <v>9.1199999999999992</v>
      </c>
      <c r="S446">
        <v>0.18</v>
      </c>
    </row>
    <row r="447" spans="1:20" x14ac:dyDescent="0.25">
      <c r="A447">
        <f t="shared" si="7"/>
        <v>250</v>
      </c>
      <c r="B447">
        <f t="shared" si="7"/>
        <v>252</v>
      </c>
      <c r="C447">
        <v>100</v>
      </c>
      <c r="D447">
        <v>20</v>
      </c>
      <c r="E447">
        <v>1</v>
      </c>
      <c r="F447">
        <v>1</v>
      </c>
      <c r="G447">
        <v>1</v>
      </c>
      <c r="H447">
        <v>2</v>
      </c>
      <c r="I447">
        <v>2</v>
      </c>
      <c r="J447">
        <v>3</v>
      </c>
      <c r="K447" s="33">
        <v>3</v>
      </c>
      <c r="L447">
        <v>1</v>
      </c>
      <c r="M447" s="32" t="s">
        <v>454</v>
      </c>
      <c r="N447" s="37">
        <f t="shared" si="8"/>
        <v>536</v>
      </c>
      <c r="O447">
        <v>0.12</v>
      </c>
      <c r="P447" t="s">
        <v>327</v>
      </c>
      <c r="Q447">
        <v>0.67</v>
      </c>
      <c r="R447" s="7">
        <v>15.65</v>
      </c>
      <c r="S447">
        <v>0.09</v>
      </c>
    </row>
    <row r="448" spans="1:20" x14ac:dyDescent="0.25">
      <c r="A448">
        <f t="shared" si="7"/>
        <v>252</v>
      </c>
      <c r="B448">
        <f t="shared" si="7"/>
        <v>254</v>
      </c>
      <c r="C448">
        <v>100</v>
      </c>
      <c r="D448">
        <v>5</v>
      </c>
      <c r="E448">
        <v>1</v>
      </c>
      <c r="F448">
        <v>1</v>
      </c>
      <c r="G448">
        <v>1</v>
      </c>
      <c r="H448">
        <v>2</v>
      </c>
      <c r="I448">
        <v>2</v>
      </c>
      <c r="J448">
        <v>3</v>
      </c>
      <c r="K448" s="33">
        <v>3</v>
      </c>
      <c r="L448">
        <v>1</v>
      </c>
      <c r="M448" s="41" t="s">
        <v>455</v>
      </c>
      <c r="N448" s="37">
        <f t="shared" si="8"/>
        <v>537</v>
      </c>
      <c r="O448" s="9">
        <v>0.4</v>
      </c>
      <c r="P448" t="s">
        <v>327</v>
      </c>
      <c r="Q448">
        <v>1.75</v>
      </c>
      <c r="R448" s="7">
        <v>10.55</v>
      </c>
      <c r="S448">
        <v>0.14000000000000001</v>
      </c>
    </row>
    <row r="449" spans="1:25" x14ac:dyDescent="0.25">
      <c r="A449">
        <f t="shared" ref="A449:B464" si="9">(A448+2)</f>
        <v>254</v>
      </c>
      <c r="B449">
        <f t="shared" si="9"/>
        <v>256</v>
      </c>
      <c r="C449">
        <v>100</v>
      </c>
      <c r="D449">
        <v>5</v>
      </c>
      <c r="E449">
        <v>1</v>
      </c>
      <c r="F449">
        <v>1</v>
      </c>
      <c r="G449">
        <v>1</v>
      </c>
      <c r="H449">
        <v>2</v>
      </c>
      <c r="I449">
        <v>2</v>
      </c>
      <c r="J449">
        <v>2</v>
      </c>
      <c r="K449" s="33">
        <v>3</v>
      </c>
      <c r="L449">
        <v>1</v>
      </c>
      <c r="M449" s="32" t="s">
        <v>456</v>
      </c>
      <c r="N449" s="37">
        <f t="shared" si="8"/>
        <v>538</v>
      </c>
      <c r="O449">
        <v>0.45</v>
      </c>
      <c r="P449">
        <v>7.0000000000000001E-3</v>
      </c>
      <c r="Q449">
        <v>2.99</v>
      </c>
      <c r="R449" s="7">
        <v>9.81</v>
      </c>
      <c r="S449">
        <v>0.16</v>
      </c>
    </row>
    <row r="450" spans="1:25" x14ac:dyDescent="0.25">
      <c r="A450">
        <f t="shared" si="9"/>
        <v>256</v>
      </c>
      <c r="B450">
        <f t="shared" si="9"/>
        <v>258</v>
      </c>
      <c r="C450">
        <v>100</v>
      </c>
      <c r="D450">
        <v>9</v>
      </c>
      <c r="E450">
        <v>1</v>
      </c>
      <c r="F450">
        <v>1</v>
      </c>
      <c r="G450">
        <v>1</v>
      </c>
      <c r="H450">
        <v>2</v>
      </c>
      <c r="I450">
        <v>2</v>
      </c>
      <c r="J450">
        <v>2</v>
      </c>
      <c r="K450" s="33">
        <v>3</v>
      </c>
      <c r="L450">
        <v>1</v>
      </c>
      <c r="M450" s="41" t="s">
        <v>457</v>
      </c>
      <c r="N450" s="37">
        <f t="shared" si="8"/>
        <v>539</v>
      </c>
      <c r="O450">
        <v>0.53</v>
      </c>
      <c r="P450">
        <v>2.3E-2</v>
      </c>
      <c r="Q450">
        <v>4.05</v>
      </c>
      <c r="R450" s="7">
        <v>25.4</v>
      </c>
      <c r="S450">
        <v>0.2</v>
      </c>
    </row>
    <row r="451" spans="1:25" x14ac:dyDescent="0.25">
      <c r="K451" s="33"/>
      <c r="M451" s="38" t="s">
        <v>371</v>
      </c>
      <c r="N451" s="48">
        <f t="shared" si="8"/>
        <v>540</v>
      </c>
      <c r="O451">
        <v>1.06</v>
      </c>
      <c r="P451">
        <v>0.16600000000000001</v>
      </c>
      <c r="Q451">
        <v>98.7</v>
      </c>
      <c r="R451" s="7">
        <v>12.95</v>
      </c>
      <c r="S451">
        <v>0.52</v>
      </c>
    </row>
    <row r="452" spans="1:25" x14ac:dyDescent="0.25">
      <c r="A452">
        <f>(A450+2)</f>
        <v>258</v>
      </c>
      <c r="B452">
        <f>(B450+2)</f>
        <v>260</v>
      </c>
      <c r="C452">
        <v>95</v>
      </c>
      <c r="D452" t="s">
        <v>458</v>
      </c>
      <c r="E452">
        <v>1</v>
      </c>
      <c r="F452">
        <v>1</v>
      </c>
      <c r="G452">
        <v>2</v>
      </c>
      <c r="H452">
        <v>2</v>
      </c>
      <c r="I452">
        <v>2</v>
      </c>
      <c r="J452">
        <v>2</v>
      </c>
      <c r="K452" s="33">
        <v>3</v>
      </c>
      <c r="L452">
        <v>1</v>
      </c>
      <c r="M452" s="32" t="s">
        <v>459</v>
      </c>
      <c r="N452" s="37">
        <f t="shared" si="8"/>
        <v>541</v>
      </c>
      <c r="O452">
        <v>0.33</v>
      </c>
      <c r="P452">
        <v>0.01</v>
      </c>
      <c r="Q452">
        <v>2.76</v>
      </c>
      <c r="R452" s="7">
        <v>3.85</v>
      </c>
      <c r="S452">
        <v>0.17</v>
      </c>
    </row>
    <row r="453" spans="1:25" x14ac:dyDescent="0.25">
      <c r="A453">
        <f>(A452+2)</f>
        <v>260</v>
      </c>
      <c r="B453">
        <f>(B452+2)</f>
        <v>262</v>
      </c>
      <c r="C453">
        <v>100</v>
      </c>
      <c r="D453" t="s">
        <v>460</v>
      </c>
      <c r="E453">
        <v>1</v>
      </c>
      <c r="F453">
        <v>1</v>
      </c>
      <c r="G453">
        <v>2</v>
      </c>
      <c r="H453">
        <v>2</v>
      </c>
      <c r="I453">
        <v>2</v>
      </c>
      <c r="J453">
        <v>2</v>
      </c>
      <c r="K453" s="33">
        <v>4</v>
      </c>
      <c r="L453">
        <v>1</v>
      </c>
      <c r="M453" s="32" t="s">
        <v>461</v>
      </c>
      <c r="N453" s="37">
        <f t="shared" si="8"/>
        <v>542</v>
      </c>
      <c r="O453">
        <v>0.32</v>
      </c>
      <c r="P453">
        <v>6.0000000000000001E-3</v>
      </c>
      <c r="Q453">
        <v>2.2200000000000002</v>
      </c>
      <c r="R453" s="7">
        <v>2.79</v>
      </c>
      <c r="S453">
        <v>0.25</v>
      </c>
    </row>
    <row r="454" spans="1:25" x14ac:dyDescent="0.25">
      <c r="A454">
        <f t="shared" si="9"/>
        <v>262</v>
      </c>
      <c r="B454">
        <f t="shared" si="9"/>
        <v>264</v>
      </c>
      <c r="C454">
        <v>100</v>
      </c>
      <c r="D454">
        <v>12</v>
      </c>
      <c r="E454">
        <v>1</v>
      </c>
      <c r="F454">
        <v>1</v>
      </c>
      <c r="G454">
        <v>1</v>
      </c>
      <c r="H454">
        <v>2</v>
      </c>
      <c r="I454">
        <v>2</v>
      </c>
      <c r="J454">
        <v>2</v>
      </c>
      <c r="K454" s="33">
        <v>4</v>
      </c>
      <c r="L454">
        <v>1</v>
      </c>
      <c r="M454" s="41" t="s">
        <v>462</v>
      </c>
      <c r="N454" s="37">
        <f t="shared" si="8"/>
        <v>543</v>
      </c>
      <c r="O454">
        <v>0.32</v>
      </c>
      <c r="P454" t="s">
        <v>327</v>
      </c>
      <c r="Q454">
        <v>2.71</v>
      </c>
      <c r="R454" s="7">
        <v>3.9</v>
      </c>
      <c r="S454">
        <v>0.17</v>
      </c>
    </row>
    <row r="455" spans="1:25" x14ac:dyDescent="0.25">
      <c r="A455">
        <f t="shared" si="9"/>
        <v>264</v>
      </c>
      <c r="B455">
        <f t="shared" si="9"/>
        <v>266</v>
      </c>
      <c r="C455">
        <v>98</v>
      </c>
      <c r="D455">
        <v>11</v>
      </c>
      <c r="E455">
        <v>1</v>
      </c>
      <c r="F455">
        <v>1</v>
      </c>
      <c r="G455">
        <v>1</v>
      </c>
      <c r="H455">
        <v>2</v>
      </c>
      <c r="I455">
        <v>2</v>
      </c>
      <c r="J455">
        <v>3</v>
      </c>
      <c r="K455" s="33">
        <v>4</v>
      </c>
      <c r="L455">
        <v>1</v>
      </c>
      <c r="M455" s="32" t="s">
        <v>463</v>
      </c>
      <c r="N455" s="37">
        <f t="shared" si="8"/>
        <v>544</v>
      </c>
      <c r="O455">
        <v>0.43</v>
      </c>
      <c r="P455">
        <v>1.4E-2</v>
      </c>
      <c r="Q455">
        <v>2.2200000000000002</v>
      </c>
      <c r="R455" s="7">
        <v>3.32</v>
      </c>
      <c r="S455">
        <v>0.36</v>
      </c>
    </row>
    <row r="456" spans="1:25" x14ac:dyDescent="0.25">
      <c r="A456">
        <f t="shared" si="9"/>
        <v>266</v>
      </c>
      <c r="B456">
        <f t="shared" si="9"/>
        <v>268</v>
      </c>
      <c r="C456">
        <v>100</v>
      </c>
      <c r="D456">
        <v>14</v>
      </c>
      <c r="E456">
        <v>1</v>
      </c>
      <c r="F456">
        <v>2</v>
      </c>
      <c r="G456">
        <v>2</v>
      </c>
      <c r="H456">
        <v>1</v>
      </c>
      <c r="I456">
        <v>1</v>
      </c>
      <c r="J456">
        <v>2</v>
      </c>
      <c r="K456" s="33">
        <v>4</v>
      </c>
      <c r="L456">
        <v>1</v>
      </c>
      <c r="M456" s="32" t="s">
        <v>464</v>
      </c>
      <c r="N456" s="37">
        <f t="shared" si="8"/>
        <v>545</v>
      </c>
      <c r="O456">
        <v>0.34</v>
      </c>
      <c r="P456">
        <v>5.0000000000000001E-3</v>
      </c>
      <c r="Q456">
        <v>2.11</v>
      </c>
      <c r="R456" s="7">
        <v>1.68</v>
      </c>
      <c r="S456">
        <v>0.17</v>
      </c>
    </row>
    <row r="457" spans="1:25" x14ac:dyDescent="0.25">
      <c r="A457">
        <f t="shared" si="9"/>
        <v>268</v>
      </c>
      <c r="B457">
        <f t="shared" si="9"/>
        <v>270</v>
      </c>
      <c r="C457">
        <v>100</v>
      </c>
      <c r="D457">
        <v>10</v>
      </c>
      <c r="E457">
        <v>1</v>
      </c>
      <c r="F457">
        <v>1</v>
      </c>
      <c r="G457">
        <v>2</v>
      </c>
      <c r="H457">
        <v>1</v>
      </c>
      <c r="I457">
        <v>1</v>
      </c>
      <c r="J457">
        <v>2</v>
      </c>
      <c r="K457" s="33">
        <v>4</v>
      </c>
      <c r="L457">
        <v>1</v>
      </c>
      <c r="M457" s="41" t="s">
        <v>465</v>
      </c>
      <c r="N457" s="37">
        <f t="shared" si="8"/>
        <v>546</v>
      </c>
      <c r="O457">
        <v>0.31</v>
      </c>
      <c r="P457">
        <v>1.4999999999999999E-2</v>
      </c>
      <c r="Q457">
        <v>1.22</v>
      </c>
      <c r="R457" s="7">
        <v>2.0299999999999998</v>
      </c>
      <c r="S457">
        <v>0.21</v>
      </c>
    </row>
    <row r="458" spans="1:25" x14ac:dyDescent="0.25">
      <c r="A458">
        <f t="shared" si="9"/>
        <v>270</v>
      </c>
      <c r="B458">
        <f t="shared" si="9"/>
        <v>272</v>
      </c>
      <c r="C458">
        <v>100</v>
      </c>
      <c r="D458">
        <v>12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2</v>
      </c>
      <c r="K458" s="33">
        <v>4</v>
      </c>
      <c r="L458">
        <v>1</v>
      </c>
      <c r="M458" s="32" t="s">
        <v>466</v>
      </c>
      <c r="N458" s="37">
        <f t="shared" si="8"/>
        <v>547</v>
      </c>
      <c r="O458">
        <v>0.26</v>
      </c>
      <c r="P458" t="s">
        <v>327</v>
      </c>
      <c r="Q458">
        <v>0.94</v>
      </c>
      <c r="R458" s="7">
        <v>0.96</v>
      </c>
      <c r="S458">
        <v>0.15</v>
      </c>
    </row>
    <row r="459" spans="1:25" x14ac:dyDescent="0.25">
      <c r="A459">
        <f t="shared" si="9"/>
        <v>272</v>
      </c>
      <c r="B459">
        <f t="shared" si="9"/>
        <v>274</v>
      </c>
      <c r="C459">
        <v>100</v>
      </c>
      <c r="D459">
        <v>13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2</v>
      </c>
      <c r="K459" s="33">
        <v>4</v>
      </c>
      <c r="L459">
        <v>1</v>
      </c>
      <c r="M459" s="32" t="s">
        <v>467</v>
      </c>
      <c r="N459" s="37">
        <f t="shared" si="8"/>
        <v>548</v>
      </c>
      <c r="O459">
        <v>0.28999999999999998</v>
      </c>
      <c r="P459" t="s">
        <v>327</v>
      </c>
      <c r="Q459">
        <v>1.1200000000000001</v>
      </c>
      <c r="R459" s="7">
        <v>3.27</v>
      </c>
      <c r="S459">
        <v>0.13</v>
      </c>
    </row>
    <row r="460" spans="1:25" x14ac:dyDescent="0.25">
      <c r="A460">
        <f t="shared" si="9"/>
        <v>274</v>
      </c>
      <c r="B460">
        <f t="shared" si="9"/>
        <v>276</v>
      </c>
      <c r="C460">
        <v>100</v>
      </c>
      <c r="D460" t="s">
        <v>458</v>
      </c>
      <c r="E460">
        <v>1</v>
      </c>
      <c r="F460">
        <v>1</v>
      </c>
      <c r="G460">
        <v>1</v>
      </c>
      <c r="H460">
        <v>3</v>
      </c>
      <c r="I460">
        <v>1</v>
      </c>
      <c r="J460">
        <v>1</v>
      </c>
      <c r="K460" s="33">
        <v>4</v>
      </c>
      <c r="L460">
        <v>1</v>
      </c>
      <c r="M460" s="32" t="s">
        <v>468</v>
      </c>
      <c r="N460" s="37">
        <f t="shared" si="8"/>
        <v>549</v>
      </c>
      <c r="O460" s="9">
        <v>0.2</v>
      </c>
      <c r="P460" t="s">
        <v>327</v>
      </c>
      <c r="Q460">
        <v>1.38</v>
      </c>
      <c r="R460" s="7">
        <v>6.23</v>
      </c>
      <c r="S460">
        <v>7.0000000000000007E-2</v>
      </c>
    </row>
    <row r="461" spans="1:25" x14ac:dyDescent="0.25">
      <c r="A461">
        <f t="shared" si="9"/>
        <v>276</v>
      </c>
      <c r="B461">
        <f t="shared" si="9"/>
        <v>278</v>
      </c>
      <c r="C461">
        <v>100</v>
      </c>
      <c r="D461" t="s">
        <v>458</v>
      </c>
      <c r="E461">
        <v>1</v>
      </c>
      <c r="F461">
        <v>1</v>
      </c>
      <c r="G461">
        <v>2</v>
      </c>
      <c r="H461">
        <v>2</v>
      </c>
      <c r="I461">
        <v>1</v>
      </c>
      <c r="J461">
        <v>1</v>
      </c>
      <c r="K461" s="33">
        <v>4</v>
      </c>
      <c r="L461">
        <v>1</v>
      </c>
      <c r="M461" s="41" t="s">
        <v>469</v>
      </c>
      <c r="N461" s="37">
        <f t="shared" si="8"/>
        <v>550</v>
      </c>
      <c r="O461">
        <v>0.17</v>
      </c>
      <c r="P461">
        <v>1.25</v>
      </c>
      <c r="Q461">
        <v>1.62</v>
      </c>
      <c r="R461" s="7">
        <v>3.32</v>
      </c>
      <c r="S461">
        <v>0.06</v>
      </c>
      <c r="X461">
        <v>277.5</v>
      </c>
      <c r="Y461">
        <v>2.62</v>
      </c>
    </row>
    <row r="462" spans="1:25" x14ac:dyDescent="0.25">
      <c r="A462">
        <f t="shared" si="9"/>
        <v>278</v>
      </c>
      <c r="B462">
        <f t="shared" si="9"/>
        <v>280</v>
      </c>
      <c r="C462">
        <v>100</v>
      </c>
      <c r="D462" t="s">
        <v>458</v>
      </c>
      <c r="E462">
        <v>1</v>
      </c>
      <c r="F462">
        <v>1</v>
      </c>
      <c r="G462">
        <v>2</v>
      </c>
      <c r="H462">
        <v>2</v>
      </c>
      <c r="I462">
        <v>1</v>
      </c>
      <c r="J462">
        <v>1</v>
      </c>
      <c r="K462" s="33">
        <v>4</v>
      </c>
      <c r="L462">
        <v>1</v>
      </c>
      <c r="M462" s="32" t="s">
        <v>470</v>
      </c>
      <c r="N462" s="37">
        <f t="shared" si="8"/>
        <v>551</v>
      </c>
      <c r="O462">
        <v>0.26</v>
      </c>
      <c r="P462">
        <v>2.4E-2</v>
      </c>
      <c r="Q462">
        <v>2.2400000000000002</v>
      </c>
      <c r="R462" s="7">
        <v>3.22</v>
      </c>
      <c r="S462">
        <v>7.0000000000000007E-2</v>
      </c>
    </row>
    <row r="463" spans="1:25" x14ac:dyDescent="0.25">
      <c r="A463">
        <f t="shared" si="9"/>
        <v>280</v>
      </c>
      <c r="B463">
        <f t="shared" si="9"/>
        <v>282</v>
      </c>
      <c r="C463">
        <v>100</v>
      </c>
      <c r="D463">
        <v>13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1</v>
      </c>
      <c r="K463" s="33">
        <v>4</v>
      </c>
      <c r="L463">
        <v>1</v>
      </c>
      <c r="M463" s="32" t="s">
        <v>471</v>
      </c>
      <c r="N463" s="37">
        <f t="shared" si="8"/>
        <v>552</v>
      </c>
      <c r="O463">
        <v>0.23</v>
      </c>
      <c r="P463" t="s">
        <v>327</v>
      </c>
      <c r="Q463">
        <v>2.56</v>
      </c>
      <c r="R463" s="7">
        <v>1.69</v>
      </c>
      <c r="S463">
        <v>0.09</v>
      </c>
    </row>
    <row r="464" spans="1:25" x14ac:dyDescent="0.25">
      <c r="A464">
        <f t="shared" si="9"/>
        <v>282</v>
      </c>
      <c r="B464">
        <f t="shared" si="9"/>
        <v>284</v>
      </c>
      <c r="C464">
        <v>100</v>
      </c>
      <c r="D464">
        <v>12</v>
      </c>
      <c r="E464">
        <v>1</v>
      </c>
      <c r="F464">
        <v>1</v>
      </c>
      <c r="G464">
        <v>1</v>
      </c>
      <c r="H464">
        <v>2</v>
      </c>
      <c r="I464">
        <v>1</v>
      </c>
      <c r="J464">
        <v>1</v>
      </c>
      <c r="K464" s="33">
        <v>4</v>
      </c>
      <c r="L464">
        <v>1</v>
      </c>
      <c r="M464" s="41" t="s">
        <v>472</v>
      </c>
      <c r="N464" s="37">
        <f t="shared" si="8"/>
        <v>553</v>
      </c>
      <c r="O464">
        <v>0.34</v>
      </c>
      <c r="P464" t="s">
        <v>327</v>
      </c>
      <c r="Q464">
        <v>1.51</v>
      </c>
      <c r="R464" s="7">
        <v>0.62</v>
      </c>
      <c r="S464">
        <v>0.25</v>
      </c>
    </row>
    <row r="465" spans="1:38" x14ac:dyDescent="0.25">
      <c r="A465">
        <f t="shared" ref="A465:B480" si="10">(A464+2)</f>
        <v>284</v>
      </c>
      <c r="B465">
        <f t="shared" si="10"/>
        <v>286</v>
      </c>
      <c r="C465">
        <v>100</v>
      </c>
      <c r="D465">
        <v>12</v>
      </c>
      <c r="E465">
        <v>1</v>
      </c>
      <c r="F465">
        <v>1</v>
      </c>
      <c r="G465">
        <v>1</v>
      </c>
      <c r="H465">
        <v>2</v>
      </c>
      <c r="I465">
        <v>1</v>
      </c>
      <c r="J465">
        <v>1</v>
      </c>
      <c r="K465" s="33">
        <v>4</v>
      </c>
      <c r="L465">
        <v>1</v>
      </c>
      <c r="M465" s="32" t="s">
        <v>473</v>
      </c>
      <c r="N465" s="37">
        <f t="shared" si="8"/>
        <v>554</v>
      </c>
      <c r="O465">
        <v>0.27</v>
      </c>
      <c r="P465" t="s">
        <v>327</v>
      </c>
      <c r="Q465">
        <v>1.55</v>
      </c>
      <c r="R465" s="7">
        <v>0.52</v>
      </c>
      <c r="S465">
        <v>0.22</v>
      </c>
    </row>
    <row r="466" spans="1:38" x14ac:dyDescent="0.25">
      <c r="A466">
        <f t="shared" si="10"/>
        <v>286</v>
      </c>
      <c r="B466">
        <f t="shared" si="10"/>
        <v>288</v>
      </c>
      <c r="C466">
        <v>100</v>
      </c>
      <c r="D466">
        <v>14</v>
      </c>
      <c r="E466">
        <v>1</v>
      </c>
      <c r="F466">
        <v>1</v>
      </c>
      <c r="G466">
        <v>1</v>
      </c>
      <c r="H466">
        <v>2</v>
      </c>
      <c r="I466">
        <v>1</v>
      </c>
      <c r="J466">
        <v>1</v>
      </c>
      <c r="K466" s="33">
        <v>4</v>
      </c>
      <c r="L466">
        <v>1</v>
      </c>
      <c r="M466" s="49" t="s">
        <v>474</v>
      </c>
      <c r="N466" s="37">
        <f t="shared" si="8"/>
        <v>555</v>
      </c>
      <c r="O466">
        <v>0.28999999999999998</v>
      </c>
      <c r="P466">
        <v>5.0000000000000001E-3</v>
      </c>
      <c r="Q466">
        <v>3.66</v>
      </c>
      <c r="R466" s="7">
        <v>0.54</v>
      </c>
      <c r="S466">
        <v>0.15</v>
      </c>
    </row>
    <row r="467" spans="1:38" x14ac:dyDescent="0.25">
      <c r="A467">
        <f t="shared" si="10"/>
        <v>288</v>
      </c>
      <c r="B467">
        <f t="shared" si="10"/>
        <v>290</v>
      </c>
      <c r="C467">
        <v>100</v>
      </c>
      <c r="D467">
        <v>9</v>
      </c>
      <c r="E467">
        <v>1</v>
      </c>
      <c r="F467">
        <v>1</v>
      </c>
      <c r="G467">
        <v>1</v>
      </c>
      <c r="H467">
        <v>2</v>
      </c>
      <c r="I467">
        <v>1</v>
      </c>
      <c r="J467">
        <v>1</v>
      </c>
      <c r="K467" s="33">
        <v>2</v>
      </c>
      <c r="L467">
        <v>1</v>
      </c>
      <c r="M467" s="50" t="s">
        <v>475</v>
      </c>
      <c r="N467" s="37">
        <f t="shared" si="8"/>
        <v>556</v>
      </c>
      <c r="O467">
        <v>0.36</v>
      </c>
      <c r="P467">
        <v>8.9999999999999993E-3</v>
      </c>
      <c r="Q467">
        <v>3.71</v>
      </c>
      <c r="R467" s="7">
        <v>0.63</v>
      </c>
      <c r="S467">
        <v>0.26</v>
      </c>
    </row>
    <row r="468" spans="1:38" x14ac:dyDescent="0.25">
      <c r="A468">
        <f t="shared" si="10"/>
        <v>290</v>
      </c>
      <c r="B468">
        <f t="shared" si="10"/>
        <v>292</v>
      </c>
      <c r="C468">
        <v>100</v>
      </c>
      <c r="D468">
        <v>15</v>
      </c>
      <c r="E468">
        <v>1</v>
      </c>
      <c r="F468">
        <v>1</v>
      </c>
      <c r="G468">
        <v>1</v>
      </c>
      <c r="H468">
        <v>2</v>
      </c>
      <c r="I468">
        <v>1</v>
      </c>
      <c r="J468">
        <v>1</v>
      </c>
      <c r="K468" s="33">
        <v>4</v>
      </c>
      <c r="L468">
        <v>1</v>
      </c>
      <c r="M468" s="32" t="s">
        <v>476</v>
      </c>
      <c r="N468" s="37">
        <f t="shared" si="8"/>
        <v>557</v>
      </c>
      <c r="O468">
        <v>0.51</v>
      </c>
      <c r="P468">
        <v>1.2E-2</v>
      </c>
      <c r="Q468">
        <v>1.29</v>
      </c>
      <c r="R468" s="7">
        <v>1.48</v>
      </c>
      <c r="S468">
        <v>0.6</v>
      </c>
    </row>
    <row r="469" spans="1:38" x14ac:dyDescent="0.25">
      <c r="A469">
        <f t="shared" si="10"/>
        <v>292</v>
      </c>
      <c r="B469">
        <f t="shared" si="10"/>
        <v>294</v>
      </c>
      <c r="C469">
        <v>100</v>
      </c>
      <c r="D469">
        <v>9</v>
      </c>
      <c r="E469">
        <v>1</v>
      </c>
      <c r="F469">
        <v>1</v>
      </c>
      <c r="G469">
        <v>1</v>
      </c>
      <c r="H469">
        <v>2</v>
      </c>
      <c r="I469">
        <v>1</v>
      </c>
      <c r="J469">
        <v>1</v>
      </c>
      <c r="K469" s="33">
        <v>4</v>
      </c>
      <c r="L469">
        <v>1</v>
      </c>
      <c r="M469" s="32" t="s">
        <v>477</v>
      </c>
      <c r="N469" s="37">
        <f t="shared" si="8"/>
        <v>558</v>
      </c>
      <c r="O469">
        <v>0.2</v>
      </c>
      <c r="P469" t="s">
        <v>327</v>
      </c>
      <c r="Q469">
        <v>1.28</v>
      </c>
      <c r="R469" s="7">
        <v>2.41</v>
      </c>
      <c r="S469">
        <v>0.18</v>
      </c>
    </row>
    <row r="470" spans="1:38" x14ac:dyDescent="0.25">
      <c r="A470">
        <f t="shared" si="10"/>
        <v>294</v>
      </c>
      <c r="B470">
        <f t="shared" si="10"/>
        <v>296</v>
      </c>
      <c r="C470">
        <v>100</v>
      </c>
      <c r="D470">
        <v>15</v>
      </c>
      <c r="E470">
        <v>1</v>
      </c>
      <c r="F470">
        <v>1</v>
      </c>
      <c r="G470">
        <v>1</v>
      </c>
      <c r="H470">
        <v>2</v>
      </c>
      <c r="I470">
        <v>1</v>
      </c>
      <c r="J470">
        <v>1</v>
      </c>
      <c r="K470" s="33">
        <v>4</v>
      </c>
      <c r="L470">
        <v>1</v>
      </c>
      <c r="M470" s="32" t="s">
        <v>478</v>
      </c>
      <c r="N470" s="37">
        <f t="shared" si="8"/>
        <v>559</v>
      </c>
      <c r="O470">
        <v>0.3</v>
      </c>
      <c r="P470" t="s">
        <v>327</v>
      </c>
      <c r="Q470">
        <v>1.42</v>
      </c>
      <c r="R470" s="7">
        <v>3.63</v>
      </c>
      <c r="S470">
        <v>0.25</v>
      </c>
    </row>
    <row r="471" spans="1:3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51"/>
      <c r="L471" s="45"/>
      <c r="M471" s="38" t="s">
        <v>479</v>
      </c>
      <c r="N471" s="48">
        <f t="shared" si="8"/>
        <v>560</v>
      </c>
      <c r="O471">
        <v>0.62</v>
      </c>
      <c r="P471">
        <v>0.503</v>
      </c>
      <c r="Q471">
        <v>1.5</v>
      </c>
      <c r="R471" s="7">
        <v>24.7</v>
      </c>
      <c r="S471">
        <v>3.89</v>
      </c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spans="1:38" x14ac:dyDescent="0.25">
      <c r="A472">
        <f>(A470+2)</f>
        <v>296</v>
      </c>
      <c r="B472">
        <f>(B470+2)</f>
        <v>298</v>
      </c>
      <c r="C472">
        <v>100</v>
      </c>
      <c r="D472">
        <v>11</v>
      </c>
      <c r="E472">
        <v>1</v>
      </c>
      <c r="F472">
        <v>1</v>
      </c>
      <c r="G472">
        <v>1</v>
      </c>
      <c r="H472">
        <v>2</v>
      </c>
      <c r="I472">
        <v>1</v>
      </c>
      <c r="J472">
        <v>1</v>
      </c>
      <c r="K472" s="33">
        <v>4</v>
      </c>
      <c r="L472">
        <v>1</v>
      </c>
      <c r="M472" s="32" t="s">
        <v>480</v>
      </c>
      <c r="N472" s="37">
        <f>(N471+1)</f>
        <v>561</v>
      </c>
      <c r="O472">
        <v>0.28999999999999998</v>
      </c>
      <c r="P472" t="s">
        <v>327</v>
      </c>
      <c r="Q472">
        <v>2.02</v>
      </c>
      <c r="R472" s="7">
        <v>0.96</v>
      </c>
      <c r="S472">
        <v>0.21</v>
      </c>
    </row>
    <row r="473" spans="1:38" x14ac:dyDescent="0.25">
      <c r="A473">
        <f>(A472+2)</f>
        <v>298</v>
      </c>
      <c r="B473">
        <f>(B472+2)</f>
        <v>300</v>
      </c>
      <c r="C473">
        <v>100</v>
      </c>
      <c r="D473">
        <v>10</v>
      </c>
      <c r="E473">
        <v>1</v>
      </c>
      <c r="F473">
        <v>1</v>
      </c>
      <c r="G473">
        <v>1</v>
      </c>
      <c r="H473">
        <v>2</v>
      </c>
      <c r="I473">
        <v>2</v>
      </c>
      <c r="J473">
        <v>1</v>
      </c>
      <c r="K473" s="33">
        <v>4</v>
      </c>
      <c r="L473">
        <v>1</v>
      </c>
      <c r="M473" s="32" t="s">
        <v>481</v>
      </c>
      <c r="N473" s="37">
        <f t="shared" si="8"/>
        <v>562</v>
      </c>
      <c r="O473">
        <v>0.26</v>
      </c>
      <c r="P473" t="s">
        <v>327</v>
      </c>
      <c r="Q473">
        <v>2.65</v>
      </c>
      <c r="R473" s="7">
        <v>0.91</v>
      </c>
      <c r="S473">
        <v>0.13</v>
      </c>
    </row>
    <row r="474" spans="1:38" x14ac:dyDescent="0.25">
      <c r="A474">
        <f t="shared" si="10"/>
        <v>300</v>
      </c>
      <c r="B474">
        <f t="shared" si="10"/>
        <v>302</v>
      </c>
      <c r="C474">
        <v>100</v>
      </c>
      <c r="D474">
        <v>7</v>
      </c>
      <c r="E474">
        <v>1</v>
      </c>
      <c r="F474">
        <v>1</v>
      </c>
      <c r="G474">
        <v>1</v>
      </c>
      <c r="H474">
        <v>2</v>
      </c>
      <c r="I474">
        <v>1</v>
      </c>
      <c r="J474">
        <v>1</v>
      </c>
      <c r="K474" s="33">
        <v>4</v>
      </c>
      <c r="L474">
        <v>1</v>
      </c>
      <c r="M474" s="32" t="s">
        <v>482</v>
      </c>
      <c r="N474" s="37">
        <f t="shared" si="8"/>
        <v>563</v>
      </c>
      <c r="O474">
        <v>0.35</v>
      </c>
      <c r="P474" t="s">
        <v>327</v>
      </c>
      <c r="Q474">
        <v>2.75</v>
      </c>
      <c r="R474" s="7">
        <v>1.17</v>
      </c>
      <c r="S474">
        <v>0.21</v>
      </c>
    </row>
    <row r="475" spans="1:38" x14ac:dyDescent="0.25">
      <c r="A475" s="52">
        <f>(A474+2)</f>
        <v>302</v>
      </c>
      <c r="B475" s="52">
        <f>(B474+2)</f>
        <v>304</v>
      </c>
      <c r="C475">
        <v>100</v>
      </c>
      <c r="D475">
        <v>5</v>
      </c>
      <c r="E475">
        <v>1</v>
      </c>
      <c r="F475">
        <v>1</v>
      </c>
      <c r="G475">
        <v>1</v>
      </c>
      <c r="H475">
        <v>2</v>
      </c>
      <c r="I475">
        <v>1</v>
      </c>
      <c r="J475">
        <v>1</v>
      </c>
      <c r="K475" s="33">
        <v>4</v>
      </c>
      <c r="L475">
        <v>1</v>
      </c>
      <c r="M475" s="41" t="s">
        <v>483</v>
      </c>
      <c r="N475" s="37">
        <f>(N474+1)</f>
        <v>564</v>
      </c>
      <c r="O475">
        <v>0.23</v>
      </c>
      <c r="P475" t="s">
        <v>327</v>
      </c>
      <c r="Q475">
        <v>1.94</v>
      </c>
      <c r="R475" s="7">
        <v>0.72</v>
      </c>
      <c r="S475">
        <v>0.11</v>
      </c>
    </row>
    <row r="476" spans="1:38" x14ac:dyDescent="0.25">
      <c r="A476">
        <f t="shared" si="10"/>
        <v>304</v>
      </c>
      <c r="B476">
        <f t="shared" si="10"/>
        <v>306</v>
      </c>
      <c r="C476">
        <v>100</v>
      </c>
      <c r="D476">
        <v>15</v>
      </c>
      <c r="E476">
        <v>1</v>
      </c>
      <c r="F476">
        <v>1</v>
      </c>
      <c r="G476">
        <v>1</v>
      </c>
      <c r="H476">
        <v>2</v>
      </c>
      <c r="I476">
        <v>1</v>
      </c>
      <c r="J476">
        <v>1</v>
      </c>
      <c r="K476" s="33">
        <v>4</v>
      </c>
      <c r="L476">
        <v>1</v>
      </c>
      <c r="M476" s="49" t="s">
        <v>484</v>
      </c>
      <c r="N476" s="37">
        <f>(N475+1)</f>
        <v>565</v>
      </c>
      <c r="O476">
        <v>0.23</v>
      </c>
      <c r="P476">
        <v>5.0000000000000001E-3</v>
      </c>
      <c r="Q476">
        <v>0.53</v>
      </c>
      <c r="R476" s="7">
        <v>0.69</v>
      </c>
      <c r="S476">
        <v>0.3</v>
      </c>
    </row>
    <row r="477" spans="1:38" x14ac:dyDescent="0.25">
      <c r="A477">
        <f t="shared" si="10"/>
        <v>306</v>
      </c>
      <c r="B477">
        <f t="shared" si="10"/>
        <v>308</v>
      </c>
      <c r="C477">
        <v>100</v>
      </c>
      <c r="D477">
        <v>9</v>
      </c>
      <c r="E477">
        <v>1</v>
      </c>
      <c r="F477">
        <v>1</v>
      </c>
      <c r="G477">
        <v>1</v>
      </c>
      <c r="H477">
        <v>2</v>
      </c>
      <c r="I477">
        <v>1</v>
      </c>
      <c r="J477">
        <v>1</v>
      </c>
      <c r="K477" s="33">
        <v>4</v>
      </c>
      <c r="L477">
        <v>1</v>
      </c>
      <c r="M477" s="32" t="s">
        <v>485</v>
      </c>
      <c r="N477" s="37">
        <f>(N476+1)</f>
        <v>566</v>
      </c>
      <c r="O477">
        <v>0.16</v>
      </c>
      <c r="P477">
        <v>8.0000000000000002E-3</v>
      </c>
      <c r="Q477">
        <v>0.87</v>
      </c>
      <c r="R477" s="7">
        <v>0.7</v>
      </c>
      <c r="S477">
        <v>0.2</v>
      </c>
      <c r="X477">
        <v>306.3</v>
      </c>
      <c r="Y477">
        <v>2.52</v>
      </c>
    </row>
    <row r="478" spans="1:38" x14ac:dyDescent="0.25">
      <c r="A478">
        <f t="shared" si="10"/>
        <v>308</v>
      </c>
      <c r="B478">
        <f t="shared" si="10"/>
        <v>310</v>
      </c>
      <c r="C478">
        <v>100</v>
      </c>
      <c r="D478">
        <v>7</v>
      </c>
      <c r="E478">
        <v>1</v>
      </c>
      <c r="F478">
        <v>1</v>
      </c>
      <c r="G478">
        <v>1</v>
      </c>
      <c r="H478">
        <v>2</v>
      </c>
      <c r="I478">
        <v>1</v>
      </c>
      <c r="J478">
        <v>2</v>
      </c>
      <c r="K478" s="33">
        <v>4</v>
      </c>
      <c r="L478">
        <v>1</v>
      </c>
      <c r="M478" s="32" t="s">
        <v>486</v>
      </c>
      <c r="N478" s="37">
        <f t="shared" ref="N478:N505" si="11">(N477+1)</f>
        <v>567</v>
      </c>
      <c r="O478">
        <v>0.31</v>
      </c>
      <c r="P478">
        <v>5.0000000000000001E-3</v>
      </c>
      <c r="Q478">
        <v>2.82</v>
      </c>
      <c r="R478" s="7">
        <v>1.66</v>
      </c>
      <c r="S478">
        <v>0.2</v>
      </c>
    </row>
    <row r="479" spans="1:38" x14ac:dyDescent="0.25">
      <c r="A479">
        <f t="shared" si="10"/>
        <v>310</v>
      </c>
      <c r="B479">
        <f t="shared" si="10"/>
        <v>312</v>
      </c>
      <c r="C479">
        <v>100</v>
      </c>
      <c r="D479">
        <v>7</v>
      </c>
      <c r="E479">
        <v>1</v>
      </c>
      <c r="F479">
        <v>1</v>
      </c>
      <c r="G479">
        <v>1</v>
      </c>
      <c r="H479">
        <v>2</v>
      </c>
      <c r="I479">
        <v>1</v>
      </c>
      <c r="J479">
        <v>3</v>
      </c>
      <c r="K479" s="33">
        <v>4</v>
      </c>
      <c r="L479">
        <v>1</v>
      </c>
      <c r="M479" s="32" t="s">
        <v>487</v>
      </c>
      <c r="N479" s="37">
        <f t="shared" si="11"/>
        <v>568</v>
      </c>
      <c r="O479">
        <v>0.28999999999999998</v>
      </c>
      <c r="P479" t="s">
        <v>327</v>
      </c>
      <c r="Q479">
        <v>3.3</v>
      </c>
      <c r="R479" s="7">
        <v>2.78</v>
      </c>
      <c r="S479">
        <v>0.14000000000000001</v>
      </c>
    </row>
    <row r="480" spans="1:38" x14ac:dyDescent="0.25">
      <c r="A480">
        <f t="shared" si="10"/>
        <v>312</v>
      </c>
      <c r="B480">
        <f t="shared" si="10"/>
        <v>314</v>
      </c>
      <c r="C480">
        <v>100</v>
      </c>
      <c r="D480">
        <v>9</v>
      </c>
      <c r="E480">
        <v>1</v>
      </c>
      <c r="F480">
        <v>1</v>
      </c>
      <c r="G480">
        <v>1</v>
      </c>
      <c r="H480">
        <v>2</v>
      </c>
      <c r="I480">
        <v>1</v>
      </c>
      <c r="J480">
        <v>3</v>
      </c>
      <c r="K480" s="33">
        <v>4</v>
      </c>
      <c r="L480">
        <v>1</v>
      </c>
      <c r="M480" s="41" t="s">
        <v>488</v>
      </c>
      <c r="N480" s="37">
        <f t="shared" si="11"/>
        <v>569</v>
      </c>
      <c r="O480">
        <v>0.19</v>
      </c>
      <c r="P480" t="s">
        <v>327</v>
      </c>
      <c r="Q480">
        <v>2.11</v>
      </c>
      <c r="R480" s="7">
        <v>6.04</v>
      </c>
      <c r="S480">
        <v>0.13</v>
      </c>
      <c r="X480">
        <v>313</v>
      </c>
      <c r="Y480">
        <v>2.65</v>
      </c>
    </row>
    <row r="481" spans="1:38" x14ac:dyDescent="0.25">
      <c r="A481">
        <f t="shared" ref="A481:B496" si="12">(A480+2)</f>
        <v>314</v>
      </c>
      <c r="B481">
        <f t="shared" si="12"/>
        <v>316</v>
      </c>
      <c r="C481">
        <v>100</v>
      </c>
      <c r="D481">
        <v>7</v>
      </c>
      <c r="E481">
        <v>1</v>
      </c>
      <c r="F481">
        <v>1</v>
      </c>
      <c r="G481">
        <v>1</v>
      </c>
      <c r="H481">
        <v>2</v>
      </c>
      <c r="I481">
        <v>2</v>
      </c>
      <c r="J481">
        <v>3</v>
      </c>
      <c r="K481" s="33">
        <v>4</v>
      </c>
      <c r="L481">
        <v>1</v>
      </c>
      <c r="M481" s="32" t="s">
        <v>489</v>
      </c>
      <c r="N481" s="37">
        <f t="shared" si="11"/>
        <v>570</v>
      </c>
      <c r="O481">
        <v>0.12</v>
      </c>
      <c r="P481" t="s">
        <v>327</v>
      </c>
      <c r="Q481">
        <v>1.1599999999999999</v>
      </c>
      <c r="R481" s="7">
        <v>8.8000000000000007</v>
      </c>
      <c r="S481">
        <v>0.1</v>
      </c>
    </row>
    <row r="482" spans="1:38" x14ac:dyDescent="0.25">
      <c r="A482">
        <f t="shared" si="12"/>
        <v>316</v>
      </c>
      <c r="B482">
        <f t="shared" si="12"/>
        <v>318</v>
      </c>
      <c r="C482">
        <v>100</v>
      </c>
      <c r="D482">
        <v>8</v>
      </c>
      <c r="E482">
        <v>1</v>
      </c>
      <c r="F482">
        <v>1</v>
      </c>
      <c r="G482">
        <v>1</v>
      </c>
      <c r="H482">
        <v>2</v>
      </c>
      <c r="I482">
        <v>2</v>
      </c>
      <c r="J482">
        <v>3</v>
      </c>
      <c r="K482" s="33">
        <v>4</v>
      </c>
      <c r="L482">
        <v>1</v>
      </c>
      <c r="M482" s="32" t="s">
        <v>490</v>
      </c>
      <c r="N482" s="37">
        <f t="shared" si="11"/>
        <v>571</v>
      </c>
      <c r="O482">
        <v>7.0000000000000007E-2</v>
      </c>
      <c r="P482" t="s">
        <v>327</v>
      </c>
      <c r="Q482">
        <v>0.33</v>
      </c>
      <c r="R482" s="7">
        <v>7.32</v>
      </c>
      <c r="S482">
        <v>7.0000000000000007E-2</v>
      </c>
    </row>
    <row r="483" spans="1:38" x14ac:dyDescent="0.25">
      <c r="A483">
        <f t="shared" si="12"/>
        <v>318</v>
      </c>
      <c r="B483">
        <f t="shared" si="12"/>
        <v>320</v>
      </c>
      <c r="C483">
        <v>95</v>
      </c>
      <c r="D483">
        <v>8</v>
      </c>
      <c r="E483">
        <v>1</v>
      </c>
      <c r="F483">
        <v>1</v>
      </c>
      <c r="G483">
        <v>1</v>
      </c>
      <c r="H483">
        <v>2</v>
      </c>
      <c r="I483">
        <v>2</v>
      </c>
      <c r="J483">
        <v>3</v>
      </c>
      <c r="K483" s="33">
        <v>4</v>
      </c>
      <c r="L483">
        <v>1</v>
      </c>
      <c r="M483" s="41" t="s">
        <v>491</v>
      </c>
      <c r="N483" s="37">
        <f t="shared" si="11"/>
        <v>572</v>
      </c>
      <c r="O483">
        <v>0.24</v>
      </c>
      <c r="P483" t="s">
        <v>327</v>
      </c>
      <c r="Q483">
        <v>2.54</v>
      </c>
      <c r="R483" s="7">
        <v>4.51</v>
      </c>
      <c r="S483">
        <v>0.16</v>
      </c>
    </row>
    <row r="484" spans="1:38" x14ac:dyDescent="0.25">
      <c r="A484">
        <f t="shared" si="12"/>
        <v>320</v>
      </c>
      <c r="B484">
        <f t="shared" si="12"/>
        <v>322</v>
      </c>
      <c r="C484">
        <v>100</v>
      </c>
      <c r="D484">
        <v>7</v>
      </c>
      <c r="E484">
        <v>1</v>
      </c>
      <c r="F484">
        <v>1</v>
      </c>
      <c r="G484">
        <v>1</v>
      </c>
      <c r="H484">
        <v>2</v>
      </c>
      <c r="I484">
        <v>2</v>
      </c>
      <c r="J484">
        <v>2</v>
      </c>
      <c r="K484" s="33">
        <v>4</v>
      </c>
      <c r="L484">
        <v>2</v>
      </c>
      <c r="M484" s="32" t="s">
        <v>492</v>
      </c>
      <c r="N484" s="37">
        <f t="shared" si="11"/>
        <v>573</v>
      </c>
      <c r="O484">
        <v>0.75</v>
      </c>
      <c r="P484">
        <v>8.9999999999999993E-3</v>
      </c>
      <c r="Q484">
        <v>4.7300000000000004</v>
      </c>
      <c r="R484" s="7">
        <v>9.6300000000000008</v>
      </c>
      <c r="S484">
        <v>0.55000000000000004</v>
      </c>
    </row>
    <row r="485" spans="1:38" x14ac:dyDescent="0.25">
      <c r="A485">
        <f t="shared" si="12"/>
        <v>322</v>
      </c>
      <c r="B485">
        <f t="shared" si="12"/>
        <v>324</v>
      </c>
      <c r="C485">
        <v>100</v>
      </c>
      <c r="D485">
        <v>10</v>
      </c>
      <c r="E485">
        <v>1</v>
      </c>
      <c r="F485">
        <v>1</v>
      </c>
      <c r="G485">
        <v>1</v>
      </c>
      <c r="H485">
        <v>2</v>
      </c>
      <c r="I485">
        <v>1</v>
      </c>
      <c r="J485">
        <v>1</v>
      </c>
      <c r="K485" s="33">
        <v>4</v>
      </c>
      <c r="L485">
        <v>1</v>
      </c>
      <c r="M485" s="32" t="s">
        <v>493</v>
      </c>
      <c r="N485" s="37">
        <f t="shared" si="11"/>
        <v>574</v>
      </c>
      <c r="O485">
        <v>0.3</v>
      </c>
      <c r="P485" t="s">
        <v>327</v>
      </c>
      <c r="Q485">
        <v>3.01</v>
      </c>
      <c r="R485" s="7">
        <v>3.88</v>
      </c>
      <c r="S485">
        <v>0.2</v>
      </c>
      <c r="X485">
        <v>322.8</v>
      </c>
      <c r="Y485">
        <v>2.63</v>
      </c>
    </row>
    <row r="486" spans="1:38" x14ac:dyDescent="0.25">
      <c r="A486">
        <f t="shared" si="12"/>
        <v>324</v>
      </c>
      <c r="B486">
        <f t="shared" si="12"/>
        <v>326</v>
      </c>
      <c r="C486">
        <v>100</v>
      </c>
      <c r="D486" t="s">
        <v>458</v>
      </c>
      <c r="E486">
        <v>1</v>
      </c>
      <c r="F486">
        <v>1</v>
      </c>
      <c r="G486">
        <v>2</v>
      </c>
      <c r="H486">
        <v>2</v>
      </c>
      <c r="I486">
        <v>1</v>
      </c>
      <c r="J486">
        <v>1</v>
      </c>
      <c r="K486" s="33">
        <v>4</v>
      </c>
      <c r="L486">
        <v>2</v>
      </c>
      <c r="M486" s="32" t="s">
        <v>494</v>
      </c>
      <c r="N486" s="37">
        <f t="shared" si="11"/>
        <v>575</v>
      </c>
      <c r="O486">
        <v>0.1</v>
      </c>
      <c r="P486" t="s">
        <v>327</v>
      </c>
      <c r="Q486">
        <v>0.57999999999999996</v>
      </c>
      <c r="R486" s="7">
        <v>0.5</v>
      </c>
      <c r="S486">
        <v>0.1</v>
      </c>
    </row>
    <row r="487" spans="1:38" x14ac:dyDescent="0.25">
      <c r="A487">
        <f t="shared" si="12"/>
        <v>326</v>
      </c>
      <c r="B487">
        <f t="shared" si="12"/>
        <v>328</v>
      </c>
      <c r="C487">
        <v>90</v>
      </c>
      <c r="D487">
        <v>11</v>
      </c>
      <c r="E487">
        <v>1</v>
      </c>
      <c r="F487">
        <v>1</v>
      </c>
      <c r="G487">
        <v>3</v>
      </c>
      <c r="H487">
        <v>2</v>
      </c>
      <c r="I487">
        <v>1</v>
      </c>
      <c r="J487">
        <v>1</v>
      </c>
      <c r="K487" s="33">
        <v>4</v>
      </c>
      <c r="L487">
        <v>2</v>
      </c>
      <c r="M487" s="32" t="s">
        <v>495</v>
      </c>
      <c r="N487" s="37">
        <f t="shared" si="11"/>
        <v>576</v>
      </c>
      <c r="O487">
        <v>0.04</v>
      </c>
      <c r="P487" t="s">
        <v>327</v>
      </c>
      <c r="Q487">
        <v>0.35</v>
      </c>
      <c r="R487" s="7">
        <v>4.05</v>
      </c>
      <c r="S487">
        <v>0.24</v>
      </c>
    </row>
    <row r="488" spans="1:38" x14ac:dyDescent="0.25">
      <c r="A488">
        <f t="shared" si="12"/>
        <v>328</v>
      </c>
      <c r="B488">
        <f t="shared" si="12"/>
        <v>330</v>
      </c>
      <c r="C488">
        <v>100</v>
      </c>
      <c r="D488">
        <v>8</v>
      </c>
      <c r="E488">
        <v>1</v>
      </c>
      <c r="F488">
        <v>1</v>
      </c>
      <c r="G488">
        <v>3</v>
      </c>
      <c r="H488">
        <v>2</v>
      </c>
      <c r="I488">
        <v>1</v>
      </c>
      <c r="J488">
        <v>3</v>
      </c>
      <c r="K488" s="33">
        <v>4</v>
      </c>
      <c r="L488">
        <v>1</v>
      </c>
      <c r="M488" s="41" t="s">
        <v>496</v>
      </c>
      <c r="N488" s="37">
        <f t="shared" si="11"/>
        <v>577</v>
      </c>
      <c r="O488">
        <v>0.1</v>
      </c>
      <c r="P488" t="s">
        <v>327</v>
      </c>
      <c r="Q488">
        <v>0.41</v>
      </c>
      <c r="R488" s="7">
        <v>5.72</v>
      </c>
      <c r="S488">
        <v>0.1</v>
      </c>
    </row>
    <row r="489" spans="1:38" x14ac:dyDescent="0.25">
      <c r="A489">
        <f t="shared" si="12"/>
        <v>330</v>
      </c>
      <c r="B489">
        <f t="shared" si="12"/>
        <v>332</v>
      </c>
      <c r="C489">
        <v>100</v>
      </c>
      <c r="D489">
        <v>7</v>
      </c>
      <c r="E489">
        <v>1</v>
      </c>
      <c r="F489">
        <v>1</v>
      </c>
      <c r="G489">
        <v>3</v>
      </c>
      <c r="H489">
        <v>2</v>
      </c>
      <c r="I489">
        <v>1</v>
      </c>
      <c r="J489">
        <v>3</v>
      </c>
      <c r="K489" s="33">
        <v>4</v>
      </c>
      <c r="L489">
        <v>2</v>
      </c>
      <c r="M489" s="32" t="s">
        <v>497</v>
      </c>
      <c r="N489" s="37">
        <f t="shared" si="11"/>
        <v>578</v>
      </c>
      <c r="O489">
        <v>0.11</v>
      </c>
      <c r="P489" t="s">
        <v>327</v>
      </c>
      <c r="Q489">
        <v>0.26</v>
      </c>
      <c r="R489" s="7">
        <v>10.35</v>
      </c>
      <c r="S489">
        <v>0.11</v>
      </c>
    </row>
    <row r="490" spans="1:38" x14ac:dyDescent="0.25">
      <c r="A490">
        <f t="shared" si="12"/>
        <v>332</v>
      </c>
      <c r="B490">
        <f t="shared" si="12"/>
        <v>334</v>
      </c>
      <c r="C490">
        <v>100</v>
      </c>
      <c r="D490">
        <v>5</v>
      </c>
      <c r="E490">
        <v>1</v>
      </c>
      <c r="F490">
        <v>1</v>
      </c>
      <c r="G490">
        <v>1</v>
      </c>
      <c r="H490">
        <v>2</v>
      </c>
      <c r="I490">
        <v>1</v>
      </c>
      <c r="J490">
        <v>3</v>
      </c>
      <c r="K490" s="33">
        <v>4</v>
      </c>
      <c r="L490">
        <v>1</v>
      </c>
      <c r="M490" s="32" t="s">
        <v>498</v>
      </c>
      <c r="N490" s="37">
        <f t="shared" si="11"/>
        <v>579</v>
      </c>
      <c r="O490">
        <v>0.1</v>
      </c>
      <c r="P490">
        <v>1.0999999999999999E-2</v>
      </c>
      <c r="Q490">
        <v>1.04</v>
      </c>
      <c r="R490" s="7">
        <v>5.66</v>
      </c>
      <c r="S490">
        <v>0.08</v>
      </c>
    </row>
    <row r="491" spans="1:38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51"/>
      <c r="L491" s="45"/>
      <c r="M491" s="38" t="s">
        <v>479</v>
      </c>
      <c r="N491" s="48">
        <f t="shared" si="11"/>
        <v>580</v>
      </c>
      <c r="O491">
        <v>0.61</v>
      </c>
      <c r="P491">
        <v>0.39200000000000002</v>
      </c>
      <c r="Q491">
        <v>1.47</v>
      </c>
      <c r="R491" s="7">
        <v>24.2</v>
      </c>
      <c r="S491">
        <v>3.93</v>
      </c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spans="1:38" x14ac:dyDescent="0.25">
      <c r="A492">
        <f>(A490+2)</f>
        <v>334</v>
      </c>
      <c r="B492">
        <f>(B490+2)</f>
        <v>336</v>
      </c>
      <c r="C492">
        <v>100</v>
      </c>
      <c r="D492">
        <v>7</v>
      </c>
      <c r="E492">
        <v>1</v>
      </c>
      <c r="F492">
        <v>1</v>
      </c>
      <c r="G492">
        <v>2</v>
      </c>
      <c r="H492">
        <v>3</v>
      </c>
      <c r="I492">
        <v>1</v>
      </c>
      <c r="J492">
        <v>3</v>
      </c>
      <c r="K492" s="33">
        <v>4</v>
      </c>
      <c r="L492">
        <v>1</v>
      </c>
      <c r="M492" s="32" t="s">
        <v>499</v>
      </c>
      <c r="N492" s="37">
        <f t="shared" si="11"/>
        <v>581</v>
      </c>
      <c r="O492" t="s">
        <v>326</v>
      </c>
      <c r="P492">
        <v>8.8999999999999996E-2</v>
      </c>
      <c r="Q492">
        <v>0.02</v>
      </c>
      <c r="R492" s="7">
        <v>0.33</v>
      </c>
      <c r="S492">
        <v>0.01</v>
      </c>
    </row>
    <row r="493" spans="1:38" x14ac:dyDescent="0.25">
      <c r="A493">
        <f t="shared" si="12"/>
        <v>336</v>
      </c>
      <c r="B493">
        <f t="shared" si="12"/>
        <v>338</v>
      </c>
      <c r="C493">
        <v>100</v>
      </c>
      <c r="D493">
        <v>5</v>
      </c>
      <c r="E493">
        <v>1</v>
      </c>
      <c r="F493">
        <v>1</v>
      </c>
      <c r="G493">
        <v>3</v>
      </c>
      <c r="H493">
        <v>3</v>
      </c>
      <c r="I493">
        <v>1</v>
      </c>
      <c r="J493">
        <v>3</v>
      </c>
      <c r="K493" s="33">
        <v>4</v>
      </c>
      <c r="L493">
        <v>1</v>
      </c>
      <c r="M493" s="32" t="s">
        <v>500</v>
      </c>
      <c r="N493" s="37">
        <f t="shared" si="11"/>
        <v>582</v>
      </c>
      <c r="O493">
        <v>0.03</v>
      </c>
      <c r="P493">
        <v>2.9000000000000001E-2</v>
      </c>
      <c r="Q493">
        <v>0.28999999999999998</v>
      </c>
      <c r="R493" s="7">
        <v>0.9</v>
      </c>
      <c r="S493">
        <v>0.24</v>
      </c>
    </row>
    <row r="494" spans="1:38" x14ac:dyDescent="0.25">
      <c r="A494">
        <f t="shared" si="12"/>
        <v>338</v>
      </c>
      <c r="B494">
        <f t="shared" si="12"/>
        <v>340</v>
      </c>
      <c r="C494">
        <v>100</v>
      </c>
      <c r="D494">
        <v>5</v>
      </c>
      <c r="E494">
        <v>1</v>
      </c>
      <c r="F494">
        <v>1</v>
      </c>
      <c r="G494">
        <v>2</v>
      </c>
      <c r="H494">
        <v>3</v>
      </c>
      <c r="I494">
        <v>1</v>
      </c>
      <c r="J494">
        <v>3</v>
      </c>
      <c r="K494" s="33">
        <v>4</v>
      </c>
      <c r="L494">
        <v>1</v>
      </c>
      <c r="M494" s="32" t="s">
        <v>501</v>
      </c>
      <c r="N494" s="37">
        <f t="shared" si="11"/>
        <v>583</v>
      </c>
      <c r="O494">
        <v>0.12</v>
      </c>
      <c r="P494">
        <v>8.5000000000000006E-2</v>
      </c>
      <c r="Q494">
        <v>0.41</v>
      </c>
      <c r="R494" s="7">
        <v>3.41</v>
      </c>
      <c r="S494">
        <v>0.12</v>
      </c>
    </row>
    <row r="495" spans="1:38" x14ac:dyDescent="0.25">
      <c r="A495">
        <f t="shared" si="12"/>
        <v>340</v>
      </c>
      <c r="B495">
        <f t="shared" si="12"/>
        <v>342</v>
      </c>
      <c r="C495">
        <v>100</v>
      </c>
      <c r="D495">
        <v>4</v>
      </c>
      <c r="E495">
        <v>1</v>
      </c>
      <c r="F495">
        <v>1</v>
      </c>
      <c r="G495">
        <v>2</v>
      </c>
      <c r="H495">
        <v>3</v>
      </c>
      <c r="I495">
        <v>1</v>
      </c>
      <c r="J495">
        <v>3</v>
      </c>
      <c r="K495" s="33">
        <v>4</v>
      </c>
      <c r="L495">
        <v>2</v>
      </c>
      <c r="M495" s="32" t="s">
        <v>502</v>
      </c>
      <c r="N495" s="37">
        <f t="shared" si="11"/>
        <v>584</v>
      </c>
      <c r="O495">
        <v>0.11</v>
      </c>
      <c r="P495">
        <v>4.5999999999999999E-2</v>
      </c>
      <c r="Q495">
        <v>0.41</v>
      </c>
      <c r="R495" s="7">
        <v>7.1</v>
      </c>
      <c r="S495">
        <v>0.11</v>
      </c>
    </row>
    <row r="496" spans="1:38" x14ac:dyDescent="0.25">
      <c r="A496">
        <f t="shared" si="12"/>
        <v>342</v>
      </c>
      <c r="B496">
        <f t="shared" si="12"/>
        <v>344</v>
      </c>
      <c r="C496">
        <v>100</v>
      </c>
      <c r="D496">
        <v>6</v>
      </c>
      <c r="E496">
        <v>1</v>
      </c>
      <c r="F496">
        <v>1</v>
      </c>
      <c r="G496">
        <v>2</v>
      </c>
      <c r="H496">
        <v>3</v>
      </c>
      <c r="I496">
        <v>1</v>
      </c>
      <c r="J496">
        <v>2</v>
      </c>
      <c r="K496" s="33">
        <v>4</v>
      </c>
      <c r="L496">
        <v>1</v>
      </c>
      <c r="M496" s="32" t="s">
        <v>503</v>
      </c>
      <c r="N496" s="37">
        <f t="shared" si="11"/>
        <v>585</v>
      </c>
      <c r="O496">
        <v>0.06</v>
      </c>
      <c r="P496">
        <v>6.0000000000000001E-3</v>
      </c>
      <c r="Q496">
        <v>0.43</v>
      </c>
      <c r="R496" s="7">
        <v>4.8</v>
      </c>
      <c r="S496">
        <v>0.16</v>
      </c>
    </row>
    <row r="497" spans="1:38" x14ac:dyDescent="0.25">
      <c r="A497">
        <f t="shared" ref="A497:B510" si="13">(A496+2)</f>
        <v>344</v>
      </c>
      <c r="B497">
        <f t="shared" si="13"/>
        <v>346</v>
      </c>
      <c r="C497">
        <v>100</v>
      </c>
      <c r="D497">
        <v>5</v>
      </c>
      <c r="E497">
        <v>1</v>
      </c>
      <c r="F497">
        <v>1</v>
      </c>
      <c r="G497">
        <v>2</v>
      </c>
      <c r="H497">
        <v>3</v>
      </c>
      <c r="I497">
        <v>1</v>
      </c>
      <c r="J497">
        <v>3</v>
      </c>
      <c r="K497" s="33">
        <v>4</v>
      </c>
      <c r="L497">
        <v>1</v>
      </c>
      <c r="M497" s="32" t="s">
        <v>504</v>
      </c>
      <c r="N497" s="37">
        <f t="shared" si="11"/>
        <v>586</v>
      </c>
      <c r="O497">
        <v>0.21</v>
      </c>
      <c r="P497">
        <v>0.18</v>
      </c>
      <c r="Q497">
        <v>2.27</v>
      </c>
      <c r="R497" s="7">
        <v>6.45</v>
      </c>
      <c r="S497">
        <v>0.1</v>
      </c>
      <c r="T497" s="9"/>
    </row>
    <row r="498" spans="1:38" x14ac:dyDescent="0.25">
      <c r="A498">
        <f t="shared" si="13"/>
        <v>346</v>
      </c>
      <c r="B498">
        <f t="shared" si="13"/>
        <v>348</v>
      </c>
      <c r="C498">
        <v>100</v>
      </c>
      <c r="D498">
        <v>5</v>
      </c>
      <c r="E498">
        <v>1</v>
      </c>
      <c r="F498">
        <v>1</v>
      </c>
      <c r="G498">
        <v>2</v>
      </c>
      <c r="H498">
        <v>3</v>
      </c>
      <c r="I498">
        <v>1</v>
      </c>
      <c r="J498">
        <v>3</v>
      </c>
      <c r="K498" s="33">
        <v>4</v>
      </c>
      <c r="L498">
        <v>1</v>
      </c>
      <c r="M498" s="41" t="s">
        <v>505</v>
      </c>
      <c r="N498" s="37">
        <f t="shared" si="11"/>
        <v>587</v>
      </c>
      <c r="O498">
        <v>0.21</v>
      </c>
      <c r="P498">
        <v>8.9999999999999993E-3</v>
      </c>
      <c r="Q498">
        <v>0.52</v>
      </c>
      <c r="R498" s="7">
        <v>1.89</v>
      </c>
      <c r="S498">
        <v>0.19</v>
      </c>
    </row>
    <row r="499" spans="1:38" x14ac:dyDescent="0.25">
      <c r="A499">
        <f t="shared" si="13"/>
        <v>348</v>
      </c>
      <c r="B499">
        <f t="shared" si="13"/>
        <v>350</v>
      </c>
      <c r="C499">
        <v>100</v>
      </c>
      <c r="D499">
        <v>9</v>
      </c>
      <c r="E499">
        <v>1</v>
      </c>
      <c r="F499">
        <v>1</v>
      </c>
      <c r="G499">
        <v>3</v>
      </c>
      <c r="H499">
        <v>3</v>
      </c>
      <c r="I499">
        <v>1</v>
      </c>
      <c r="J499">
        <v>1</v>
      </c>
      <c r="K499" s="33">
        <v>4</v>
      </c>
      <c r="L499">
        <v>1</v>
      </c>
      <c r="M499" s="32" t="s">
        <v>506</v>
      </c>
      <c r="N499" s="37">
        <f t="shared" si="11"/>
        <v>588</v>
      </c>
      <c r="O499">
        <v>0.59</v>
      </c>
      <c r="P499">
        <v>1.2E-2</v>
      </c>
      <c r="Q499">
        <v>2.76</v>
      </c>
      <c r="R499" s="7">
        <v>1.1200000000000001</v>
      </c>
      <c r="S499">
        <v>0.38</v>
      </c>
    </row>
    <row r="500" spans="1:38" x14ac:dyDescent="0.25">
      <c r="A500">
        <f t="shared" si="13"/>
        <v>350</v>
      </c>
      <c r="B500">
        <f t="shared" si="13"/>
        <v>352</v>
      </c>
      <c r="C500">
        <v>100</v>
      </c>
      <c r="D500">
        <v>5</v>
      </c>
      <c r="E500">
        <v>1</v>
      </c>
      <c r="F500">
        <v>1</v>
      </c>
      <c r="G500">
        <v>3</v>
      </c>
      <c r="H500">
        <v>3</v>
      </c>
      <c r="I500">
        <v>1</v>
      </c>
      <c r="J500">
        <v>1</v>
      </c>
      <c r="K500" s="33">
        <v>4</v>
      </c>
      <c r="L500">
        <v>1</v>
      </c>
      <c r="M500" s="32" t="s">
        <v>507</v>
      </c>
      <c r="N500" s="37">
        <f t="shared" si="11"/>
        <v>589</v>
      </c>
      <c r="O500">
        <v>0.05</v>
      </c>
      <c r="P500">
        <v>4.9000000000000002E-2</v>
      </c>
      <c r="Q500">
        <v>0.28000000000000003</v>
      </c>
      <c r="R500" s="7">
        <v>0.88</v>
      </c>
      <c r="S500">
        <v>0.16</v>
      </c>
    </row>
    <row r="501" spans="1:38" x14ac:dyDescent="0.25">
      <c r="A501">
        <f t="shared" si="13"/>
        <v>352</v>
      </c>
      <c r="B501">
        <f t="shared" si="13"/>
        <v>354</v>
      </c>
      <c r="C501">
        <v>100</v>
      </c>
      <c r="D501">
        <v>5</v>
      </c>
      <c r="E501">
        <v>1</v>
      </c>
      <c r="F501">
        <v>1</v>
      </c>
      <c r="G501">
        <v>3</v>
      </c>
      <c r="H501">
        <v>3</v>
      </c>
      <c r="I501">
        <v>1</v>
      </c>
      <c r="J501">
        <v>1</v>
      </c>
      <c r="K501" s="33">
        <v>4</v>
      </c>
      <c r="L501">
        <v>2</v>
      </c>
      <c r="M501" s="32" t="s">
        <v>508</v>
      </c>
      <c r="N501" s="37">
        <f t="shared" si="11"/>
        <v>590</v>
      </c>
      <c r="O501">
        <v>0.21</v>
      </c>
      <c r="P501">
        <v>8.9999999999999993E-3</v>
      </c>
      <c r="Q501">
        <v>1.28</v>
      </c>
      <c r="R501" s="7">
        <v>1.6</v>
      </c>
      <c r="S501">
        <v>0.55000000000000004</v>
      </c>
    </row>
    <row r="502" spans="1:38" x14ac:dyDescent="0.25">
      <c r="A502">
        <f t="shared" si="13"/>
        <v>354</v>
      </c>
      <c r="B502">
        <f t="shared" si="13"/>
        <v>356</v>
      </c>
      <c r="C502">
        <v>110</v>
      </c>
      <c r="D502" t="s">
        <v>460</v>
      </c>
      <c r="E502">
        <v>1</v>
      </c>
      <c r="F502">
        <v>1</v>
      </c>
      <c r="G502">
        <v>3</v>
      </c>
      <c r="H502">
        <v>3</v>
      </c>
      <c r="I502">
        <v>1</v>
      </c>
      <c r="J502">
        <v>1</v>
      </c>
      <c r="K502" s="33">
        <v>4</v>
      </c>
      <c r="L502">
        <v>2</v>
      </c>
      <c r="M502" s="32" t="s">
        <v>509</v>
      </c>
      <c r="N502" s="37">
        <f t="shared" si="11"/>
        <v>591</v>
      </c>
      <c r="O502">
        <v>0.1</v>
      </c>
      <c r="P502">
        <v>2.1999999999999999E-2</v>
      </c>
      <c r="Q502">
        <v>1.02</v>
      </c>
      <c r="R502" s="7">
        <v>4.92</v>
      </c>
      <c r="S502">
        <v>2.6</v>
      </c>
    </row>
    <row r="503" spans="1:38" x14ac:dyDescent="0.25">
      <c r="A503">
        <f t="shared" si="13"/>
        <v>356</v>
      </c>
      <c r="B503">
        <f t="shared" si="13"/>
        <v>358</v>
      </c>
      <c r="C503">
        <v>85</v>
      </c>
      <c r="D503" t="s">
        <v>458</v>
      </c>
      <c r="E503">
        <v>1</v>
      </c>
      <c r="F503">
        <v>1</v>
      </c>
      <c r="G503">
        <v>3</v>
      </c>
      <c r="H503">
        <v>3</v>
      </c>
      <c r="I503">
        <v>1</v>
      </c>
      <c r="J503">
        <v>1</v>
      </c>
      <c r="K503" s="33">
        <v>4</v>
      </c>
      <c r="L503">
        <v>1</v>
      </c>
      <c r="M503" s="32" t="s">
        <v>510</v>
      </c>
      <c r="N503" s="37">
        <f t="shared" si="11"/>
        <v>592</v>
      </c>
      <c r="O503">
        <v>0.03</v>
      </c>
      <c r="P503">
        <v>6.8000000000000005E-2</v>
      </c>
      <c r="Q503">
        <v>2.0499999999999998</v>
      </c>
      <c r="R503" s="7">
        <v>260</v>
      </c>
      <c r="S503">
        <v>2.4700000000000002</v>
      </c>
    </row>
    <row r="504" spans="1:38" x14ac:dyDescent="0.25">
      <c r="A504">
        <f t="shared" si="13"/>
        <v>358</v>
      </c>
      <c r="B504">
        <f t="shared" si="13"/>
        <v>360</v>
      </c>
      <c r="C504">
        <v>100</v>
      </c>
      <c r="D504">
        <v>8</v>
      </c>
      <c r="E504">
        <v>1</v>
      </c>
      <c r="F504">
        <v>1</v>
      </c>
      <c r="G504">
        <v>2</v>
      </c>
      <c r="H504">
        <v>3</v>
      </c>
      <c r="I504">
        <v>1</v>
      </c>
      <c r="J504">
        <v>1</v>
      </c>
      <c r="K504" s="33">
        <v>4</v>
      </c>
      <c r="L504">
        <v>1</v>
      </c>
      <c r="M504" s="41" t="s">
        <v>511</v>
      </c>
      <c r="N504" s="37">
        <f t="shared" si="11"/>
        <v>593</v>
      </c>
      <c r="O504">
        <v>0.05</v>
      </c>
      <c r="P504" t="s">
        <v>327</v>
      </c>
      <c r="Q504">
        <v>0.27</v>
      </c>
      <c r="R504" s="7">
        <v>26.8</v>
      </c>
      <c r="S504">
        <v>0.08</v>
      </c>
    </row>
    <row r="505" spans="1:38" x14ac:dyDescent="0.25">
      <c r="A505">
        <f t="shared" si="13"/>
        <v>360</v>
      </c>
      <c r="B505">
        <f t="shared" si="13"/>
        <v>362</v>
      </c>
      <c r="C505">
        <v>100</v>
      </c>
      <c r="D505">
        <v>14</v>
      </c>
      <c r="E505">
        <v>1</v>
      </c>
      <c r="F505">
        <v>1</v>
      </c>
      <c r="G505">
        <v>2</v>
      </c>
      <c r="H505">
        <v>3</v>
      </c>
      <c r="I505">
        <v>1</v>
      </c>
      <c r="J505">
        <v>2</v>
      </c>
      <c r="K505" s="33">
        <v>4</v>
      </c>
      <c r="L505">
        <v>1</v>
      </c>
      <c r="M505" s="32" t="s">
        <v>512</v>
      </c>
      <c r="N505" s="37">
        <f t="shared" si="11"/>
        <v>594</v>
      </c>
      <c r="O505">
        <v>0.01</v>
      </c>
      <c r="P505" t="s">
        <v>327</v>
      </c>
      <c r="Q505">
        <v>0.08</v>
      </c>
      <c r="R505" s="7">
        <v>8.3800000000000008</v>
      </c>
      <c r="S505">
        <v>0.03</v>
      </c>
      <c r="X505">
        <v>360</v>
      </c>
      <c r="Y505">
        <v>2.71</v>
      </c>
    </row>
    <row r="506" spans="1:38" x14ac:dyDescent="0.25">
      <c r="A506">
        <f>(A505+2)</f>
        <v>362</v>
      </c>
      <c r="B506">
        <f>(B505+2)</f>
        <v>364</v>
      </c>
      <c r="C506">
        <v>100</v>
      </c>
      <c r="D506">
        <v>7</v>
      </c>
      <c r="E506">
        <v>1</v>
      </c>
      <c r="F506">
        <v>1</v>
      </c>
      <c r="G506">
        <v>2</v>
      </c>
      <c r="H506">
        <v>2</v>
      </c>
      <c r="I506">
        <v>1</v>
      </c>
      <c r="J506">
        <v>2</v>
      </c>
      <c r="K506" s="33">
        <v>4</v>
      </c>
      <c r="L506">
        <v>1</v>
      </c>
      <c r="M506" s="32" t="s">
        <v>513</v>
      </c>
      <c r="N506" s="37">
        <f>(N505+1)</f>
        <v>595</v>
      </c>
      <c r="O506" t="s">
        <v>326</v>
      </c>
      <c r="P506" t="s">
        <v>327</v>
      </c>
      <c r="Q506">
        <v>0.06</v>
      </c>
      <c r="R506" s="7">
        <v>9.7200000000000006</v>
      </c>
      <c r="S506">
        <v>0.02</v>
      </c>
    </row>
    <row r="507" spans="1:38" x14ac:dyDescent="0.25">
      <c r="A507">
        <f t="shared" si="13"/>
        <v>364</v>
      </c>
      <c r="B507">
        <f t="shared" si="13"/>
        <v>366</v>
      </c>
      <c r="C507">
        <v>100</v>
      </c>
      <c r="D507">
        <v>10</v>
      </c>
      <c r="E507">
        <v>1</v>
      </c>
      <c r="F507">
        <v>1</v>
      </c>
      <c r="G507">
        <v>2</v>
      </c>
      <c r="H507">
        <v>2</v>
      </c>
      <c r="I507">
        <v>1</v>
      </c>
      <c r="J507">
        <v>2</v>
      </c>
      <c r="K507" s="33">
        <v>4</v>
      </c>
      <c r="L507">
        <v>1</v>
      </c>
      <c r="M507" s="41" t="s">
        <v>514</v>
      </c>
      <c r="N507" s="37">
        <f>(N506+1)</f>
        <v>596</v>
      </c>
      <c r="O507">
        <v>0.01</v>
      </c>
      <c r="P507" t="s">
        <v>327</v>
      </c>
      <c r="Q507">
        <v>0.14000000000000001</v>
      </c>
      <c r="R507" s="7">
        <v>1.1599999999999999</v>
      </c>
      <c r="S507">
        <v>0.02</v>
      </c>
    </row>
    <row r="508" spans="1:38" x14ac:dyDescent="0.25">
      <c r="A508">
        <f t="shared" si="13"/>
        <v>366</v>
      </c>
      <c r="B508">
        <f t="shared" si="13"/>
        <v>368</v>
      </c>
      <c r="C508">
        <v>100</v>
      </c>
      <c r="D508">
        <v>13</v>
      </c>
      <c r="E508">
        <v>1</v>
      </c>
      <c r="F508">
        <v>1</v>
      </c>
      <c r="G508">
        <v>3</v>
      </c>
      <c r="H508">
        <v>2</v>
      </c>
      <c r="I508">
        <v>1</v>
      </c>
      <c r="J508">
        <v>2</v>
      </c>
      <c r="K508" s="33">
        <v>4</v>
      </c>
      <c r="L508">
        <v>1</v>
      </c>
      <c r="M508" s="53" t="s">
        <v>515</v>
      </c>
      <c r="N508" s="37">
        <f t="shared" ref="N508:N518" si="14">(N507+1)</f>
        <v>597</v>
      </c>
      <c r="O508">
        <v>0.38</v>
      </c>
      <c r="P508" t="s">
        <v>327</v>
      </c>
      <c r="Q508">
        <v>3.09</v>
      </c>
      <c r="R508" s="7">
        <v>8.64</v>
      </c>
      <c r="S508">
        <v>0.31</v>
      </c>
    </row>
    <row r="509" spans="1:38" x14ac:dyDescent="0.25">
      <c r="A509">
        <f t="shared" si="13"/>
        <v>368</v>
      </c>
      <c r="B509">
        <f t="shared" si="13"/>
        <v>370</v>
      </c>
      <c r="C509">
        <v>100</v>
      </c>
      <c r="D509">
        <v>9</v>
      </c>
      <c r="E509">
        <v>1</v>
      </c>
      <c r="F509">
        <v>1</v>
      </c>
      <c r="G509">
        <v>1</v>
      </c>
      <c r="H509">
        <v>2</v>
      </c>
      <c r="I509">
        <v>1</v>
      </c>
      <c r="J509">
        <v>3</v>
      </c>
      <c r="K509" s="33">
        <v>4</v>
      </c>
      <c r="L509">
        <v>1</v>
      </c>
      <c r="M509" s="32" t="s">
        <v>516</v>
      </c>
      <c r="N509" s="37">
        <f t="shared" si="14"/>
        <v>598</v>
      </c>
      <c r="O509">
        <v>0.05</v>
      </c>
      <c r="P509" t="s">
        <v>327</v>
      </c>
      <c r="Q509">
        <v>0.24</v>
      </c>
      <c r="R509" s="7">
        <v>1.19</v>
      </c>
      <c r="S509">
        <v>0.05</v>
      </c>
    </row>
    <row r="510" spans="1:38" x14ac:dyDescent="0.25">
      <c r="A510">
        <f t="shared" si="13"/>
        <v>370</v>
      </c>
      <c r="B510">
        <f t="shared" si="13"/>
        <v>372</v>
      </c>
      <c r="C510">
        <v>100</v>
      </c>
      <c r="D510">
        <v>6</v>
      </c>
      <c r="E510">
        <v>1</v>
      </c>
      <c r="F510">
        <v>1</v>
      </c>
      <c r="G510">
        <v>1</v>
      </c>
      <c r="H510">
        <v>2</v>
      </c>
      <c r="I510">
        <v>1</v>
      </c>
      <c r="J510">
        <v>3</v>
      </c>
      <c r="K510" s="33">
        <v>4</v>
      </c>
      <c r="L510">
        <v>1</v>
      </c>
      <c r="M510" s="32" t="s">
        <v>517</v>
      </c>
      <c r="N510" s="37">
        <f t="shared" si="14"/>
        <v>599</v>
      </c>
      <c r="O510">
        <v>0.04</v>
      </c>
      <c r="P510" t="s">
        <v>327</v>
      </c>
      <c r="Q510">
        <v>0.46</v>
      </c>
      <c r="R510" s="7">
        <v>1.23</v>
      </c>
      <c r="S510">
        <v>0.03</v>
      </c>
    </row>
    <row r="511" spans="1:38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51"/>
      <c r="L511" s="45"/>
      <c r="M511" s="38" t="s">
        <v>369</v>
      </c>
      <c r="N511" s="48">
        <f>(N510+1)</f>
        <v>600</v>
      </c>
      <c r="O511">
        <v>0.53</v>
      </c>
      <c r="P511">
        <v>1.2E-2</v>
      </c>
      <c r="Q511">
        <v>31.2</v>
      </c>
      <c r="R511" s="7">
        <v>10.4</v>
      </c>
      <c r="S511">
        <v>0.16</v>
      </c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spans="1:38" x14ac:dyDescent="0.25">
      <c r="A512">
        <f>(A510+2)</f>
        <v>372</v>
      </c>
      <c r="B512">
        <f>(B510+2)</f>
        <v>374</v>
      </c>
      <c r="C512">
        <v>100</v>
      </c>
      <c r="D512">
        <v>6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3</v>
      </c>
      <c r="K512" s="33">
        <v>4</v>
      </c>
      <c r="L512">
        <v>1</v>
      </c>
      <c r="M512" s="32" t="s">
        <v>518</v>
      </c>
      <c r="N512" s="37">
        <f>(N511+1)</f>
        <v>601</v>
      </c>
      <c r="O512">
        <v>0.06</v>
      </c>
      <c r="P512" t="s">
        <v>327</v>
      </c>
      <c r="Q512">
        <v>0.54</v>
      </c>
      <c r="R512" s="7">
        <v>2.46</v>
      </c>
      <c r="S512">
        <v>0.04</v>
      </c>
    </row>
    <row r="513" spans="1:19" x14ac:dyDescent="0.25">
      <c r="A513">
        <f>(A512+2)</f>
        <v>374</v>
      </c>
      <c r="B513">
        <f>(B512+2)</f>
        <v>376</v>
      </c>
      <c r="C513">
        <v>100</v>
      </c>
      <c r="D513">
        <v>6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</v>
      </c>
      <c r="K513" s="33">
        <v>4</v>
      </c>
      <c r="L513">
        <v>1</v>
      </c>
      <c r="M513" s="32" t="s">
        <v>519</v>
      </c>
      <c r="N513" s="37">
        <f t="shared" si="14"/>
        <v>602</v>
      </c>
      <c r="O513">
        <v>0.12</v>
      </c>
      <c r="P513" t="s">
        <v>327</v>
      </c>
      <c r="Q513">
        <v>0.66</v>
      </c>
      <c r="R513" s="7">
        <v>8.0299999999999994</v>
      </c>
      <c r="S513">
        <v>0.08</v>
      </c>
    </row>
    <row r="514" spans="1:19" x14ac:dyDescent="0.25">
      <c r="A514">
        <f t="shared" ref="A514:B516" si="15">(A513+2)</f>
        <v>376</v>
      </c>
      <c r="B514">
        <f t="shared" si="15"/>
        <v>378</v>
      </c>
      <c r="C514">
        <v>100</v>
      </c>
      <c r="D514">
        <v>8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2</v>
      </c>
      <c r="K514" s="33">
        <v>4</v>
      </c>
      <c r="L514">
        <v>1</v>
      </c>
      <c r="M514" s="32" t="s">
        <v>520</v>
      </c>
      <c r="N514" s="37">
        <f t="shared" si="14"/>
        <v>603</v>
      </c>
      <c r="O514">
        <v>0.05</v>
      </c>
      <c r="P514" t="s">
        <v>327</v>
      </c>
      <c r="Q514">
        <v>0.28000000000000003</v>
      </c>
      <c r="R514" s="7">
        <v>9.9499999999999993</v>
      </c>
      <c r="S514">
        <v>0.03</v>
      </c>
    </row>
    <row r="515" spans="1:19" x14ac:dyDescent="0.25">
      <c r="A515">
        <f t="shared" si="15"/>
        <v>378</v>
      </c>
      <c r="B515">
        <f t="shared" si="15"/>
        <v>380</v>
      </c>
      <c r="C515">
        <v>100</v>
      </c>
      <c r="D515">
        <v>6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2</v>
      </c>
      <c r="K515" s="33">
        <v>4</v>
      </c>
      <c r="L515">
        <v>1</v>
      </c>
      <c r="M515" s="32" t="s">
        <v>521</v>
      </c>
      <c r="N515" s="37">
        <f t="shared" si="14"/>
        <v>604</v>
      </c>
      <c r="O515">
        <v>0.02</v>
      </c>
      <c r="P515" t="s">
        <v>327</v>
      </c>
      <c r="Q515">
        <v>0.21</v>
      </c>
      <c r="R515" s="7">
        <v>7.49</v>
      </c>
      <c r="S515">
        <v>0.01</v>
      </c>
    </row>
    <row r="516" spans="1:19" x14ac:dyDescent="0.25">
      <c r="A516">
        <f t="shared" si="15"/>
        <v>380</v>
      </c>
      <c r="B516">
        <f t="shared" si="15"/>
        <v>382</v>
      </c>
      <c r="C516">
        <v>100</v>
      </c>
      <c r="D516">
        <v>8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2</v>
      </c>
      <c r="K516" s="33">
        <v>4</v>
      </c>
      <c r="L516">
        <v>1</v>
      </c>
      <c r="M516" s="32" t="s">
        <v>522</v>
      </c>
      <c r="N516" s="37">
        <f t="shared" si="14"/>
        <v>605</v>
      </c>
      <c r="O516">
        <v>7.0000000000000007E-2</v>
      </c>
      <c r="P516" t="s">
        <v>327</v>
      </c>
      <c r="Q516">
        <v>0.38</v>
      </c>
      <c r="R516" s="7">
        <v>5.28</v>
      </c>
      <c r="S516">
        <v>0.05</v>
      </c>
    </row>
    <row r="517" spans="1:19" x14ac:dyDescent="0.25">
      <c r="A517">
        <f>(A516+2)</f>
        <v>382</v>
      </c>
      <c r="B517">
        <f>(B516+2)</f>
        <v>384</v>
      </c>
      <c r="C517">
        <v>100</v>
      </c>
      <c r="D517">
        <v>9</v>
      </c>
      <c r="E517">
        <v>1</v>
      </c>
      <c r="F517">
        <v>1</v>
      </c>
      <c r="G517">
        <v>2</v>
      </c>
      <c r="H517">
        <v>2</v>
      </c>
      <c r="I517">
        <v>1</v>
      </c>
      <c r="J517">
        <v>2</v>
      </c>
      <c r="K517" s="33">
        <v>4</v>
      </c>
      <c r="L517">
        <v>1</v>
      </c>
      <c r="M517" s="32" t="s">
        <v>523</v>
      </c>
      <c r="N517" s="37">
        <f t="shared" si="14"/>
        <v>606</v>
      </c>
      <c r="O517">
        <v>0.05</v>
      </c>
      <c r="P517" t="s">
        <v>327</v>
      </c>
      <c r="Q517">
        <v>0.48</v>
      </c>
      <c r="R517" s="7">
        <v>6.29</v>
      </c>
      <c r="S517">
        <v>0.03</v>
      </c>
    </row>
    <row r="518" spans="1:19" x14ac:dyDescent="0.25">
      <c r="A518">
        <f>(A517+2)</f>
        <v>384</v>
      </c>
      <c r="B518">
        <f>(B517+2)</f>
        <v>386</v>
      </c>
      <c r="C518">
        <v>100</v>
      </c>
      <c r="D518">
        <v>6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 s="33">
        <v>4</v>
      </c>
      <c r="L518">
        <v>1</v>
      </c>
      <c r="M518" s="32" t="s">
        <v>524</v>
      </c>
      <c r="N518" s="37">
        <f t="shared" si="14"/>
        <v>607</v>
      </c>
      <c r="O518">
        <v>0.06</v>
      </c>
      <c r="P518" t="s">
        <v>327</v>
      </c>
      <c r="Q518">
        <v>0.24</v>
      </c>
      <c r="R518" s="7">
        <v>4.09</v>
      </c>
      <c r="S518">
        <v>0.04</v>
      </c>
    </row>
    <row r="519" spans="1:19" x14ac:dyDescent="0.25">
      <c r="A519">
        <f>(A518+2)</f>
        <v>386</v>
      </c>
      <c r="B519">
        <v>386.9</v>
      </c>
      <c r="C519">
        <v>100</v>
      </c>
      <c r="D519">
        <v>8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2</v>
      </c>
      <c r="K519" s="33">
        <v>4</v>
      </c>
      <c r="L519">
        <v>1</v>
      </c>
      <c r="M519" s="32" t="s">
        <v>525</v>
      </c>
      <c r="N519" s="37">
        <v>608</v>
      </c>
      <c r="O519">
        <v>0.02</v>
      </c>
      <c r="P519" t="s">
        <v>327</v>
      </c>
      <c r="Q519">
        <v>0.16</v>
      </c>
      <c r="R519" s="7">
        <v>6.53</v>
      </c>
      <c r="S519">
        <v>0.02</v>
      </c>
    </row>
    <row r="520" spans="1:19" x14ac:dyDescent="0.25">
      <c r="A520" t="s">
        <v>526</v>
      </c>
      <c r="K520" s="33"/>
      <c r="M520" s="41" t="s">
        <v>527</v>
      </c>
      <c r="N520" s="37"/>
      <c r="R520" s="7"/>
    </row>
    <row r="521" spans="1:19" x14ac:dyDescent="0.25">
      <c r="K521" s="33"/>
      <c r="M521" s="32" t="s">
        <v>528</v>
      </c>
      <c r="N521" s="37"/>
      <c r="R521" s="7"/>
    </row>
    <row r="522" spans="1:19" x14ac:dyDescent="0.25">
      <c r="K522" s="33"/>
      <c r="M522" s="32" t="s">
        <v>529</v>
      </c>
      <c r="N522" s="37"/>
      <c r="R522" s="7"/>
    </row>
    <row r="523" spans="1:19" x14ac:dyDescent="0.25">
      <c r="K523" s="33"/>
      <c r="M523" s="41" t="s">
        <v>530</v>
      </c>
      <c r="N523" s="37"/>
      <c r="R523" s="7"/>
    </row>
    <row r="524" spans="1:19" x14ac:dyDescent="0.25">
      <c r="K524" s="33"/>
      <c r="M524" s="53" t="s">
        <v>531</v>
      </c>
      <c r="N524" s="37"/>
      <c r="R524" s="7"/>
    </row>
    <row r="525" spans="1:19" x14ac:dyDescent="0.25">
      <c r="K525" s="33"/>
      <c r="M525" s="53" t="s">
        <v>532</v>
      </c>
      <c r="N525" s="37"/>
      <c r="R525" s="7"/>
    </row>
    <row r="526" spans="1:19" x14ac:dyDescent="0.25">
      <c r="K526" s="33"/>
      <c r="M526" s="53" t="s">
        <v>533</v>
      </c>
      <c r="N526" s="37"/>
      <c r="R526" s="7"/>
    </row>
    <row r="527" spans="1:19" x14ac:dyDescent="0.25">
      <c r="K527" s="33"/>
      <c r="M527" s="53" t="s">
        <v>534</v>
      </c>
      <c r="N527" s="37"/>
      <c r="R527" s="7"/>
    </row>
    <row r="528" spans="1:19" x14ac:dyDescent="0.25">
      <c r="K528" s="33"/>
      <c r="M528" s="53" t="s">
        <v>535</v>
      </c>
      <c r="N528" s="37"/>
      <c r="R528" s="7"/>
    </row>
    <row r="529" spans="11:18" x14ac:dyDescent="0.25">
      <c r="K529" s="33"/>
      <c r="M529" s="32" t="s">
        <v>536</v>
      </c>
      <c r="N529" s="37"/>
      <c r="R529" s="7"/>
    </row>
    <row r="530" spans="11:18" x14ac:dyDescent="0.25">
      <c r="K530" s="33"/>
      <c r="M530" s="32" t="s">
        <v>537</v>
      </c>
      <c r="N530" s="37"/>
      <c r="R530" s="7"/>
    </row>
    <row r="531" spans="11:18" x14ac:dyDescent="0.25">
      <c r="K531" s="33"/>
      <c r="M531" s="32" t="s">
        <v>538</v>
      </c>
      <c r="N531" s="37"/>
      <c r="R531" s="7"/>
    </row>
    <row r="532" spans="11:18" x14ac:dyDescent="0.25">
      <c r="K532" s="33"/>
      <c r="M532" s="41" t="s">
        <v>539</v>
      </c>
      <c r="N532" s="37"/>
      <c r="R532" s="7"/>
    </row>
    <row r="533" spans="11:18" x14ac:dyDescent="0.25">
      <c r="K533" s="33"/>
      <c r="M533" s="53" t="s">
        <v>540</v>
      </c>
      <c r="N533" s="37"/>
      <c r="R533" s="7"/>
    </row>
    <row r="534" spans="11:18" x14ac:dyDescent="0.25">
      <c r="K534" s="33"/>
      <c r="M534" s="32" t="s">
        <v>541</v>
      </c>
      <c r="N534" s="37"/>
      <c r="R534" s="7"/>
    </row>
    <row r="535" spans="11:18" x14ac:dyDescent="0.25">
      <c r="K535" s="33"/>
      <c r="M535" s="32" t="s">
        <v>542</v>
      </c>
      <c r="N535" s="37"/>
      <c r="R535" s="7"/>
    </row>
    <row r="536" spans="11:18" x14ac:dyDescent="0.25">
      <c r="K536" s="33"/>
      <c r="M536" s="32" t="s">
        <v>543</v>
      </c>
      <c r="N536" s="37"/>
      <c r="R536" s="7"/>
    </row>
    <row r="537" spans="11:18" x14ac:dyDescent="0.25">
      <c r="K537" s="33"/>
      <c r="M537" s="32" t="s">
        <v>544</v>
      </c>
      <c r="N537" s="37"/>
      <c r="R537" s="7"/>
    </row>
    <row r="538" spans="11:18" x14ac:dyDescent="0.25">
      <c r="K538" s="33"/>
      <c r="M538" s="32" t="s">
        <v>545</v>
      </c>
      <c r="N538" s="37"/>
      <c r="R538" s="7"/>
    </row>
    <row r="539" spans="11:18" x14ac:dyDescent="0.25">
      <c r="K539" s="33"/>
      <c r="M539" s="32" t="s">
        <v>546</v>
      </c>
      <c r="N539" s="37"/>
      <c r="R539" s="7"/>
    </row>
    <row r="540" spans="11:18" x14ac:dyDescent="0.25">
      <c r="K540" s="33"/>
      <c r="M540" s="32" t="s">
        <v>547</v>
      </c>
      <c r="N540" s="37"/>
      <c r="R540" s="7"/>
    </row>
    <row r="541" spans="11:18" x14ac:dyDescent="0.25">
      <c r="K541" s="33"/>
      <c r="M541" s="41" t="s">
        <v>548</v>
      </c>
      <c r="N541" s="37"/>
      <c r="R541" s="7"/>
    </row>
    <row r="542" spans="11:18" x14ac:dyDescent="0.25">
      <c r="K542" s="33"/>
      <c r="M542" s="32" t="s">
        <v>549</v>
      </c>
      <c r="N542" s="37"/>
      <c r="R542" s="7"/>
    </row>
    <row r="543" spans="11:18" x14ac:dyDescent="0.25">
      <c r="K543" s="33"/>
      <c r="M543" s="32" t="s">
        <v>550</v>
      </c>
      <c r="N543" s="37"/>
      <c r="R543" s="7"/>
    </row>
    <row r="544" spans="11:18" x14ac:dyDescent="0.25">
      <c r="K544" s="33"/>
      <c r="M544" s="41" t="s">
        <v>551</v>
      </c>
      <c r="N544" s="37"/>
      <c r="R544" s="7"/>
    </row>
    <row r="545" spans="11:18" x14ac:dyDescent="0.25">
      <c r="K545" s="33"/>
      <c r="M545" s="32" t="s">
        <v>552</v>
      </c>
      <c r="N545" s="37"/>
      <c r="R545" s="7"/>
    </row>
    <row r="546" spans="11:18" x14ac:dyDescent="0.25">
      <c r="K546" s="33"/>
      <c r="M546" s="32" t="s">
        <v>553</v>
      </c>
      <c r="N546" s="37"/>
      <c r="R546" s="7"/>
    </row>
    <row r="547" spans="11:18" x14ac:dyDescent="0.25">
      <c r="K547" s="33"/>
      <c r="M547" s="32" t="s">
        <v>554</v>
      </c>
      <c r="N547" s="37"/>
    </row>
    <row r="548" spans="11:18" x14ac:dyDescent="0.25">
      <c r="K548" s="33"/>
      <c r="M548" s="32" t="s">
        <v>555</v>
      </c>
      <c r="N548" s="37"/>
    </row>
    <row r="549" spans="11:18" x14ac:dyDescent="0.25">
      <c r="K549" s="33"/>
      <c r="M549" s="41" t="s">
        <v>556</v>
      </c>
      <c r="N549" s="37"/>
    </row>
    <row r="550" spans="11:18" x14ac:dyDescent="0.25">
      <c r="K550" s="33"/>
      <c r="M550" s="32" t="s">
        <v>557</v>
      </c>
      <c r="N550" s="37"/>
    </row>
    <row r="551" spans="11:18" x14ac:dyDescent="0.25">
      <c r="K551" s="33"/>
      <c r="M551" s="41" t="s">
        <v>558</v>
      </c>
      <c r="N551" s="37"/>
    </row>
    <row r="552" spans="11:18" x14ac:dyDescent="0.25">
      <c r="K552" s="33"/>
      <c r="M552" s="32" t="s">
        <v>559</v>
      </c>
      <c r="N552" s="37"/>
    </row>
    <row r="553" spans="11:18" x14ac:dyDescent="0.25">
      <c r="K553" s="33"/>
      <c r="M553" s="32" t="s">
        <v>560</v>
      </c>
      <c r="N553" s="37"/>
    </row>
    <row r="554" spans="11:18" x14ac:dyDescent="0.25">
      <c r="K554" s="33"/>
      <c r="M554" s="32" t="s">
        <v>561</v>
      </c>
      <c r="N554" s="37"/>
    </row>
    <row r="555" spans="11:18" x14ac:dyDescent="0.25">
      <c r="K555" s="33"/>
      <c r="M555" s="32" t="s">
        <v>562</v>
      </c>
      <c r="N555" s="37"/>
    </row>
    <row r="556" spans="11:18" x14ac:dyDescent="0.25">
      <c r="K556" s="33"/>
      <c r="M556" s="32" t="s">
        <v>563</v>
      </c>
      <c r="N556" s="37"/>
    </row>
    <row r="557" spans="11:18" x14ac:dyDescent="0.25">
      <c r="K557" s="33"/>
      <c r="M557" s="32" t="s">
        <v>564</v>
      </c>
      <c r="N557" s="37"/>
    </row>
    <row r="558" spans="11:18" x14ac:dyDescent="0.25">
      <c r="K558" s="33"/>
      <c r="M558" s="32" t="s">
        <v>565</v>
      </c>
      <c r="N558" s="37"/>
    </row>
    <row r="559" spans="11:18" x14ac:dyDescent="0.25">
      <c r="K559" s="33"/>
      <c r="M559" s="32"/>
      <c r="N559" s="37"/>
    </row>
    <row r="560" spans="11:18" x14ac:dyDescent="0.25">
      <c r="K560" s="33"/>
      <c r="M560" s="32"/>
      <c r="N560" s="37"/>
    </row>
    <row r="561" spans="1:35" x14ac:dyDescent="0.25">
      <c r="A561" t="s">
        <v>566</v>
      </c>
      <c r="K561" s="33"/>
      <c r="M561" s="32"/>
      <c r="N561" s="37"/>
    </row>
    <row r="562" spans="1:35" x14ac:dyDescent="0.25">
      <c r="K562" s="33"/>
      <c r="M562" s="32"/>
      <c r="N562" s="37"/>
    </row>
    <row r="563" spans="1:35" x14ac:dyDescent="0.25">
      <c r="K563" s="33"/>
      <c r="M563" s="32"/>
      <c r="N563" s="37"/>
    </row>
    <row r="564" spans="1:35" x14ac:dyDescent="0.25">
      <c r="K564" s="33"/>
      <c r="M564" s="32"/>
      <c r="N564" s="37"/>
    </row>
    <row r="565" spans="1:35" x14ac:dyDescent="0.25">
      <c r="K565" s="33"/>
      <c r="M565" s="32"/>
      <c r="N565" s="37"/>
    </row>
    <row r="566" spans="1:35" x14ac:dyDescent="0.25">
      <c r="A566" s="70" t="s">
        <v>567</v>
      </c>
      <c r="B566" s="70"/>
      <c r="C566" s="70" t="s">
        <v>568</v>
      </c>
      <c r="D566" s="70"/>
      <c r="E566" s="70"/>
      <c r="F566" s="70" t="s">
        <v>569</v>
      </c>
      <c r="G566" s="70"/>
      <c r="H566" s="70"/>
      <c r="I566" s="70"/>
      <c r="J566" s="70" t="s">
        <v>570</v>
      </c>
      <c r="K566" s="70"/>
      <c r="L566" s="70"/>
      <c r="M566" s="1" t="s">
        <v>4</v>
      </c>
      <c r="N566" s="70" t="s">
        <v>571</v>
      </c>
      <c r="O566" s="70"/>
      <c r="P566" s="70"/>
      <c r="Q566" s="70" t="s">
        <v>283</v>
      </c>
      <c r="R566" s="70"/>
      <c r="X566" t="s">
        <v>14</v>
      </c>
      <c r="AA566" t="s">
        <v>178</v>
      </c>
      <c r="AB566" t="s">
        <v>36</v>
      </c>
      <c r="AC566" t="s">
        <v>284</v>
      </c>
      <c r="AD566" t="s">
        <v>285</v>
      </c>
      <c r="AE566" t="s">
        <v>286</v>
      </c>
      <c r="AF566" t="s">
        <v>287</v>
      </c>
      <c r="AG566" t="s">
        <v>288</v>
      </c>
      <c r="AH566" t="s">
        <v>289</v>
      </c>
      <c r="AI566" t="s">
        <v>290</v>
      </c>
    </row>
    <row r="567" spans="1:35" x14ac:dyDescent="0.25">
      <c r="A567" s="70" t="s">
        <v>572</v>
      </c>
      <c r="B567" s="70"/>
      <c r="C567" s="70"/>
      <c r="D567" s="70"/>
      <c r="E567" s="70"/>
      <c r="F567" s="70" t="s">
        <v>573</v>
      </c>
      <c r="G567" s="70"/>
      <c r="H567" s="70"/>
      <c r="I567" s="70"/>
      <c r="J567" s="70" t="s">
        <v>574</v>
      </c>
      <c r="K567" s="70"/>
      <c r="L567" s="70"/>
      <c r="M567" t="s">
        <v>575</v>
      </c>
      <c r="N567" s="70" t="s">
        <v>576</v>
      </c>
      <c r="O567" s="70"/>
      <c r="P567" s="70"/>
      <c r="Q567" s="70"/>
      <c r="R567" s="4"/>
      <c r="X567">
        <v>1</v>
      </c>
      <c r="Y567" t="s">
        <v>22</v>
      </c>
      <c r="AA567" t="s">
        <v>180</v>
      </c>
      <c r="AB567" t="s">
        <v>181</v>
      </c>
      <c r="AC567" s="6" t="s">
        <v>296</v>
      </c>
      <c r="AD567" t="s">
        <v>182</v>
      </c>
      <c r="AE567" t="s">
        <v>182</v>
      </c>
      <c r="AF567" t="s">
        <v>577</v>
      </c>
      <c r="AG567" t="s">
        <v>182</v>
      </c>
      <c r="AH567" t="s">
        <v>578</v>
      </c>
      <c r="AI567" t="s">
        <v>182</v>
      </c>
    </row>
    <row r="568" spans="1:35" x14ac:dyDescent="0.25">
      <c r="A568" s="2" t="s">
        <v>15</v>
      </c>
      <c r="B568" s="2"/>
      <c r="C568" s="2" t="s">
        <v>16</v>
      </c>
      <c r="D568" s="2" t="s">
        <v>17</v>
      </c>
      <c r="E568" s="2" t="s">
        <v>18</v>
      </c>
      <c r="F568" s="2" t="s">
        <v>16</v>
      </c>
      <c r="G568" s="2" t="s">
        <v>19</v>
      </c>
      <c r="H568" s="2" t="s">
        <v>18</v>
      </c>
      <c r="I568" s="2" t="s">
        <v>16</v>
      </c>
      <c r="J568" s="2" t="s">
        <v>17</v>
      </c>
      <c r="K568" s="2" t="s">
        <v>18</v>
      </c>
      <c r="L568" s="2" t="s">
        <v>16</v>
      </c>
      <c r="M568" s="2" t="s">
        <v>299</v>
      </c>
      <c r="N568" s="70" t="s">
        <v>300</v>
      </c>
      <c r="O568" s="70"/>
      <c r="P568" s="70"/>
      <c r="Q568" s="70" t="s">
        <v>301</v>
      </c>
      <c r="R568" s="70"/>
      <c r="X568">
        <v>2</v>
      </c>
      <c r="Y568" t="s">
        <v>302</v>
      </c>
      <c r="AB568" t="s">
        <v>183</v>
      </c>
      <c r="AC568" s="6" t="s">
        <v>303</v>
      </c>
      <c r="AD568" t="s">
        <v>184</v>
      </c>
      <c r="AE568" t="s">
        <v>184</v>
      </c>
      <c r="AF568" t="s">
        <v>579</v>
      </c>
      <c r="AG568" t="s">
        <v>184</v>
      </c>
      <c r="AH568" t="s">
        <v>305</v>
      </c>
      <c r="AI568" t="s">
        <v>306</v>
      </c>
    </row>
    <row r="569" spans="1:35" x14ac:dyDescent="0.25">
      <c r="A569" s="2"/>
      <c r="B569" s="2"/>
      <c r="C569" s="2" t="s">
        <v>23</v>
      </c>
      <c r="D569" s="2" t="s">
        <v>580</v>
      </c>
      <c r="E569" s="2">
        <v>-44.2</v>
      </c>
      <c r="F569" s="2" t="s">
        <v>581</v>
      </c>
      <c r="G569" s="2" t="s">
        <v>582</v>
      </c>
      <c r="H569" s="2">
        <v>-45.8</v>
      </c>
      <c r="I569" s="2" t="s">
        <v>583</v>
      </c>
      <c r="J569" s="2" t="s">
        <v>584</v>
      </c>
      <c r="K569" s="2">
        <v>-45.9</v>
      </c>
      <c r="L569" s="2"/>
      <c r="M569" s="21"/>
      <c r="N569" s="4"/>
      <c r="O569" s="2"/>
      <c r="P569" s="2"/>
      <c r="Q569" s="2"/>
      <c r="R569" s="2"/>
      <c r="X569">
        <v>5</v>
      </c>
      <c r="Y569" t="s">
        <v>309</v>
      </c>
      <c r="AB569" t="s">
        <v>186</v>
      </c>
      <c r="AC569" s="6" t="s">
        <v>310</v>
      </c>
      <c r="AD569" t="s">
        <v>187</v>
      </c>
      <c r="AE569" t="s">
        <v>187</v>
      </c>
      <c r="AF569" t="s">
        <v>585</v>
      </c>
      <c r="AG569" t="s">
        <v>187</v>
      </c>
      <c r="AH569" t="s">
        <v>312</v>
      </c>
      <c r="AI569" t="s">
        <v>187</v>
      </c>
    </row>
    <row r="570" spans="1:35" x14ac:dyDescent="0.25">
      <c r="A570" s="70" t="s">
        <v>27</v>
      </c>
      <c r="B570" s="70"/>
      <c r="C570" s="4"/>
      <c r="D570" s="4"/>
      <c r="E570" s="4"/>
      <c r="F570" s="4"/>
      <c r="M570"/>
      <c r="N570" s="70" t="s">
        <v>185</v>
      </c>
      <c r="O570" s="70"/>
      <c r="V570" t="s">
        <v>313</v>
      </c>
      <c r="W570" t="s">
        <v>314</v>
      </c>
      <c r="X570">
        <v>10</v>
      </c>
      <c r="Y570" t="s">
        <v>315</v>
      </c>
      <c r="AB570" t="s">
        <v>188</v>
      </c>
      <c r="AC570" t="s">
        <v>316</v>
      </c>
      <c r="AD570" t="s">
        <v>189</v>
      </c>
      <c r="AE570" t="s">
        <v>189</v>
      </c>
      <c r="AF570" t="s">
        <v>586</v>
      </c>
      <c r="AG570" t="s">
        <v>189</v>
      </c>
      <c r="AH570" t="s">
        <v>318</v>
      </c>
      <c r="AI570" t="s">
        <v>189</v>
      </c>
    </row>
    <row r="571" spans="1:35" x14ac:dyDescent="0.25">
      <c r="A571" t="s">
        <v>33</v>
      </c>
      <c r="B571" t="s">
        <v>34</v>
      </c>
      <c r="C571" t="s">
        <v>35</v>
      </c>
      <c r="D571" t="s">
        <v>36</v>
      </c>
      <c r="E571" t="s">
        <v>37</v>
      </c>
      <c r="F571" t="s">
        <v>38</v>
      </c>
      <c r="G571" t="s">
        <v>39</v>
      </c>
      <c r="H571" t="s">
        <v>40</v>
      </c>
      <c r="I571" t="s">
        <v>41</v>
      </c>
      <c r="J571" t="s">
        <v>287</v>
      </c>
      <c r="K571" t="s">
        <v>319</v>
      </c>
      <c r="L571" t="s">
        <v>43</v>
      </c>
      <c r="M571" t="s">
        <v>44</v>
      </c>
      <c r="N571" t="s">
        <v>45</v>
      </c>
      <c r="O571" t="s">
        <v>46</v>
      </c>
      <c r="P571" t="s">
        <v>47</v>
      </c>
      <c r="Q571" t="s">
        <v>48</v>
      </c>
      <c r="R571" t="s">
        <v>49</v>
      </c>
      <c r="S571" t="s">
        <v>321</v>
      </c>
      <c r="V571" t="s">
        <v>16</v>
      </c>
      <c r="W571" t="s">
        <v>323</v>
      </c>
      <c r="X571">
        <v>11</v>
      </c>
      <c r="Y571" t="s">
        <v>324</v>
      </c>
      <c r="AC571" s="6" t="s">
        <v>328</v>
      </c>
      <c r="AH571" s="6"/>
    </row>
    <row r="572" spans="1:35" x14ac:dyDescent="0.25">
      <c r="M572" s="5"/>
      <c r="AC572" s="8" t="s">
        <v>330</v>
      </c>
    </row>
    <row r="573" spans="1:35" x14ac:dyDescent="0.25">
      <c r="M573"/>
      <c r="N573" s="7"/>
    </row>
    <row r="574" spans="1:35" x14ac:dyDescent="0.25">
      <c r="A574">
        <v>0</v>
      </c>
      <c r="B574">
        <v>2</v>
      </c>
      <c r="C574">
        <v>85</v>
      </c>
      <c r="D574">
        <v>10</v>
      </c>
      <c r="E574">
        <v>1</v>
      </c>
      <c r="F574">
        <v>1</v>
      </c>
      <c r="G574">
        <v>2</v>
      </c>
      <c r="H574">
        <v>2</v>
      </c>
      <c r="I574">
        <v>3</v>
      </c>
      <c r="J574">
        <v>3</v>
      </c>
      <c r="K574" s="33">
        <v>1</v>
      </c>
      <c r="L574">
        <v>1</v>
      </c>
      <c r="M574" s="39" t="s">
        <v>587</v>
      </c>
      <c r="N574" s="40">
        <v>609</v>
      </c>
      <c r="O574">
        <v>0.04</v>
      </c>
      <c r="P574" t="s">
        <v>327</v>
      </c>
      <c r="Q574" s="12">
        <v>0.59</v>
      </c>
      <c r="R574" s="7">
        <v>3.91</v>
      </c>
      <c r="S574" s="9">
        <v>0.01</v>
      </c>
    </row>
    <row r="575" spans="1:35" x14ac:dyDescent="0.25">
      <c r="A575">
        <f>(A574+2)</f>
        <v>2</v>
      </c>
      <c r="B575">
        <f>(B574+2)</f>
        <v>4</v>
      </c>
      <c r="C575">
        <v>100</v>
      </c>
      <c r="D575">
        <v>11</v>
      </c>
      <c r="E575">
        <v>1</v>
      </c>
      <c r="F575">
        <v>1</v>
      </c>
      <c r="G575">
        <v>1</v>
      </c>
      <c r="H575">
        <v>1</v>
      </c>
      <c r="I575">
        <v>2</v>
      </c>
      <c r="J575">
        <v>3</v>
      </c>
      <c r="K575" s="33">
        <v>4</v>
      </c>
      <c r="L575">
        <v>1</v>
      </c>
      <c r="M575" s="41" t="s">
        <v>588</v>
      </c>
      <c r="N575" s="40">
        <f>(N574+1)</f>
        <v>610</v>
      </c>
      <c r="O575">
        <v>0.04</v>
      </c>
      <c r="P575" t="s">
        <v>327</v>
      </c>
      <c r="Q575" s="12">
        <v>0.25</v>
      </c>
      <c r="R575" s="7">
        <v>11.15</v>
      </c>
      <c r="S575" s="9">
        <v>0.02</v>
      </c>
    </row>
    <row r="576" spans="1:35" x14ac:dyDescent="0.25">
      <c r="A576">
        <f t="shared" ref="A576:B587" si="16">(A575+2)</f>
        <v>4</v>
      </c>
      <c r="B576">
        <f t="shared" si="16"/>
        <v>6</v>
      </c>
      <c r="C576">
        <v>100</v>
      </c>
      <c r="D576">
        <v>17</v>
      </c>
      <c r="E576">
        <v>1</v>
      </c>
      <c r="F576">
        <v>1</v>
      </c>
      <c r="G576">
        <v>1</v>
      </c>
      <c r="H576">
        <v>1</v>
      </c>
      <c r="I576">
        <v>3</v>
      </c>
      <c r="J576">
        <v>3</v>
      </c>
      <c r="K576" s="33">
        <v>4</v>
      </c>
      <c r="L576">
        <v>1</v>
      </c>
      <c r="M576" t="s">
        <v>589</v>
      </c>
      <c r="N576" s="40">
        <f t="shared" ref="N576:N639" si="17">(N575+1)</f>
        <v>611</v>
      </c>
      <c r="O576">
        <v>0.04</v>
      </c>
      <c r="P576">
        <v>2.1999999999999999E-2</v>
      </c>
      <c r="Q576" s="12">
        <v>0.25</v>
      </c>
      <c r="R576" s="7">
        <v>6.97</v>
      </c>
      <c r="S576" s="9">
        <v>0.02</v>
      </c>
    </row>
    <row r="577" spans="1:35" x14ac:dyDescent="0.25">
      <c r="A577">
        <f t="shared" si="16"/>
        <v>6</v>
      </c>
      <c r="B577">
        <f t="shared" si="16"/>
        <v>8</v>
      </c>
      <c r="C577">
        <v>100</v>
      </c>
      <c r="D577" t="s">
        <v>458</v>
      </c>
      <c r="E577">
        <v>1</v>
      </c>
      <c r="F577">
        <v>1</v>
      </c>
      <c r="G577">
        <v>1</v>
      </c>
      <c r="H577">
        <v>2</v>
      </c>
      <c r="I577">
        <v>3</v>
      </c>
      <c r="J577">
        <v>1</v>
      </c>
      <c r="K577" s="33">
        <v>4</v>
      </c>
      <c r="L577">
        <v>1</v>
      </c>
      <c r="M577" t="s">
        <v>590</v>
      </c>
      <c r="N577" s="40">
        <f t="shared" si="17"/>
        <v>612</v>
      </c>
      <c r="O577">
        <v>0.04</v>
      </c>
      <c r="P577" t="s">
        <v>327</v>
      </c>
      <c r="Q577" s="12">
        <v>0.26</v>
      </c>
      <c r="R577" s="7">
        <v>6.02</v>
      </c>
      <c r="S577" s="9" t="s">
        <v>326</v>
      </c>
    </row>
    <row r="578" spans="1:35" x14ac:dyDescent="0.25">
      <c r="A578">
        <f t="shared" si="16"/>
        <v>8</v>
      </c>
      <c r="B578">
        <f t="shared" si="16"/>
        <v>10</v>
      </c>
      <c r="C578">
        <v>100</v>
      </c>
      <c r="D578" t="s">
        <v>460</v>
      </c>
      <c r="E578">
        <v>1</v>
      </c>
      <c r="F578">
        <v>1</v>
      </c>
      <c r="G578">
        <v>1</v>
      </c>
      <c r="H578">
        <v>1</v>
      </c>
      <c r="I578">
        <v>3</v>
      </c>
      <c r="J578">
        <v>1</v>
      </c>
      <c r="K578" s="33">
        <v>4</v>
      </c>
      <c r="L578">
        <v>1</v>
      </c>
      <c r="M578" t="s">
        <v>591</v>
      </c>
      <c r="N578" s="40">
        <f t="shared" si="17"/>
        <v>613</v>
      </c>
      <c r="O578">
        <v>0.04</v>
      </c>
      <c r="P578" t="s">
        <v>327</v>
      </c>
      <c r="Q578" s="12">
        <v>0.31</v>
      </c>
      <c r="R578" s="7">
        <v>3.96</v>
      </c>
      <c r="S578" s="9" t="s">
        <v>326</v>
      </c>
    </row>
    <row r="579" spans="1:35" x14ac:dyDescent="0.25">
      <c r="A579">
        <f t="shared" si="16"/>
        <v>10</v>
      </c>
      <c r="B579">
        <f t="shared" si="16"/>
        <v>12</v>
      </c>
      <c r="C579">
        <v>100</v>
      </c>
      <c r="D579" t="s">
        <v>592</v>
      </c>
      <c r="E579">
        <v>1</v>
      </c>
      <c r="F579">
        <v>1</v>
      </c>
      <c r="G579">
        <v>1</v>
      </c>
      <c r="H579">
        <v>2</v>
      </c>
      <c r="I579">
        <v>1</v>
      </c>
      <c r="J579">
        <v>2</v>
      </c>
      <c r="K579" s="33">
        <v>4</v>
      </c>
      <c r="L579">
        <v>1</v>
      </c>
      <c r="M579" t="s">
        <v>593</v>
      </c>
      <c r="N579" s="40">
        <f t="shared" si="17"/>
        <v>614</v>
      </c>
      <c r="O579">
        <v>0.06</v>
      </c>
      <c r="P579" t="s">
        <v>327</v>
      </c>
      <c r="Q579" s="12">
        <v>0.27</v>
      </c>
      <c r="R579" s="7">
        <v>3.36</v>
      </c>
      <c r="S579" s="9" t="s">
        <v>326</v>
      </c>
    </row>
    <row r="580" spans="1:35" x14ac:dyDescent="0.25">
      <c r="A580">
        <f t="shared" si="16"/>
        <v>12</v>
      </c>
      <c r="B580">
        <f t="shared" si="16"/>
        <v>14</v>
      </c>
      <c r="C580">
        <v>100</v>
      </c>
      <c r="D580" t="s">
        <v>594</v>
      </c>
      <c r="E580">
        <v>1</v>
      </c>
      <c r="F580">
        <v>1</v>
      </c>
      <c r="G580">
        <v>1</v>
      </c>
      <c r="H580">
        <v>1</v>
      </c>
      <c r="I580">
        <v>2</v>
      </c>
      <c r="J580">
        <v>1</v>
      </c>
      <c r="K580" s="33">
        <v>4</v>
      </c>
      <c r="L580">
        <v>1</v>
      </c>
      <c r="M580" t="s">
        <v>595</v>
      </c>
      <c r="N580" s="40">
        <f t="shared" si="17"/>
        <v>615</v>
      </c>
      <c r="O580">
        <v>0.05</v>
      </c>
      <c r="P580" t="s">
        <v>327</v>
      </c>
      <c r="Q580" s="12">
        <v>0.24</v>
      </c>
      <c r="R580" s="7">
        <v>3.56</v>
      </c>
      <c r="S580" s="9" t="s">
        <v>326</v>
      </c>
    </row>
    <row r="581" spans="1:35" x14ac:dyDescent="0.25">
      <c r="A581">
        <f t="shared" si="16"/>
        <v>14</v>
      </c>
      <c r="B581">
        <f t="shared" si="16"/>
        <v>16</v>
      </c>
      <c r="C581">
        <v>100</v>
      </c>
      <c r="D581">
        <v>14</v>
      </c>
      <c r="E581">
        <v>1</v>
      </c>
      <c r="F581">
        <v>1</v>
      </c>
      <c r="G581">
        <v>1</v>
      </c>
      <c r="H581">
        <v>2</v>
      </c>
      <c r="I581">
        <v>2</v>
      </c>
      <c r="J581">
        <v>1</v>
      </c>
      <c r="K581" s="33">
        <v>4</v>
      </c>
      <c r="L581">
        <v>1</v>
      </c>
      <c r="M581" t="s">
        <v>596</v>
      </c>
      <c r="N581" s="40">
        <f t="shared" si="17"/>
        <v>616</v>
      </c>
      <c r="O581">
        <v>0.06</v>
      </c>
      <c r="P581" t="s">
        <v>327</v>
      </c>
      <c r="Q581" s="12">
        <v>0.28999999999999998</v>
      </c>
      <c r="R581" s="7">
        <v>4.53</v>
      </c>
      <c r="S581" s="9" t="s">
        <v>326</v>
      </c>
    </row>
    <row r="582" spans="1:35" x14ac:dyDescent="0.25">
      <c r="A582">
        <f t="shared" si="16"/>
        <v>16</v>
      </c>
      <c r="B582">
        <f t="shared" si="16"/>
        <v>18</v>
      </c>
      <c r="C582">
        <v>100</v>
      </c>
      <c r="D582">
        <v>15</v>
      </c>
      <c r="E582">
        <v>1</v>
      </c>
      <c r="F582">
        <v>1</v>
      </c>
      <c r="G582">
        <v>1</v>
      </c>
      <c r="H582">
        <v>2</v>
      </c>
      <c r="I582">
        <v>2</v>
      </c>
      <c r="J582">
        <v>1</v>
      </c>
      <c r="K582" s="33">
        <v>1</v>
      </c>
      <c r="L582">
        <v>1</v>
      </c>
      <c r="M582" s="39" t="s">
        <v>597</v>
      </c>
      <c r="N582" s="40">
        <f t="shared" si="17"/>
        <v>617</v>
      </c>
      <c r="O582">
        <v>0.09</v>
      </c>
      <c r="P582" t="s">
        <v>327</v>
      </c>
      <c r="Q582" s="12">
        <v>0.2</v>
      </c>
      <c r="R582" s="7">
        <v>5.85</v>
      </c>
      <c r="S582" s="9">
        <v>0.01</v>
      </c>
    </row>
    <row r="583" spans="1:35" x14ac:dyDescent="0.25">
      <c r="A583">
        <f t="shared" si="16"/>
        <v>18</v>
      </c>
      <c r="B583">
        <f t="shared" si="16"/>
        <v>20</v>
      </c>
      <c r="C583">
        <v>110</v>
      </c>
      <c r="D583">
        <v>30</v>
      </c>
      <c r="E583">
        <v>1</v>
      </c>
      <c r="F583">
        <v>1</v>
      </c>
      <c r="G583">
        <v>1</v>
      </c>
      <c r="H583">
        <v>2</v>
      </c>
      <c r="I583">
        <v>2</v>
      </c>
      <c r="J583">
        <v>1</v>
      </c>
      <c r="K583" s="33">
        <v>1</v>
      </c>
      <c r="L583">
        <v>1</v>
      </c>
      <c r="M583" s="39" t="s">
        <v>598</v>
      </c>
      <c r="N583" s="40">
        <f t="shared" si="17"/>
        <v>618</v>
      </c>
      <c r="O583">
        <v>7.0000000000000007E-2</v>
      </c>
      <c r="P583" t="s">
        <v>327</v>
      </c>
      <c r="Q583" s="12">
        <v>0.21</v>
      </c>
      <c r="R583" s="7">
        <v>9.99</v>
      </c>
      <c r="S583" s="9">
        <v>0.02</v>
      </c>
    </row>
    <row r="584" spans="1:35" x14ac:dyDescent="0.25">
      <c r="A584">
        <f t="shared" si="16"/>
        <v>20</v>
      </c>
      <c r="B584">
        <f t="shared" si="16"/>
        <v>22</v>
      </c>
      <c r="C584">
        <v>100</v>
      </c>
      <c r="D584">
        <v>11</v>
      </c>
      <c r="E584">
        <v>1</v>
      </c>
      <c r="F584">
        <v>1</v>
      </c>
      <c r="G584">
        <v>1</v>
      </c>
      <c r="H584">
        <v>2</v>
      </c>
      <c r="I584">
        <v>2</v>
      </c>
      <c r="J584">
        <v>1</v>
      </c>
      <c r="K584" s="33">
        <v>1</v>
      </c>
      <c r="L584">
        <v>1</v>
      </c>
      <c r="M584" s="39" t="s">
        <v>599</v>
      </c>
      <c r="N584" s="40">
        <f t="shared" si="17"/>
        <v>619</v>
      </c>
      <c r="O584">
        <v>0.06</v>
      </c>
      <c r="P584" t="s">
        <v>327</v>
      </c>
      <c r="Q584" s="12">
        <v>0.28000000000000003</v>
      </c>
      <c r="R584" s="7">
        <v>10.4</v>
      </c>
      <c r="S584" s="9">
        <v>0.02</v>
      </c>
    </row>
    <row r="585" spans="1:35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 t="s">
        <v>600</v>
      </c>
      <c r="N585" s="48">
        <f t="shared" si="17"/>
        <v>620</v>
      </c>
      <c r="O585" s="45">
        <v>1.06</v>
      </c>
      <c r="P585">
        <v>0.151</v>
      </c>
      <c r="Q585" s="54">
        <v>96.2</v>
      </c>
      <c r="R585" s="7">
        <v>12.2</v>
      </c>
      <c r="S585" s="55">
        <v>0.43</v>
      </c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</row>
    <row r="586" spans="1:35" x14ac:dyDescent="0.25">
      <c r="A586">
        <f>(A584+2)</f>
        <v>22</v>
      </c>
      <c r="B586">
        <f>(B584+2)</f>
        <v>24</v>
      </c>
      <c r="C586">
        <v>100</v>
      </c>
      <c r="D586">
        <v>15</v>
      </c>
      <c r="E586">
        <v>1</v>
      </c>
      <c r="F586">
        <v>1</v>
      </c>
      <c r="G586">
        <v>1</v>
      </c>
      <c r="H586">
        <v>2</v>
      </c>
      <c r="I586">
        <v>2</v>
      </c>
      <c r="J586">
        <v>2</v>
      </c>
      <c r="K586" s="33">
        <v>4</v>
      </c>
      <c r="L586">
        <v>1</v>
      </c>
      <c r="M586" s="6" t="s">
        <v>601</v>
      </c>
      <c r="N586" s="40">
        <f t="shared" si="17"/>
        <v>621</v>
      </c>
      <c r="O586">
        <v>0.14000000000000001</v>
      </c>
      <c r="P586" t="s">
        <v>327</v>
      </c>
      <c r="Q586" s="12">
        <v>1.38</v>
      </c>
      <c r="R586" s="7">
        <v>7.32</v>
      </c>
      <c r="S586" s="9" t="s">
        <v>326</v>
      </c>
    </row>
    <row r="587" spans="1:35" x14ac:dyDescent="0.25">
      <c r="A587">
        <f t="shared" si="16"/>
        <v>24</v>
      </c>
      <c r="B587">
        <f t="shared" si="16"/>
        <v>26</v>
      </c>
      <c r="C587">
        <v>100</v>
      </c>
      <c r="D587">
        <v>11</v>
      </c>
      <c r="E587">
        <v>1</v>
      </c>
      <c r="F587">
        <v>1</v>
      </c>
      <c r="G587">
        <v>1</v>
      </c>
      <c r="H587">
        <v>2</v>
      </c>
      <c r="I587">
        <v>2</v>
      </c>
      <c r="J587">
        <v>2</v>
      </c>
      <c r="K587" s="33">
        <v>4</v>
      </c>
      <c r="L587">
        <v>1</v>
      </c>
      <c r="M587" s="39" t="s">
        <v>602</v>
      </c>
      <c r="N587" s="40">
        <f t="shared" si="17"/>
        <v>622</v>
      </c>
      <c r="O587">
        <v>0.05</v>
      </c>
      <c r="P587" t="s">
        <v>327</v>
      </c>
      <c r="Q587" s="12">
        <v>0.32</v>
      </c>
      <c r="R587" s="7">
        <v>13.85</v>
      </c>
      <c r="S587" s="9">
        <v>0.02</v>
      </c>
    </row>
    <row r="588" spans="1:35" x14ac:dyDescent="0.25">
      <c r="A588">
        <f>(A587+2)</f>
        <v>26</v>
      </c>
      <c r="B588">
        <f>(B587+2)</f>
        <v>28</v>
      </c>
      <c r="C588">
        <v>110</v>
      </c>
      <c r="D588">
        <v>13</v>
      </c>
      <c r="E588">
        <v>1</v>
      </c>
      <c r="F588">
        <v>1</v>
      </c>
      <c r="G588">
        <v>1</v>
      </c>
      <c r="H588">
        <v>2</v>
      </c>
      <c r="I588">
        <v>2</v>
      </c>
      <c r="J588">
        <v>2</v>
      </c>
      <c r="K588" s="33">
        <v>4</v>
      </c>
      <c r="L588">
        <v>1</v>
      </c>
      <c r="M588" s="39" t="s">
        <v>603</v>
      </c>
      <c r="N588" s="40">
        <f t="shared" si="17"/>
        <v>623</v>
      </c>
      <c r="O588">
        <v>0.03</v>
      </c>
      <c r="P588">
        <v>0.01</v>
      </c>
      <c r="Q588" s="12">
        <v>0.3</v>
      </c>
      <c r="R588" s="7">
        <v>5.35</v>
      </c>
      <c r="S588" s="9">
        <v>0.02</v>
      </c>
    </row>
    <row r="589" spans="1:35" x14ac:dyDescent="0.25">
      <c r="A589">
        <f>(A588+2)</f>
        <v>28</v>
      </c>
      <c r="B589">
        <f>(B588+2)</f>
        <v>30</v>
      </c>
      <c r="C589">
        <v>85</v>
      </c>
      <c r="D589">
        <v>11</v>
      </c>
      <c r="E589">
        <v>1</v>
      </c>
      <c r="F589">
        <v>1</v>
      </c>
      <c r="G589">
        <v>1</v>
      </c>
      <c r="H589">
        <v>2</v>
      </c>
      <c r="I589">
        <v>2</v>
      </c>
      <c r="J589">
        <v>3</v>
      </c>
      <c r="K589" s="33">
        <v>4</v>
      </c>
      <c r="L589">
        <v>1</v>
      </c>
      <c r="M589" s="39" t="s">
        <v>604</v>
      </c>
      <c r="N589" s="40">
        <f t="shared" si="17"/>
        <v>624</v>
      </c>
      <c r="O589">
        <v>0.02</v>
      </c>
      <c r="P589" t="s">
        <v>327</v>
      </c>
      <c r="Q589" s="12">
        <v>0.26</v>
      </c>
      <c r="R589" s="7">
        <v>4.57</v>
      </c>
      <c r="S589" s="9">
        <v>0.03</v>
      </c>
    </row>
    <row r="590" spans="1:35" x14ac:dyDescent="0.25">
      <c r="A590">
        <f t="shared" ref="A590:B604" si="18">(A589+2)</f>
        <v>30</v>
      </c>
      <c r="B590">
        <f t="shared" si="18"/>
        <v>32</v>
      </c>
      <c r="C590">
        <v>90</v>
      </c>
      <c r="D590">
        <v>8</v>
      </c>
      <c r="E590">
        <v>1</v>
      </c>
      <c r="F590">
        <v>1</v>
      </c>
      <c r="G590">
        <v>1</v>
      </c>
      <c r="H590">
        <v>2</v>
      </c>
      <c r="I590">
        <v>2</v>
      </c>
      <c r="J590">
        <v>3</v>
      </c>
      <c r="K590" s="33">
        <v>4</v>
      </c>
      <c r="L590">
        <v>1</v>
      </c>
      <c r="M590" s="39" t="s">
        <v>605</v>
      </c>
      <c r="N590" s="40">
        <f t="shared" si="17"/>
        <v>625</v>
      </c>
      <c r="O590">
        <v>0.06</v>
      </c>
      <c r="P590" t="s">
        <v>327</v>
      </c>
      <c r="Q590" s="12">
        <v>0.54</v>
      </c>
      <c r="R590" s="7">
        <v>6.52</v>
      </c>
      <c r="S590" s="9">
        <v>0.05</v>
      </c>
      <c r="V590">
        <v>30.65</v>
      </c>
      <c r="W590">
        <v>2.63</v>
      </c>
    </row>
    <row r="591" spans="1:35" x14ac:dyDescent="0.25">
      <c r="A591">
        <f t="shared" si="18"/>
        <v>32</v>
      </c>
      <c r="B591">
        <f t="shared" si="18"/>
        <v>34</v>
      </c>
      <c r="C591">
        <v>100</v>
      </c>
      <c r="D591">
        <v>13</v>
      </c>
      <c r="E591">
        <v>1</v>
      </c>
      <c r="F591">
        <v>1</v>
      </c>
      <c r="G591">
        <v>2</v>
      </c>
      <c r="H591">
        <v>2</v>
      </c>
      <c r="I591">
        <v>2</v>
      </c>
      <c r="J591">
        <v>3</v>
      </c>
      <c r="K591" s="33">
        <v>4</v>
      </c>
      <c r="L591">
        <v>1</v>
      </c>
      <c r="M591" s="39" t="s">
        <v>606</v>
      </c>
      <c r="N591" s="40">
        <f t="shared" si="17"/>
        <v>626</v>
      </c>
      <c r="O591">
        <v>0.46</v>
      </c>
      <c r="P591">
        <v>1.0999999999999999E-2</v>
      </c>
      <c r="Q591" s="12">
        <v>2.15</v>
      </c>
      <c r="R591" s="7">
        <v>8.73</v>
      </c>
      <c r="S591" s="9">
        <v>0.17</v>
      </c>
      <c r="T591">
        <f>AVERAGE(O591:O600,O602:O604,O606:O624,O626:O627)</f>
        <v>0.32441176470588234</v>
      </c>
      <c r="U591" s="12">
        <f>AVERAGE(Q591:Q600,Q602:Q604,Q606:Q624,Q626:Q627)</f>
        <v>3.8894117647058835</v>
      </c>
    </row>
    <row r="592" spans="1:35" x14ac:dyDescent="0.25">
      <c r="A592">
        <f t="shared" si="18"/>
        <v>34</v>
      </c>
      <c r="B592">
        <f t="shared" si="18"/>
        <v>36</v>
      </c>
      <c r="C592">
        <v>105</v>
      </c>
      <c r="D592">
        <v>12</v>
      </c>
      <c r="E592">
        <v>1</v>
      </c>
      <c r="F592">
        <v>1</v>
      </c>
      <c r="G592">
        <v>2</v>
      </c>
      <c r="H592">
        <v>2</v>
      </c>
      <c r="I592">
        <v>2</v>
      </c>
      <c r="J592">
        <v>2</v>
      </c>
      <c r="K592" s="33">
        <v>4</v>
      </c>
      <c r="L592">
        <v>2</v>
      </c>
      <c r="M592" s="39" t="s">
        <v>607</v>
      </c>
      <c r="N592" s="40">
        <f t="shared" si="17"/>
        <v>627</v>
      </c>
      <c r="O592">
        <v>0.68</v>
      </c>
      <c r="P592">
        <v>2.1999999999999999E-2</v>
      </c>
      <c r="Q592" s="12">
        <v>4.45</v>
      </c>
      <c r="R592" s="7">
        <v>13.25</v>
      </c>
      <c r="S592" s="9">
        <v>0.6</v>
      </c>
    </row>
    <row r="593" spans="1:35" x14ac:dyDescent="0.25">
      <c r="A593">
        <f t="shared" si="18"/>
        <v>36</v>
      </c>
      <c r="B593">
        <f t="shared" si="18"/>
        <v>38</v>
      </c>
      <c r="C593">
        <v>100</v>
      </c>
      <c r="D593" t="s">
        <v>458</v>
      </c>
      <c r="E593">
        <v>1</v>
      </c>
      <c r="F593">
        <v>1</v>
      </c>
      <c r="G593">
        <v>2</v>
      </c>
      <c r="H593">
        <v>2</v>
      </c>
      <c r="I593">
        <v>1</v>
      </c>
      <c r="J593">
        <v>2</v>
      </c>
      <c r="K593" s="33">
        <v>4</v>
      </c>
      <c r="L593">
        <v>1</v>
      </c>
      <c r="M593" s="39" t="s">
        <v>608</v>
      </c>
      <c r="N593" s="40">
        <f t="shared" si="17"/>
        <v>628</v>
      </c>
      <c r="O593">
        <v>0.41</v>
      </c>
      <c r="P593">
        <v>2.1000000000000001E-2</v>
      </c>
      <c r="Q593" s="12">
        <v>3.64</v>
      </c>
      <c r="R593" s="7">
        <v>4.97</v>
      </c>
      <c r="S593" s="9">
        <v>0.27</v>
      </c>
    </row>
    <row r="594" spans="1:35" x14ac:dyDescent="0.25">
      <c r="A594">
        <f t="shared" si="18"/>
        <v>38</v>
      </c>
      <c r="B594">
        <f t="shared" si="18"/>
        <v>40</v>
      </c>
      <c r="C594">
        <v>105</v>
      </c>
      <c r="D594">
        <v>9</v>
      </c>
      <c r="E594">
        <v>1</v>
      </c>
      <c r="F594">
        <v>1</v>
      </c>
      <c r="G594">
        <v>2</v>
      </c>
      <c r="H594">
        <v>2</v>
      </c>
      <c r="I594">
        <v>1</v>
      </c>
      <c r="J594">
        <v>2</v>
      </c>
      <c r="K594" s="33">
        <v>4</v>
      </c>
      <c r="L594">
        <v>1</v>
      </c>
      <c r="M594" s="39" t="s">
        <v>609</v>
      </c>
      <c r="N594" s="40">
        <f t="shared" si="17"/>
        <v>629</v>
      </c>
      <c r="O594">
        <v>0.35</v>
      </c>
      <c r="P594">
        <v>8.9999999999999993E-3</v>
      </c>
      <c r="Q594" s="12">
        <v>3.87</v>
      </c>
      <c r="R594" s="7">
        <v>6.16</v>
      </c>
      <c r="S594" s="9">
        <v>0.41</v>
      </c>
    </row>
    <row r="595" spans="1:35" x14ac:dyDescent="0.25">
      <c r="A595">
        <f t="shared" si="18"/>
        <v>40</v>
      </c>
      <c r="B595">
        <f t="shared" si="18"/>
        <v>42</v>
      </c>
      <c r="C595">
        <v>100</v>
      </c>
      <c r="D595">
        <v>10</v>
      </c>
      <c r="E595">
        <v>1</v>
      </c>
      <c r="F595">
        <v>1</v>
      </c>
      <c r="G595">
        <v>1</v>
      </c>
      <c r="H595">
        <v>2</v>
      </c>
      <c r="I595">
        <v>1</v>
      </c>
      <c r="J595">
        <v>2</v>
      </c>
      <c r="K595" s="33">
        <v>4</v>
      </c>
      <c r="L595">
        <v>1</v>
      </c>
      <c r="M595" s="39" t="s">
        <v>610</v>
      </c>
      <c r="N595" s="40">
        <f t="shared" si="17"/>
        <v>630</v>
      </c>
      <c r="O595">
        <v>0.16</v>
      </c>
      <c r="P595" t="s">
        <v>327</v>
      </c>
      <c r="Q595" s="12">
        <v>1.24</v>
      </c>
      <c r="R595" s="7">
        <v>6.36</v>
      </c>
      <c r="S595" s="9">
        <v>0.13</v>
      </c>
    </row>
    <row r="596" spans="1:35" x14ac:dyDescent="0.25">
      <c r="A596">
        <f t="shared" si="18"/>
        <v>42</v>
      </c>
      <c r="B596">
        <f t="shared" si="18"/>
        <v>44</v>
      </c>
      <c r="C596">
        <v>100</v>
      </c>
      <c r="D596">
        <v>12</v>
      </c>
      <c r="E596">
        <v>1</v>
      </c>
      <c r="F596">
        <v>1</v>
      </c>
      <c r="G596">
        <v>1</v>
      </c>
      <c r="H596">
        <v>2</v>
      </c>
      <c r="I596">
        <v>2</v>
      </c>
      <c r="J596">
        <v>2</v>
      </c>
      <c r="K596" s="33">
        <v>4</v>
      </c>
      <c r="L596">
        <v>1</v>
      </c>
      <c r="M596" s="39" t="s">
        <v>611</v>
      </c>
      <c r="N596" s="40">
        <f t="shared" si="17"/>
        <v>631</v>
      </c>
      <c r="O596">
        <v>0.12</v>
      </c>
      <c r="P596" t="s">
        <v>327</v>
      </c>
      <c r="Q596" s="12">
        <v>1.18</v>
      </c>
      <c r="R596" s="7">
        <v>5.09</v>
      </c>
      <c r="S596" s="9">
        <v>0.1</v>
      </c>
    </row>
    <row r="597" spans="1:35" x14ac:dyDescent="0.25">
      <c r="A597">
        <f t="shared" si="18"/>
        <v>44</v>
      </c>
      <c r="B597">
        <f t="shared" si="18"/>
        <v>46</v>
      </c>
      <c r="C597">
        <v>100</v>
      </c>
      <c r="D597">
        <v>12</v>
      </c>
      <c r="E597">
        <v>1</v>
      </c>
      <c r="F597">
        <v>1</v>
      </c>
      <c r="G597">
        <v>1</v>
      </c>
      <c r="H597">
        <v>2</v>
      </c>
      <c r="I597">
        <v>2</v>
      </c>
      <c r="J597">
        <v>2</v>
      </c>
      <c r="K597" s="33">
        <v>4</v>
      </c>
      <c r="L597">
        <v>1</v>
      </c>
      <c r="M597" s="41" t="s">
        <v>612</v>
      </c>
      <c r="N597" s="40">
        <f t="shared" si="17"/>
        <v>632</v>
      </c>
      <c r="O597">
        <v>0.13</v>
      </c>
      <c r="P597" t="s">
        <v>327</v>
      </c>
      <c r="Q597" s="12">
        <v>1.74</v>
      </c>
      <c r="R597" s="7">
        <v>6.04</v>
      </c>
      <c r="S597" s="9">
        <v>7.0000000000000007E-2</v>
      </c>
    </row>
    <row r="598" spans="1:35" x14ac:dyDescent="0.25">
      <c r="A598">
        <f t="shared" si="18"/>
        <v>46</v>
      </c>
      <c r="B598">
        <f t="shared" si="18"/>
        <v>48</v>
      </c>
      <c r="C598">
        <v>100</v>
      </c>
      <c r="D598">
        <v>7</v>
      </c>
      <c r="E598">
        <v>1</v>
      </c>
      <c r="F598">
        <v>1</v>
      </c>
      <c r="G598">
        <v>1</v>
      </c>
      <c r="H598">
        <v>2</v>
      </c>
      <c r="I598">
        <v>2</v>
      </c>
      <c r="J598">
        <v>2</v>
      </c>
      <c r="K598" s="33">
        <v>4</v>
      </c>
      <c r="L598">
        <v>1</v>
      </c>
      <c r="M598" s="39" t="s">
        <v>613</v>
      </c>
      <c r="N598" s="40">
        <f t="shared" si="17"/>
        <v>633</v>
      </c>
      <c r="O598">
        <v>0.26</v>
      </c>
      <c r="P598">
        <v>1.0999999999999999E-2</v>
      </c>
      <c r="Q598" s="12">
        <v>5.16</v>
      </c>
      <c r="R598" s="7">
        <v>6.17</v>
      </c>
      <c r="S598" s="9">
        <v>0.17</v>
      </c>
    </row>
    <row r="599" spans="1:35" x14ac:dyDescent="0.25">
      <c r="A599">
        <f t="shared" si="18"/>
        <v>48</v>
      </c>
      <c r="B599">
        <f t="shared" si="18"/>
        <v>50</v>
      </c>
      <c r="C599">
        <v>100</v>
      </c>
      <c r="D599">
        <v>10</v>
      </c>
      <c r="E599">
        <v>1</v>
      </c>
      <c r="F599">
        <v>1</v>
      </c>
      <c r="G599">
        <v>1</v>
      </c>
      <c r="H599">
        <v>2</v>
      </c>
      <c r="I599">
        <v>1</v>
      </c>
      <c r="J599">
        <v>2</v>
      </c>
      <c r="K599" s="33">
        <v>4</v>
      </c>
      <c r="L599">
        <v>2</v>
      </c>
      <c r="M599" s="6" t="s">
        <v>614</v>
      </c>
      <c r="N599" s="40">
        <f t="shared" si="17"/>
        <v>634</v>
      </c>
      <c r="O599">
        <v>0.36</v>
      </c>
      <c r="P599">
        <v>8.9999999999999993E-3</v>
      </c>
      <c r="Q599" s="12">
        <v>5.46</v>
      </c>
      <c r="R599" s="7">
        <v>4.42</v>
      </c>
      <c r="S599" s="9">
        <v>0.28000000000000003</v>
      </c>
    </row>
    <row r="600" spans="1:35" x14ac:dyDescent="0.25">
      <c r="A600">
        <f t="shared" si="18"/>
        <v>50</v>
      </c>
      <c r="B600">
        <f t="shared" si="18"/>
        <v>52</v>
      </c>
      <c r="C600">
        <v>95</v>
      </c>
      <c r="D600">
        <v>6</v>
      </c>
      <c r="E600">
        <v>1</v>
      </c>
      <c r="F600">
        <v>1</v>
      </c>
      <c r="G600">
        <v>1</v>
      </c>
      <c r="H600">
        <v>2</v>
      </c>
      <c r="I600">
        <v>1</v>
      </c>
      <c r="J600">
        <v>2</v>
      </c>
      <c r="K600" s="33">
        <v>4</v>
      </c>
      <c r="L600">
        <v>1</v>
      </c>
      <c r="M600" s="39" t="s">
        <v>615</v>
      </c>
      <c r="N600" s="40">
        <f t="shared" si="17"/>
        <v>635</v>
      </c>
      <c r="O600">
        <v>0.37</v>
      </c>
      <c r="P600">
        <v>8.9999999999999993E-3</v>
      </c>
      <c r="Q600" s="12">
        <v>5.2</v>
      </c>
      <c r="R600" s="7">
        <v>3.77</v>
      </c>
      <c r="S600" s="9">
        <v>0.36</v>
      </c>
    </row>
    <row r="601" spans="1:35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51"/>
      <c r="L601" s="45"/>
      <c r="M601" s="38" t="s">
        <v>616</v>
      </c>
      <c r="N601" s="48">
        <f>(N600+1)</f>
        <v>636</v>
      </c>
      <c r="O601" t="s">
        <v>326</v>
      </c>
      <c r="P601">
        <v>1.0999999999999999E-2</v>
      </c>
      <c r="Q601">
        <v>0.13</v>
      </c>
      <c r="R601" s="7">
        <v>0.51</v>
      </c>
      <c r="S601" t="s">
        <v>326</v>
      </c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</row>
    <row r="602" spans="1:35" x14ac:dyDescent="0.25">
      <c r="A602">
        <f>(A600+2)</f>
        <v>52</v>
      </c>
      <c r="B602">
        <f>(B600+2)</f>
        <v>54</v>
      </c>
      <c r="C602">
        <v>105</v>
      </c>
      <c r="D602">
        <v>10</v>
      </c>
      <c r="E602">
        <v>1</v>
      </c>
      <c r="F602">
        <v>1</v>
      </c>
      <c r="G602">
        <v>2</v>
      </c>
      <c r="H602">
        <v>2</v>
      </c>
      <c r="I602">
        <v>1</v>
      </c>
      <c r="J602">
        <v>2</v>
      </c>
      <c r="K602" s="33">
        <v>4</v>
      </c>
      <c r="L602">
        <v>1</v>
      </c>
      <c r="M602" s="39" t="s">
        <v>617</v>
      </c>
      <c r="N602" s="40">
        <f>(N601+1)</f>
        <v>637</v>
      </c>
      <c r="O602">
        <v>0.47</v>
      </c>
      <c r="P602">
        <v>2.3E-2</v>
      </c>
      <c r="Q602">
        <v>6.34</v>
      </c>
      <c r="R602" s="7">
        <v>3.13</v>
      </c>
      <c r="S602">
        <v>0.43</v>
      </c>
    </row>
    <row r="603" spans="1:35" x14ac:dyDescent="0.25">
      <c r="A603">
        <f>(A602+2)</f>
        <v>54</v>
      </c>
      <c r="B603">
        <f>(B602+2)</f>
        <v>56</v>
      </c>
      <c r="C603">
        <v>100</v>
      </c>
      <c r="D603">
        <v>11</v>
      </c>
      <c r="E603">
        <v>1</v>
      </c>
      <c r="F603">
        <v>1</v>
      </c>
      <c r="G603">
        <v>2</v>
      </c>
      <c r="H603">
        <v>2</v>
      </c>
      <c r="I603">
        <v>1</v>
      </c>
      <c r="J603">
        <v>2</v>
      </c>
      <c r="K603" s="33">
        <v>4</v>
      </c>
      <c r="L603">
        <v>1</v>
      </c>
      <c r="M603" s="39" t="s">
        <v>618</v>
      </c>
      <c r="N603" s="40">
        <f t="shared" si="17"/>
        <v>638</v>
      </c>
      <c r="O603">
        <v>0.35</v>
      </c>
      <c r="P603">
        <v>2.1000000000000001E-2</v>
      </c>
      <c r="Q603">
        <v>5.81</v>
      </c>
      <c r="R603" s="7">
        <v>4.45</v>
      </c>
      <c r="S603">
        <v>0.3</v>
      </c>
    </row>
    <row r="604" spans="1:35" x14ac:dyDescent="0.25">
      <c r="A604">
        <f t="shared" si="18"/>
        <v>56</v>
      </c>
      <c r="B604">
        <f t="shared" si="18"/>
        <v>58</v>
      </c>
      <c r="C604">
        <v>100</v>
      </c>
      <c r="D604">
        <v>12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2</v>
      </c>
      <c r="K604" s="33">
        <v>4</v>
      </c>
      <c r="L604">
        <v>1</v>
      </c>
      <c r="M604" s="39" t="s">
        <v>619</v>
      </c>
      <c r="N604" s="40">
        <f t="shared" si="17"/>
        <v>639</v>
      </c>
      <c r="O604">
        <v>0.46</v>
      </c>
      <c r="P604">
        <v>8.9999999999999993E-3</v>
      </c>
      <c r="Q604">
        <v>4.95</v>
      </c>
      <c r="R604" s="7">
        <v>1.55</v>
      </c>
      <c r="S604">
        <v>0.4</v>
      </c>
    </row>
    <row r="605" spans="1:35" x14ac:dyDescent="0.25">
      <c r="K605" s="33"/>
      <c r="M605" s="45" t="s">
        <v>600</v>
      </c>
      <c r="N605" s="48">
        <f>(N604+1)</f>
        <v>640</v>
      </c>
      <c r="O605" s="45">
        <v>1.04</v>
      </c>
      <c r="P605">
        <v>0.14199999999999999</v>
      </c>
      <c r="Q605" t="s">
        <v>620</v>
      </c>
      <c r="R605" s="7">
        <v>11.65</v>
      </c>
      <c r="S605" s="45">
        <v>0.51</v>
      </c>
    </row>
    <row r="606" spans="1:35" x14ac:dyDescent="0.25">
      <c r="A606">
        <f>(A604+2)</f>
        <v>58</v>
      </c>
      <c r="B606">
        <f>(B604+2)</f>
        <v>60</v>
      </c>
      <c r="C606">
        <v>100</v>
      </c>
      <c r="D606">
        <v>10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2</v>
      </c>
      <c r="K606" s="33">
        <v>4</v>
      </c>
      <c r="L606">
        <v>1</v>
      </c>
      <c r="M606" s="39" t="s">
        <v>621</v>
      </c>
      <c r="N606" s="47">
        <f t="shared" si="17"/>
        <v>641</v>
      </c>
      <c r="O606">
        <v>0.28999999999999998</v>
      </c>
      <c r="P606">
        <v>1.2E-2</v>
      </c>
      <c r="Q606">
        <v>4.51</v>
      </c>
      <c r="R606" s="7">
        <v>1.61</v>
      </c>
      <c r="S606">
        <v>0.28000000000000003</v>
      </c>
    </row>
    <row r="607" spans="1:35" x14ac:dyDescent="0.25">
      <c r="A607" s="52">
        <f>(A606+2)</f>
        <v>60</v>
      </c>
      <c r="B607" s="52">
        <f>(B606+2)</f>
        <v>62</v>
      </c>
      <c r="C607" s="52">
        <v>100</v>
      </c>
      <c r="D607" s="52">
        <v>18</v>
      </c>
      <c r="E607" s="52">
        <v>1</v>
      </c>
      <c r="F607" s="52">
        <v>1</v>
      </c>
      <c r="G607" s="52">
        <v>1</v>
      </c>
      <c r="H607" s="52">
        <v>1</v>
      </c>
      <c r="I607" s="52">
        <v>1</v>
      </c>
      <c r="J607" s="52">
        <v>2</v>
      </c>
      <c r="K607" s="52">
        <v>4</v>
      </c>
      <c r="L607" s="52">
        <v>2</v>
      </c>
      <c r="M607" s="39" t="s">
        <v>622</v>
      </c>
      <c r="N607" s="40">
        <f t="shared" si="17"/>
        <v>642</v>
      </c>
      <c r="O607">
        <v>0.56999999999999995</v>
      </c>
      <c r="P607">
        <v>2.3E-2</v>
      </c>
      <c r="Q607">
        <v>9.75</v>
      </c>
      <c r="R607" s="7">
        <v>5.0599999999999996</v>
      </c>
      <c r="S607">
        <v>0.47</v>
      </c>
    </row>
    <row r="608" spans="1:35" x14ac:dyDescent="0.25">
      <c r="A608">
        <f t="shared" ref="A608:B623" si="19">(A607+2)</f>
        <v>62</v>
      </c>
      <c r="B608">
        <f t="shared" si="19"/>
        <v>64</v>
      </c>
      <c r="C608">
        <v>100</v>
      </c>
      <c r="D608">
        <v>7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3</v>
      </c>
      <c r="K608" s="33">
        <v>4</v>
      </c>
      <c r="L608">
        <v>1</v>
      </c>
      <c r="M608" s="52" t="s">
        <v>623</v>
      </c>
      <c r="N608" s="40">
        <f t="shared" si="17"/>
        <v>643</v>
      </c>
      <c r="O608">
        <v>0.35</v>
      </c>
      <c r="P608">
        <v>1.4999999999999999E-2</v>
      </c>
      <c r="Q608">
        <v>9.48</v>
      </c>
      <c r="R608" s="7">
        <v>6.32</v>
      </c>
      <c r="S608">
        <v>0.27</v>
      </c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</row>
    <row r="609" spans="1:35" x14ac:dyDescent="0.25">
      <c r="A609">
        <f t="shared" si="19"/>
        <v>64</v>
      </c>
      <c r="B609">
        <f t="shared" si="19"/>
        <v>66</v>
      </c>
      <c r="C609">
        <v>100</v>
      </c>
      <c r="D609">
        <v>8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</v>
      </c>
      <c r="K609" s="33">
        <v>4</v>
      </c>
      <c r="L609">
        <v>1</v>
      </c>
      <c r="M609" s="41" t="s">
        <v>624</v>
      </c>
      <c r="N609" s="40">
        <f t="shared" si="17"/>
        <v>644</v>
      </c>
      <c r="O609">
        <v>0.31</v>
      </c>
      <c r="P609">
        <v>5.0000000000000001E-3</v>
      </c>
      <c r="Q609">
        <v>3.22</v>
      </c>
      <c r="R609" s="7">
        <v>9</v>
      </c>
      <c r="S609">
        <v>0.23</v>
      </c>
      <c r="T609" s="52"/>
      <c r="U609" s="52"/>
      <c r="V609" s="52">
        <v>60.2</v>
      </c>
      <c r="W609" s="52">
        <v>2.65</v>
      </c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</row>
    <row r="610" spans="1:35" x14ac:dyDescent="0.25">
      <c r="A610">
        <f t="shared" si="19"/>
        <v>66</v>
      </c>
      <c r="B610">
        <f t="shared" si="19"/>
        <v>68</v>
      </c>
      <c r="C610">
        <v>100</v>
      </c>
      <c r="D610">
        <v>9</v>
      </c>
      <c r="E610">
        <v>1</v>
      </c>
      <c r="F610">
        <v>1</v>
      </c>
      <c r="G610">
        <v>2</v>
      </c>
      <c r="H610">
        <v>1</v>
      </c>
      <c r="I610">
        <v>1</v>
      </c>
      <c r="J610">
        <v>2</v>
      </c>
      <c r="K610" s="33">
        <v>4</v>
      </c>
      <c r="L610">
        <v>1</v>
      </c>
      <c r="M610" t="s">
        <v>625</v>
      </c>
      <c r="N610" s="40">
        <f t="shared" si="17"/>
        <v>645</v>
      </c>
      <c r="O610">
        <v>0.21</v>
      </c>
      <c r="P610">
        <v>6.0000000000000001E-3</v>
      </c>
      <c r="Q610">
        <v>1.68</v>
      </c>
      <c r="R610" s="7">
        <v>3.95</v>
      </c>
      <c r="S610">
        <v>0.2</v>
      </c>
      <c r="V610">
        <v>69.900000000000006</v>
      </c>
      <c r="W610">
        <v>2.57</v>
      </c>
    </row>
    <row r="611" spans="1:35" x14ac:dyDescent="0.25">
      <c r="A611">
        <f t="shared" si="19"/>
        <v>68</v>
      </c>
      <c r="B611">
        <f t="shared" si="19"/>
        <v>70</v>
      </c>
      <c r="C611">
        <v>100</v>
      </c>
      <c r="D611">
        <v>15</v>
      </c>
      <c r="E611">
        <v>1</v>
      </c>
      <c r="F611">
        <v>1</v>
      </c>
      <c r="G611">
        <v>3</v>
      </c>
      <c r="H611">
        <v>1</v>
      </c>
      <c r="I611">
        <v>1</v>
      </c>
      <c r="J611">
        <v>2</v>
      </c>
      <c r="K611" s="33">
        <v>4</v>
      </c>
      <c r="L611">
        <v>1</v>
      </c>
      <c r="M611" t="s">
        <v>626</v>
      </c>
      <c r="N611" s="40">
        <f t="shared" si="17"/>
        <v>646</v>
      </c>
      <c r="O611">
        <v>0.18</v>
      </c>
      <c r="P611">
        <v>8.0000000000000002E-3</v>
      </c>
      <c r="Q611">
        <v>2.13</v>
      </c>
      <c r="R611" s="7">
        <v>2.4300000000000002</v>
      </c>
      <c r="S611">
        <v>0.56999999999999995</v>
      </c>
      <c r="V611">
        <v>70.8</v>
      </c>
      <c r="W611">
        <v>2.71</v>
      </c>
    </row>
    <row r="612" spans="1:35" x14ac:dyDescent="0.25">
      <c r="A612">
        <f t="shared" si="19"/>
        <v>70</v>
      </c>
      <c r="B612">
        <f t="shared" si="19"/>
        <v>72</v>
      </c>
      <c r="C612">
        <v>100</v>
      </c>
      <c r="D612">
        <v>8</v>
      </c>
      <c r="E612">
        <v>1</v>
      </c>
      <c r="F612">
        <v>1</v>
      </c>
      <c r="G612">
        <v>3</v>
      </c>
      <c r="H612">
        <v>1</v>
      </c>
      <c r="I612">
        <v>1</v>
      </c>
      <c r="J612">
        <v>1</v>
      </c>
      <c r="K612" s="33">
        <v>4</v>
      </c>
      <c r="L612">
        <v>1</v>
      </c>
      <c r="M612" t="s">
        <v>627</v>
      </c>
      <c r="N612" s="40">
        <f t="shared" si="17"/>
        <v>647</v>
      </c>
      <c r="O612">
        <v>0.21</v>
      </c>
      <c r="P612">
        <v>3.9E-2</v>
      </c>
      <c r="Q612">
        <v>5.21</v>
      </c>
      <c r="R612" s="7">
        <v>31.9</v>
      </c>
      <c r="S612">
        <v>3.36</v>
      </c>
      <c r="V612">
        <v>71.5</v>
      </c>
      <c r="W612">
        <v>2.68</v>
      </c>
    </row>
    <row r="613" spans="1:35" x14ac:dyDescent="0.25">
      <c r="A613">
        <f t="shared" si="19"/>
        <v>72</v>
      </c>
      <c r="B613">
        <f t="shared" si="19"/>
        <v>74</v>
      </c>
      <c r="C613">
        <v>110</v>
      </c>
      <c r="D613">
        <v>16</v>
      </c>
      <c r="E613">
        <v>1</v>
      </c>
      <c r="F613">
        <v>1</v>
      </c>
      <c r="G613">
        <v>3</v>
      </c>
      <c r="H613">
        <v>1</v>
      </c>
      <c r="I613">
        <v>1</v>
      </c>
      <c r="J613">
        <v>1</v>
      </c>
      <c r="K613" s="33">
        <v>4</v>
      </c>
      <c r="L613">
        <v>1</v>
      </c>
      <c r="M613" t="s">
        <v>628</v>
      </c>
      <c r="N613" s="40">
        <f t="shared" si="17"/>
        <v>648</v>
      </c>
      <c r="O613">
        <v>0.23</v>
      </c>
      <c r="P613">
        <v>1.2999999999999999E-2</v>
      </c>
      <c r="Q613">
        <v>2.14</v>
      </c>
      <c r="R613" s="7">
        <v>21.8</v>
      </c>
      <c r="S613">
        <v>0.51</v>
      </c>
      <c r="V613">
        <v>71</v>
      </c>
      <c r="W613">
        <v>2.85</v>
      </c>
    </row>
    <row r="614" spans="1:35" x14ac:dyDescent="0.25">
      <c r="A614">
        <f t="shared" si="19"/>
        <v>74</v>
      </c>
      <c r="B614">
        <f t="shared" si="19"/>
        <v>76</v>
      </c>
      <c r="C614">
        <v>100</v>
      </c>
      <c r="D614">
        <v>12</v>
      </c>
      <c r="E614">
        <v>1</v>
      </c>
      <c r="F614">
        <v>1</v>
      </c>
      <c r="G614">
        <v>1</v>
      </c>
      <c r="H614">
        <v>2</v>
      </c>
      <c r="I614">
        <v>2</v>
      </c>
      <c r="J614">
        <v>1</v>
      </c>
      <c r="K614" s="33">
        <v>4</v>
      </c>
      <c r="L614">
        <v>1</v>
      </c>
      <c r="M614" s="6" t="s">
        <v>629</v>
      </c>
      <c r="N614" s="40">
        <f t="shared" si="17"/>
        <v>649</v>
      </c>
      <c r="O614">
        <v>0.42</v>
      </c>
      <c r="P614">
        <v>7.0000000000000001E-3</v>
      </c>
      <c r="Q614">
        <v>1.67</v>
      </c>
      <c r="R614" s="7">
        <v>4.04</v>
      </c>
      <c r="S614">
        <v>0.09</v>
      </c>
    </row>
    <row r="615" spans="1:35" x14ac:dyDescent="0.25">
      <c r="A615">
        <f t="shared" si="19"/>
        <v>76</v>
      </c>
      <c r="B615">
        <f t="shared" si="19"/>
        <v>78</v>
      </c>
      <c r="C615">
        <v>60</v>
      </c>
      <c r="D615" t="s">
        <v>460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 s="33">
        <v>4</v>
      </c>
      <c r="L615">
        <v>1</v>
      </c>
      <c r="M615" t="s">
        <v>630</v>
      </c>
      <c r="N615" s="40">
        <f t="shared" si="17"/>
        <v>650</v>
      </c>
      <c r="O615">
        <v>0.16</v>
      </c>
      <c r="P615">
        <v>5.0000000000000001E-3</v>
      </c>
      <c r="Q615">
        <v>1.26</v>
      </c>
      <c r="R615" s="7">
        <v>4.16</v>
      </c>
      <c r="S615">
        <v>0.03</v>
      </c>
    </row>
    <row r="616" spans="1:35" x14ac:dyDescent="0.25">
      <c r="A616">
        <f t="shared" si="19"/>
        <v>78</v>
      </c>
      <c r="B616">
        <f t="shared" si="19"/>
        <v>80</v>
      </c>
      <c r="C616">
        <v>65</v>
      </c>
      <c r="D616" t="s">
        <v>458</v>
      </c>
      <c r="E616">
        <v>1</v>
      </c>
      <c r="F616">
        <v>1</v>
      </c>
      <c r="G616">
        <v>2</v>
      </c>
      <c r="H616">
        <v>1</v>
      </c>
      <c r="I616">
        <v>1</v>
      </c>
      <c r="J616">
        <v>1</v>
      </c>
      <c r="K616" s="33">
        <v>4</v>
      </c>
      <c r="L616">
        <v>1</v>
      </c>
      <c r="M616" s="6" t="s">
        <v>631</v>
      </c>
      <c r="N616" s="40">
        <f t="shared" si="17"/>
        <v>651</v>
      </c>
      <c r="O616">
        <v>0.25</v>
      </c>
      <c r="P616">
        <v>1.2999999999999999E-2</v>
      </c>
      <c r="Q616">
        <v>2.04</v>
      </c>
      <c r="R616" s="7">
        <v>6.44</v>
      </c>
      <c r="S616">
        <v>0.49</v>
      </c>
    </row>
    <row r="617" spans="1:35" x14ac:dyDescent="0.25">
      <c r="A617">
        <f t="shared" si="19"/>
        <v>80</v>
      </c>
      <c r="B617">
        <f t="shared" si="19"/>
        <v>82</v>
      </c>
      <c r="C617">
        <v>100</v>
      </c>
      <c r="D617">
        <v>12</v>
      </c>
      <c r="E617">
        <v>1</v>
      </c>
      <c r="F617">
        <v>1</v>
      </c>
      <c r="G617">
        <v>2</v>
      </c>
      <c r="H617">
        <v>2</v>
      </c>
      <c r="I617">
        <v>1</v>
      </c>
      <c r="J617">
        <v>2</v>
      </c>
      <c r="K617" s="33">
        <v>4</v>
      </c>
      <c r="L617">
        <v>1</v>
      </c>
      <c r="M617" t="s">
        <v>632</v>
      </c>
      <c r="N617" s="40">
        <f t="shared" si="17"/>
        <v>652</v>
      </c>
      <c r="O617">
        <v>0.05</v>
      </c>
      <c r="P617" t="s">
        <v>327</v>
      </c>
      <c r="Q617">
        <v>0.5</v>
      </c>
      <c r="R617" s="7">
        <v>5.21</v>
      </c>
      <c r="S617">
        <v>7.0000000000000007E-2</v>
      </c>
    </row>
    <row r="618" spans="1:35" x14ac:dyDescent="0.25">
      <c r="A618">
        <f t="shared" si="19"/>
        <v>82</v>
      </c>
      <c r="B618">
        <f t="shared" si="19"/>
        <v>84</v>
      </c>
      <c r="C618">
        <v>100</v>
      </c>
      <c r="D618">
        <v>12</v>
      </c>
      <c r="E618">
        <v>1</v>
      </c>
      <c r="F618">
        <v>1</v>
      </c>
      <c r="G618">
        <v>2</v>
      </c>
      <c r="H618">
        <v>1</v>
      </c>
      <c r="I618">
        <v>1</v>
      </c>
      <c r="J618">
        <v>1</v>
      </c>
      <c r="K618" s="33">
        <v>4</v>
      </c>
      <c r="L618">
        <v>1</v>
      </c>
      <c r="M618" t="s">
        <v>633</v>
      </c>
      <c r="N618" s="40">
        <f t="shared" si="17"/>
        <v>653</v>
      </c>
      <c r="O618">
        <v>0.1</v>
      </c>
      <c r="P618" t="s">
        <v>327</v>
      </c>
      <c r="Q618">
        <v>0.91</v>
      </c>
      <c r="R618" s="7">
        <v>6.94</v>
      </c>
      <c r="S618">
        <v>0.19</v>
      </c>
    </row>
    <row r="619" spans="1:35" x14ac:dyDescent="0.25">
      <c r="A619">
        <f t="shared" si="19"/>
        <v>84</v>
      </c>
      <c r="B619">
        <f t="shared" si="19"/>
        <v>86</v>
      </c>
      <c r="C619">
        <v>100</v>
      </c>
      <c r="D619" t="s">
        <v>458</v>
      </c>
      <c r="E619">
        <v>1</v>
      </c>
      <c r="F619">
        <v>1</v>
      </c>
      <c r="G619">
        <v>2</v>
      </c>
      <c r="H619">
        <v>1</v>
      </c>
      <c r="I619">
        <v>1</v>
      </c>
      <c r="J619">
        <v>1</v>
      </c>
      <c r="K619" s="33">
        <v>4</v>
      </c>
      <c r="L619">
        <v>1</v>
      </c>
      <c r="M619" t="s">
        <v>634</v>
      </c>
      <c r="N619" s="40">
        <f t="shared" si="17"/>
        <v>654</v>
      </c>
      <c r="O619">
        <v>0.18</v>
      </c>
      <c r="P619" t="s">
        <v>327</v>
      </c>
      <c r="Q619">
        <v>1.76</v>
      </c>
      <c r="R619" s="7">
        <v>7.78</v>
      </c>
      <c r="S619">
        <v>0.2</v>
      </c>
    </row>
    <row r="620" spans="1:35" x14ac:dyDescent="0.25">
      <c r="A620">
        <f t="shared" si="19"/>
        <v>86</v>
      </c>
      <c r="B620">
        <f t="shared" si="19"/>
        <v>88</v>
      </c>
      <c r="C620">
        <v>100</v>
      </c>
      <c r="D620">
        <v>8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 s="33">
        <v>4</v>
      </c>
      <c r="L620">
        <v>1</v>
      </c>
      <c r="M620" s="6" t="s">
        <v>635</v>
      </c>
      <c r="N620" s="40">
        <f t="shared" si="17"/>
        <v>655</v>
      </c>
      <c r="O620">
        <v>0.26</v>
      </c>
      <c r="P620">
        <v>3.1E-2</v>
      </c>
      <c r="Q620">
        <v>5.98</v>
      </c>
      <c r="R620" s="7">
        <v>3.91</v>
      </c>
      <c r="S620">
        <v>0.16</v>
      </c>
    </row>
    <row r="621" spans="1:35" x14ac:dyDescent="0.25">
      <c r="A621">
        <f t="shared" si="19"/>
        <v>88</v>
      </c>
      <c r="B621">
        <f t="shared" si="19"/>
        <v>90</v>
      </c>
      <c r="C621">
        <v>105</v>
      </c>
      <c r="D621" t="s">
        <v>460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 s="33">
        <v>4</v>
      </c>
      <c r="L621">
        <v>2</v>
      </c>
      <c r="M621" t="s">
        <v>636</v>
      </c>
      <c r="N621" s="40">
        <f t="shared" si="17"/>
        <v>656</v>
      </c>
      <c r="O621">
        <v>0.88</v>
      </c>
      <c r="P621">
        <v>4.2999999999999997E-2</v>
      </c>
      <c r="Q621">
        <v>6.55</v>
      </c>
      <c r="R621" s="7">
        <v>1.92</v>
      </c>
      <c r="S621">
        <v>0.34</v>
      </c>
    </row>
    <row r="622" spans="1:35" x14ac:dyDescent="0.25">
      <c r="A622">
        <f t="shared" si="19"/>
        <v>90</v>
      </c>
      <c r="B622">
        <f t="shared" si="19"/>
        <v>92</v>
      </c>
      <c r="C622">
        <v>97</v>
      </c>
      <c r="D622">
        <v>7</v>
      </c>
      <c r="E622">
        <v>1</v>
      </c>
      <c r="F622">
        <v>1</v>
      </c>
      <c r="G622">
        <v>1</v>
      </c>
      <c r="H622">
        <v>1</v>
      </c>
      <c r="I622">
        <v>2</v>
      </c>
      <c r="J622">
        <v>1</v>
      </c>
      <c r="K622" s="33">
        <v>4</v>
      </c>
      <c r="L622">
        <v>2</v>
      </c>
      <c r="M622" t="s">
        <v>637</v>
      </c>
      <c r="N622" s="40">
        <f t="shared" si="17"/>
        <v>657</v>
      </c>
      <c r="O622">
        <v>0.53</v>
      </c>
      <c r="P622">
        <v>7.0000000000000001E-3</v>
      </c>
      <c r="Q622">
        <v>7.66</v>
      </c>
      <c r="R622" s="7">
        <v>0.73</v>
      </c>
      <c r="S622">
        <v>0.46</v>
      </c>
      <c r="V622">
        <v>90.1</v>
      </c>
      <c r="W622">
        <v>2.59</v>
      </c>
    </row>
    <row r="623" spans="1:35" x14ac:dyDescent="0.25">
      <c r="A623">
        <f t="shared" si="19"/>
        <v>92</v>
      </c>
      <c r="B623">
        <f t="shared" si="19"/>
        <v>94</v>
      </c>
      <c r="C623">
        <v>100</v>
      </c>
      <c r="D623">
        <v>11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3</v>
      </c>
      <c r="K623" s="33">
        <v>4</v>
      </c>
      <c r="L623">
        <v>2</v>
      </c>
      <c r="M623" t="s">
        <v>638</v>
      </c>
      <c r="N623" s="40">
        <f t="shared" si="17"/>
        <v>658</v>
      </c>
      <c r="O623">
        <v>0.6</v>
      </c>
      <c r="P623">
        <v>1.0999999999999999E-2</v>
      </c>
      <c r="Q623">
        <v>6.74</v>
      </c>
      <c r="R623" s="7">
        <v>1.17</v>
      </c>
      <c r="S623">
        <v>0.46</v>
      </c>
    </row>
    <row r="624" spans="1:35" x14ac:dyDescent="0.25">
      <c r="A624">
        <f t="shared" ref="A624:B624" si="20">(A623+2)</f>
        <v>94</v>
      </c>
      <c r="B624">
        <f t="shared" si="20"/>
        <v>96</v>
      </c>
      <c r="C624">
        <v>100</v>
      </c>
      <c r="D624">
        <v>10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3</v>
      </c>
      <c r="K624" s="33">
        <v>4</v>
      </c>
      <c r="L624">
        <v>2</v>
      </c>
      <c r="M624" t="s">
        <v>639</v>
      </c>
      <c r="N624" s="40">
        <f t="shared" si="17"/>
        <v>659</v>
      </c>
      <c r="O624">
        <v>0.22</v>
      </c>
      <c r="P624" t="s">
        <v>327</v>
      </c>
      <c r="Q624">
        <v>2.36</v>
      </c>
      <c r="R624" s="7">
        <v>2.87</v>
      </c>
      <c r="S624">
        <v>0.2</v>
      </c>
    </row>
    <row r="625" spans="1:35" x14ac:dyDescent="0.25">
      <c r="M625" s="45" t="s">
        <v>640</v>
      </c>
      <c r="N625" s="48">
        <f>(N624+1)</f>
        <v>660</v>
      </c>
      <c r="O625" s="45">
        <v>0.51</v>
      </c>
      <c r="P625" t="s">
        <v>327</v>
      </c>
      <c r="Q625" s="45">
        <v>31.2</v>
      </c>
      <c r="R625" s="7">
        <v>10.9</v>
      </c>
      <c r="S625" s="45">
        <v>0.18</v>
      </c>
    </row>
    <row r="626" spans="1:35" x14ac:dyDescent="0.25">
      <c r="A626" s="5">
        <f>(A624+2)</f>
        <v>96</v>
      </c>
      <c r="B626" s="5">
        <f>(B624+2)</f>
        <v>98</v>
      </c>
      <c r="C626" s="5">
        <v>100</v>
      </c>
      <c r="D626" s="5">
        <v>12</v>
      </c>
      <c r="E626" s="5">
        <v>1</v>
      </c>
      <c r="F626" s="5">
        <v>1</v>
      </c>
      <c r="G626" s="5">
        <v>1</v>
      </c>
      <c r="H626" s="5">
        <v>1</v>
      </c>
      <c r="I626" s="5">
        <v>2</v>
      </c>
      <c r="J626" s="5">
        <v>3</v>
      </c>
      <c r="K626" s="56">
        <v>4</v>
      </c>
      <c r="L626" s="5">
        <v>1</v>
      </c>
      <c r="M626" s="52" t="s">
        <v>641</v>
      </c>
      <c r="N626" s="40">
        <f>(N625+1)</f>
        <v>661</v>
      </c>
      <c r="O626">
        <v>0.11</v>
      </c>
      <c r="P626" t="s">
        <v>327</v>
      </c>
      <c r="Q626">
        <v>0.98</v>
      </c>
      <c r="R626" s="7">
        <v>4.41</v>
      </c>
      <c r="S626">
        <v>0.15</v>
      </c>
    </row>
    <row r="627" spans="1:35" x14ac:dyDescent="0.25">
      <c r="A627" s="5">
        <f>(A626+2)</f>
        <v>98</v>
      </c>
      <c r="B627" s="5">
        <f>(B626+2)</f>
        <v>100</v>
      </c>
      <c r="C627" s="5">
        <v>96</v>
      </c>
      <c r="D627" s="5">
        <v>13</v>
      </c>
      <c r="E627" s="5">
        <v>1</v>
      </c>
      <c r="F627" s="5">
        <v>1</v>
      </c>
      <c r="G627" s="5">
        <v>2</v>
      </c>
      <c r="H627" s="5">
        <v>2</v>
      </c>
      <c r="I627" s="5">
        <v>2</v>
      </c>
      <c r="J627" s="5">
        <v>2</v>
      </c>
      <c r="K627" s="56">
        <v>4</v>
      </c>
      <c r="L627" s="5">
        <v>1</v>
      </c>
      <c r="M627" t="s">
        <v>642</v>
      </c>
      <c r="N627" s="40">
        <f t="shared" si="17"/>
        <v>662</v>
      </c>
      <c r="O627">
        <v>0.34</v>
      </c>
      <c r="P627">
        <v>6.0000000000000001E-3</v>
      </c>
      <c r="Q627">
        <v>4.5199999999999996</v>
      </c>
      <c r="R627" s="7">
        <v>3.03</v>
      </c>
      <c r="S627">
        <v>0.23</v>
      </c>
    </row>
    <row r="628" spans="1:35" x14ac:dyDescent="0.25">
      <c r="A628" s="5">
        <f t="shared" ref="A628:B643" si="21">(A627+2)</f>
        <v>100</v>
      </c>
      <c r="B628" s="5">
        <f t="shared" si="21"/>
        <v>102</v>
      </c>
      <c r="C628" s="5">
        <v>100</v>
      </c>
      <c r="D628" s="5">
        <v>15</v>
      </c>
      <c r="E628" s="5">
        <v>1</v>
      </c>
      <c r="F628" s="5">
        <v>1</v>
      </c>
      <c r="G628" s="5">
        <v>1</v>
      </c>
      <c r="H628" s="5">
        <v>2</v>
      </c>
      <c r="I628" s="5">
        <v>2</v>
      </c>
      <c r="J628" s="5">
        <v>2</v>
      </c>
      <c r="K628" s="56">
        <v>4</v>
      </c>
      <c r="L628" s="5">
        <v>1</v>
      </c>
      <c r="M628" s="5" t="s">
        <v>643</v>
      </c>
      <c r="N628" s="40">
        <f t="shared" si="17"/>
        <v>663</v>
      </c>
      <c r="O628">
        <v>0.06</v>
      </c>
      <c r="P628" t="s">
        <v>327</v>
      </c>
      <c r="Q628">
        <v>0.39</v>
      </c>
      <c r="R628" s="7">
        <v>5.75</v>
      </c>
      <c r="S628">
        <v>0.08</v>
      </c>
    </row>
    <row r="629" spans="1:35" x14ac:dyDescent="0.25">
      <c r="A629" s="5">
        <f t="shared" si="21"/>
        <v>102</v>
      </c>
      <c r="B629" s="5">
        <f t="shared" si="21"/>
        <v>104</v>
      </c>
      <c r="C629" s="5">
        <v>100</v>
      </c>
      <c r="D629" s="5">
        <v>10</v>
      </c>
      <c r="E629" s="5">
        <v>1</v>
      </c>
      <c r="F629" s="5">
        <v>1</v>
      </c>
      <c r="G629" s="5">
        <v>1</v>
      </c>
      <c r="H629" s="5">
        <v>1</v>
      </c>
      <c r="I629" s="5">
        <v>2</v>
      </c>
      <c r="J629" s="5">
        <v>3</v>
      </c>
      <c r="K629" s="56">
        <v>4</v>
      </c>
      <c r="L629" s="5">
        <v>1</v>
      </c>
      <c r="M629" s="5" t="s">
        <v>644</v>
      </c>
      <c r="N629" s="40">
        <f t="shared" si="17"/>
        <v>664</v>
      </c>
      <c r="O629">
        <v>0.03</v>
      </c>
      <c r="P629" t="s">
        <v>327</v>
      </c>
      <c r="Q629">
        <v>0.23</v>
      </c>
      <c r="R629" s="7">
        <v>3.1</v>
      </c>
      <c r="S629">
        <v>0.09</v>
      </c>
    </row>
    <row r="630" spans="1:35" x14ac:dyDescent="0.25">
      <c r="A630" s="5">
        <f t="shared" si="21"/>
        <v>104</v>
      </c>
      <c r="B630" s="5">
        <f t="shared" si="21"/>
        <v>106</v>
      </c>
      <c r="C630" s="5">
        <v>100</v>
      </c>
      <c r="D630" s="5">
        <v>13</v>
      </c>
      <c r="E630" s="5">
        <v>1</v>
      </c>
      <c r="F630" s="5">
        <v>1</v>
      </c>
      <c r="G630" s="5">
        <v>1</v>
      </c>
      <c r="H630" s="5">
        <v>1</v>
      </c>
      <c r="I630" s="5">
        <v>2</v>
      </c>
      <c r="J630" s="5">
        <v>2</v>
      </c>
      <c r="K630" s="56">
        <v>4</v>
      </c>
      <c r="L630" s="5">
        <v>1</v>
      </c>
      <c r="M630" s="5" t="s">
        <v>645</v>
      </c>
      <c r="N630" s="40">
        <f t="shared" si="17"/>
        <v>665</v>
      </c>
      <c r="O630">
        <v>0.04</v>
      </c>
      <c r="P630" t="s">
        <v>327</v>
      </c>
      <c r="Q630">
        <v>0.35</v>
      </c>
      <c r="R630" s="7">
        <v>2.23</v>
      </c>
      <c r="S630">
        <v>0.08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x14ac:dyDescent="0.25">
      <c r="A631" s="5">
        <f t="shared" si="21"/>
        <v>106</v>
      </c>
      <c r="B631" s="5">
        <f t="shared" si="21"/>
        <v>108</v>
      </c>
      <c r="C631" s="5">
        <v>100</v>
      </c>
      <c r="D631" s="5">
        <v>10</v>
      </c>
      <c r="E631" s="5">
        <v>1</v>
      </c>
      <c r="F631" s="5">
        <v>1</v>
      </c>
      <c r="G631" s="5">
        <v>2</v>
      </c>
      <c r="H631" s="5">
        <v>2</v>
      </c>
      <c r="I631" s="5">
        <v>2</v>
      </c>
      <c r="J631" s="5">
        <v>3</v>
      </c>
      <c r="K631" s="56">
        <v>4</v>
      </c>
      <c r="L631" s="5">
        <v>1</v>
      </c>
      <c r="M631" s="5" t="s">
        <v>646</v>
      </c>
      <c r="N631" s="40">
        <f t="shared" si="17"/>
        <v>666</v>
      </c>
      <c r="O631">
        <v>0.03</v>
      </c>
      <c r="P631" t="s">
        <v>327</v>
      </c>
      <c r="Q631">
        <v>0.34</v>
      </c>
      <c r="R631" s="7">
        <v>4.5199999999999996</v>
      </c>
      <c r="S631">
        <v>0.09</v>
      </c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</row>
    <row r="632" spans="1:35" x14ac:dyDescent="0.25">
      <c r="A632" s="5">
        <f t="shared" si="21"/>
        <v>108</v>
      </c>
      <c r="B632" s="5">
        <f t="shared" si="21"/>
        <v>110</v>
      </c>
      <c r="C632" s="5">
        <v>100</v>
      </c>
      <c r="D632" s="5">
        <v>12</v>
      </c>
      <c r="E632" s="5">
        <v>1</v>
      </c>
      <c r="F632" s="5">
        <v>1</v>
      </c>
      <c r="G632" s="5">
        <v>1</v>
      </c>
      <c r="H632" s="5">
        <v>2</v>
      </c>
      <c r="I632" s="5">
        <v>2</v>
      </c>
      <c r="J632" s="5">
        <v>2</v>
      </c>
      <c r="K632" s="56">
        <v>4</v>
      </c>
      <c r="L632" s="5">
        <v>1</v>
      </c>
      <c r="M632" s="5" t="s">
        <v>647</v>
      </c>
      <c r="N632" s="40">
        <f t="shared" si="17"/>
        <v>667</v>
      </c>
      <c r="O632">
        <v>0.03</v>
      </c>
      <c r="P632" t="s">
        <v>327</v>
      </c>
      <c r="Q632">
        <v>0.26</v>
      </c>
      <c r="R632" s="7">
        <v>4.41</v>
      </c>
      <c r="S632">
        <v>7.0000000000000007E-2</v>
      </c>
    </row>
    <row r="633" spans="1:35" x14ac:dyDescent="0.25">
      <c r="A633" s="5">
        <f t="shared" si="21"/>
        <v>110</v>
      </c>
      <c r="B633" s="5">
        <f t="shared" si="21"/>
        <v>112</v>
      </c>
      <c r="C633" s="5">
        <v>100</v>
      </c>
      <c r="D633" s="5">
        <v>15</v>
      </c>
      <c r="E633" s="5">
        <v>1</v>
      </c>
      <c r="F633" s="5">
        <v>1</v>
      </c>
      <c r="G633" s="5">
        <v>1</v>
      </c>
      <c r="H633" s="5">
        <v>1</v>
      </c>
      <c r="I633" s="5">
        <v>1</v>
      </c>
      <c r="J633" s="5">
        <v>3</v>
      </c>
      <c r="K633" s="56">
        <v>4</v>
      </c>
      <c r="L633" s="5">
        <v>1</v>
      </c>
      <c r="M633" s="6" t="s">
        <v>648</v>
      </c>
      <c r="N633" s="40">
        <f t="shared" si="17"/>
        <v>668</v>
      </c>
      <c r="O633">
        <v>0.03</v>
      </c>
      <c r="P633" t="s">
        <v>327</v>
      </c>
      <c r="Q633">
        <v>0.37</v>
      </c>
      <c r="R633" s="7">
        <v>3.56</v>
      </c>
      <c r="S633">
        <v>0.06</v>
      </c>
    </row>
    <row r="634" spans="1:35" x14ac:dyDescent="0.25">
      <c r="A634" s="5">
        <f t="shared" si="21"/>
        <v>112</v>
      </c>
      <c r="B634" s="5">
        <f t="shared" si="21"/>
        <v>114</v>
      </c>
      <c r="C634" s="5">
        <v>100</v>
      </c>
      <c r="D634" s="5">
        <v>13</v>
      </c>
      <c r="E634" s="5">
        <v>1</v>
      </c>
      <c r="F634" s="5">
        <v>1</v>
      </c>
      <c r="G634" s="5">
        <v>1</v>
      </c>
      <c r="H634" s="5">
        <v>2</v>
      </c>
      <c r="I634" s="5">
        <v>2</v>
      </c>
      <c r="J634" s="5">
        <v>3</v>
      </c>
      <c r="K634" s="56">
        <v>4</v>
      </c>
      <c r="L634" s="5">
        <v>1</v>
      </c>
      <c r="M634" s="5" t="s">
        <v>649</v>
      </c>
      <c r="N634" s="40">
        <f t="shared" si="17"/>
        <v>669</v>
      </c>
      <c r="O634">
        <v>0.06</v>
      </c>
      <c r="P634">
        <v>1.2999999999999999E-2</v>
      </c>
      <c r="Q634">
        <v>0.48</v>
      </c>
      <c r="R634" s="7">
        <v>3.2</v>
      </c>
      <c r="S634">
        <v>0.08</v>
      </c>
    </row>
    <row r="635" spans="1:35" x14ac:dyDescent="0.25">
      <c r="A635" s="5">
        <f t="shared" si="21"/>
        <v>114</v>
      </c>
      <c r="B635" s="5">
        <f t="shared" si="21"/>
        <v>116</v>
      </c>
      <c r="C635" s="5">
        <v>100</v>
      </c>
      <c r="D635" s="5">
        <v>10</v>
      </c>
      <c r="E635" s="5">
        <v>1</v>
      </c>
      <c r="F635" s="5">
        <v>1</v>
      </c>
      <c r="G635" s="5">
        <v>2</v>
      </c>
      <c r="H635" s="5">
        <v>1</v>
      </c>
      <c r="I635" s="5">
        <v>2</v>
      </c>
      <c r="J635" s="5">
        <v>3</v>
      </c>
      <c r="K635" s="56">
        <v>4</v>
      </c>
      <c r="L635" s="5">
        <v>1</v>
      </c>
      <c r="M635" s="5" t="s">
        <v>650</v>
      </c>
      <c r="N635" s="40">
        <f t="shared" si="17"/>
        <v>670</v>
      </c>
      <c r="O635">
        <v>0.18</v>
      </c>
      <c r="P635" t="s">
        <v>327</v>
      </c>
      <c r="Q635">
        <v>1.21</v>
      </c>
      <c r="R635" s="7">
        <v>1.59</v>
      </c>
      <c r="S635">
        <v>0.1</v>
      </c>
    </row>
    <row r="636" spans="1:35" x14ac:dyDescent="0.25">
      <c r="A636" s="5">
        <f t="shared" si="21"/>
        <v>116</v>
      </c>
      <c r="B636" s="5">
        <f t="shared" si="21"/>
        <v>118</v>
      </c>
      <c r="C636" s="5">
        <v>100</v>
      </c>
      <c r="D636" s="5">
        <v>19</v>
      </c>
      <c r="E636" s="5">
        <v>1</v>
      </c>
      <c r="F636" s="5">
        <v>1</v>
      </c>
      <c r="G636" s="5">
        <v>2</v>
      </c>
      <c r="H636" s="5">
        <v>1</v>
      </c>
      <c r="I636" s="5">
        <v>2</v>
      </c>
      <c r="J636" s="5">
        <v>2</v>
      </c>
      <c r="K636" s="56">
        <v>4</v>
      </c>
      <c r="L636" s="5">
        <v>1</v>
      </c>
      <c r="M636" s="6" t="s">
        <v>651</v>
      </c>
      <c r="N636" s="40">
        <f t="shared" si="17"/>
        <v>671</v>
      </c>
      <c r="O636">
        <v>0.34</v>
      </c>
      <c r="P636">
        <v>7.0000000000000001E-3</v>
      </c>
      <c r="Q636">
        <v>3.01</v>
      </c>
      <c r="R636" s="7">
        <v>2.04</v>
      </c>
      <c r="S636">
        <v>0.21</v>
      </c>
    </row>
    <row r="637" spans="1:35" x14ac:dyDescent="0.25">
      <c r="A637" s="5">
        <f t="shared" si="21"/>
        <v>118</v>
      </c>
      <c r="B637" s="5">
        <f t="shared" si="21"/>
        <v>120</v>
      </c>
      <c r="C637" s="5">
        <v>100</v>
      </c>
      <c r="D637" s="5">
        <v>11</v>
      </c>
      <c r="E637" s="5">
        <v>1</v>
      </c>
      <c r="F637" s="5">
        <v>1</v>
      </c>
      <c r="G637" s="5">
        <v>1</v>
      </c>
      <c r="H637" s="5">
        <v>1</v>
      </c>
      <c r="I637" s="5">
        <v>2</v>
      </c>
      <c r="J637" s="5">
        <v>2</v>
      </c>
      <c r="K637" s="56">
        <v>4</v>
      </c>
      <c r="L637" s="5">
        <v>1</v>
      </c>
      <c r="M637" s="6" t="s">
        <v>652</v>
      </c>
      <c r="N637" s="40">
        <f t="shared" si="17"/>
        <v>672</v>
      </c>
      <c r="O637">
        <v>0.17</v>
      </c>
      <c r="P637" t="s">
        <v>327</v>
      </c>
      <c r="Q637">
        <v>1.56</v>
      </c>
      <c r="R637" s="7">
        <v>2.58</v>
      </c>
      <c r="S637">
        <v>0.15</v>
      </c>
      <c r="V637">
        <v>119.7</v>
      </c>
      <c r="W637">
        <v>2.69</v>
      </c>
    </row>
    <row r="638" spans="1:35" x14ac:dyDescent="0.25">
      <c r="A638" s="5">
        <f t="shared" si="21"/>
        <v>120</v>
      </c>
      <c r="B638" s="5">
        <f t="shared" si="21"/>
        <v>122</v>
      </c>
      <c r="C638" s="5">
        <v>100</v>
      </c>
      <c r="D638" s="5">
        <v>13</v>
      </c>
      <c r="E638" s="5">
        <v>1</v>
      </c>
      <c r="F638" s="5">
        <v>1</v>
      </c>
      <c r="G638" s="5">
        <v>1</v>
      </c>
      <c r="H638" s="5">
        <v>1</v>
      </c>
      <c r="I638" s="5">
        <v>1</v>
      </c>
      <c r="J638" s="5">
        <v>2</v>
      </c>
      <c r="K638" s="56">
        <v>4</v>
      </c>
      <c r="L638" s="5">
        <v>1</v>
      </c>
      <c r="M638" s="8" t="s">
        <v>653</v>
      </c>
      <c r="N638" s="40">
        <f t="shared" si="17"/>
        <v>673</v>
      </c>
      <c r="O638">
        <v>0.03</v>
      </c>
      <c r="P638" t="s">
        <v>327</v>
      </c>
      <c r="Q638">
        <v>0.22</v>
      </c>
      <c r="R638" s="7">
        <v>2.46</v>
      </c>
      <c r="S638">
        <v>7.0000000000000007E-2</v>
      </c>
    </row>
    <row r="639" spans="1:35" x14ac:dyDescent="0.25">
      <c r="A639" s="5">
        <f t="shared" si="21"/>
        <v>122</v>
      </c>
      <c r="B639" s="5">
        <f t="shared" si="21"/>
        <v>124</v>
      </c>
      <c r="C639" s="5">
        <v>100</v>
      </c>
      <c r="D639" s="5">
        <v>13</v>
      </c>
      <c r="E639" s="5">
        <v>1</v>
      </c>
      <c r="F639" s="5">
        <v>1</v>
      </c>
      <c r="G639" s="5">
        <v>1</v>
      </c>
      <c r="H639" s="5">
        <v>1</v>
      </c>
      <c r="I639" s="5">
        <v>1</v>
      </c>
      <c r="J639" s="5">
        <v>2</v>
      </c>
      <c r="K639" s="56">
        <v>4</v>
      </c>
      <c r="L639" s="5">
        <v>1</v>
      </c>
      <c r="M639" s="8" t="s">
        <v>654</v>
      </c>
      <c r="N639" s="40">
        <f t="shared" si="17"/>
        <v>674</v>
      </c>
      <c r="O639">
        <v>0.03</v>
      </c>
      <c r="P639" t="s">
        <v>327</v>
      </c>
      <c r="Q639">
        <v>0.46</v>
      </c>
      <c r="R639" s="7">
        <v>2.27</v>
      </c>
      <c r="S639">
        <v>0.09</v>
      </c>
    </row>
    <row r="640" spans="1:35" x14ac:dyDescent="0.25">
      <c r="A640" s="5">
        <f t="shared" si="21"/>
        <v>124</v>
      </c>
      <c r="B640" s="5">
        <f t="shared" si="21"/>
        <v>126</v>
      </c>
      <c r="C640" s="5">
        <v>100</v>
      </c>
      <c r="D640" s="5">
        <v>11</v>
      </c>
      <c r="E640" s="5">
        <v>1</v>
      </c>
      <c r="F640" s="5">
        <v>1</v>
      </c>
      <c r="G640" s="5">
        <v>1</v>
      </c>
      <c r="H640" s="5">
        <v>1</v>
      </c>
      <c r="I640" s="5">
        <v>2</v>
      </c>
      <c r="J640" s="5">
        <v>3</v>
      </c>
      <c r="K640" s="56">
        <v>4</v>
      </c>
      <c r="L640" s="5">
        <v>1</v>
      </c>
      <c r="M640" s="6" t="s">
        <v>655</v>
      </c>
      <c r="N640" s="40">
        <f t="shared" ref="N640:N703" si="22">(N639+1)</f>
        <v>675</v>
      </c>
      <c r="O640">
        <v>0.08</v>
      </c>
      <c r="P640" t="s">
        <v>327</v>
      </c>
      <c r="Q640">
        <v>0.77</v>
      </c>
      <c r="R640" s="7">
        <v>1.94</v>
      </c>
      <c r="S640">
        <v>0.11</v>
      </c>
    </row>
    <row r="641" spans="1:35" x14ac:dyDescent="0.25">
      <c r="A641" s="5">
        <f t="shared" si="21"/>
        <v>126</v>
      </c>
      <c r="B641" s="5">
        <f t="shared" si="21"/>
        <v>128</v>
      </c>
      <c r="C641" s="5">
        <v>100</v>
      </c>
      <c r="D641" s="5">
        <v>14</v>
      </c>
      <c r="E641" s="5">
        <v>1</v>
      </c>
      <c r="F641" s="5">
        <v>1</v>
      </c>
      <c r="G641" s="5">
        <v>2</v>
      </c>
      <c r="H641" s="5">
        <v>1</v>
      </c>
      <c r="I641" s="5">
        <v>2</v>
      </c>
      <c r="J641" s="5">
        <v>3</v>
      </c>
      <c r="K641" s="56">
        <v>4</v>
      </c>
      <c r="L641" s="5">
        <v>1</v>
      </c>
      <c r="M641" s="8" t="s">
        <v>656</v>
      </c>
      <c r="N641" s="40">
        <f t="shared" si="22"/>
        <v>676</v>
      </c>
      <c r="O641">
        <v>0.3</v>
      </c>
      <c r="P641">
        <v>6.0000000000000001E-3</v>
      </c>
      <c r="Q641">
        <v>2.38</v>
      </c>
      <c r="R641" s="7">
        <v>5.5</v>
      </c>
      <c r="S641">
        <v>0.27</v>
      </c>
    </row>
    <row r="642" spans="1:35" x14ac:dyDescent="0.25">
      <c r="A642" s="5">
        <f t="shared" si="21"/>
        <v>128</v>
      </c>
      <c r="B642" s="5">
        <f t="shared" si="21"/>
        <v>130</v>
      </c>
      <c r="C642" s="5">
        <v>100</v>
      </c>
      <c r="D642" s="5">
        <v>14</v>
      </c>
      <c r="E642" s="5">
        <v>1</v>
      </c>
      <c r="F642" s="5">
        <v>1</v>
      </c>
      <c r="G642" s="5">
        <v>2</v>
      </c>
      <c r="H642" s="5">
        <v>1</v>
      </c>
      <c r="I642" s="5">
        <v>2</v>
      </c>
      <c r="J642" s="5">
        <v>3</v>
      </c>
      <c r="K642" s="56">
        <v>4</v>
      </c>
      <c r="L642" s="5">
        <v>1</v>
      </c>
      <c r="M642" s="8" t="s">
        <v>657</v>
      </c>
      <c r="N642" s="40">
        <f t="shared" si="22"/>
        <v>677</v>
      </c>
      <c r="O642">
        <v>0.24</v>
      </c>
      <c r="P642" t="s">
        <v>327</v>
      </c>
      <c r="Q642">
        <v>3.41</v>
      </c>
      <c r="R642" s="7">
        <v>2.2799999999999998</v>
      </c>
      <c r="S642">
        <v>0.11</v>
      </c>
    </row>
    <row r="643" spans="1:35" x14ac:dyDescent="0.25">
      <c r="A643" s="5">
        <f t="shared" si="21"/>
        <v>130</v>
      </c>
      <c r="B643" s="5">
        <f t="shared" si="21"/>
        <v>132</v>
      </c>
      <c r="C643" s="5">
        <v>100</v>
      </c>
      <c r="D643" s="5">
        <v>11</v>
      </c>
      <c r="E643" s="5">
        <v>1</v>
      </c>
      <c r="F643" s="5">
        <v>1</v>
      </c>
      <c r="G643" s="5">
        <v>2</v>
      </c>
      <c r="H643" s="5">
        <v>1</v>
      </c>
      <c r="I643" s="5">
        <v>2</v>
      </c>
      <c r="J643" s="5">
        <v>3</v>
      </c>
      <c r="K643" s="56">
        <v>4</v>
      </c>
      <c r="L643" s="5">
        <v>1</v>
      </c>
      <c r="M643" s="8" t="s">
        <v>658</v>
      </c>
      <c r="N643" s="40">
        <f t="shared" si="22"/>
        <v>678</v>
      </c>
      <c r="O643">
        <v>0.16</v>
      </c>
      <c r="P643" t="s">
        <v>327</v>
      </c>
      <c r="Q643">
        <v>1.48</v>
      </c>
      <c r="R643" s="7">
        <v>4.05</v>
      </c>
      <c r="S643">
        <v>7.0000000000000007E-2</v>
      </c>
      <c r="V643">
        <v>130.30000000000001</v>
      </c>
      <c r="W643">
        <v>2.65</v>
      </c>
    </row>
    <row r="644" spans="1:35" x14ac:dyDescent="0.25">
      <c r="A644" s="5">
        <f t="shared" ref="A644:B644" si="23">(A643+2)</f>
        <v>132</v>
      </c>
      <c r="B644" s="5">
        <f t="shared" si="23"/>
        <v>134</v>
      </c>
      <c r="C644" s="5">
        <v>100</v>
      </c>
      <c r="D644" s="5">
        <v>17</v>
      </c>
      <c r="E644" s="5">
        <v>1</v>
      </c>
      <c r="F644" s="5">
        <v>1</v>
      </c>
      <c r="G644" s="5">
        <v>2</v>
      </c>
      <c r="H644" s="5">
        <v>1</v>
      </c>
      <c r="I644" s="5">
        <v>2</v>
      </c>
      <c r="J644" s="5">
        <v>3</v>
      </c>
      <c r="K644" s="56">
        <v>4</v>
      </c>
      <c r="L644" s="5">
        <v>2</v>
      </c>
      <c r="M644" s="6" t="s">
        <v>659</v>
      </c>
      <c r="N644" s="40">
        <f t="shared" si="22"/>
        <v>679</v>
      </c>
      <c r="O644">
        <v>0.49</v>
      </c>
      <c r="P644" t="s">
        <v>327</v>
      </c>
      <c r="Q644">
        <v>2.86</v>
      </c>
      <c r="R644" s="7">
        <v>6.67</v>
      </c>
      <c r="S644">
        <v>0.39</v>
      </c>
    </row>
    <row r="645" spans="1:35" x14ac:dyDescent="0.25">
      <c r="A645" s="45"/>
      <c r="B645" s="45"/>
      <c r="C645" s="5"/>
      <c r="D645" s="45"/>
      <c r="E645" s="45"/>
      <c r="F645" s="45"/>
      <c r="G645" s="45"/>
      <c r="H645" s="45"/>
      <c r="I645" s="45"/>
      <c r="J645" s="45"/>
      <c r="K645" s="45"/>
      <c r="L645" s="45"/>
      <c r="M645" s="57" t="s">
        <v>660</v>
      </c>
      <c r="N645" s="48">
        <f t="shared" si="22"/>
        <v>680</v>
      </c>
      <c r="O645">
        <v>0.01</v>
      </c>
      <c r="P645" t="s">
        <v>327</v>
      </c>
      <c r="Q645">
        <v>0.06</v>
      </c>
      <c r="R645" s="7">
        <v>4.01</v>
      </c>
      <c r="S645" t="s">
        <v>326</v>
      </c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</row>
    <row r="646" spans="1:35" x14ac:dyDescent="0.25">
      <c r="A646" s="5">
        <f>(A644+2)</f>
        <v>134</v>
      </c>
      <c r="B646" s="5">
        <f>(B644+2)</f>
        <v>136</v>
      </c>
      <c r="C646" s="5">
        <v>100</v>
      </c>
      <c r="D646" t="s">
        <v>458</v>
      </c>
      <c r="E646" s="5">
        <v>1</v>
      </c>
      <c r="F646" s="5">
        <v>1</v>
      </c>
      <c r="G646" s="5">
        <v>2</v>
      </c>
      <c r="H646" s="5">
        <v>1</v>
      </c>
      <c r="I646" s="5">
        <v>2</v>
      </c>
      <c r="J646" s="5">
        <v>3</v>
      </c>
      <c r="K646" s="56">
        <v>4</v>
      </c>
      <c r="L646" s="5">
        <v>1</v>
      </c>
      <c r="M646" s="8" t="s">
        <v>661</v>
      </c>
      <c r="N646" s="40">
        <f t="shared" si="22"/>
        <v>681</v>
      </c>
      <c r="O646">
        <v>0.28000000000000003</v>
      </c>
      <c r="P646">
        <v>5.0000000000000001E-3</v>
      </c>
      <c r="Q646">
        <v>1.87</v>
      </c>
      <c r="R646" s="7">
        <v>3.76</v>
      </c>
      <c r="S646">
        <v>0.25</v>
      </c>
    </row>
    <row r="647" spans="1:35" x14ac:dyDescent="0.25">
      <c r="A647" s="5">
        <f>(A646+2)</f>
        <v>136</v>
      </c>
      <c r="B647" s="5">
        <f>(B646+2)</f>
        <v>138</v>
      </c>
      <c r="C647" s="5">
        <v>100</v>
      </c>
      <c r="D647" t="s">
        <v>458</v>
      </c>
      <c r="E647" s="5">
        <v>1</v>
      </c>
      <c r="F647" s="5">
        <v>1</v>
      </c>
      <c r="G647" s="5">
        <v>1</v>
      </c>
      <c r="H647" s="5">
        <v>1</v>
      </c>
      <c r="I647" s="5">
        <v>2</v>
      </c>
      <c r="J647" s="5">
        <v>2</v>
      </c>
      <c r="K647" s="56">
        <v>4</v>
      </c>
      <c r="L647" s="5">
        <v>1</v>
      </c>
      <c r="M647" s="6" t="s">
        <v>662</v>
      </c>
      <c r="N647" s="40">
        <f t="shared" si="22"/>
        <v>682</v>
      </c>
      <c r="O647">
        <v>0.11</v>
      </c>
      <c r="P647" t="s">
        <v>327</v>
      </c>
      <c r="Q647">
        <v>0.6</v>
      </c>
      <c r="R647" s="7">
        <v>5.42</v>
      </c>
      <c r="S647">
        <v>0.05</v>
      </c>
    </row>
    <row r="648" spans="1:35" x14ac:dyDescent="0.25">
      <c r="A648" s="5">
        <f t="shared" ref="A648:B663" si="24">(A647+2)</f>
        <v>138</v>
      </c>
      <c r="B648" s="5">
        <f t="shared" si="24"/>
        <v>140</v>
      </c>
      <c r="C648" s="5">
        <v>100</v>
      </c>
      <c r="D648">
        <v>10</v>
      </c>
      <c r="E648" s="5">
        <v>1</v>
      </c>
      <c r="F648" s="5">
        <v>1</v>
      </c>
      <c r="G648" s="5">
        <v>1</v>
      </c>
      <c r="H648" s="5">
        <v>1</v>
      </c>
      <c r="I648" s="5">
        <v>2</v>
      </c>
      <c r="J648" s="5">
        <v>2</v>
      </c>
      <c r="K648" s="56">
        <v>4</v>
      </c>
      <c r="L648" s="5">
        <v>1</v>
      </c>
      <c r="M648" s="8" t="s">
        <v>663</v>
      </c>
      <c r="N648" s="40">
        <f t="shared" si="22"/>
        <v>683</v>
      </c>
      <c r="O648">
        <v>0.09</v>
      </c>
      <c r="P648" t="s">
        <v>327</v>
      </c>
      <c r="Q648">
        <v>0.5</v>
      </c>
      <c r="R648" s="7">
        <v>3.04</v>
      </c>
      <c r="S648">
        <v>0.04</v>
      </c>
    </row>
    <row r="649" spans="1:35" x14ac:dyDescent="0.25">
      <c r="A649" s="5">
        <f t="shared" si="24"/>
        <v>140</v>
      </c>
      <c r="B649" s="5">
        <f t="shared" si="24"/>
        <v>142</v>
      </c>
      <c r="C649" s="5">
        <v>100</v>
      </c>
      <c r="D649">
        <v>5</v>
      </c>
      <c r="E649" s="5">
        <v>1</v>
      </c>
      <c r="F649" s="5">
        <v>1</v>
      </c>
      <c r="G649" s="5">
        <v>1</v>
      </c>
      <c r="H649" s="5">
        <v>1</v>
      </c>
      <c r="I649" s="5">
        <v>2</v>
      </c>
      <c r="J649" s="5">
        <v>1</v>
      </c>
      <c r="K649" s="56">
        <v>4</v>
      </c>
      <c r="L649" s="5">
        <v>2</v>
      </c>
      <c r="M649" s="8" t="s">
        <v>664</v>
      </c>
      <c r="N649" s="40">
        <f t="shared" si="22"/>
        <v>684</v>
      </c>
      <c r="O649">
        <v>0.22</v>
      </c>
      <c r="P649">
        <v>2.1000000000000001E-2</v>
      </c>
      <c r="Q649">
        <v>1.26</v>
      </c>
      <c r="R649" s="7">
        <v>5.84</v>
      </c>
      <c r="S649">
        <v>0.13</v>
      </c>
    </row>
    <row r="650" spans="1:35" x14ac:dyDescent="0.25">
      <c r="A650" s="5">
        <f t="shared" si="24"/>
        <v>142</v>
      </c>
      <c r="B650" s="5">
        <f t="shared" si="24"/>
        <v>144</v>
      </c>
      <c r="C650" s="5">
        <v>100</v>
      </c>
      <c r="D650">
        <v>11</v>
      </c>
      <c r="E650" s="5">
        <v>1</v>
      </c>
      <c r="F650" s="5">
        <v>1</v>
      </c>
      <c r="G650" s="5">
        <v>1</v>
      </c>
      <c r="H650" s="5">
        <v>1</v>
      </c>
      <c r="I650" s="5">
        <v>2</v>
      </c>
      <c r="J650" s="5">
        <v>2</v>
      </c>
      <c r="K650" s="56">
        <v>4</v>
      </c>
      <c r="L650" s="5">
        <v>1</v>
      </c>
      <c r="M650" s="8" t="s">
        <v>665</v>
      </c>
      <c r="N650" s="40">
        <f t="shared" si="22"/>
        <v>685</v>
      </c>
      <c r="O650">
        <v>0.31</v>
      </c>
      <c r="P650">
        <v>5.0000000000000001E-3</v>
      </c>
      <c r="Q650">
        <v>3.34</v>
      </c>
      <c r="R650" s="7">
        <v>3.05</v>
      </c>
      <c r="S650">
        <v>0.16</v>
      </c>
    </row>
    <row r="651" spans="1:35" x14ac:dyDescent="0.25">
      <c r="A651" s="5">
        <f t="shared" si="24"/>
        <v>144</v>
      </c>
      <c r="B651" s="5">
        <f t="shared" si="24"/>
        <v>146</v>
      </c>
      <c r="C651" s="5">
        <v>100</v>
      </c>
      <c r="D651">
        <v>15</v>
      </c>
      <c r="E651" s="5">
        <v>1</v>
      </c>
      <c r="F651" s="5">
        <v>1</v>
      </c>
      <c r="G651" s="5">
        <v>1</v>
      </c>
      <c r="H651" s="5">
        <v>1</v>
      </c>
      <c r="I651" s="5">
        <v>2</v>
      </c>
      <c r="J651" s="5">
        <v>2</v>
      </c>
      <c r="K651" s="56">
        <v>4</v>
      </c>
      <c r="L651" s="5">
        <v>2</v>
      </c>
      <c r="M651" s="6" t="s">
        <v>666</v>
      </c>
      <c r="N651" s="40">
        <f t="shared" si="22"/>
        <v>686</v>
      </c>
      <c r="O651">
        <v>0.08</v>
      </c>
      <c r="P651" t="s">
        <v>327</v>
      </c>
      <c r="Q651">
        <v>0.25</v>
      </c>
      <c r="R651" s="7">
        <v>4.6900000000000004</v>
      </c>
      <c r="S651">
        <v>0.06</v>
      </c>
    </row>
    <row r="652" spans="1:35" x14ac:dyDescent="0.25">
      <c r="A652" s="5">
        <f t="shared" si="24"/>
        <v>146</v>
      </c>
      <c r="B652" s="5">
        <f t="shared" si="24"/>
        <v>148</v>
      </c>
      <c r="C652" s="5">
        <v>105</v>
      </c>
      <c r="D652">
        <v>18</v>
      </c>
      <c r="E652" s="5">
        <v>1</v>
      </c>
      <c r="F652" s="5">
        <v>1</v>
      </c>
      <c r="G652" s="5">
        <v>2</v>
      </c>
      <c r="H652" s="5">
        <v>1</v>
      </c>
      <c r="I652" s="5">
        <v>2</v>
      </c>
      <c r="J652" s="5">
        <v>2</v>
      </c>
      <c r="K652" s="56">
        <v>4</v>
      </c>
      <c r="L652" s="5">
        <v>1</v>
      </c>
      <c r="M652" s="8" t="s">
        <v>667</v>
      </c>
      <c r="N652" s="40">
        <f t="shared" si="22"/>
        <v>687</v>
      </c>
      <c r="O652">
        <v>0.31</v>
      </c>
      <c r="P652" t="s">
        <v>327</v>
      </c>
      <c r="Q652">
        <v>3.48</v>
      </c>
      <c r="R652" s="7">
        <v>7.84</v>
      </c>
      <c r="S652">
        <v>0.16</v>
      </c>
    </row>
    <row r="653" spans="1:35" x14ac:dyDescent="0.25">
      <c r="A653" s="5">
        <f t="shared" si="24"/>
        <v>148</v>
      </c>
      <c r="B653" s="5">
        <f t="shared" si="24"/>
        <v>150</v>
      </c>
      <c r="C653" s="5">
        <v>85</v>
      </c>
      <c r="D653" t="s">
        <v>460</v>
      </c>
      <c r="E653" s="5">
        <v>1</v>
      </c>
      <c r="F653" s="5">
        <v>1</v>
      </c>
      <c r="G653" s="5">
        <v>2</v>
      </c>
      <c r="H653" s="5">
        <v>1</v>
      </c>
      <c r="I653" s="5">
        <v>2</v>
      </c>
      <c r="J653" s="5">
        <v>2</v>
      </c>
      <c r="K653" s="56">
        <v>4</v>
      </c>
      <c r="L653" s="5">
        <v>1</v>
      </c>
      <c r="M653" s="8" t="s">
        <v>668</v>
      </c>
      <c r="N653" s="40">
        <f t="shared" si="22"/>
        <v>688</v>
      </c>
      <c r="O653">
        <v>0.16</v>
      </c>
      <c r="P653" t="s">
        <v>327</v>
      </c>
      <c r="Q653">
        <v>1.17</v>
      </c>
      <c r="R653" s="7">
        <v>7.56</v>
      </c>
      <c r="S653">
        <v>0.15</v>
      </c>
    </row>
    <row r="654" spans="1:35" x14ac:dyDescent="0.25">
      <c r="A654" s="5">
        <f t="shared" si="24"/>
        <v>150</v>
      </c>
      <c r="B654" s="5">
        <f t="shared" si="24"/>
        <v>152</v>
      </c>
      <c r="C654" s="5">
        <v>110</v>
      </c>
      <c r="D654" t="s">
        <v>592</v>
      </c>
      <c r="E654" s="5">
        <v>1</v>
      </c>
      <c r="F654" s="5">
        <v>1</v>
      </c>
      <c r="G654" s="5">
        <v>1</v>
      </c>
      <c r="H654" s="5">
        <v>1</v>
      </c>
      <c r="I654" s="5">
        <v>2</v>
      </c>
      <c r="J654" s="5">
        <v>1</v>
      </c>
      <c r="K654" s="56">
        <v>4</v>
      </c>
      <c r="L654" s="5">
        <v>2</v>
      </c>
      <c r="M654" s="8" t="s">
        <v>669</v>
      </c>
      <c r="N654" s="40">
        <f t="shared" si="22"/>
        <v>689</v>
      </c>
      <c r="O654">
        <v>0.5</v>
      </c>
      <c r="P654">
        <v>5.0000000000000001E-3</v>
      </c>
      <c r="Q654">
        <v>6.03</v>
      </c>
      <c r="R654" s="7">
        <v>2.83</v>
      </c>
      <c r="S654">
        <v>0.21</v>
      </c>
    </row>
    <row r="655" spans="1:35" x14ac:dyDescent="0.25">
      <c r="A655" s="5">
        <f t="shared" si="24"/>
        <v>152</v>
      </c>
      <c r="B655" s="5">
        <f t="shared" si="24"/>
        <v>154</v>
      </c>
      <c r="C655" s="5">
        <v>100</v>
      </c>
      <c r="D655">
        <v>10</v>
      </c>
      <c r="E655" s="5">
        <v>1</v>
      </c>
      <c r="F655" s="5">
        <v>1</v>
      </c>
      <c r="G655" s="5">
        <v>2</v>
      </c>
      <c r="H655" s="5">
        <v>1</v>
      </c>
      <c r="I655" s="5">
        <v>2</v>
      </c>
      <c r="J655" s="5">
        <v>2</v>
      </c>
      <c r="K655" s="56">
        <v>4</v>
      </c>
      <c r="L655" s="5">
        <v>1</v>
      </c>
      <c r="M655" s="8" t="s">
        <v>670</v>
      </c>
      <c r="N655" s="40">
        <f t="shared" si="22"/>
        <v>690</v>
      </c>
      <c r="O655">
        <v>0.17</v>
      </c>
      <c r="P655" t="s">
        <v>327</v>
      </c>
      <c r="Q655">
        <v>1.32</v>
      </c>
      <c r="R655" s="7">
        <v>6.37</v>
      </c>
      <c r="S655">
        <v>0.13</v>
      </c>
    </row>
    <row r="656" spans="1:35" x14ac:dyDescent="0.25">
      <c r="A656" s="5">
        <f t="shared" si="24"/>
        <v>154</v>
      </c>
      <c r="B656" s="5">
        <f t="shared" si="24"/>
        <v>156</v>
      </c>
      <c r="C656" s="5">
        <v>100</v>
      </c>
      <c r="D656" t="s">
        <v>460</v>
      </c>
      <c r="E656" s="5">
        <v>1</v>
      </c>
      <c r="F656" s="5">
        <v>1</v>
      </c>
      <c r="G656" s="5">
        <v>2</v>
      </c>
      <c r="H656" s="5">
        <v>1</v>
      </c>
      <c r="I656" s="5">
        <v>2</v>
      </c>
      <c r="J656" s="5">
        <v>2</v>
      </c>
      <c r="K656" s="56">
        <v>3</v>
      </c>
      <c r="L656" s="5">
        <v>1</v>
      </c>
      <c r="M656" s="8" t="s">
        <v>671</v>
      </c>
      <c r="N656" s="40">
        <f t="shared" si="22"/>
        <v>691</v>
      </c>
      <c r="O656">
        <v>0.43</v>
      </c>
      <c r="P656">
        <v>8.9999999999999993E-3</v>
      </c>
      <c r="Q656">
        <v>3.08</v>
      </c>
      <c r="R656" s="7">
        <v>4.0199999999999996</v>
      </c>
      <c r="S656">
        <v>0.21</v>
      </c>
      <c r="T656">
        <f>AVERAGE(O656:O664,O666:O674)</f>
        <v>0.37</v>
      </c>
      <c r="U656" s="12">
        <f>AVERAGE(Q656:Q664,Q666:Q674)</f>
        <v>3.9038888888888894</v>
      </c>
    </row>
    <row r="657" spans="1:35" x14ac:dyDescent="0.25">
      <c r="A657" s="5">
        <f t="shared" si="24"/>
        <v>156</v>
      </c>
      <c r="B657" s="5">
        <f t="shared" si="24"/>
        <v>158</v>
      </c>
      <c r="C657" s="5">
        <v>100</v>
      </c>
      <c r="D657">
        <v>6</v>
      </c>
      <c r="E657" s="5">
        <v>1</v>
      </c>
      <c r="F657" s="5">
        <v>1</v>
      </c>
      <c r="G657" s="5">
        <v>2</v>
      </c>
      <c r="H657" s="5">
        <v>1</v>
      </c>
      <c r="I657" s="5">
        <v>2</v>
      </c>
      <c r="J657" s="5">
        <v>1</v>
      </c>
      <c r="K657" s="56">
        <v>3</v>
      </c>
      <c r="L657" s="5">
        <v>1</v>
      </c>
      <c r="M657" s="6" t="s">
        <v>672</v>
      </c>
      <c r="N657" s="40">
        <f t="shared" si="22"/>
        <v>692</v>
      </c>
      <c r="O657">
        <v>0.53</v>
      </c>
      <c r="P657" t="s">
        <v>327</v>
      </c>
      <c r="Q657">
        <v>2.36</v>
      </c>
      <c r="R657" s="7">
        <v>5.86</v>
      </c>
      <c r="S657">
        <v>0.18</v>
      </c>
    </row>
    <row r="658" spans="1:35" x14ac:dyDescent="0.25">
      <c r="A658" s="5">
        <f t="shared" si="24"/>
        <v>158</v>
      </c>
      <c r="B658" s="5">
        <f t="shared" si="24"/>
        <v>160</v>
      </c>
      <c r="C658" s="5">
        <v>100</v>
      </c>
      <c r="D658">
        <v>15</v>
      </c>
      <c r="E658" s="5">
        <v>1</v>
      </c>
      <c r="F658" s="5">
        <v>1</v>
      </c>
      <c r="G658" s="5">
        <v>2</v>
      </c>
      <c r="H658" s="5">
        <v>1</v>
      </c>
      <c r="I658" s="5">
        <v>2</v>
      </c>
      <c r="J658" s="5">
        <v>1</v>
      </c>
      <c r="K658" s="56">
        <v>3</v>
      </c>
      <c r="L658" s="5">
        <v>1</v>
      </c>
      <c r="M658" s="8" t="s">
        <v>673</v>
      </c>
      <c r="N658" s="40">
        <f t="shared" si="22"/>
        <v>693</v>
      </c>
      <c r="O658">
        <v>0.48</v>
      </c>
      <c r="P658" t="s">
        <v>327</v>
      </c>
      <c r="Q658">
        <v>3.18</v>
      </c>
      <c r="R658" s="7">
        <v>1.86</v>
      </c>
      <c r="S658">
        <v>0.17</v>
      </c>
    </row>
    <row r="659" spans="1:35" x14ac:dyDescent="0.25">
      <c r="A659" s="5">
        <f>(A658+2)</f>
        <v>160</v>
      </c>
      <c r="B659" s="5">
        <f t="shared" si="24"/>
        <v>162</v>
      </c>
      <c r="C659" s="5">
        <v>100</v>
      </c>
      <c r="D659" t="s">
        <v>592</v>
      </c>
      <c r="E659" s="5">
        <v>1</v>
      </c>
      <c r="F659" s="5">
        <v>1</v>
      </c>
      <c r="G659" s="5">
        <v>1</v>
      </c>
      <c r="H659" s="5">
        <v>1</v>
      </c>
      <c r="I659" s="5">
        <v>2</v>
      </c>
      <c r="J659" s="5">
        <v>1</v>
      </c>
      <c r="K659" s="56">
        <v>3</v>
      </c>
      <c r="L659" s="5">
        <v>1</v>
      </c>
      <c r="M659" s="8" t="s">
        <v>674</v>
      </c>
      <c r="N659" s="40">
        <f t="shared" si="22"/>
        <v>694</v>
      </c>
      <c r="O659">
        <v>0.66</v>
      </c>
      <c r="P659" t="s">
        <v>327</v>
      </c>
      <c r="Q659">
        <v>4.57</v>
      </c>
      <c r="R659" s="7">
        <v>6.91</v>
      </c>
      <c r="S659">
        <v>0.34</v>
      </c>
      <c r="V659">
        <v>161</v>
      </c>
      <c r="W659">
        <v>2.66</v>
      </c>
    </row>
    <row r="660" spans="1:35" x14ac:dyDescent="0.25">
      <c r="A660" s="5">
        <f t="shared" si="24"/>
        <v>162</v>
      </c>
      <c r="B660" s="5">
        <f t="shared" si="24"/>
        <v>164</v>
      </c>
      <c r="C660" s="5">
        <v>100</v>
      </c>
      <c r="D660">
        <v>14</v>
      </c>
      <c r="E660" s="5">
        <v>1</v>
      </c>
      <c r="F660" s="5">
        <v>1</v>
      </c>
      <c r="G660" s="5">
        <v>1</v>
      </c>
      <c r="H660" s="5">
        <v>1</v>
      </c>
      <c r="I660" s="5">
        <v>2</v>
      </c>
      <c r="J660" s="5">
        <v>2</v>
      </c>
      <c r="K660" s="56">
        <v>4</v>
      </c>
      <c r="L660" s="5">
        <v>1</v>
      </c>
      <c r="M660" s="8" t="s">
        <v>675</v>
      </c>
      <c r="N660" s="40">
        <f t="shared" si="22"/>
        <v>695</v>
      </c>
      <c r="O660">
        <v>0.4</v>
      </c>
      <c r="P660" t="s">
        <v>327</v>
      </c>
      <c r="Q660">
        <v>4.66</v>
      </c>
      <c r="R660" s="7">
        <v>1.76</v>
      </c>
      <c r="S660">
        <v>0.23</v>
      </c>
    </row>
    <row r="661" spans="1:35" x14ac:dyDescent="0.25">
      <c r="A661" s="5">
        <f t="shared" si="24"/>
        <v>164</v>
      </c>
      <c r="B661" s="5">
        <f t="shared" si="24"/>
        <v>166</v>
      </c>
      <c r="C661" s="5">
        <v>100</v>
      </c>
      <c r="D661" t="s">
        <v>592</v>
      </c>
      <c r="E661" s="5">
        <v>1</v>
      </c>
      <c r="F661" s="5">
        <v>1</v>
      </c>
      <c r="G661" s="5">
        <v>1</v>
      </c>
      <c r="H661" s="5">
        <v>1</v>
      </c>
      <c r="I661" s="5">
        <v>2</v>
      </c>
      <c r="J661" s="5">
        <v>2</v>
      </c>
      <c r="K661" s="56">
        <v>4</v>
      </c>
      <c r="L661" s="5">
        <v>1</v>
      </c>
      <c r="M661" s="8" t="s">
        <v>676</v>
      </c>
      <c r="N661" s="40">
        <f t="shared" si="22"/>
        <v>696</v>
      </c>
      <c r="O661">
        <v>0.46</v>
      </c>
      <c r="P661" t="s">
        <v>327</v>
      </c>
      <c r="Q661">
        <v>3.62</v>
      </c>
      <c r="R661" s="7">
        <v>7.78</v>
      </c>
      <c r="S661">
        <v>0.32</v>
      </c>
    </row>
    <row r="662" spans="1:35" x14ac:dyDescent="0.25">
      <c r="A662" s="5">
        <f t="shared" si="24"/>
        <v>166</v>
      </c>
      <c r="B662" s="5">
        <f t="shared" si="24"/>
        <v>168</v>
      </c>
      <c r="C662" s="5">
        <v>100</v>
      </c>
      <c r="D662" t="s">
        <v>458</v>
      </c>
      <c r="E662" s="5">
        <v>1</v>
      </c>
      <c r="F662" s="5">
        <v>1</v>
      </c>
      <c r="G662" s="5">
        <v>1</v>
      </c>
      <c r="H662" s="5">
        <v>1</v>
      </c>
      <c r="I662" s="5">
        <v>2</v>
      </c>
      <c r="J662" s="5">
        <v>2</v>
      </c>
      <c r="K662" s="56">
        <v>4</v>
      </c>
      <c r="L662" s="5">
        <v>1</v>
      </c>
      <c r="M662" s="8" t="s">
        <v>677</v>
      </c>
      <c r="N662" s="40">
        <f t="shared" si="22"/>
        <v>697</v>
      </c>
      <c r="O662">
        <v>0.52</v>
      </c>
      <c r="P662" t="s">
        <v>327</v>
      </c>
      <c r="Q662">
        <v>4.1100000000000003</v>
      </c>
      <c r="R662" s="7">
        <v>1.87</v>
      </c>
      <c r="S662">
        <v>0.37</v>
      </c>
    </row>
    <row r="663" spans="1:35" x14ac:dyDescent="0.25">
      <c r="A663" s="5">
        <f t="shared" si="24"/>
        <v>168</v>
      </c>
      <c r="B663" s="5">
        <f t="shared" si="24"/>
        <v>170</v>
      </c>
      <c r="C663" s="5">
        <v>100</v>
      </c>
      <c r="D663" t="s">
        <v>458</v>
      </c>
      <c r="E663" s="5">
        <v>1</v>
      </c>
      <c r="F663" s="5">
        <v>1</v>
      </c>
      <c r="G663" s="5">
        <v>1</v>
      </c>
      <c r="H663" s="5">
        <v>1</v>
      </c>
      <c r="I663" s="5">
        <v>2</v>
      </c>
      <c r="J663" s="5">
        <v>2</v>
      </c>
      <c r="K663" s="56">
        <v>4</v>
      </c>
      <c r="L663" s="5">
        <v>1</v>
      </c>
      <c r="M663" s="6" t="s">
        <v>678</v>
      </c>
      <c r="N663" s="40">
        <f t="shared" si="22"/>
        <v>698</v>
      </c>
      <c r="O663">
        <v>0.19</v>
      </c>
      <c r="P663" t="s">
        <v>327</v>
      </c>
      <c r="Q663">
        <v>3.19</v>
      </c>
      <c r="R663" s="7">
        <v>4.8</v>
      </c>
      <c r="S663">
        <v>0.09</v>
      </c>
    </row>
    <row r="664" spans="1:35" x14ac:dyDescent="0.25">
      <c r="A664" s="5">
        <f>(A663+2)</f>
        <v>170</v>
      </c>
      <c r="B664" s="5">
        <f>(B663+2)</f>
        <v>172</v>
      </c>
      <c r="C664" s="5">
        <v>100</v>
      </c>
      <c r="D664" t="s">
        <v>458</v>
      </c>
      <c r="E664" s="5">
        <v>1</v>
      </c>
      <c r="F664" s="5">
        <v>1</v>
      </c>
      <c r="G664" s="5">
        <v>1</v>
      </c>
      <c r="H664" s="5">
        <v>1</v>
      </c>
      <c r="I664" s="5">
        <v>2</v>
      </c>
      <c r="J664" s="5">
        <v>2</v>
      </c>
      <c r="K664" s="56">
        <v>4</v>
      </c>
      <c r="L664" s="5">
        <v>1</v>
      </c>
      <c r="M664" s="8" t="s">
        <v>679</v>
      </c>
      <c r="N664" s="40">
        <f>(N663+1)</f>
        <v>699</v>
      </c>
      <c r="O664">
        <v>0.09</v>
      </c>
      <c r="P664" t="s">
        <v>327</v>
      </c>
      <c r="Q664">
        <v>0.5</v>
      </c>
      <c r="R664" s="7">
        <v>3.35</v>
      </c>
      <c r="S664">
        <v>7.0000000000000007E-2</v>
      </c>
    </row>
    <row r="665" spans="1:35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 t="s">
        <v>640</v>
      </c>
      <c r="N665" s="48">
        <f>(N664+1)</f>
        <v>700</v>
      </c>
      <c r="O665" s="45">
        <v>0.52</v>
      </c>
      <c r="P665" t="s">
        <v>327</v>
      </c>
      <c r="Q665" s="45">
        <v>32.4</v>
      </c>
      <c r="R665" s="7">
        <v>11.75</v>
      </c>
      <c r="S665" s="45">
        <v>0.18</v>
      </c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</row>
    <row r="666" spans="1:35" x14ac:dyDescent="0.25">
      <c r="A666" s="5">
        <f>(A664+2)</f>
        <v>172</v>
      </c>
      <c r="B666" s="5">
        <f>(B664+2)</f>
        <v>174</v>
      </c>
      <c r="C666" s="5">
        <v>100</v>
      </c>
      <c r="D666">
        <v>15</v>
      </c>
      <c r="E666" s="5">
        <v>1</v>
      </c>
      <c r="F666" s="5">
        <v>1</v>
      </c>
      <c r="G666" s="5">
        <v>1</v>
      </c>
      <c r="H666" s="5">
        <v>1</v>
      </c>
      <c r="I666" s="5">
        <v>12</v>
      </c>
      <c r="J666" s="5">
        <v>2</v>
      </c>
      <c r="K666" s="56">
        <v>4</v>
      </c>
      <c r="L666" s="5">
        <v>1</v>
      </c>
      <c r="M666" s="6" t="s">
        <v>680</v>
      </c>
      <c r="N666" s="40">
        <f t="shared" si="22"/>
        <v>701</v>
      </c>
      <c r="O666">
        <v>0.28000000000000003</v>
      </c>
      <c r="P666" t="s">
        <v>327</v>
      </c>
      <c r="Q666">
        <v>5.1100000000000003</v>
      </c>
      <c r="R666" s="7">
        <v>6.48</v>
      </c>
      <c r="S666">
        <v>0.21</v>
      </c>
    </row>
    <row r="667" spans="1:35" x14ac:dyDescent="0.25">
      <c r="A667" s="5">
        <f t="shared" ref="A667:B682" si="25">(A666+2)</f>
        <v>174</v>
      </c>
      <c r="B667" s="5">
        <f t="shared" si="25"/>
        <v>176</v>
      </c>
      <c r="C667" s="5">
        <v>100</v>
      </c>
      <c r="D667">
        <v>12</v>
      </c>
      <c r="E667" s="5">
        <v>1</v>
      </c>
      <c r="F667" s="5">
        <v>1</v>
      </c>
      <c r="G667" s="5">
        <v>1</v>
      </c>
      <c r="H667" s="5">
        <v>1</v>
      </c>
      <c r="I667" s="5">
        <v>1</v>
      </c>
      <c r="J667" s="5">
        <v>1</v>
      </c>
      <c r="K667" s="56">
        <v>3</v>
      </c>
      <c r="L667" s="5">
        <v>1</v>
      </c>
      <c r="M667" s="8" t="s">
        <v>681</v>
      </c>
      <c r="N667" s="40">
        <f t="shared" si="22"/>
        <v>702</v>
      </c>
      <c r="O667">
        <v>0.4</v>
      </c>
      <c r="P667">
        <v>2.1999999999999999E-2</v>
      </c>
      <c r="Q667">
        <v>6.67</v>
      </c>
      <c r="R667" s="7">
        <v>1.67</v>
      </c>
      <c r="S667">
        <v>0.3</v>
      </c>
    </row>
    <row r="668" spans="1:35" x14ac:dyDescent="0.25">
      <c r="A668" s="5">
        <f t="shared" si="25"/>
        <v>176</v>
      </c>
      <c r="B668" s="5">
        <f t="shared" si="25"/>
        <v>178</v>
      </c>
      <c r="C668">
        <v>90</v>
      </c>
      <c r="D668" t="s">
        <v>460</v>
      </c>
      <c r="E668" s="5">
        <v>1</v>
      </c>
      <c r="F668" s="5">
        <v>1</v>
      </c>
      <c r="G668" s="5">
        <v>1</v>
      </c>
      <c r="H668" s="5">
        <v>1</v>
      </c>
      <c r="I668" s="5">
        <v>1</v>
      </c>
      <c r="J668" s="5">
        <v>1</v>
      </c>
      <c r="K668" s="56">
        <v>4</v>
      </c>
      <c r="L668" s="5">
        <v>1</v>
      </c>
      <c r="M668" s="2" t="s">
        <v>682</v>
      </c>
      <c r="N668" s="40">
        <f t="shared" si="22"/>
        <v>703</v>
      </c>
      <c r="O668">
        <v>0.55000000000000004</v>
      </c>
      <c r="P668">
        <v>2.1999999999999999E-2</v>
      </c>
      <c r="Q668">
        <v>7.99</v>
      </c>
      <c r="R668" s="7">
        <v>6.18</v>
      </c>
      <c r="S668">
        <v>0.43</v>
      </c>
    </row>
    <row r="669" spans="1:35" x14ac:dyDescent="0.25">
      <c r="A669" s="5">
        <f t="shared" si="25"/>
        <v>178</v>
      </c>
      <c r="B669" s="5">
        <f t="shared" si="25"/>
        <v>180</v>
      </c>
      <c r="C669">
        <v>110</v>
      </c>
      <c r="D669">
        <v>20</v>
      </c>
      <c r="E669" s="5">
        <v>1</v>
      </c>
      <c r="F669" s="5">
        <v>1</v>
      </c>
      <c r="G669" s="5">
        <v>1</v>
      </c>
      <c r="H669" s="5">
        <v>1</v>
      </c>
      <c r="I669" s="5">
        <v>2</v>
      </c>
      <c r="J669" s="5">
        <v>2</v>
      </c>
      <c r="K669" s="56">
        <v>4</v>
      </c>
      <c r="L669" s="5">
        <v>1</v>
      </c>
      <c r="M669" t="s">
        <v>683</v>
      </c>
      <c r="N669" s="40">
        <f t="shared" si="22"/>
        <v>704</v>
      </c>
      <c r="O669">
        <v>0.4</v>
      </c>
      <c r="P669" t="s">
        <v>327</v>
      </c>
      <c r="Q669">
        <v>4.49</v>
      </c>
      <c r="R669" s="7">
        <v>1.36</v>
      </c>
      <c r="S669">
        <v>0.26</v>
      </c>
    </row>
    <row r="670" spans="1:35" x14ac:dyDescent="0.25">
      <c r="A670" s="5">
        <f t="shared" si="25"/>
        <v>180</v>
      </c>
      <c r="B670" s="5">
        <f t="shared" si="25"/>
        <v>182</v>
      </c>
      <c r="C670" s="5">
        <v>100</v>
      </c>
      <c r="D670">
        <v>15</v>
      </c>
      <c r="E670" s="5">
        <v>1</v>
      </c>
      <c r="F670" s="5">
        <v>1</v>
      </c>
      <c r="G670" s="5">
        <v>1</v>
      </c>
      <c r="H670" s="5">
        <v>1</v>
      </c>
      <c r="I670" s="5">
        <v>2</v>
      </c>
      <c r="J670" s="5">
        <v>2</v>
      </c>
      <c r="K670" s="56">
        <v>4</v>
      </c>
      <c r="L670" s="5">
        <v>1</v>
      </c>
      <c r="M670" s="6" t="s">
        <v>684</v>
      </c>
      <c r="N670" s="40">
        <f t="shared" si="22"/>
        <v>705</v>
      </c>
      <c r="O670">
        <v>0.18</v>
      </c>
      <c r="P670" t="s">
        <v>327</v>
      </c>
      <c r="Q670">
        <v>1.94</v>
      </c>
      <c r="R670" s="7">
        <v>5.56</v>
      </c>
      <c r="S670">
        <v>0.14000000000000001</v>
      </c>
    </row>
    <row r="671" spans="1:35" x14ac:dyDescent="0.25">
      <c r="A671" s="5">
        <f t="shared" si="25"/>
        <v>182</v>
      </c>
      <c r="B671" s="5">
        <f t="shared" si="25"/>
        <v>184</v>
      </c>
      <c r="C671" s="5">
        <v>100</v>
      </c>
      <c r="D671" t="s">
        <v>592</v>
      </c>
      <c r="E671" s="5">
        <v>1</v>
      </c>
      <c r="F671" s="5">
        <v>1</v>
      </c>
      <c r="G671" s="5">
        <v>1</v>
      </c>
      <c r="H671" s="5">
        <v>1</v>
      </c>
      <c r="I671" s="5">
        <v>1</v>
      </c>
      <c r="J671" s="5">
        <v>2</v>
      </c>
      <c r="K671" s="56">
        <v>4</v>
      </c>
      <c r="L671" s="5">
        <v>1</v>
      </c>
      <c r="M671" t="s">
        <v>685</v>
      </c>
      <c r="N671" s="40">
        <f t="shared" si="22"/>
        <v>706</v>
      </c>
      <c r="O671">
        <v>0.25</v>
      </c>
      <c r="P671" t="s">
        <v>327</v>
      </c>
      <c r="Q671">
        <v>3.06</v>
      </c>
      <c r="R671" s="7">
        <v>2.0099999999999998</v>
      </c>
      <c r="S671">
        <v>0.16</v>
      </c>
    </row>
    <row r="672" spans="1:35" x14ac:dyDescent="0.25">
      <c r="A672" s="5">
        <f t="shared" si="25"/>
        <v>184</v>
      </c>
      <c r="B672" s="5">
        <f t="shared" si="25"/>
        <v>186</v>
      </c>
      <c r="C672" s="5">
        <v>100</v>
      </c>
      <c r="D672">
        <v>13</v>
      </c>
      <c r="E672" s="5">
        <v>1</v>
      </c>
      <c r="F672" s="5">
        <v>1</v>
      </c>
      <c r="G672" s="5">
        <v>1</v>
      </c>
      <c r="H672" s="5">
        <v>1</v>
      </c>
      <c r="I672" s="5">
        <v>1</v>
      </c>
      <c r="J672" s="5">
        <v>1</v>
      </c>
      <c r="K672" s="56">
        <v>4</v>
      </c>
      <c r="L672" s="5">
        <v>1</v>
      </c>
      <c r="M672" s="6" t="s">
        <v>686</v>
      </c>
      <c r="N672" s="40">
        <f t="shared" si="22"/>
        <v>707</v>
      </c>
      <c r="O672">
        <v>0.37</v>
      </c>
      <c r="P672" t="s">
        <v>327</v>
      </c>
      <c r="Q672">
        <v>4.9000000000000004</v>
      </c>
      <c r="R672" s="7">
        <v>9.7899999999999991</v>
      </c>
      <c r="S672">
        <v>0.24</v>
      </c>
    </row>
    <row r="673" spans="1:35" x14ac:dyDescent="0.25">
      <c r="A673" s="5">
        <f t="shared" si="25"/>
        <v>186</v>
      </c>
      <c r="B673" s="5">
        <f t="shared" si="25"/>
        <v>188</v>
      </c>
      <c r="C673" s="5">
        <v>100</v>
      </c>
      <c r="D673">
        <v>8</v>
      </c>
      <c r="E673" s="5">
        <v>1</v>
      </c>
      <c r="F673" s="5">
        <v>1</v>
      </c>
      <c r="G673" s="5">
        <v>1</v>
      </c>
      <c r="H673" s="5">
        <v>1</v>
      </c>
      <c r="I673" s="5">
        <v>1</v>
      </c>
      <c r="J673" s="5">
        <v>1</v>
      </c>
      <c r="K673" s="56">
        <v>4</v>
      </c>
      <c r="L673" s="5">
        <v>1</v>
      </c>
      <c r="M673" t="s">
        <v>687</v>
      </c>
      <c r="N673" s="40">
        <f t="shared" si="22"/>
        <v>708</v>
      </c>
      <c r="O673">
        <v>0.2</v>
      </c>
      <c r="P673" t="s">
        <v>327</v>
      </c>
      <c r="Q673">
        <v>2.93</v>
      </c>
      <c r="R673" s="7">
        <v>3.37</v>
      </c>
      <c r="S673">
        <v>0.11</v>
      </c>
    </row>
    <row r="674" spans="1:35" x14ac:dyDescent="0.25">
      <c r="A674" s="5">
        <f t="shared" si="25"/>
        <v>188</v>
      </c>
      <c r="B674" s="5">
        <f t="shared" si="25"/>
        <v>190</v>
      </c>
      <c r="C674" s="5">
        <v>100</v>
      </c>
      <c r="D674">
        <v>9</v>
      </c>
      <c r="E674" s="5">
        <v>1</v>
      </c>
      <c r="F674" s="5">
        <v>1</v>
      </c>
      <c r="G674" s="5">
        <v>1</v>
      </c>
      <c r="H674" s="5">
        <v>1</v>
      </c>
      <c r="I674" s="5">
        <v>1</v>
      </c>
      <c r="J674" s="5">
        <v>1</v>
      </c>
      <c r="K674" s="56">
        <v>4</v>
      </c>
      <c r="L674" s="5">
        <v>1</v>
      </c>
      <c r="M674" s="8" t="s">
        <v>688</v>
      </c>
      <c r="N674" s="40">
        <f t="shared" si="22"/>
        <v>709</v>
      </c>
      <c r="O674">
        <v>0.27</v>
      </c>
      <c r="P674" t="s">
        <v>327</v>
      </c>
      <c r="Q674">
        <v>3.91</v>
      </c>
      <c r="R674" s="7">
        <v>10.35</v>
      </c>
      <c r="S674">
        <v>0.33</v>
      </c>
    </row>
    <row r="675" spans="1:35" x14ac:dyDescent="0.25">
      <c r="A675" s="5">
        <f t="shared" si="25"/>
        <v>190</v>
      </c>
      <c r="B675" s="5">
        <f t="shared" si="25"/>
        <v>192</v>
      </c>
      <c r="C675" s="5">
        <v>100</v>
      </c>
      <c r="D675">
        <v>9</v>
      </c>
      <c r="E675" s="5">
        <v>1</v>
      </c>
      <c r="F675" s="5">
        <v>1</v>
      </c>
      <c r="G675" s="5">
        <v>1</v>
      </c>
      <c r="H675" s="5">
        <v>1</v>
      </c>
      <c r="I675" s="5">
        <v>1</v>
      </c>
      <c r="J675" s="5">
        <v>1</v>
      </c>
      <c r="K675" s="56">
        <v>4</v>
      </c>
      <c r="L675" s="5">
        <v>1</v>
      </c>
      <c r="M675" t="s">
        <v>689</v>
      </c>
      <c r="N675" s="40">
        <f t="shared" si="22"/>
        <v>710</v>
      </c>
      <c r="O675">
        <v>0.04</v>
      </c>
      <c r="P675" t="s">
        <v>327</v>
      </c>
      <c r="Q675">
        <v>0.55000000000000004</v>
      </c>
      <c r="R675" s="7">
        <v>4.51</v>
      </c>
      <c r="S675">
        <v>0.1</v>
      </c>
      <c r="V675">
        <v>190.2</v>
      </c>
      <c r="W675">
        <v>2.61</v>
      </c>
    </row>
    <row r="676" spans="1:35" x14ac:dyDescent="0.25">
      <c r="A676" s="5">
        <f t="shared" si="25"/>
        <v>192</v>
      </c>
      <c r="B676" s="5">
        <f t="shared" si="25"/>
        <v>194</v>
      </c>
      <c r="C676" s="5">
        <v>100</v>
      </c>
      <c r="D676">
        <v>8</v>
      </c>
      <c r="E676" s="5">
        <v>1</v>
      </c>
      <c r="F676" s="5">
        <v>1</v>
      </c>
      <c r="G676">
        <v>1</v>
      </c>
      <c r="H676" s="5">
        <v>1</v>
      </c>
      <c r="I676" s="5">
        <v>1</v>
      </c>
      <c r="J676" s="5">
        <v>2</v>
      </c>
      <c r="K676" s="56">
        <v>4</v>
      </c>
      <c r="L676" s="5">
        <v>1</v>
      </c>
      <c r="M676" t="s">
        <v>690</v>
      </c>
      <c r="N676" s="40">
        <f t="shared" si="22"/>
        <v>711</v>
      </c>
      <c r="O676">
        <v>0.11</v>
      </c>
      <c r="P676" t="s">
        <v>327</v>
      </c>
      <c r="Q676">
        <v>0.97</v>
      </c>
      <c r="R676" s="7">
        <v>9.24</v>
      </c>
      <c r="S676">
        <v>0.14000000000000001</v>
      </c>
    </row>
    <row r="677" spans="1:35" x14ac:dyDescent="0.25">
      <c r="A677" s="5">
        <f t="shared" si="25"/>
        <v>194</v>
      </c>
      <c r="B677" s="5">
        <f t="shared" si="25"/>
        <v>196</v>
      </c>
      <c r="C677" s="5">
        <v>100</v>
      </c>
      <c r="D677">
        <v>22</v>
      </c>
      <c r="E677" s="5">
        <v>1</v>
      </c>
      <c r="F677" s="5">
        <v>1</v>
      </c>
      <c r="G677">
        <v>1</v>
      </c>
      <c r="H677" s="5">
        <v>1</v>
      </c>
      <c r="I677">
        <v>2</v>
      </c>
      <c r="J677" s="5">
        <v>2</v>
      </c>
      <c r="K677" s="56">
        <v>4</v>
      </c>
      <c r="L677" s="5">
        <v>1</v>
      </c>
      <c r="M677" t="s">
        <v>691</v>
      </c>
      <c r="N677" s="40">
        <f t="shared" si="22"/>
        <v>712</v>
      </c>
      <c r="O677">
        <v>0.04</v>
      </c>
      <c r="P677" t="s">
        <v>327</v>
      </c>
      <c r="Q677">
        <v>0.86</v>
      </c>
      <c r="R677" s="7">
        <v>3.87</v>
      </c>
      <c r="S677">
        <v>1.28</v>
      </c>
    </row>
    <row r="678" spans="1:35" x14ac:dyDescent="0.25">
      <c r="A678" s="5">
        <f t="shared" si="25"/>
        <v>196</v>
      </c>
      <c r="B678" s="5">
        <f t="shared" si="25"/>
        <v>198</v>
      </c>
      <c r="C678" s="5">
        <v>100</v>
      </c>
      <c r="D678">
        <v>11</v>
      </c>
      <c r="E678" s="5">
        <v>1</v>
      </c>
      <c r="F678" s="5">
        <v>1</v>
      </c>
      <c r="G678">
        <v>2</v>
      </c>
      <c r="H678" s="5">
        <v>1</v>
      </c>
      <c r="I678">
        <v>1</v>
      </c>
      <c r="J678" s="5">
        <v>2</v>
      </c>
      <c r="K678" s="56">
        <v>4</v>
      </c>
      <c r="L678" s="5">
        <v>1</v>
      </c>
      <c r="M678" t="s">
        <v>692</v>
      </c>
      <c r="N678" s="40">
        <f t="shared" si="22"/>
        <v>713</v>
      </c>
      <c r="O678">
        <v>0.02</v>
      </c>
      <c r="P678" t="s">
        <v>327</v>
      </c>
      <c r="Q678">
        <v>0.13</v>
      </c>
      <c r="R678" s="7">
        <v>8.7100000000000009</v>
      </c>
      <c r="S678">
        <v>7.0000000000000007E-2</v>
      </c>
    </row>
    <row r="679" spans="1:35" x14ac:dyDescent="0.25">
      <c r="A679" s="5">
        <f t="shared" si="25"/>
        <v>198</v>
      </c>
      <c r="B679" s="5">
        <f t="shared" si="25"/>
        <v>200</v>
      </c>
      <c r="C679" s="5">
        <v>105</v>
      </c>
      <c r="D679">
        <v>14</v>
      </c>
      <c r="E679" s="5">
        <v>1</v>
      </c>
      <c r="F679" s="5">
        <v>1</v>
      </c>
      <c r="G679" s="5">
        <v>1</v>
      </c>
      <c r="H679" s="5">
        <v>1</v>
      </c>
      <c r="I679" s="5">
        <v>1</v>
      </c>
      <c r="J679" s="5">
        <v>2</v>
      </c>
      <c r="K679" s="56">
        <v>4</v>
      </c>
      <c r="L679" s="5">
        <v>1</v>
      </c>
      <c r="M679" t="s">
        <v>693</v>
      </c>
      <c r="N679" s="40">
        <f t="shared" si="22"/>
        <v>714</v>
      </c>
      <c r="O679">
        <v>0.09</v>
      </c>
      <c r="P679" t="s">
        <v>327</v>
      </c>
      <c r="Q679">
        <v>0.91</v>
      </c>
      <c r="R679" s="7">
        <v>4.9400000000000004</v>
      </c>
      <c r="S679">
        <v>0.19</v>
      </c>
    </row>
    <row r="680" spans="1:35" x14ac:dyDescent="0.25">
      <c r="A680" s="5">
        <f t="shared" si="25"/>
        <v>200</v>
      </c>
      <c r="B680" s="5">
        <f t="shared" si="25"/>
        <v>202</v>
      </c>
      <c r="C680">
        <v>110</v>
      </c>
      <c r="D680">
        <v>9</v>
      </c>
      <c r="E680" s="5">
        <v>1</v>
      </c>
      <c r="F680" s="5">
        <v>1</v>
      </c>
      <c r="G680" s="5">
        <v>1</v>
      </c>
      <c r="H680" s="5">
        <v>1</v>
      </c>
      <c r="I680" s="5">
        <v>1</v>
      </c>
      <c r="J680" s="5">
        <v>1</v>
      </c>
      <c r="K680" s="56">
        <v>4</v>
      </c>
      <c r="L680" s="5">
        <v>1</v>
      </c>
      <c r="M680" s="5" t="s">
        <v>694</v>
      </c>
      <c r="N680" s="40">
        <f>(N679+1)</f>
        <v>715</v>
      </c>
      <c r="O680">
        <v>0.23</v>
      </c>
      <c r="P680">
        <v>7.0000000000000001E-3</v>
      </c>
      <c r="Q680">
        <v>3.58</v>
      </c>
      <c r="R680" s="7">
        <v>8.66</v>
      </c>
      <c r="S680">
        <v>0.52</v>
      </c>
      <c r="T680">
        <f>AVERAGE(O680:O684,O686:O695)</f>
        <v>0.23600000000000004</v>
      </c>
      <c r="U680" s="12">
        <f>AVERAGE(Q680:Q684,Q686:Q695)</f>
        <v>2.8579999999999997</v>
      </c>
    </row>
    <row r="681" spans="1:35" x14ac:dyDescent="0.25">
      <c r="A681" s="5">
        <f t="shared" si="25"/>
        <v>202</v>
      </c>
      <c r="B681" s="5">
        <f t="shared" si="25"/>
        <v>204</v>
      </c>
      <c r="C681" s="5">
        <v>100</v>
      </c>
      <c r="D681">
        <v>7</v>
      </c>
      <c r="E681" s="5">
        <v>1</v>
      </c>
      <c r="F681" s="5">
        <v>1</v>
      </c>
      <c r="G681" s="5">
        <v>2</v>
      </c>
      <c r="H681" s="5">
        <v>1</v>
      </c>
      <c r="I681" s="5">
        <v>1</v>
      </c>
      <c r="J681" s="5">
        <v>1</v>
      </c>
      <c r="K681" s="56">
        <v>4</v>
      </c>
      <c r="L681" s="5">
        <v>1</v>
      </c>
      <c r="M681" s="5" t="s">
        <v>695</v>
      </c>
      <c r="N681" s="40">
        <f>(N680+1)</f>
        <v>716</v>
      </c>
      <c r="O681">
        <v>0.23</v>
      </c>
      <c r="P681">
        <v>5.0000000000000001E-3</v>
      </c>
      <c r="Q681">
        <v>4.68</v>
      </c>
      <c r="R681" s="7">
        <v>4.37</v>
      </c>
      <c r="S681">
        <v>0.62</v>
      </c>
    </row>
    <row r="682" spans="1:35" x14ac:dyDescent="0.25">
      <c r="A682" s="5">
        <f t="shared" si="25"/>
        <v>204</v>
      </c>
      <c r="B682" s="5">
        <f t="shared" si="25"/>
        <v>206</v>
      </c>
      <c r="C682" s="5">
        <v>100</v>
      </c>
      <c r="D682">
        <v>7</v>
      </c>
      <c r="E682" s="5">
        <v>1</v>
      </c>
      <c r="F682" s="5">
        <v>1</v>
      </c>
      <c r="G682" s="5">
        <v>2</v>
      </c>
      <c r="H682" s="5">
        <v>1</v>
      </c>
      <c r="I682" s="5">
        <v>2</v>
      </c>
      <c r="J682" s="5">
        <v>2</v>
      </c>
      <c r="K682" s="56">
        <v>4</v>
      </c>
      <c r="L682" s="5">
        <v>1</v>
      </c>
      <c r="M682" s="6" t="s">
        <v>696</v>
      </c>
      <c r="N682" s="40">
        <f>(N681+1)</f>
        <v>717</v>
      </c>
      <c r="O682">
        <v>0.12</v>
      </c>
      <c r="P682" t="s">
        <v>327</v>
      </c>
      <c r="Q682">
        <v>0.9</v>
      </c>
      <c r="R682" s="7">
        <v>6.15</v>
      </c>
      <c r="S682">
        <v>0.16</v>
      </c>
    </row>
    <row r="683" spans="1:35" x14ac:dyDescent="0.25">
      <c r="A683" s="5">
        <f t="shared" ref="A683:B698" si="26">(A682+2)</f>
        <v>206</v>
      </c>
      <c r="B683" s="5">
        <f t="shared" si="26"/>
        <v>208</v>
      </c>
      <c r="C683" s="5">
        <v>100</v>
      </c>
      <c r="D683">
        <v>16</v>
      </c>
      <c r="E683" s="5">
        <v>1</v>
      </c>
      <c r="F683" s="5">
        <v>1</v>
      </c>
      <c r="G683" s="5">
        <v>1</v>
      </c>
      <c r="H683" s="5">
        <v>2</v>
      </c>
      <c r="I683" s="5">
        <v>2</v>
      </c>
      <c r="J683" s="5">
        <v>2</v>
      </c>
      <c r="K683" s="56">
        <v>4</v>
      </c>
      <c r="L683" s="5">
        <v>1</v>
      </c>
      <c r="M683" s="5" t="s">
        <v>697</v>
      </c>
      <c r="N683" s="40">
        <f t="shared" si="22"/>
        <v>718</v>
      </c>
      <c r="O683">
        <v>0.09</v>
      </c>
      <c r="P683" t="s">
        <v>327</v>
      </c>
      <c r="Q683">
        <v>0.97</v>
      </c>
      <c r="R683" s="7">
        <v>4.6100000000000003</v>
      </c>
      <c r="S683">
        <v>0.13</v>
      </c>
    </row>
    <row r="684" spans="1:35" x14ac:dyDescent="0.25">
      <c r="A684" s="5">
        <f t="shared" si="26"/>
        <v>208</v>
      </c>
      <c r="B684" s="5">
        <f t="shared" si="26"/>
        <v>210</v>
      </c>
      <c r="C684" s="5">
        <v>95</v>
      </c>
      <c r="D684">
        <v>14</v>
      </c>
      <c r="E684" s="5">
        <v>1</v>
      </c>
      <c r="F684" s="5">
        <v>1</v>
      </c>
      <c r="G684" s="5">
        <v>1</v>
      </c>
      <c r="H684" s="5">
        <v>1</v>
      </c>
      <c r="I684" s="5">
        <v>1</v>
      </c>
      <c r="J684" s="5">
        <v>2</v>
      </c>
      <c r="K684" s="56">
        <v>4</v>
      </c>
      <c r="L684" s="5">
        <v>1</v>
      </c>
      <c r="M684" s="5" t="s">
        <v>698</v>
      </c>
      <c r="N684" s="40">
        <f t="shared" si="22"/>
        <v>719</v>
      </c>
      <c r="O684">
        <v>0.12</v>
      </c>
      <c r="P684" t="s">
        <v>327</v>
      </c>
      <c r="Q684">
        <v>1.02</v>
      </c>
      <c r="R684" s="7">
        <v>17.45</v>
      </c>
      <c r="S684">
        <v>0.2</v>
      </c>
    </row>
    <row r="685" spans="1:35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 t="s">
        <v>600</v>
      </c>
      <c r="N685" s="48">
        <f>(N684+1)</f>
        <v>720</v>
      </c>
      <c r="O685" s="45">
        <v>1.06</v>
      </c>
      <c r="P685">
        <v>0.156</v>
      </c>
      <c r="Q685" s="45">
        <v>94</v>
      </c>
      <c r="R685" s="7">
        <v>13.15</v>
      </c>
      <c r="S685" s="45">
        <v>0.43</v>
      </c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</row>
    <row r="686" spans="1:35" x14ac:dyDescent="0.25">
      <c r="A686" s="5">
        <f>(A684+2)</f>
        <v>210</v>
      </c>
      <c r="B686" s="5">
        <f>(B684+2)</f>
        <v>212</v>
      </c>
      <c r="C686" s="5">
        <v>100</v>
      </c>
      <c r="D686">
        <v>11</v>
      </c>
      <c r="E686" s="5">
        <v>1</v>
      </c>
      <c r="F686" s="5">
        <v>1</v>
      </c>
      <c r="G686" s="5">
        <v>1</v>
      </c>
      <c r="H686" s="5">
        <v>1</v>
      </c>
      <c r="I686" s="5">
        <v>1</v>
      </c>
      <c r="J686" s="5">
        <v>2</v>
      </c>
      <c r="K686" s="56">
        <v>4</v>
      </c>
      <c r="L686">
        <v>1</v>
      </c>
      <c r="M686" s="6" t="s">
        <v>699</v>
      </c>
      <c r="N686" s="40">
        <f>(N685+1)</f>
        <v>721</v>
      </c>
      <c r="O686">
        <v>0.21</v>
      </c>
      <c r="P686" t="s">
        <v>327</v>
      </c>
      <c r="Q686">
        <v>1.97</v>
      </c>
      <c r="R686" s="7">
        <v>6.41</v>
      </c>
      <c r="S686">
        <v>0.18</v>
      </c>
    </row>
    <row r="687" spans="1:35" x14ac:dyDescent="0.25">
      <c r="A687" s="5">
        <f t="shared" si="26"/>
        <v>212</v>
      </c>
      <c r="B687" s="5">
        <f t="shared" si="26"/>
        <v>214</v>
      </c>
      <c r="C687" s="5">
        <v>100</v>
      </c>
      <c r="D687">
        <v>19</v>
      </c>
      <c r="E687" s="5">
        <v>1</v>
      </c>
      <c r="F687" s="5">
        <v>1</v>
      </c>
      <c r="G687" s="5">
        <v>1</v>
      </c>
      <c r="H687" s="5">
        <v>1</v>
      </c>
      <c r="I687" s="5">
        <v>1</v>
      </c>
      <c r="J687" s="5">
        <v>2</v>
      </c>
      <c r="K687" s="56">
        <v>4</v>
      </c>
      <c r="L687" s="5">
        <v>1</v>
      </c>
      <c r="M687" s="8" t="s">
        <v>687</v>
      </c>
      <c r="N687" s="40">
        <f t="shared" si="22"/>
        <v>722</v>
      </c>
      <c r="O687">
        <v>0.35</v>
      </c>
      <c r="P687" t="s">
        <v>327</v>
      </c>
      <c r="Q687">
        <v>3.36</v>
      </c>
      <c r="R687" s="7">
        <v>2.21</v>
      </c>
      <c r="S687">
        <v>0.21</v>
      </c>
    </row>
    <row r="688" spans="1:35" x14ac:dyDescent="0.25">
      <c r="A688" s="5">
        <f t="shared" si="26"/>
        <v>214</v>
      </c>
      <c r="B688" s="5">
        <f t="shared" si="26"/>
        <v>216</v>
      </c>
      <c r="C688" s="5">
        <v>98</v>
      </c>
      <c r="D688">
        <v>10</v>
      </c>
      <c r="E688" s="5">
        <v>1</v>
      </c>
      <c r="F688" s="5">
        <v>1</v>
      </c>
      <c r="G688" s="5">
        <v>1</v>
      </c>
      <c r="H688" s="5">
        <v>1</v>
      </c>
      <c r="I688" s="5">
        <v>2</v>
      </c>
      <c r="J688" s="5">
        <v>2</v>
      </c>
      <c r="K688" s="56">
        <v>4</v>
      </c>
      <c r="L688" s="5">
        <v>1</v>
      </c>
      <c r="M688" s="8" t="s">
        <v>688</v>
      </c>
      <c r="N688" s="40">
        <f>(N687+1)</f>
        <v>723</v>
      </c>
      <c r="O688">
        <v>0.28999999999999998</v>
      </c>
      <c r="P688" t="s">
        <v>327</v>
      </c>
      <c r="Q688">
        <v>4.16</v>
      </c>
      <c r="R688" s="7">
        <v>2.35</v>
      </c>
      <c r="S688">
        <v>0.36</v>
      </c>
    </row>
    <row r="689" spans="1:23" x14ac:dyDescent="0.25">
      <c r="A689" s="5">
        <f t="shared" si="26"/>
        <v>216</v>
      </c>
      <c r="B689" s="5">
        <f t="shared" si="26"/>
        <v>218</v>
      </c>
      <c r="C689" s="5">
        <v>104</v>
      </c>
      <c r="D689">
        <v>9</v>
      </c>
      <c r="E689" s="5">
        <v>1</v>
      </c>
      <c r="F689" s="5">
        <v>1</v>
      </c>
      <c r="G689" s="5">
        <v>1</v>
      </c>
      <c r="H689" s="5">
        <v>1</v>
      </c>
      <c r="I689" s="5">
        <v>1</v>
      </c>
      <c r="J689" s="5">
        <v>2</v>
      </c>
      <c r="K689" s="56">
        <v>4</v>
      </c>
      <c r="L689" s="5">
        <v>1</v>
      </c>
      <c r="M689" s="8" t="s">
        <v>700</v>
      </c>
      <c r="N689" s="40">
        <f t="shared" si="22"/>
        <v>724</v>
      </c>
      <c r="O689">
        <v>0.27</v>
      </c>
      <c r="P689" t="s">
        <v>327</v>
      </c>
      <c r="Q689">
        <v>3.44</v>
      </c>
      <c r="R689" s="7">
        <v>1.64</v>
      </c>
      <c r="S689">
        <v>0.31</v>
      </c>
    </row>
    <row r="690" spans="1:23" x14ac:dyDescent="0.25">
      <c r="A690" s="5">
        <f t="shared" si="26"/>
        <v>218</v>
      </c>
      <c r="B690" s="5">
        <f t="shared" si="26"/>
        <v>220</v>
      </c>
      <c r="C690">
        <v>105</v>
      </c>
      <c r="D690">
        <v>20</v>
      </c>
      <c r="E690" s="5">
        <v>1</v>
      </c>
      <c r="F690" s="5">
        <v>1</v>
      </c>
      <c r="G690" s="5">
        <v>1</v>
      </c>
      <c r="H690" s="5">
        <v>1</v>
      </c>
      <c r="I690" s="5">
        <v>2</v>
      </c>
      <c r="J690" s="5">
        <v>2</v>
      </c>
      <c r="K690" s="56">
        <v>4</v>
      </c>
      <c r="L690" s="5">
        <v>1</v>
      </c>
      <c r="M690" s="6" t="s">
        <v>701</v>
      </c>
      <c r="N690" s="40">
        <f t="shared" si="22"/>
        <v>725</v>
      </c>
      <c r="O690">
        <v>0.36</v>
      </c>
      <c r="P690" t="s">
        <v>327</v>
      </c>
      <c r="Q690">
        <v>3</v>
      </c>
      <c r="R690" s="7">
        <v>1.89</v>
      </c>
      <c r="S690">
        <v>0.35</v>
      </c>
    </row>
    <row r="691" spans="1:23" x14ac:dyDescent="0.25">
      <c r="A691" s="5">
        <f t="shared" si="26"/>
        <v>220</v>
      </c>
      <c r="B691" s="5">
        <f t="shared" si="26"/>
        <v>222</v>
      </c>
      <c r="C691">
        <v>105</v>
      </c>
      <c r="D691" t="s">
        <v>458</v>
      </c>
      <c r="E691" s="5">
        <v>1</v>
      </c>
      <c r="F691" s="5">
        <v>2</v>
      </c>
      <c r="G691" s="5">
        <v>2</v>
      </c>
      <c r="H691" s="5">
        <v>1</v>
      </c>
      <c r="I691" s="5">
        <v>1</v>
      </c>
      <c r="J691" s="5">
        <v>1</v>
      </c>
      <c r="K691" s="56">
        <v>4</v>
      </c>
      <c r="L691" s="5">
        <v>1</v>
      </c>
      <c r="M691" t="s">
        <v>702</v>
      </c>
      <c r="N691" s="40">
        <f t="shared" si="22"/>
        <v>726</v>
      </c>
      <c r="O691">
        <v>0.1</v>
      </c>
      <c r="P691" t="s">
        <v>327</v>
      </c>
      <c r="Q691">
        <v>0.63</v>
      </c>
      <c r="R691" s="7">
        <v>2.61</v>
      </c>
      <c r="S691">
        <v>0.15</v>
      </c>
    </row>
    <row r="692" spans="1:23" x14ac:dyDescent="0.25">
      <c r="A692" s="5">
        <f t="shared" si="26"/>
        <v>222</v>
      </c>
      <c r="B692" s="5">
        <f t="shared" si="26"/>
        <v>224</v>
      </c>
      <c r="C692" s="5">
        <v>100</v>
      </c>
      <c r="D692" t="s">
        <v>458</v>
      </c>
      <c r="E692" s="5">
        <v>1</v>
      </c>
      <c r="F692" s="5">
        <v>1</v>
      </c>
      <c r="G692" s="5">
        <v>1</v>
      </c>
      <c r="H692" s="5">
        <v>1</v>
      </c>
      <c r="I692" s="5">
        <v>2</v>
      </c>
      <c r="J692" s="5">
        <v>2</v>
      </c>
      <c r="K692" s="56">
        <v>4</v>
      </c>
      <c r="L692" s="5">
        <v>1</v>
      </c>
      <c r="M692" t="s">
        <v>703</v>
      </c>
      <c r="N692" s="40">
        <f t="shared" si="22"/>
        <v>727</v>
      </c>
      <c r="O692">
        <v>0.22</v>
      </c>
      <c r="P692" t="s">
        <v>327</v>
      </c>
      <c r="Q692">
        <v>3.03</v>
      </c>
      <c r="R692" s="7">
        <v>2.7</v>
      </c>
      <c r="S692">
        <v>0.18</v>
      </c>
    </row>
    <row r="693" spans="1:23" x14ac:dyDescent="0.25">
      <c r="A693" s="5">
        <f t="shared" si="26"/>
        <v>224</v>
      </c>
      <c r="B693" s="5">
        <f t="shared" si="26"/>
        <v>226</v>
      </c>
      <c r="C693" s="5">
        <v>100</v>
      </c>
      <c r="D693" t="s">
        <v>458</v>
      </c>
      <c r="E693" s="5">
        <v>1</v>
      </c>
      <c r="F693" s="5">
        <v>1</v>
      </c>
      <c r="G693" s="5">
        <v>1</v>
      </c>
      <c r="H693" s="5">
        <v>1</v>
      </c>
      <c r="I693" s="5">
        <v>1</v>
      </c>
      <c r="J693" s="5">
        <v>2</v>
      </c>
      <c r="K693" s="56">
        <v>4</v>
      </c>
      <c r="L693" s="5">
        <v>1</v>
      </c>
      <c r="M693" t="s">
        <v>704</v>
      </c>
      <c r="N693" s="40">
        <f t="shared" si="22"/>
        <v>728</v>
      </c>
      <c r="O693">
        <v>0.2</v>
      </c>
      <c r="P693" t="s">
        <v>327</v>
      </c>
      <c r="Q693">
        <v>2.8</v>
      </c>
      <c r="R693" s="7">
        <v>2.35</v>
      </c>
      <c r="S693">
        <v>0.12</v>
      </c>
    </row>
    <row r="694" spans="1:23" x14ac:dyDescent="0.25">
      <c r="A694" s="5">
        <f t="shared" si="26"/>
        <v>226</v>
      </c>
      <c r="B694" s="5">
        <f t="shared" si="26"/>
        <v>228</v>
      </c>
      <c r="C694" s="5">
        <v>100</v>
      </c>
      <c r="D694">
        <v>13</v>
      </c>
      <c r="E694" s="5">
        <v>1</v>
      </c>
      <c r="F694" s="5">
        <v>1</v>
      </c>
      <c r="G694" s="5">
        <v>1</v>
      </c>
      <c r="H694" s="5">
        <v>1</v>
      </c>
      <c r="I694" s="5">
        <v>2</v>
      </c>
      <c r="J694" s="5">
        <v>2</v>
      </c>
      <c r="K694" s="56">
        <v>4</v>
      </c>
      <c r="L694" s="5">
        <v>1</v>
      </c>
      <c r="M694" t="s">
        <v>705</v>
      </c>
      <c r="N694" s="40">
        <f t="shared" si="22"/>
        <v>729</v>
      </c>
      <c r="O694">
        <v>0.31</v>
      </c>
      <c r="P694" t="s">
        <v>327</v>
      </c>
      <c r="Q694">
        <v>7</v>
      </c>
      <c r="R694" s="7">
        <v>2.2799999999999998</v>
      </c>
      <c r="S694">
        <v>0.17</v>
      </c>
    </row>
    <row r="695" spans="1:23" x14ac:dyDescent="0.25">
      <c r="A695" s="5">
        <f t="shared" si="26"/>
        <v>228</v>
      </c>
      <c r="B695" s="5">
        <f t="shared" si="26"/>
        <v>230</v>
      </c>
      <c r="C695" s="5">
        <v>100</v>
      </c>
      <c r="D695" t="s">
        <v>458</v>
      </c>
      <c r="E695" s="5">
        <v>1</v>
      </c>
      <c r="F695" s="5">
        <v>1</v>
      </c>
      <c r="G695" s="5">
        <v>1</v>
      </c>
      <c r="H695" s="5">
        <v>1</v>
      </c>
      <c r="I695" s="5">
        <v>2</v>
      </c>
      <c r="J695" s="5">
        <v>2</v>
      </c>
      <c r="K695" s="56">
        <v>4</v>
      </c>
      <c r="L695" s="5">
        <v>2</v>
      </c>
      <c r="M695" s="2" t="s">
        <v>706</v>
      </c>
      <c r="N695" s="40">
        <f t="shared" si="22"/>
        <v>730</v>
      </c>
      <c r="O695">
        <v>0.44</v>
      </c>
      <c r="P695" t="s">
        <v>327</v>
      </c>
      <c r="Q695">
        <v>2.33</v>
      </c>
      <c r="R695" s="7">
        <v>4.17</v>
      </c>
      <c r="S695">
        <v>0.38</v>
      </c>
    </row>
    <row r="696" spans="1:23" x14ac:dyDescent="0.25">
      <c r="A696" s="5">
        <f t="shared" si="26"/>
        <v>230</v>
      </c>
      <c r="B696" s="5">
        <f t="shared" si="26"/>
        <v>232</v>
      </c>
      <c r="C696" s="5">
        <v>100</v>
      </c>
      <c r="D696" t="s">
        <v>458</v>
      </c>
      <c r="E696" s="5">
        <v>1</v>
      </c>
      <c r="F696" s="5">
        <v>1</v>
      </c>
      <c r="G696" s="5">
        <v>1</v>
      </c>
      <c r="H696" s="5">
        <v>1</v>
      </c>
      <c r="I696" s="5">
        <v>2</v>
      </c>
      <c r="J696" s="5">
        <v>2</v>
      </c>
      <c r="K696" s="56">
        <v>4</v>
      </c>
      <c r="L696" s="5">
        <v>1</v>
      </c>
      <c r="M696" t="s">
        <v>707</v>
      </c>
      <c r="N696" s="40">
        <f t="shared" si="22"/>
        <v>731</v>
      </c>
      <c r="O696">
        <v>0.1</v>
      </c>
      <c r="P696" t="s">
        <v>327</v>
      </c>
      <c r="Q696">
        <v>1.1599999999999999</v>
      </c>
      <c r="R696" s="7">
        <v>1.79</v>
      </c>
      <c r="S696">
        <v>0.08</v>
      </c>
      <c r="V696">
        <v>231</v>
      </c>
      <c r="W696">
        <v>2.66</v>
      </c>
    </row>
    <row r="697" spans="1:23" x14ac:dyDescent="0.25">
      <c r="A697" s="5">
        <f t="shared" si="26"/>
        <v>232</v>
      </c>
      <c r="B697" s="5">
        <f t="shared" si="26"/>
        <v>234</v>
      </c>
      <c r="C697" s="5">
        <v>100</v>
      </c>
      <c r="D697" t="s">
        <v>458</v>
      </c>
      <c r="E697" s="5">
        <v>1</v>
      </c>
      <c r="F697" s="5">
        <v>1</v>
      </c>
      <c r="G697" s="5">
        <v>2</v>
      </c>
      <c r="H697" s="5">
        <v>1</v>
      </c>
      <c r="I697" s="5">
        <v>2</v>
      </c>
      <c r="J697" s="5">
        <v>2</v>
      </c>
      <c r="K697" s="56">
        <v>4</v>
      </c>
      <c r="L697" s="5">
        <v>1</v>
      </c>
      <c r="M697" t="s">
        <v>708</v>
      </c>
      <c r="N697" s="40">
        <f t="shared" si="22"/>
        <v>732</v>
      </c>
      <c r="O697">
        <v>0.1</v>
      </c>
      <c r="P697" t="s">
        <v>327</v>
      </c>
      <c r="Q697">
        <v>1.69</v>
      </c>
      <c r="R697" s="7">
        <v>2.5499999999999998</v>
      </c>
      <c r="S697">
        <v>0.08</v>
      </c>
    </row>
    <row r="698" spans="1:23" x14ac:dyDescent="0.25">
      <c r="A698" s="5">
        <f t="shared" si="26"/>
        <v>234</v>
      </c>
      <c r="B698" s="5">
        <f t="shared" si="26"/>
        <v>236</v>
      </c>
      <c r="C698" s="5">
        <v>100</v>
      </c>
      <c r="D698" t="s">
        <v>592</v>
      </c>
      <c r="E698" s="5">
        <v>1</v>
      </c>
      <c r="F698" s="5">
        <v>1</v>
      </c>
      <c r="G698" s="5">
        <v>2</v>
      </c>
      <c r="H698" s="5">
        <v>2</v>
      </c>
      <c r="I698" s="5">
        <v>2</v>
      </c>
      <c r="J698" s="5">
        <v>2</v>
      </c>
      <c r="K698" s="56">
        <v>4</v>
      </c>
      <c r="L698" s="5">
        <v>1</v>
      </c>
      <c r="M698" s="6" t="s">
        <v>709</v>
      </c>
      <c r="N698" s="40">
        <f t="shared" si="22"/>
        <v>733</v>
      </c>
      <c r="O698">
        <v>0.08</v>
      </c>
      <c r="P698" t="s">
        <v>327</v>
      </c>
      <c r="Q698">
        <v>2.14</v>
      </c>
      <c r="R698" s="7">
        <v>1.74</v>
      </c>
      <c r="S698">
        <v>7.0000000000000007E-2</v>
      </c>
    </row>
    <row r="699" spans="1:23" x14ac:dyDescent="0.25">
      <c r="A699" s="5">
        <f t="shared" ref="A699:B714" si="27">(A698+2)</f>
        <v>236</v>
      </c>
      <c r="B699" s="5">
        <f t="shared" si="27"/>
        <v>238</v>
      </c>
      <c r="C699" s="5">
        <v>100</v>
      </c>
      <c r="D699" t="s">
        <v>458</v>
      </c>
      <c r="E699" s="5">
        <v>1</v>
      </c>
      <c r="F699" s="5">
        <v>1</v>
      </c>
      <c r="G699" s="5">
        <v>1</v>
      </c>
      <c r="H699" s="5">
        <v>1</v>
      </c>
      <c r="I699" s="5">
        <v>2</v>
      </c>
      <c r="J699" s="5">
        <v>2</v>
      </c>
      <c r="K699" s="56">
        <v>4</v>
      </c>
      <c r="L699" s="5">
        <v>1</v>
      </c>
      <c r="M699" t="s">
        <v>710</v>
      </c>
      <c r="N699" s="40">
        <f t="shared" si="22"/>
        <v>734</v>
      </c>
      <c r="O699">
        <v>0.05</v>
      </c>
      <c r="P699" t="s">
        <v>327</v>
      </c>
      <c r="Q699">
        <v>0.74</v>
      </c>
      <c r="R699" s="7">
        <v>5</v>
      </c>
      <c r="S699">
        <v>0.09</v>
      </c>
    </row>
    <row r="700" spans="1:23" x14ac:dyDescent="0.25">
      <c r="A700" s="5">
        <f t="shared" si="27"/>
        <v>238</v>
      </c>
      <c r="B700" s="5">
        <f t="shared" si="27"/>
        <v>240</v>
      </c>
      <c r="C700" s="5">
        <v>100</v>
      </c>
      <c r="D700">
        <v>9</v>
      </c>
      <c r="E700" s="5">
        <v>1</v>
      </c>
      <c r="F700" s="5">
        <v>1</v>
      </c>
      <c r="G700" s="5">
        <v>1</v>
      </c>
      <c r="H700" s="5">
        <v>2</v>
      </c>
      <c r="I700" s="5">
        <v>2</v>
      </c>
      <c r="J700" s="5">
        <v>2</v>
      </c>
      <c r="K700" s="56">
        <v>4</v>
      </c>
      <c r="L700" s="5">
        <v>1</v>
      </c>
      <c r="M700" s="6" t="s">
        <v>711</v>
      </c>
      <c r="N700" s="40">
        <f t="shared" si="22"/>
        <v>735</v>
      </c>
      <c r="O700">
        <v>0.02</v>
      </c>
      <c r="P700" t="s">
        <v>327</v>
      </c>
      <c r="Q700">
        <v>0.15</v>
      </c>
      <c r="R700" s="7">
        <v>2.5499999999999998</v>
      </c>
      <c r="S700">
        <v>7.0000000000000007E-2</v>
      </c>
    </row>
    <row r="701" spans="1:23" x14ac:dyDescent="0.25">
      <c r="A701" s="5">
        <f t="shared" si="27"/>
        <v>240</v>
      </c>
      <c r="B701" s="5">
        <f t="shared" si="27"/>
        <v>242</v>
      </c>
      <c r="C701" s="5">
        <v>100</v>
      </c>
      <c r="D701">
        <v>12</v>
      </c>
      <c r="E701" s="5">
        <v>1</v>
      </c>
      <c r="F701" s="5">
        <v>1</v>
      </c>
      <c r="G701" s="5">
        <v>1</v>
      </c>
      <c r="H701" s="5">
        <v>1</v>
      </c>
      <c r="I701" s="5">
        <v>2</v>
      </c>
      <c r="J701" s="5">
        <v>2</v>
      </c>
      <c r="K701" s="56">
        <v>4</v>
      </c>
      <c r="L701" s="5">
        <v>1</v>
      </c>
      <c r="M701" t="s">
        <v>712</v>
      </c>
      <c r="N701" s="40">
        <f t="shared" si="22"/>
        <v>736</v>
      </c>
      <c r="O701">
        <v>0.03</v>
      </c>
      <c r="P701" t="s">
        <v>327</v>
      </c>
      <c r="Q701">
        <v>0.28999999999999998</v>
      </c>
      <c r="R701" s="7">
        <v>7.58</v>
      </c>
      <c r="S701">
        <v>0.08</v>
      </c>
    </row>
    <row r="702" spans="1:23" x14ac:dyDescent="0.25">
      <c r="A702" s="5">
        <f t="shared" si="27"/>
        <v>242</v>
      </c>
      <c r="B702" s="5">
        <f t="shared" si="27"/>
        <v>244</v>
      </c>
      <c r="C702" s="5">
        <v>100</v>
      </c>
      <c r="D702">
        <v>16</v>
      </c>
      <c r="E702" s="5">
        <v>1</v>
      </c>
      <c r="F702" s="5">
        <v>1</v>
      </c>
      <c r="G702" s="5">
        <v>1</v>
      </c>
      <c r="H702" s="5">
        <v>1</v>
      </c>
      <c r="I702" s="5">
        <v>2</v>
      </c>
      <c r="J702" s="5">
        <v>2</v>
      </c>
      <c r="K702" s="56">
        <v>4</v>
      </c>
      <c r="L702" s="5">
        <v>1</v>
      </c>
      <c r="M702" s="8" t="s">
        <v>713</v>
      </c>
      <c r="N702" s="40">
        <f t="shared" si="22"/>
        <v>737</v>
      </c>
      <c r="O702">
        <v>7.0000000000000007E-2</v>
      </c>
      <c r="P702" t="s">
        <v>327</v>
      </c>
      <c r="Q702">
        <v>0.97</v>
      </c>
      <c r="R702" s="7">
        <v>2.5</v>
      </c>
      <c r="S702">
        <v>0.11</v>
      </c>
    </row>
    <row r="703" spans="1:23" x14ac:dyDescent="0.25">
      <c r="A703" s="5">
        <f t="shared" si="27"/>
        <v>244</v>
      </c>
      <c r="B703" s="5">
        <f t="shared" si="27"/>
        <v>246</v>
      </c>
      <c r="C703" s="5">
        <v>100</v>
      </c>
      <c r="D703" t="s">
        <v>458</v>
      </c>
      <c r="E703" s="5">
        <v>1</v>
      </c>
      <c r="F703" s="5">
        <v>1</v>
      </c>
      <c r="G703" s="5">
        <v>1</v>
      </c>
      <c r="H703" s="5">
        <v>1</v>
      </c>
      <c r="I703" s="5">
        <v>2</v>
      </c>
      <c r="J703" s="5">
        <v>2</v>
      </c>
      <c r="K703" s="56">
        <v>4</v>
      </c>
      <c r="L703" s="5">
        <v>1</v>
      </c>
      <c r="M703" t="s">
        <v>714</v>
      </c>
      <c r="N703" s="40">
        <f t="shared" si="22"/>
        <v>738</v>
      </c>
      <c r="O703">
        <v>0.18</v>
      </c>
      <c r="P703" t="s">
        <v>327</v>
      </c>
      <c r="Q703">
        <v>3.09</v>
      </c>
      <c r="R703" s="7">
        <v>8.1300000000000008</v>
      </c>
      <c r="S703">
        <v>0.2</v>
      </c>
    </row>
    <row r="704" spans="1:23" x14ac:dyDescent="0.25">
      <c r="A704" s="5">
        <f t="shared" si="27"/>
        <v>246</v>
      </c>
      <c r="B704" s="5">
        <f t="shared" si="27"/>
        <v>248</v>
      </c>
      <c r="C704" s="5">
        <v>100</v>
      </c>
      <c r="D704" t="s">
        <v>592</v>
      </c>
      <c r="E704" s="5">
        <v>1</v>
      </c>
      <c r="F704" s="5">
        <v>1</v>
      </c>
      <c r="G704" s="5">
        <v>1</v>
      </c>
      <c r="H704" s="5">
        <v>1</v>
      </c>
      <c r="I704" s="5">
        <v>2</v>
      </c>
      <c r="J704" s="5">
        <v>1</v>
      </c>
      <c r="K704" s="56">
        <v>4</v>
      </c>
      <c r="L704" s="5">
        <v>1</v>
      </c>
      <c r="M704" t="s">
        <v>715</v>
      </c>
      <c r="N704" s="40">
        <f t="shared" ref="N704:N767" si="28">(N703+1)</f>
        <v>739</v>
      </c>
      <c r="O704">
        <v>0.06</v>
      </c>
      <c r="P704" t="s">
        <v>327</v>
      </c>
      <c r="Q704">
        <v>0.44</v>
      </c>
      <c r="R704" s="7">
        <v>3.17</v>
      </c>
      <c r="S704">
        <v>0.12</v>
      </c>
    </row>
    <row r="705" spans="1:35" x14ac:dyDescent="0.25">
      <c r="A705" s="5"/>
      <c r="B705" s="5"/>
      <c r="C705" s="5"/>
      <c r="M705" s="45" t="s">
        <v>660</v>
      </c>
      <c r="N705" s="48">
        <f>(N704+1)</f>
        <v>740</v>
      </c>
      <c r="O705">
        <v>0.01</v>
      </c>
      <c r="P705" t="s">
        <v>327</v>
      </c>
      <c r="Q705">
        <v>0.08</v>
      </c>
      <c r="R705" s="7">
        <v>2.09</v>
      </c>
      <c r="S705">
        <v>0.01</v>
      </c>
    </row>
    <row r="706" spans="1:35" x14ac:dyDescent="0.25">
      <c r="A706" s="5">
        <f>(A704+2)</f>
        <v>248</v>
      </c>
      <c r="B706" s="5">
        <f>(B704+2)</f>
        <v>250</v>
      </c>
      <c r="C706" s="5">
        <v>100</v>
      </c>
      <c r="D706">
        <v>18</v>
      </c>
      <c r="E706">
        <v>1</v>
      </c>
      <c r="F706">
        <v>1</v>
      </c>
      <c r="G706">
        <v>1</v>
      </c>
      <c r="H706">
        <v>2</v>
      </c>
      <c r="I706">
        <v>2</v>
      </c>
      <c r="J706">
        <v>1</v>
      </c>
      <c r="K706" s="56">
        <v>4</v>
      </c>
      <c r="L706">
        <v>1</v>
      </c>
      <c r="M706" s="6" t="s">
        <v>716</v>
      </c>
      <c r="N706" s="40">
        <f t="shared" si="28"/>
        <v>741</v>
      </c>
      <c r="O706">
        <v>0.1</v>
      </c>
      <c r="P706" t="s">
        <v>327</v>
      </c>
      <c r="Q706">
        <v>1.21</v>
      </c>
      <c r="R706" s="7">
        <v>3.14</v>
      </c>
      <c r="S706">
        <v>0.14000000000000001</v>
      </c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</row>
    <row r="707" spans="1:35" x14ac:dyDescent="0.25">
      <c r="A707" s="5">
        <f t="shared" si="27"/>
        <v>250</v>
      </c>
      <c r="B707" s="5">
        <f t="shared" si="27"/>
        <v>252</v>
      </c>
      <c r="C707" s="5">
        <v>100</v>
      </c>
      <c r="D707">
        <v>10</v>
      </c>
      <c r="E707">
        <v>1</v>
      </c>
      <c r="F707">
        <v>1</v>
      </c>
      <c r="G707">
        <v>1</v>
      </c>
      <c r="H707">
        <v>2</v>
      </c>
      <c r="I707">
        <v>2</v>
      </c>
      <c r="J707">
        <v>2</v>
      </c>
      <c r="K707" s="56">
        <v>4</v>
      </c>
      <c r="L707">
        <v>1</v>
      </c>
      <c r="M707" t="s">
        <v>717</v>
      </c>
      <c r="N707" s="40">
        <f t="shared" si="28"/>
        <v>742</v>
      </c>
      <c r="O707">
        <v>7.0000000000000007E-2</v>
      </c>
      <c r="P707" t="s">
        <v>327</v>
      </c>
      <c r="Q707">
        <v>0.78</v>
      </c>
      <c r="R707" s="7">
        <v>2.77</v>
      </c>
      <c r="S707">
        <v>0.09</v>
      </c>
    </row>
    <row r="708" spans="1:35" x14ac:dyDescent="0.25">
      <c r="A708" s="5">
        <f t="shared" si="27"/>
        <v>252</v>
      </c>
      <c r="B708" s="5">
        <f t="shared" si="27"/>
        <v>254</v>
      </c>
      <c r="C708" s="5">
        <v>100</v>
      </c>
      <c r="D708">
        <v>15</v>
      </c>
      <c r="E708">
        <v>1</v>
      </c>
      <c r="F708">
        <v>1</v>
      </c>
      <c r="G708">
        <v>1</v>
      </c>
      <c r="H708">
        <v>2</v>
      </c>
      <c r="I708">
        <v>1</v>
      </c>
      <c r="J708">
        <v>2</v>
      </c>
      <c r="K708" s="56">
        <v>4</v>
      </c>
      <c r="L708">
        <v>1</v>
      </c>
      <c r="M708" t="s">
        <v>718</v>
      </c>
      <c r="N708" s="40">
        <f t="shared" si="28"/>
        <v>743</v>
      </c>
      <c r="O708">
        <v>0.1</v>
      </c>
      <c r="P708" t="s">
        <v>327</v>
      </c>
      <c r="Q708">
        <v>1.19</v>
      </c>
      <c r="R708" s="7">
        <v>3.77</v>
      </c>
      <c r="S708">
        <v>0.2</v>
      </c>
    </row>
    <row r="709" spans="1:35" x14ac:dyDescent="0.25">
      <c r="A709" s="5">
        <f t="shared" si="27"/>
        <v>254</v>
      </c>
      <c r="B709" s="5">
        <f t="shared" si="27"/>
        <v>256</v>
      </c>
      <c r="C709" s="5">
        <v>100</v>
      </c>
      <c r="D709">
        <v>10</v>
      </c>
      <c r="E709">
        <v>1</v>
      </c>
      <c r="F709">
        <v>1</v>
      </c>
      <c r="G709">
        <v>1</v>
      </c>
      <c r="H709">
        <v>2</v>
      </c>
      <c r="I709">
        <v>2</v>
      </c>
      <c r="J709">
        <v>2</v>
      </c>
      <c r="K709" s="56">
        <v>4</v>
      </c>
      <c r="L709">
        <v>1</v>
      </c>
      <c r="M709" s="6" t="s">
        <v>719</v>
      </c>
      <c r="N709" s="40">
        <f t="shared" si="28"/>
        <v>744</v>
      </c>
      <c r="O709">
        <v>0.4</v>
      </c>
      <c r="P709" t="s">
        <v>327</v>
      </c>
      <c r="Q709">
        <v>4.74</v>
      </c>
      <c r="R709" s="7">
        <v>1.94</v>
      </c>
      <c r="S709">
        <v>0.43</v>
      </c>
    </row>
    <row r="710" spans="1:35" x14ac:dyDescent="0.25">
      <c r="A710" s="5">
        <f t="shared" si="27"/>
        <v>256</v>
      </c>
      <c r="B710" s="5">
        <f t="shared" si="27"/>
        <v>258</v>
      </c>
      <c r="C710" s="5">
        <v>100</v>
      </c>
      <c r="D710">
        <v>16</v>
      </c>
      <c r="E710">
        <v>1</v>
      </c>
      <c r="F710">
        <v>1</v>
      </c>
      <c r="G710">
        <v>2</v>
      </c>
      <c r="H710">
        <v>1</v>
      </c>
      <c r="I710">
        <v>1</v>
      </c>
      <c r="J710">
        <v>1</v>
      </c>
      <c r="K710" s="56">
        <v>4</v>
      </c>
      <c r="L710">
        <v>1</v>
      </c>
      <c r="M710" t="s">
        <v>720</v>
      </c>
      <c r="N710" s="40">
        <f t="shared" si="28"/>
        <v>745</v>
      </c>
      <c r="O710">
        <v>0.16</v>
      </c>
      <c r="P710" t="s">
        <v>327</v>
      </c>
      <c r="Q710">
        <v>1.92</v>
      </c>
      <c r="R710" s="7">
        <v>2</v>
      </c>
      <c r="S710">
        <v>0.12</v>
      </c>
    </row>
    <row r="711" spans="1:35" x14ac:dyDescent="0.25">
      <c r="A711" s="5">
        <f t="shared" si="27"/>
        <v>258</v>
      </c>
      <c r="B711" s="5">
        <f t="shared" si="27"/>
        <v>260</v>
      </c>
      <c r="C711" s="5">
        <v>100</v>
      </c>
      <c r="D711">
        <v>15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2</v>
      </c>
      <c r="K711" s="56">
        <v>4</v>
      </c>
      <c r="L711">
        <v>1</v>
      </c>
      <c r="M711" t="s">
        <v>721</v>
      </c>
      <c r="N711" s="40">
        <f t="shared" si="28"/>
        <v>746</v>
      </c>
      <c r="O711">
        <v>0.63</v>
      </c>
      <c r="P711">
        <v>1.7000000000000001E-2</v>
      </c>
      <c r="Q711">
        <v>8.7899999999999991</v>
      </c>
      <c r="R711" s="7">
        <v>3.34</v>
      </c>
      <c r="S711">
        <v>0.56999999999999995</v>
      </c>
    </row>
    <row r="712" spans="1:35" x14ac:dyDescent="0.25">
      <c r="A712" s="5">
        <f t="shared" si="27"/>
        <v>260</v>
      </c>
      <c r="B712" s="5">
        <f t="shared" si="27"/>
        <v>262</v>
      </c>
      <c r="C712" s="5">
        <v>100</v>
      </c>
      <c r="D712">
        <v>10</v>
      </c>
      <c r="E712">
        <v>1</v>
      </c>
      <c r="F712">
        <v>1</v>
      </c>
      <c r="G712">
        <v>2</v>
      </c>
      <c r="H712">
        <v>1</v>
      </c>
      <c r="I712">
        <v>2</v>
      </c>
      <c r="J712">
        <v>2</v>
      </c>
      <c r="K712" s="56">
        <v>4</v>
      </c>
      <c r="L712">
        <v>1</v>
      </c>
      <c r="M712" t="s">
        <v>722</v>
      </c>
      <c r="N712" s="40">
        <f t="shared" si="28"/>
        <v>747</v>
      </c>
      <c r="O712">
        <v>0.17</v>
      </c>
      <c r="P712" t="s">
        <v>327</v>
      </c>
      <c r="Q712">
        <v>2.48</v>
      </c>
      <c r="R712" s="7">
        <v>2.52</v>
      </c>
      <c r="S712">
        <v>0.15</v>
      </c>
      <c r="V712">
        <v>260.2</v>
      </c>
      <c r="W712">
        <v>2.67</v>
      </c>
    </row>
    <row r="713" spans="1:35" x14ac:dyDescent="0.25">
      <c r="A713" s="5">
        <f t="shared" si="27"/>
        <v>262</v>
      </c>
      <c r="B713" s="5">
        <f t="shared" si="27"/>
        <v>264</v>
      </c>
      <c r="C713" s="5">
        <v>100</v>
      </c>
      <c r="D713">
        <v>14</v>
      </c>
      <c r="E713">
        <v>1</v>
      </c>
      <c r="F713">
        <v>1</v>
      </c>
      <c r="G713">
        <v>1</v>
      </c>
      <c r="H713">
        <v>1</v>
      </c>
      <c r="I713">
        <v>2</v>
      </c>
      <c r="J713">
        <v>1</v>
      </c>
      <c r="K713" s="56">
        <v>4</v>
      </c>
      <c r="L713">
        <v>1</v>
      </c>
      <c r="M713" t="s">
        <v>723</v>
      </c>
      <c r="N713" s="40">
        <f t="shared" si="28"/>
        <v>748</v>
      </c>
      <c r="O713">
        <v>0.09</v>
      </c>
      <c r="P713" t="s">
        <v>327</v>
      </c>
      <c r="Q713">
        <v>1.51</v>
      </c>
      <c r="R713" s="7">
        <v>2.5299999999999998</v>
      </c>
      <c r="S713">
        <v>0.08</v>
      </c>
    </row>
    <row r="714" spans="1:35" x14ac:dyDescent="0.25">
      <c r="A714" s="5">
        <f t="shared" si="27"/>
        <v>264</v>
      </c>
      <c r="B714" s="5">
        <f t="shared" si="27"/>
        <v>266</v>
      </c>
      <c r="C714" s="5">
        <v>100</v>
      </c>
      <c r="D714">
        <v>15</v>
      </c>
      <c r="E714">
        <v>1</v>
      </c>
      <c r="F714">
        <v>1</v>
      </c>
      <c r="G714">
        <v>1</v>
      </c>
      <c r="H714">
        <v>1</v>
      </c>
      <c r="I714">
        <v>2</v>
      </c>
      <c r="J714">
        <v>1</v>
      </c>
      <c r="K714" s="56">
        <v>4</v>
      </c>
      <c r="L714">
        <v>1</v>
      </c>
      <c r="M714" t="s">
        <v>724</v>
      </c>
      <c r="N714" s="40">
        <f t="shared" si="28"/>
        <v>749</v>
      </c>
      <c r="O714">
        <v>0.09</v>
      </c>
      <c r="P714" t="s">
        <v>327</v>
      </c>
      <c r="Q714">
        <v>1.05</v>
      </c>
      <c r="R714" s="7">
        <v>3.6</v>
      </c>
      <c r="S714">
        <v>0.1</v>
      </c>
    </row>
    <row r="715" spans="1:35" x14ac:dyDescent="0.25">
      <c r="A715" s="5">
        <f t="shared" ref="A715:B724" si="29">(A714+2)</f>
        <v>266</v>
      </c>
      <c r="B715" s="5">
        <f t="shared" si="29"/>
        <v>268</v>
      </c>
      <c r="C715" s="5">
        <v>100</v>
      </c>
      <c r="D715">
        <v>13</v>
      </c>
      <c r="E715">
        <v>1</v>
      </c>
      <c r="F715">
        <v>1</v>
      </c>
      <c r="G715">
        <v>2</v>
      </c>
      <c r="H715">
        <v>1</v>
      </c>
      <c r="I715">
        <v>2</v>
      </c>
      <c r="J715">
        <v>1</v>
      </c>
      <c r="K715" s="56">
        <v>4</v>
      </c>
      <c r="L715">
        <v>2</v>
      </c>
      <c r="M715" t="s">
        <v>725</v>
      </c>
      <c r="N715" s="40">
        <f t="shared" si="28"/>
        <v>750</v>
      </c>
      <c r="O715">
        <v>0.18</v>
      </c>
      <c r="P715" t="s">
        <v>327</v>
      </c>
      <c r="Q715">
        <v>2.86</v>
      </c>
      <c r="R715" s="7">
        <v>15</v>
      </c>
      <c r="S715">
        <v>0.16</v>
      </c>
    </row>
    <row r="716" spans="1:35" x14ac:dyDescent="0.25">
      <c r="A716" s="5">
        <f t="shared" si="29"/>
        <v>268</v>
      </c>
      <c r="B716" s="5">
        <f t="shared" si="29"/>
        <v>270</v>
      </c>
      <c r="C716" s="5">
        <v>100</v>
      </c>
      <c r="D716">
        <v>13</v>
      </c>
      <c r="E716">
        <v>1</v>
      </c>
      <c r="F716">
        <v>1</v>
      </c>
      <c r="G716">
        <v>1</v>
      </c>
      <c r="H716">
        <v>1</v>
      </c>
      <c r="I716">
        <v>2</v>
      </c>
      <c r="J716">
        <v>1</v>
      </c>
      <c r="K716" s="56">
        <v>4</v>
      </c>
      <c r="L716">
        <v>2</v>
      </c>
      <c r="M716" t="s">
        <v>726</v>
      </c>
      <c r="N716" s="40">
        <f t="shared" si="28"/>
        <v>751</v>
      </c>
      <c r="O716">
        <v>0.13</v>
      </c>
      <c r="P716" t="s">
        <v>327</v>
      </c>
      <c r="Q716">
        <v>2.5099999999999998</v>
      </c>
      <c r="R716" s="7">
        <v>4.4000000000000004</v>
      </c>
      <c r="S716">
        <v>0.11</v>
      </c>
    </row>
    <row r="717" spans="1:35" x14ac:dyDescent="0.25">
      <c r="A717" s="5">
        <f t="shared" si="29"/>
        <v>270</v>
      </c>
      <c r="B717" s="5">
        <f t="shared" si="29"/>
        <v>272</v>
      </c>
      <c r="C717" s="5">
        <v>100</v>
      </c>
      <c r="D717">
        <v>11</v>
      </c>
      <c r="E717">
        <v>1</v>
      </c>
      <c r="F717">
        <v>1</v>
      </c>
      <c r="G717">
        <v>2</v>
      </c>
      <c r="H717">
        <v>2</v>
      </c>
      <c r="I717">
        <v>2</v>
      </c>
      <c r="J717">
        <v>1</v>
      </c>
      <c r="K717" s="56">
        <v>4</v>
      </c>
      <c r="L717">
        <v>1</v>
      </c>
      <c r="M717" t="s">
        <v>727</v>
      </c>
      <c r="N717" s="40">
        <f t="shared" si="28"/>
        <v>752</v>
      </c>
      <c r="O717">
        <v>0.05</v>
      </c>
      <c r="P717" t="s">
        <v>327</v>
      </c>
      <c r="Q717">
        <v>0.34</v>
      </c>
      <c r="R717" s="7">
        <v>4.25</v>
      </c>
      <c r="S717">
        <v>7.0000000000000007E-2</v>
      </c>
    </row>
    <row r="718" spans="1:35" x14ac:dyDescent="0.25">
      <c r="A718" s="5">
        <f t="shared" si="29"/>
        <v>272</v>
      </c>
      <c r="B718" s="5">
        <f t="shared" si="29"/>
        <v>274</v>
      </c>
      <c r="C718" s="5">
        <v>100</v>
      </c>
      <c r="D718">
        <v>7</v>
      </c>
      <c r="E718">
        <v>1</v>
      </c>
      <c r="F718">
        <v>1</v>
      </c>
      <c r="G718">
        <v>2</v>
      </c>
      <c r="H718">
        <v>2</v>
      </c>
      <c r="I718">
        <v>2</v>
      </c>
      <c r="J718">
        <v>1</v>
      </c>
      <c r="K718" s="56">
        <v>4</v>
      </c>
      <c r="L718">
        <v>1</v>
      </c>
      <c r="M718" s="6" t="s">
        <v>728</v>
      </c>
      <c r="N718" s="40">
        <f t="shared" si="28"/>
        <v>753</v>
      </c>
      <c r="O718">
        <v>0.15</v>
      </c>
      <c r="P718" t="s">
        <v>327</v>
      </c>
      <c r="Q718">
        <v>2.31</v>
      </c>
      <c r="R718" s="7">
        <v>6.81</v>
      </c>
      <c r="S718">
        <v>0.12</v>
      </c>
    </row>
    <row r="719" spans="1:35" x14ac:dyDescent="0.25">
      <c r="A719" s="5">
        <f t="shared" si="29"/>
        <v>274</v>
      </c>
      <c r="B719" s="5">
        <f t="shared" si="29"/>
        <v>276</v>
      </c>
      <c r="C719" s="5">
        <v>100</v>
      </c>
      <c r="D719">
        <v>7</v>
      </c>
      <c r="E719">
        <v>1</v>
      </c>
      <c r="G719">
        <v>2</v>
      </c>
      <c r="H719">
        <v>2</v>
      </c>
      <c r="I719">
        <v>2</v>
      </c>
      <c r="J719">
        <v>1</v>
      </c>
      <c r="K719" s="56">
        <v>4</v>
      </c>
      <c r="L719">
        <v>1</v>
      </c>
      <c r="M719" t="s">
        <v>729</v>
      </c>
      <c r="N719" s="40">
        <f t="shared" si="28"/>
        <v>754</v>
      </c>
      <c r="O719">
        <v>0.18</v>
      </c>
      <c r="P719" t="s">
        <v>327</v>
      </c>
      <c r="Q719">
        <v>2.58</v>
      </c>
      <c r="R719" s="7">
        <v>5.21</v>
      </c>
      <c r="S719">
        <v>0.16</v>
      </c>
    </row>
    <row r="720" spans="1:35" x14ac:dyDescent="0.25">
      <c r="A720" s="5">
        <f t="shared" si="29"/>
        <v>276</v>
      </c>
      <c r="B720" s="5">
        <f t="shared" si="29"/>
        <v>278</v>
      </c>
      <c r="C720" s="5">
        <v>100</v>
      </c>
      <c r="D720">
        <v>6</v>
      </c>
      <c r="E720">
        <v>1</v>
      </c>
      <c r="F720">
        <v>1</v>
      </c>
      <c r="G720">
        <v>2</v>
      </c>
      <c r="H720">
        <v>2</v>
      </c>
      <c r="I720">
        <v>2</v>
      </c>
      <c r="J720">
        <v>2</v>
      </c>
      <c r="K720" s="56">
        <v>4</v>
      </c>
      <c r="L720">
        <v>1</v>
      </c>
      <c r="M720" t="s">
        <v>730</v>
      </c>
      <c r="N720" s="40">
        <f t="shared" si="28"/>
        <v>755</v>
      </c>
      <c r="O720">
        <v>0.03</v>
      </c>
      <c r="P720" t="s">
        <v>327</v>
      </c>
      <c r="Q720">
        <v>0.57999999999999996</v>
      </c>
      <c r="R720" s="7">
        <v>2.27</v>
      </c>
      <c r="S720">
        <v>0.06</v>
      </c>
    </row>
    <row r="721" spans="1:35" x14ac:dyDescent="0.25">
      <c r="A721" s="5">
        <f t="shared" si="29"/>
        <v>278</v>
      </c>
      <c r="B721" s="5">
        <f t="shared" si="29"/>
        <v>280</v>
      </c>
      <c r="C721">
        <v>92</v>
      </c>
      <c r="D721">
        <v>5</v>
      </c>
      <c r="E721">
        <v>1</v>
      </c>
      <c r="F721">
        <v>1</v>
      </c>
      <c r="G721">
        <v>2</v>
      </c>
      <c r="H721">
        <v>2</v>
      </c>
      <c r="I721">
        <v>2</v>
      </c>
      <c r="J721">
        <v>2</v>
      </c>
      <c r="K721" s="56">
        <v>4</v>
      </c>
      <c r="L721">
        <v>1</v>
      </c>
      <c r="M721" t="s">
        <v>731</v>
      </c>
      <c r="N721" s="40">
        <f t="shared" si="28"/>
        <v>756</v>
      </c>
      <c r="O721">
        <v>0.06</v>
      </c>
      <c r="P721" t="s">
        <v>327</v>
      </c>
      <c r="Q721">
        <v>1.29</v>
      </c>
      <c r="R721" s="7">
        <v>7.96</v>
      </c>
      <c r="S721">
        <v>7.0000000000000007E-2</v>
      </c>
    </row>
    <row r="722" spans="1:35" x14ac:dyDescent="0.25">
      <c r="A722" s="5">
        <f t="shared" si="29"/>
        <v>280</v>
      </c>
      <c r="B722" s="5">
        <f t="shared" si="29"/>
        <v>282</v>
      </c>
      <c r="C722" s="5">
        <v>100</v>
      </c>
      <c r="D722">
        <v>6</v>
      </c>
      <c r="E722">
        <v>1</v>
      </c>
      <c r="F722">
        <v>1</v>
      </c>
      <c r="G722">
        <v>1</v>
      </c>
      <c r="H722">
        <v>2</v>
      </c>
      <c r="I722">
        <v>2</v>
      </c>
      <c r="J722">
        <v>2</v>
      </c>
      <c r="K722" s="56">
        <v>4</v>
      </c>
      <c r="L722">
        <v>1</v>
      </c>
      <c r="M722" s="6" t="s">
        <v>732</v>
      </c>
      <c r="N722" s="40">
        <f t="shared" si="28"/>
        <v>757</v>
      </c>
      <c r="O722">
        <v>0.19</v>
      </c>
      <c r="P722" t="s">
        <v>327</v>
      </c>
      <c r="Q722">
        <v>2.78</v>
      </c>
      <c r="R722" s="7">
        <v>3.56</v>
      </c>
      <c r="S722">
        <v>0.17</v>
      </c>
    </row>
    <row r="723" spans="1:35" x14ac:dyDescent="0.25">
      <c r="A723" s="5">
        <f t="shared" si="29"/>
        <v>282</v>
      </c>
      <c r="B723" s="5">
        <f t="shared" si="29"/>
        <v>284</v>
      </c>
      <c r="C723" s="5">
        <v>100</v>
      </c>
      <c r="D723">
        <v>9</v>
      </c>
      <c r="E723">
        <v>1</v>
      </c>
      <c r="F723">
        <v>1</v>
      </c>
      <c r="G723">
        <v>1</v>
      </c>
      <c r="H723">
        <v>1</v>
      </c>
      <c r="I723">
        <v>2</v>
      </c>
      <c r="J723">
        <v>1</v>
      </c>
      <c r="K723" s="56">
        <v>4</v>
      </c>
      <c r="L723">
        <v>1</v>
      </c>
      <c r="M723" t="s">
        <v>733</v>
      </c>
      <c r="N723" s="40">
        <f t="shared" si="28"/>
        <v>758</v>
      </c>
      <c r="O723">
        <v>0.17</v>
      </c>
      <c r="P723" t="s">
        <v>327</v>
      </c>
      <c r="Q723">
        <v>2.23</v>
      </c>
      <c r="R723" s="7">
        <v>6.85</v>
      </c>
      <c r="S723">
        <v>0.18</v>
      </c>
    </row>
    <row r="724" spans="1:35" x14ac:dyDescent="0.25">
      <c r="A724" s="5">
        <f t="shared" si="29"/>
        <v>284</v>
      </c>
      <c r="B724" s="5">
        <f t="shared" si="29"/>
        <v>286</v>
      </c>
      <c r="C724" s="5">
        <v>100</v>
      </c>
      <c r="D724">
        <v>5</v>
      </c>
      <c r="E724">
        <v>1</v>
      </c>
      <c r="F724">
        <v>1</v>
      </c>
      <c r="G724">
        <v>1</v>
      </c>
      <c r="H724">
        <v>1</v>
      </c>
      <c r="I724">
        <v>2</v>
      </c>
      <c r="J724">
        <v>2</v>
      </c>
      <c r="K724" s="56">
        <v>4</v>
      </c>
      <c r="L724">
        <v>1</v>
      </c>
      <c r="M724" t="s">
        <v>734</v>
      </c>
      <c r="N724" s="40">
        <f t="shared" si="28"/>
        <v>759</v>
      </c>
      <c r="O724">
        <v>0.22</v>
      </c>
      <c r="P724" t="s">
        <v>327</v>
      </c>
      <c r="Q724">
        <v>1.72</v>
      </c>
      <c r="R724" s="7">
        <v>3.58</v>
      </c>
      <c r="S724">
        <v>0.21</v>
      </c>
    </row>
    <row r="725" spans="1:35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 t="s">
        <v>735</v>
      </c>
      <c r="N725" s="48">
        <f>(N724+1)</f>
        <v>760</v>
      </c>
      <c r="O725" s="45">
        <v>0.62</v>
      </c>
      <c r="P725" s="45">
        <v>0.54400000000000004</v>
      </c>
      <c r="Q725">
        <v>1.57</v>
      </c>
      <c r="R725" s="7">
        <v>24.8</v>
      </c>
      <c r="S725" s="45">
        <v>3.88</v>
      </c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</row>
    <row r="726" spans="1:35" x14ac:dyDescent="0.25">
      <c r="A726" s="5">
        <f>(A724+2)</f>
        <v>286</v>
      </c>
      <c r="B726" s="5">
        <f>(B724+2)</f>
        <v>288</v>
      </c>
      <c r="C726" s="5">
        <v>100</v>
      </c>
      <c r="D726">
        <v>7</v>
      </c>
      <c r="E726">
        <v>1</v>
      </c>
      <c r="F726">
        <v>1</v>
      </c>
      <c r="G726">
        <v>2</v>
      </c>
      <c r="H726">
        <v>2</v>
      </c>
      <c r="I726">
        <v>2</v>
      </c>
      <c r="J726">
        <v>2</v>
      </c>
      <c r="K726" s="56">
        <v>4</v>
      </c>
      <c r="L726">
        <v>1</v>
      </c>
      <c r="M726" t="s">
        <v>736</v>
      </c>
      <c r="N726" s="40">
        <f t="shared" si="28"/>
        <v>761</v>
      </c>
      <c r="O726">
        <v>7.0000000000000007E-2</v>
      </c>
      <c r="P726" t="s">
        <v>327</v>
      </c>
      <c r="Q726">
        <v>0.49</v>
      </c>
      <c r="R726" s="7">
        <v>5.0999999999999996</v>
      </c>
      <c r="S726">
        <v>0.14000000000000001</v>
      </c>
    </row>
    <row r="727" spans="1:35" x14ac:dyDescent="0.25">
      <c r="A727" s="5">
        <f t="shared" ref="A727:B742" si="30">(A726+2)</f>
        <v>288</v>
      </c>
      <c r="B727" s="5">
        <f t="shared" si="30"/>
        <v>290</v>
      </c>
      <c r="C727" s="5">
        <v>100</v>
      </c>
      <c r="D727">
        <v>14</v>
      </c>
      <c r="E727">
        <v>1</v>
      </c>
      <c r="F727">
        <v>1</v>
      </c>
      <c r="G727">
        <v>2</v>
      </c>
      <c r="H727">
        <v>1</v>
      </c>
      <c r="I727">
        <v>2</v>
      </c>
      <c r="J727">
        <v>2</v>
      </c>
      <c r="K727" s="56">
        <v>4</v>
      </c>
      <c r="L727">
        <v>1</v>
      </c>
      <c r="M727" t="s">
        <v>737</v>
      </c>
      <c r="N727" s="40">
        <f t="shared" si="28"/>
        <v>762</v>
      </c>
      <c r="O727">
        <v>0.11</v>
      </c>
      <c r="P727" t="s">
        <v>327</v>
      </c>
      <c r="Q727">
        <v>0.78</v>
      </c>
      <c r="R727" s="7">
        <v>3.89</v>
      </c>
      <c r="S727">
        <v>0.16</v>
      </c>
    </row>
    <row r="728" spans="1:35" x14ac:dyDescent="0.25">
      <c r="A728" s="5">
        <f t="shared" si="30"/>
        <v>290</v>
      </c>
      <c r="B728" s="5">
        <f t="shared" si="30"/>
        <v>292</v>
      </c>
      <c r="C728" s="5">
        <v>100</v>
      </c>
      <c r="D728">
        <v>18</v>
      </c>
      <c r="E728">
        <v>1</v>
      </c>
      <c r="F728">
        <v>1</v>
      </c>
      <c r="G728">
        <v>2</v>
      </c>
      <c r="H728">
        <v>1</v>
      </c>
      <c r="I728">
        <v>2</v>
      </c>
      <c r="J728">
        <v>2</v>
      </c>
      <c r="K728" s="56">
        <v>4</v>
      </c>
      <c r="L728">
        <v>1</v>
      </c>
      <c r="M728" s="6" t="s">
        <v>738</v>
      </c>
      <c r="N728" s="40">
        <f t="shared" si="28"/>
        <v>763</v>
      </c>
      <c r="O728">
        <v>0.1</v>
      </c>
      <c r="P728" t="s">
        <v>327</v>
      </c>
      <c r="Q728">
        <v>0.96</v>
      </c>
      <c r="R728" s="7">
        <v>4.16</v>
      </c>
      <c r="S728">
        <v>0.13</v>
      </c>
      <c r="V728">
        <v>290.5</v>
      </c>
      <c r="W728">
        <v>2.67</v>
      </c>
    </row>
    <row r="729" spans="1:35" x14ac:dyDescent="0.25">
      <c r="A729" s="5">
        <f t="shared" si="30"/>
        <v>292</v>
      </c>
      <c r="B729" s="5">
        <f t="shared" si="30"/>
        <v>294</v>
      </c>
      <c r="C729" s="5">
        <v>100</v>
      </c>
      <c r="D729">
        <v>20</v>
      </c>
      <c r="E729">
        <v>1</v>
      </c>
      <c r="F729">
        <v>1</v>
      </c>
      <c r="G729">
        <v>2</v>
      </c>
      <c r="H729">
        <v>1</v>
      </c>
      <c r="I729">
        <v>1</v>
      </c>
      <c r="J729">
        <v>2</v>
      </c>
      <c r="K729" s="56">
        <v>4</v>
      </c>
      <c r="L729">
        <v>1</v>
      </c>
      <c r="M729" t="s">
        <v>739</v>
      </c>
      <c r="N729" s="40">
        <f t="shared" si="28"/>
        <v>764</v>
      </c>
      <c r="O729">
        <v>0.05</v>
      </c>
      <c r="P729" t="s">
        <v>327</v>
      </c>
      <c r="Q729">
        <v>0.45</v>
      </c>
      <c r="R729" s="7">
        <v>2.69</v>
      </c>
      <c r="S729">
        <v>0.09</v>
      </c>
    </row>
    <row r="730" spans="1:35" x14ac:dyDescent="0.25">
      <c r="A730" s="5">
        <f t="shared" si="30"/>
        <v>294</v>
      </c>
      <c r="B730" s="5">
        <f t="shared" si="30"/>
        <v>296</v>
      </c>
      <c r="C730" s="5">
        <v>100</v>
      </c>
      <c r="D730">
        <v>20</v>
      </c>
      <c r="E730">
        <v>1</v>
      </c>
      <c r="F730">
        <v>1</v>
      </c>
      <c r="G730">
        <v>2</v>
      </c>
      <c r="H730">
        <v>2</v>
      </c>
      <c r="I730">
        <v>2</v>
      </c>
      <c r="J730">
        <v>2</v>
      </c>
      <c r="K730" s="56">
        <v>4</v>
      </c>
      <c r="L730">
        <v>1</v>
      </c>
      <c r="M730" t="s">
        <v>740</v>
      </c>
      <c r="N730" s="40">
        <f t="shared" si="28"/>
        <v>765</v>
      </c>
      <c r="O730">
        <v>0.27</v>
      </c>
      <c r="P730" t="s">
        <v>327</v>
      </c>
      <c r="Q730">
        <v>3.35</v>
      </c>
      <c r="R730" s="7">
        <v>2.78</v>
      </c>
      <c r="S730">
        <v>0.24</v>
      </c>
    </row>
    <row r="731" spans="1:35" x14ac:dyDescent="0.25">
      <c r="A731" s="5">
        <f t="shared" si="30"/>
        <v>296</v>
      </c>
      <c r="B731" s="5">
        <f t="shared" si="30"/>
        <v>298</v>
      </c>
      <c r="C731" s="5">
        <v>100</v>
      </c>
      <c r="D731">
        <v>9</v>
      </c>
      <c r="E731">
        <v>1</v>
      </c>
      <c r="F731">
        <v>1</v>
      </c>
      <c r="G731">
        <v>2</v>
      </c>
      <c r="H731">
        <v>2</v>
      </c>
      <c r="I731">
        <v>2</v>
      </c>
      <c r="J731">
        <v>2</v>
      </c>
      <c r="K731" s="56">
        <v>4</v>
      </c>
      <c r="L731">
        <v>1</v>
      </c>
      <c r="M731" t="s">
        <v>741</v>
      </c>
      <c r="N731" s="40">
        <f t="shared" si="28"/>
        <v>766</v>
      </c>
      <c r="O731">
        <v>0.21</v>
      </c>
      <c r="P731" t="s">
        <v>327</v>
      </c>
      <c r="Q731">
        <v>4.91</v>
      </c>
      <c r="R731" s="7">
        <v>1.82</v>
      </c>
      <c r="S731">
        <v>0.15</v>
      </c>
    </row>
    <row r="732" spans="1:35" x14ac:dyDescent="0.25">
      <c r="A732" s="5">
        <f t="shared" si="30"/>
        <v>298</v>
      </c>
      <c r="B732" s="5">
        <f t="shared" si="30"/>
        <v>300</v>
      </c>
      <c r="C732" s="5">
        <v>100</v>
      </c>
      <c r="D732">
        <v>15</v>
      </c>
      <c r="E732">
        <v>1</v>
      </c>
      <c r="F732">
        <v>1</v>
      </c>
      <c r="G732">
        <v>1</v>
      </c>
      <c r="H732">
        <v>2</v>
      </c>
      <c r="I732">
        <v>2</v>
      </c>
      <c r="J732">
        <v>2</v>
      </c>
      <c r="K732" s="56">
        <v>4</v>
      </c>
      <c r="L732">
        <v>1</v>
      </c>
      <c r="M732" t="s">
        <v>742</v>
      </c>
      <c r="N732" s="40">
        <f t="shared" si="28"/>
        <v>767</v>
      </c>
      <c r="O732">
        <v>0.27</v>
      </c>
      <c r="P732" t="s">
        <v>327</v>
      </c>
      <c r="Q732">
        <v>9.91</v>
      </c>
      <c r="R732" s="7">
        <v>2.4300000000000002</v>
      </c>
      <c r="S732">
        <v>0.16</v>
      </c>
    </row>
    <row r="733" spans="1:35" x14ac:dyDescent="0.25">
      <c r="A733" s="5">
        <f>(A732+2)</f>
        <v>300</v>
      </c>
      <c r="B733" s="5">
        <f>(B732+2)</f>
        <v>302</v>
      </c>
      <c r="C733" s="5">
        <v>100</v>
      </c>
      <c r="D733" t="s">
        <v>458</v>
      </c>
      <c r="E733">
        <v>1</v>
      </c>
      <c r="F733">
        <v>1</v>
      </c>
      <c r="G733">
        <v>2</v>
      </c>
      <c r="H733">
        <v>1</v>
      </c>
      <c r="I733">
        <v>2</v>
      </c>
      <c r="J733">
        <v>2</v>
      </c>
      <c r="K733" s="56">
        <v>4</v>
      </c>
      <c r="L733">
        <v>1</v>
      </c>
      <c r="M733" t="s">
        <v>743</v>
      </c>
      <c r="N733" s="40">
        <f>(N732+1)</f>
        <v>768</v>
      </c>
      <c r="O733">
        <v>0.3</v>
      </c>
      <c r="P733" t="s">
        <v>327</v>
      </c>
      <c r="Q733">
        <v>6.31</v>
      </c>
      <c r="R733" s="7">
        <v>4.2300000000000004</v>
      </c>
      <c r="S733">
        <v>0.23</v>
      </c>
    </row>
    <row r="734" spans="1:35" x14ac:dyDescent="0.25">
      <c r="A734" s="5">
        <f t="shared" si="30"/>
        <v>302</v>
      </c>
      <c r="B734" s="5">
        <f t="shared" si="30"/>
        <v>304</v>
      </c>
      <c r="C734" s="5">
        <v>100</v>
      </c>
      <c r="D734" t="s">
        <v>458</v>
      </c>
      <c r="E734">
        <v>1</v>
      </c>
      <c r="F734">
        <v>1</v>
      </c>
      <c r="G734">
        <v>2</v>
      </c>
      <c r="H734">
        <v>1</v>
      </c>
      <c r="I734">
        <v>2</v>
      </c>
      <c r="J734">
        <v>2</v>
      </c>
      <c r="K734" s="56">
        <v>4</v>
      </c>
      <c r="L734">
        <v>1</v>
      </c>
      <c r="M734" t="s">
        <v>744</v>
      </c>
      <c r="N734" s="40">
        <f t="shared" si="28"/>
        <v>769</v>
      </c>
      <c r="O734">
        <v>0.2</v>
      </c>
      <c r="P734" t="s">
        <v>327</v>
      </c>
      <c r="Q734">
        <v>4.3899999999999997</v>
      </c>
      <c r="R734" s="7">
        <v>1.64</v>
      </c>
      <c r="S734">
        <v>0.15</v>
      </c>
    </row>
    <row r="735" spans="1:35" x14ac:dyDescent="0.25">
      <c r="A735" s="5">
        <f t="shared" si="30"/>
        <v>304</v>
      </c>
      <c r="B735" s="5">
        <f t="shared" si="30"/>
        <v>306</v>
      </c>
      <c r="C735" s="5">
        <v>100</v>
      </c>
      <c r="D735" t="s">
        <v>460</v>
      </c>
      <c r="E735">
        <v>1</v>
      </c>
      <c r="F735">
        <v>1</v>
      </c>
      <c r="G735">
        <v>2</v>
      </c>
      <c r="H735">
        <v>1</v>
      </c>
      <c r="I735">
        <v>2</v>
      </c>
      <c r="J735">
        <v>2</v>
      </c>
      <c r="K735" s="56">
        <v>4</v>
      </c>
      <c r="L735">
        <v>1</v>
      </c>
      <c r="M735" s="6" t="s">
        <v>745</v>
      </c>
      <c r="N735" s="40">
        <f t="shared" si="28"/>
        <v>770</v>
      </c>
      <c r="O735">
        <v>0.12</v>
      </c>
      <c r="P735" t="s">
        <v>327</v>
      </c>
      <c r="Q735">
        <v>1.39</v>
      </c>
      <c r="R735" s="7">
        <v>1.54</v>
      </c>
      <c r="S735">
        <v>0.08</v>
      </c>
    </row>
    <row r="736" spans="1:35" x14ac:dyDescent="0.25">
      <c r="A736" s="5">
        <f t="shared" si="30"/>
        <v>306</v>
      </c>
      <c r="B736" s="5">
        <f t="shared" si="30"/>
        <v>308</v>
      </c>
      <c r="C736" s="5">
        <v>100</v>
      </c>
      <c r="D736">
        <v>14</v>
      </c>
      <c r="E736">
        <v>1</v>
      </c>
      <c r="F736">
        <v>1</v>
      </c>
      <c r="G736">
        <v>1</v>
      </c>
      <c r="H736">
        <v>2</v>
      </c>
      <c r="I736">
        <v>2</v>
      </c>
      <c r="J736">
        <v>2</v>
      </c>
      <c r="K736" s="56">
        <v>4</v>
      </c>
      <c r="L736">
        <v>1</v>
      </c>
      <c r="M736" t="s">
        <v>746</v>
      </c>
      <c r="N736" s="40">
        <f t="shared" si="28"/>
        <v>771</v>
      </c>
      <c r="O736">
        <v>0.15</v>
      </c>
      <c r="P736" t="s">
        <v>327</v>
      </c>
      <c r="Q736">
        <v>2.15</v>
      </c>
      <c r="R736" s="7">
        <v>2.57</v>
      </c>
      <c r="S736">
        <v>0.1</v>
      </c>
    </row>
    <row r="737" spans="1:35" x14ac:dyDescent="0.25">
      <c r="A737" s="5">
        <f t="shared" si="30"/>
        <v>308</v>
      </c>
      <c r="B737" s="5">
        <f t="shared" si="30"/>
        <v>310</v>
      </c>
      <c r="C737" s="5">
        <v>100</v>
      </c>
      <c r="D737">
        <v>20</v>
      </c>
      <c r="E737">
        <v>1</v>
      </c>
      <c r="F737">
        <v>1</v>
      </c>
      <c r="G737">
        <v>1</v>
      </c>
      <c r="H737">
        <v>2</v>
      </c>
      <c r="I737">
        <v>2</v>
      </c>
      <c r="J737">
        <v>2</v>
      </c>
      <c r="K737" s="56">
        <v>4</v>
      </c>
      <c r="L737">
        <v>1</v>
      </c>
      <c r="M737" t="s">
        <v>747</v>
      </c>
      <c r="N737" s="40">
        <f t="shared" si="28"/>
        <v>772</v>
      </c>
      <c r="O737">
        <v>0.15</v>
      </c>
      <c r="P737">
        <v>8.9999999999999993E-3</v>
      </c>
      <c r="Q737">
        <v>2.21</v>
      </c>
      <c r="R737" s="7">
        <v>1.39</v>
      </c>
      <c r="S737">
        <v>0.11</v>
      </c>
    </row>
    <row r="738" spans="1:35" x14ac:dyDescent="0.25">
      <c r="A738" s="5">
        <f t="shared" si="30"/>
        <v>310</v>
      </c>
      <c r="B738" s="5">
        <f t="shared" si="30"/>
        <v>312</v>
      </c>
      <c r="C738" s="5">
        <v>100</v>
      </c>
      <c r="D738">
        <v>8</v>
      </c>
      <c r="E738">
        <v>1</v>
      </c>
      <c r="F738">
        <v>1</v>
      </c>
      <c r="G738">
        <v>2</v>
      </c>
      <c r="H738">
        <v>2</v>
      </c>
      <c r="I738">
        <v>2</v>
      </c>
      <c r="J738">
        <v>2</v>
      </c>
      <c r="K738" s="56">
        <v>4</v>
      </c>
      <c r="L738">
        <v>1</v>
      </c>
      <c r="M738" s="6" t="s">
        <v>748</v>
      </c>
      <c r="N738" s="40">
        <f t="shared" si="28"/>
        <v>773</v>
      </c>
      <c r="O738">
        <v>7.0000000000000007E-2</v>
      </c>
      <c r="P738" t="s">
        <v>327</v>
      </c>
      <c r="Q738">
        <v>0.62</v>
      </c>
      <c r="R738" s="7">
        <v>2.57</v>
      </c>
      <c r="S738">
        <v>0.08</v>
      </c>
    </row>
    <row r="739" spans="1:35" x14ac:dyDescent="0.25">
      <c r="A739" s="5">
        <f t="shared" si="30"/>
        <v>312</v>
      </c>
      <c r="B739" s="5">
        <f t="shared" si="30"/>
        <v>314</v>
      </c>
      <c r="C739" s="5">
        <v>100</v>
      </c>
      <c r="D739">
        <v>9</v>
      </c>
      <c r="E739">
        <v>1</v>
      </c>
      <c r="F739">
        <v>1</v>
      </c>
      <c r="G739">
        <v>2</v>
      </c>
      <c r="H739">
        <v>1</v>
      </c>
      <c r="I739">
        <v>2</v>
      </c>
      <c r="J739">
        <v>1</v>
      </c>
      <c r="K739" s="56">
        <v>4</v>
      </c>
      <c r="L739">
        <v>1</v>
      </c>
      <c r="M739" t="s">
        <v>749</v>
      </c>
      <c r="N739" s="40">
        <f t="shared" si="28"/>
        <v>774</v>
      </c>
      <c r="O739">
        <v>0.04</v>
      </c>
      <c r="P739" t="s">
        <v>327</v>
      </c>
      <c r="Q739">
        <v>0.26</v>
      </c>
      <c r="R739" s="7">
        <v>1.19</v>
      </c>
      <c r="S739">
        <v>0.08</v>
      </c>
    </row>
    <row r="740" spans="1:35" x14ac:dyDescent="0.25">
      <c r="A740" s="5">
        <f t="shared" si="30"/>
        <v>314</v>
      </c>
      <c r="B740" s="5">
        <f t="shared" si="30"/>
        <v>316</v>
      </c>
      <c r="C740" s="5">
        <v>100</v>
      </c>
      <c r="D740">
        <v>6</v>
      </c>
      <c r="E740">
        <v>1</v>
      </c>
      <c r="F740">
        <v>1</v>
      </c>
      <c r="G740">
        <v>2</v>
      </c>
      <c r="H740">
        <v>1</v>
      </c>
      <c r="I740">
        <v>2</v>
      </c>
      <c r="J740">
        <v>1</v>
      </c>
      <c r="K740" s="56">
        <v>4</v>
      </c>
      <c r="L740">
        <v>1</v>
      </c>
      <c r="M740" t="s">
        <v>750</v>
      </c>
      <c r="N740" s="40">
        <f t="shared" si="28"/>
        <v>775</v>
      </c>
      <c r="O740">
        <v>0.17</v>
      </c>
      <c r="P740">
        <v>6.0000000000000001E-3</v>
      </c>
      <c r="Q740">
        <v>0.91</v>
      </c>
      <c r="R740" s="7">
        <v>6.09</v>
      </c>
      <c r="S740">
        <v>0.17</v>
      </c>
    </row>
    <row r="741" spans="1:35" x14ac:dyDescent="0.25">
      <c r="A741" s="5">
        <f t="shared" si="30"/>
        <v>316</v>
      </c>
      <c r="B741" s="5">
        <f t="shared" si="30"/>
        <v>318</v>
      </c>
      <c r="C741" s="5">
        <v>100</v>
      </c>
      <c r="D741">
        <v>10</v>
      </c>
      <c r="E741">
        <v>1</v>
      </c>
      <c r="F741">
        <v>1</v>
      </c>
      <c r="G741">
        <v>2</v>
      </c>
      <c r="H741">
        <v>1</v>
      </c>
      <c r="I741">
        <v>2</v>
      </c>
      <c r="J741">
        <v>2</v>
      </c>
      <c r="K741" s="56">
        <v>4</v>
      </c>
      <c r="L741">
        <v>1</v>
      </c>
      <c r="M741" t="s">
        <v>751</v>
      </c>
      <c r="N741" s="40">
        <f t="shared" si="28"/>
        <v>776</v>
      </c>
      <c r="O741">
        <v>0.05</v>
      </c>
      <c r="P741" t="s">
        <v>327</v>
      </c>
      <c r="Q741">
        <v>0.8</v>
      </c>
      <c r="R741" s="7">
        <v>1.25</v>
      </c>
      <c r="S741">
        <v>7.0000000000000007E-2</v>
      </c>
    </row>
    <row r="742" spans="1:35" x14ac:dyDescent="0.25">
      <c r="A742" s="5">
        <f t="shared" si="30"/>
        <v>318</v>
      </c>
      <c r="B742" s="5">
        <f t="shared" si="30"/>
        <v>320</v>
      </c>
      <c r="C742" s="5">
        <v>100</v>
      </c>
      <c r="D742">
        <v>8</v>
      </c>
      <c r="E742">
        <v>1</v>
      </c>
      <c r="F742">
        <v>1</v>
      </c>
      <c r="G742">
        <v>2</v>
      </c>
      <c r="H742">
        <v>2</v>
      </c>
      <c r="I742">
        <v>2</v>
      </c>
      <c r="J742">
        <v>2</v>
      </c>
      <c r="K742" s="56">
        <v>4</v>
      </c>
      <c r="L742">
        <v>1</v>
      </c>
      <c r="M742" t="s">
        <v>752</v>
      </c>
      <c r="N742" s="40">
        <f t="shared" si="28"/>
        <v>777</v>
      </c>
      <c r="O742">
        <v>7.0000000000000007E-2</v>
      </c>
      <c r="P742" t="s">
        <v>327</v>
      </c>
      <c r="Q742">
        <v>0.54</v>
      </c>
      <c r="R742" s="7">
        <v>1.91</v>
      </c>
      <c r="S742">
        <v>0.11</v>
      </c>
    </row>
    <row r="743" spans="1:35" x14ac:dyDescent="0.25">
      <c r="A743" s="5">
        <f t="shared" ref="A743:B758" si="31">(A742+2)</f>
        <v>320</v>
      </c>
      <c r="B743" s="5">
        <f t="shared" si="31"/>
        <v>322</v>
      </c>
      <c r="C743" s="5">
        <v>100</v>
      </c>
      <c r="D743">
        <v>10</v>
      </c>
      <c r="E743">
        <v>1</v>
      </c>
      <c r="F743">
        <v>1</v>
      </c>
      <c r="G743">
        <v>1</v>
      </c>
      <c r="H743">
        <v>2</v>
      </c>
      <c r="I743">
        <v>2</v>
      </c>
      <c r="J743">
        <v>2</v>
      </c>
      <c r="K743" s="56">
        <v>4</v>
      </c>
      <c r="L743">
        <v>1</v>
      </c>
      <c r="M743" t="s">
        <v>753</v>
      </c>
      <c r="N743" s="40">
        <f t="shared" si="28"/>
        <v>778</v>
      </c>
      <c r="O743">
        <v>0.05</v>
      </c>
      <c r="P743" t="s">
        <v>327</v>
      </c>
      <c r="Q743">
        <v>0.52</v>
      </c>
      <c r="R743" s="7">
        <v>1.05</v>
      </c>
      <c r="S743">
        <v>0.08</v>
      </c>
    </row>
    <row r="744" spans="1:35" x14ac:dyDescent="0.25">
      <c r="A744" s="5">
        <f t="shared" si="31"/>
        <v>322</v>
      </c>
      <c r="B744" s="5">
        <f t="shared" si="31"/>
        <v>324</v>
      </c>
      <c r="C744" s="5">
        <v>100</v>
      </c>
      <c r="D744">
        <v>8</v>
      </c>
      <c r="E744">
        <v>1</v>
      </c>
      <c r="M744" t="s">
        <v>754</v>
      </c>
      <c r="N744" s="40">
        <f t="shared" si="28"/>
        <v>779</v>
      </c>
      <c r="O744">
        <v>7.0000000000000007E-2</v>
      </c>
      <c r="P744" t="s">
        <v>327</v>
      </c>
      <c r="Q744">
        <v>1.02</v>
      </c>
      <c r="R744" s="7">
        <v>3.37</v>
      </c>
      <c r="S744">
        <v>7.0000000000000007E-2</v>
      </c>
    </row>
    <row r="745" spans="1:35" x14ac:dyDescent="0.25">
      <c r="A745" s="5"/>
      <c r="B745" s="5"/>
      <c r="M745" s="45" t="s">
        <v>600</v>
      </c>
      <c r="N745" s="48">
        <f>(N744+1)</f>
        <v>780</v>
      </c>
      <c r="O745" s="45">
        <v>1.04</v>
      </c>
      <c r="P745">
        <v>0.182</v>
      </c>
      <c r="Q745" s="45">
        <v>93</v>
      </c>
      <c r="R745" s="7">
        <v>11.3</v>
      </c>
      <c r="S745" s="45">
        <v>0.48</v>
      </c>
    </row>
    <row r="746" spans="1:35" x14ac:dyDescent="0.25">
      <c r="A746" s="5">
        <f>(A744+2)</f>
        <v>324</v>
      </c>
      <c r="B746" s="5">
        <f>(B744+2)</f>
        <v>326</v>
      </c>
      <c r="C746">
        <v>100</v>
      </c>
      <c r="D746">
        <v>15</v>
      </c>
      <c r="E746">
        <v>1</v>
      </c>
      <c r="F746">
        <v>1</v>
      </c>
      <c r="G746">
        <v>2</v>
      </c>
      <c r="H746">
        <v>2</v>
      </c>
      <c r="I746">
        <v>2</v>
      </c>
      <c r="J746">
        <v>2</v>
      </c>
      <c r="K746" s="56">
        <v>4</v>
      </c>
      <c r="L746">
        <v>1</v>
      </c>
      <c r="M746" t="s">
        <v>755</v>
      </c>
      <c r="N746" s="40">
        <f t="shared" si="28"/>
        <v>781</v>
      </c>
      <c r="O746">
        <v>0.19</v>
      </c>
      <c r="P746" t="s">
        <v>327</v>
      </c>
      <c r="Q746">
        <v>3.64</v>
      </c>
      <c r="R746" s="7">
        <v>0.75</v>
      </c>
      <c r="S746">
        <v>0.11</v>
      </c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</row>
    <row r="747" spans="1:35" x14ac:dyDescent="0.25">
      <c r="A747" s="5">
        <f t="shared" si="31"/>
        <v>326</v>
      </c>
      <c r="B747" s="5">
        <f t="shared" si="31"/>
        <v>328</v>
      </c>
      <c r="C747">
        <v>100</v>
      </c>
      <c r="D747">
        <v>10</v>
      </c>
      <c r="E747">
        <v>1</v>
      </c>
      <c r="F747">
        <v>1</v>
      </c>
      <c r="G747">
        <v>1</v>
      </c>
      <c r="H747">
        <v>2</v>
      </c>
      <c r="I747">
        <v>2</v>
      </c>
      <c r="J747">
        <v>2</v>
      </c>
      <c r="K747" s="56">
        <v>4</v>
      </c>
      <c r="L747">
        <v>1</v>
      </c>
      <c r="M747" t="s">
        <v>756</v>
      </c>
      <c r="N747" s="40">
        <f t="shared" si="28"/>
        <v>782</v>
      </c>
      <c r="O747">
        <v>0.03</v>
      </c>
      <c r="P747" t="s">
        <v>327</v>
      </c>
      <c r="Q747">
        <v>0.32</v>
      </c>
      <c r="R747" s="7">
        <v>3</v>
      </c>
      <c r="S747">
        <v>0.03</v>
      </c>
    </row>
    <row r="748" spans="1:35" x14ac:dyDescent="0.25">
      <c r="A748" s="5">
        <f t="shared" si="31"/>
        <v>328</v>
      </c>
      <c r="B748" s="5">
        <f t="shared" si="31"/>
        <v>330</v>
      </c>
      <c r="C748">
        <v>100</v>
      </c>
      <c r="D748">
        <v>13</v>
      </c>
      <c r="E748">
        <v>1</v>
      </c>
      <c r="F748">
        <v>1</v>
      </c>
      <c r="G748">
        <v>1</v>
      </c>
      <c r="H748">
        <v>2</v>
      </c>
      <c r="I748">
        <v>2</v>
      </c>
      <c r="J748">
        <v>2</v>
      </c>
      <c r="K748" s="56">
        <v>4</v>
      </c>
      <c r="L748">
        <v>1</v>
      </c>
      <c r="M748" s="6" t="s">
        <v>757</v>
      </c>
      <c r="N748" s="40">
        <f t="shared" si="28"/>
        <v>783</v>
      </c>
      <c r="O748">
        <v>0.22</v>
      </c>
      <c r="P748" t="s">
        <v>327</v>
      </c>
      <c r="Q748">
        <v>2.37</v>
      </c>
      <c r="R748" s="7">
        <v>0.95</v>
      </c>
      <c r="S748">
        <v>0.14000000000000001</v>
      </c>
      <c r="T748">
        <f>AVERAGE(O748:O762)</f>
        <v>0.18666666666666665</v>
      </c>
      <c r="U748" s="12">
        <f>AVERAGE(Q748:Q762)</f>
        <v>2.2073333333333336</v>
      </c>
    </row>
    <row r="749" spans="1:35" x14ac:dyDescent="0.25">
      <c r="A749" s="5">
        <f t="shared" si="31"/>
        <v>330</v>
      </c>
      <c r="B749" s="5">
        <f t="shared" si="31"/>
        <v>332</v>
      </c>
      <c r="C749">
        <v>100</v>
      </c>
      <c r="D749">
        <v>11</v>
      </c>
      <c r="E749">
        <v>1</v>
      </c>
      <c r="F749">
        <v>1</v>
      </c>
      <c r="G749">
        <v>1</v>
      </c>
      <c r="H749">
        <v>2</v>
      </c>
      <c r="I749">
        <v>2</v>
      </c>
      <c r="J749">
        <v>2</v>
      </c>
      <c r="K749" s="56">
        <v>4</v>
      </c>
      <c r="L749">
        <v>1</v>
      </c>
      <c r="M749" t="s">
        <v>758</v>
      </c>
      <c r="N749" s="40">
        <f t="shared" si="28"/>
        <v>784</v>
      </c>
      <c r="O749">
        <v>0.15</v>
      </c>
      <c r="P749" t="s">
        <v>327</v>
      </c>
      <c r="Q749">
        <v>1.74</v>
      </c>
      <c r="R749" s="7">
        <v>2.09</v>
      </c>
      <c r="S749">
        <v>0.13</v>
      </c>
      <c r="V749">
        <v>331.1</v>
      </c>
      <c r="W749">
        <v>2.68</v>
      </c>
    </row>
    <row r="750" spans="1:35" x14ac:dyDescent="0.25">
      <c r="A750" s="5">
        <f t="shared" si="31"/>
        <v>332</v>
      </c>
      <c r="B750" s="5">
        <f t="shared" si="31"/>
        <v>334</v>
      </c>
      <c r="C750">
        <v>100</v>
      </c>
      <c r="D750">
        <v>19</v>
      </c>
      <c r="E750">
        <v>1</v>
      </c>
      <c r="F750">
        <v>1</v>
      </c>
      <c r="G750">
        <v>1</v>
      </c>
      <c r="H750">
        <v>2</v>
      </c>
      <c r="I750">
        <v>2</v>
      </c>
      <c r="J750">
        <v>2</v>
      </c>
      <c r="K750" s="56">
        <v>4</v>
      </c>
      <c r="L750">
        <v>1</v>
      </c>
      <c r="M750" t="s">
        <v>759</v>
      </c>
      <c r="N750" s="40">
        <f t="shared" si="28"/>
        <v>785</v>
      </c>
      <c r="O750">
        <v>0.1</v>
      </c>
      <c r="P750">
        <v>1.2999999999999999E-2</v>
      </c>
      <c r="Q750">
        <v>1.31</v>
      </c>
      <c r="R750" s="7">
        <v>1.77</v>
      </c>
      <c r="S750">
        <v>0.11</v>
      </c>
    </row>
    <row r="751" spans="1:35" x14ac:dyDescent="0.25">
      <c r="A751" s="5">
        <f t="shared" si="31"/>
        <v>334</v>
      </c>
      <c r="B751" s="5">
        <f t="shared" si="31"/>
        <v>336</v>
      </c>
      <c r="C751">
        <v>100</v>
      </c>
      <c r="D751" t="s">
        <v>458</v>
      </c>
      <c r="E751">
        <v>1</v>
      </c>
      <c r="F751">
        <v>1</v>
      </c>
      <c r="G751">
        <v>1</v>
      </c>
      <c r="H751">
        <v>2</v>
      </c>
      <c r="I751">
        <v>2</v>
      </c>
      <c r="J751">
        <v>2</v>
      </c>
      <c r="K751" s="56">
        <v>4</v>
      </c>
      <c r="L751">
        <v>1</v>
      </c>
      <c r="M751" t="s">
        <v>760</v>
      </c>
      <c r="N751" s="40">
        <f t="shared" si="28"/>
        <v>786</v>
      </c>
      <c r="O751">
        <v>0.23</v>
      </c>
      <c r="P751" t="s">
        <v>327</v>
      </c>
      <c r="Q751">
        <v>1.38</v>
      </c>
      <c r="R751" s="7">
        <v>1.8</v>
      </c>
      <c r="S751">
        <v>0.24</v>
      </c>
    </row>
    <row r="752" spans="1:35" x14ac:dyDescent="0.25">
      <c r="A752" s="5">
        <f t="shared" si="31"/>
        <v>336</v>
      </c>
      <c r="B752" s="5">
        <f t="shared" si="31"/>
        <v>338</v>
      </c>
      <c r="C752">
        <v>115</v>
      </c>
      <c r="D752" t="s">
        <v>458</v>
      </c>
      <c r="E752">
        <v>1</v>
      </c>
      <c r="F752">
        <v>1</v>
      </c>
      <c r="G752">
        <v>2</v>
      </c>
      <c r="H752">
        <v>2</v>
      </c>
      <c r="I752">
        <v>2</v>
      </c>
      <c r="J752">
        <v>2</v>
      </c>
      <c r="K752" s="56">
        <v>4</v>
      </c>
      <c r="L752">
        <v>1</v>
      </c>
      <c r="M752" s="6" t="s">
        <v>761</v>
      </c>
      <c r="N752" s="40">
        <f t="shared" si="28"/>
        <v>787</v>
      </c>
      <c r="O752">
        <v>0.19</v>
      </c>
      <c r="P752">
        <v>0.01</v>
      </c>
      <c r="Q752">
        <v>1.77</v>
      </c>
      <c r="R752" s="7">
        <v>1.44</v>
      </c>
      <c r="S752">
        <v>0.21</v>
      </c>
    </row>
    <row r="753" spans="1:35" x14ac:dyDescent="0.25">
      <c r="A753" s="5">
        <f t="shared" si="31"/>
        <v>338</v>
      </c>
      <c r="B753" s="5">
        <f t="shared" si="31"/>
        <v>340</v>
      </c>
      <c r="C753">
        <v>105</v>
      </c>
      <c r="D753">
        <v>9</v>
      </c>
      <c r="E753">
        <v>1</v>
      </c>
      <c r="F753">
        <v>1</v>
      </c>
      <c r="G753">
        <v>2</v>
      </c>
      <c r="H753">
        <v>2</v>
      </c>
      <c r="I753">
        <v>2</v>
      </c>
      <c r="J753">
        <v>2</v>
      </c>
      <c r="K753" s="56">
        <v>4</v>
      </c>
      <c r="L753">
        <v>1</v>
      </c>
      <c r="M753" t="s">
        <v>762</v>
      </c>
      <c r="N753" s="40">
        <f t="shared" si="28"/>
        <v>788</v>
      </c>
      <c r="O753">
        <v>0.15</v>
      </c>
      <c r="P753" t="s">
        <v>327</v>
      </c>
      <c r="Q753">
        <v>1.68</v>
      </c>
      <c r="R753" s="7">
        <v>1.5</v>
      </c>
      <c r="S753">
        <v>0.17</v>
      </c>
    </row>
    <row r="754" spans="1:35" x14ac:dyDescent="0.25">
      <c r="A754" s="5">
        <f t="shared" si="31"/>
        <v>340</v>
      </c>
      <c r="B754" s="5">
        <f t="shared" si="31"/>
        <v>342</v>
      </c>
      <c r="C754">
        <v>100</v>
      </c>
      <c r="D754">
        <v>11</v>
      </c>
      <c r="E754">
        <v>1</v>
      </c>
      <c r="F754">
        <v>1</v>
      </c>
      <c r="G754">
        <v>1</v>
      </c>
      <c r="H754">
        <v>2</v>
      </c>
      <c r="I754">
        <v>2</v>
      </c>
      <c r="J754">
        <v>2</v>
      </c>
      <c r="K754" s="56">
        <v>4</v>
      </c>
      <c r="L754">
        <v>1</v>
      </c>
      <c r="M754" t="s">
        <v>763</v>
      </c>
      <c r="N754" s="40">
        <f t="shared" si="28"/>
        <v>789</v>
      </c>
      <c r="O754">
        <v>0.1</v>
      </c>
      <c r="P754" t="s">
        <v>327</v>
      </c>
      <c r="Q754">
        <v>0.77</v>
      </c>
      <c r="R754" s="7">
        <v>2.0699999999999998</v>
      </c>
      <c r="S754">
        <v>0.12</v>
      </c>
    </row>
    <row r="755" spans="1:35" x14ac:dyDescent="0.25">
      <c r="A755" s="5">
        <f t="shared" si="31"/>
        <v>342</v>
      </c>
      <c r="B755" s="5">
        <f t="shared" si="31"/>
        <v>344</v>
      </c>
      <c r="C755">
        <v>100</v>
      </c>
      <c r="D755">
        <v>10</v>
      </c>
      <c r="E755">
        <v>1</v>
      </c>
      <c r="F755">
        <v>1</v>
      </c>
      <c r="G755">
        <v>2</v>
      </c>
      <c r="H755">
        <v>2</v>
      </c>
      <c r="I755">
        <v>2</v>
      </c>
      <c r="J755">
        <v>1</v>
      </c>
      <c r="K755" s="56">
        <v>4</v>
      </c>
      <c r="L755">
        <v>1</v>
      </c>
      <c r="M755" t="s">
        <v>764</v>
      </c>
      <c r="N755" s="40">
        <f t="shared" si="28"/>
        <v>790</v>
      </c>
      <c r="O755">
        <v>0.13</v>
      </c>
      <c r="P755" t="s">
        <v>327</v>
      </c>
      <c r="Q755">
        <v>1.19</v>
      </c>
      <c r="R755" s="7">
        <v>2.21</v>
      </c>
      <c r="S755">
        <v>0.12</v>
      </c>
    </row>
    <row r="756" spans="1:35" x14ac:dyDescent="0.25">
      <c r="A756" s="5">
        <f t="shared" si="31"/>
        <v>344</v>
      </c>
      <c r="B756" s="5">
        <f t="shared" si="31"/>
        <v>346</v>
      </c>
      <c r="C756">
        <v>100</v>
      </c>
      <c r="D756">
        <v>6</v>
      </c>
      <c r="E756">
        <v>1</v>
      </c>
      <c r="F756">
        <v>1</v>
      </c>
      <c r="G756">
        <v>2</v>
      </c>
      <c r="H756">
        <v>2</v>
      </c>
      <c r="I756">
        <v>2</v>
      </c>
      <c r="J756">
        <v>1</v>
      </c>
      <c r="K756" s="56">
        <v>4</v>
      </c>
      <c r="L756">
        <v>1</v>
      </c>
      <c r="M756" t="s">
        <v>765</v>
      </c>
      <c r="N756" s="40">
        <f t="shared" si="28"/>
        <v>791</v>
      </c>
      <c r="O756">
        <v>0.22</v>
      </c>
      <c r="P756" t="s">
        <v>327</v>
      </c>
      <c r="Q756">
        <v>2.5499999999999998</v>
      </c>
      <c r="R756" s="7">
        <v>1.28</v>
      </c>
      <c r="S756">
        <v>0.14000000000000001</v>
      </c>
    </row>
    <row r="757" spans="1:35" x14ac:dyDescent="0.25">
      <c r="A757" s="5">
        <f t="shared" si="31"/>
        <v>346</v>
      </c>
      <c r="B757" s="5">
        <f t="shared" si="31"/>
        <v>348</v>
      </c>
      <c r="C757">
        <v>100</v>
      </c>
      <c r="D757">
        <v>7</v>
      </c>
      <c r="E757">
        <v>1</v>
      </c>
      <c r="F757">
        <v>1</v>
      </c>
      <c r="G757">
        <v>2</v>
      </c>
      <c r="H757">
        <v>1</v>
      </c>
      <c r="I757">
        <v>2</v>
      </c>
      <c r="J757">
        <v>2</v>
      </c>
      <c r="K757" s="56">
        <v>4</v>
      </c>
      <c r="L757">
        <v>2</v>
      </c>
      <c r="M757" t="s">
        <v>766</v>
      </c>
      <c r="N757" s="40">
        <f t="shared" si="28"/>
        <v>792</v>
      </c>
      <c r="O757">
        <v>0.05</v>
      </c>
      <c r="P757" t="s">
        <v>327</v>
      </c>
      <c r="Q757">
        <v>0.28999999999999998</v>
      </c>
      <c r="R757" s="7">
        <v>2.4500000000000002</v>
      </c>
      <c r="S757">
        <v>0.09</v>
      </c>
    </row>
    <row r="758" spans="1:35" x14ac:dyDescent="0.25">
      <c r="A758" s="5">
        <f t="shared" si="31"/>
        <v>348</v>
      </c>
      <c r="B758" s="5">
        <f t="shared" si="31"/>
        <v>350</v>
      </c>
      <c r="C758">
        <v>100</v>
      </c>
      <c r="D758">
        <v>7</v>
      </c>
      <c r="E758">
        <v>1</v>
      </c>
      <c r="F758">
        <v>2</v>
      </c>
      <c r="G758">
        <v>2</v>
      </c>
      <c r="H758">
        <v>1</v>
      </c>
      <c r="I758">
        <v>2</v>
      </c>
      <c r="J758">
        <v>1</v>
      </c>
      <c r="K758" s="56">
        <v>4</v>
      </c>
      <c r="L758">
        <v>2</v>
      </c>
      <c r="M758" t="s">
        <v>767</v>
      </c>
      <c r="N758" s="40">
        <f t="shared" si="28"/>
        <v>793</v>
      </c>
      <c r="O758">
        <v>0.17</v>
      </c>
      <c r="P758">
        <v>7.0000000000000001E-3</v>
      </c>
      <c r="Q758">
        <v>1.44</v>
      </c>
      <c r="R758" s="7">
        <v>1.84</v>
      </c>
      <c r="S758">
        <v>0.17</v>
      </c>
    </row>
    <row r="759" spans="1:35" x14ac:dyDescent="0.25">
      <c r="A759" s="5">
        <f t="shared" ref="A759:B769" si="32">(A758+2)</f>
        <v>350</v>
      </c>
      <c r="B759" s="5">
        <f t="shared" si="32"/>
        <v>352</v>
      </c>
      <c r="C759">
        <v>100</v>
      </c>
      <c r="D759">
        <v>18</v>
      </c>
      <c r="E759">
        <v>1</v>
      </c>
      <c r="F759">
        <v>2</v>
      </c>
      <c r="G759">
        <v>1</v>
      </c>
      <c r="H759">
        <v>2</v>
      </c>
      <c r="I759">
        <v>1</v>
      </c>
      <c r="J759">
        <v>2</v>
      </c>
      <c r="K759" s="56">
        <v>4</v>
      </c>
      <c r="L759">
        <v>1</v>
      </c>
      <c r="M759" s="6" t="s">
        <v>768</v>
      </c>
      <c r="N759" s="40">
        <f t="shared" si="28"/>
        <v>794</v>
      </c>
      <c r="O759">
        <v>0.35</v>
      </c>
      <c r="P759">
        <v>5.0000000000000001E-3</v>
      </c>
      <c r="Q759">
        <v>5.3</v>
      </c>
      <c r="R759" s="7">
        <v>1.52</v>
      </c>
      <c r="S759">
        <v>0.19</v>
      </c>
    </row>
    <row r="760" spans="1:35" x14ac:dyDescent="0.25">
      <c r="A760" s="5">
        <f t="shared" si="32"/>
        <v>352</v>
      </c>
      <c r="B760" s="5">
        <f t="shared" si="32"/>
        <v>354</v>
      </c>
      <c r="C760">
        <v>100</v>
      </c>
      <c r="D760">
        <v>10</v>
      </c>
      <c r="E760">
        <v>1</v>
      </c>
      <c r="F760">
        <v>1</v>
      </c>
      <c r="G760">
        <v>1</v>
      </c>
      <c r="H760">
        <v>2</v>
      </c>
      <c r="I760">
        <v>2</v>
      </c>
      <c r="J760">
        <v>2</v>
      </c>
      <c r="K760" s="56">
        <v>3</v>
      </c>
      <c r="L760">
        <v>1</v>
      </c>
      <c r="M760" t="s">
        <v>769</v>
      </c>
      <c r="N760" s="40">
        <f t="shared" si="28"/>
        <v>795</v>
      </c>
      <c r="O760">
        <v>0.34</v>
      </c>
      <c r="P760">
        <v>7.0000000000000001E-3</v>
      </c>
      <c r="Q760">
        <v>5.74</v>
      </c>
      <c r="R760" s="7">
        <v>2.02</v>
      </c>
      <c r="S760">
        <v>0.16</v>
      </c>
    </row>
    <row r="761" spans="1:35" x14ac:dyDescent="0.25">
      <c r="A761" s="5">
        <f t="shared" si="32"/>
        <v>354</v>
      </c>
      <c r="B761" s="5">
        <f t="shared" si="32"/>
        <v>356</v>
      </c>
      <c r="C761">
        <v>100</v>
      </c>
      <c r="D761">
        <v>8</v>
      </c>
      <c r="E761">
        <v>1</v>
      </c>
      <c r="F761">
        <v>1</v>
      </c>
      <c r="G761">
        <v>2</v>
      </c>
      <c r="H761">
        <v>2</v>
      </c>
      <c r="I761">
        <v>2</v>
      </c>
      <c r="J761">
        <v>3</v>
      </c>
      <c r="K761" s="56">
        <v>4</v>
      </c>
      <c r="L761">
        <v>1</v>
      </c>
      <c r="M761" t="s">
        <v>770</v>
      </c>
      <c r="N761" s="40">
        <f t="shared" si="28"/>
        <v>796</v>
      </c>
      <c r="O761">
        <v>0.28999999999999998</v>
      </c>
      <c r="P761" t="s">
        <v>327</v>
      </c>
      <c r="Q761">
        <v>4.24</v>
      </c>
      <c r="R761" s="7">
        <v>1.44</v>
      </c>
      <c r="S761">
        <v>0.13</v>
      </c>
    </row>
    <row r="762" spans="1:35" x14ac:dyDescent="0.25">
      <c r="A762" s="5">
        <f t="shared" si="32"/>
        <v>356</v>
      </c>
      <c r="B762" s="5">
        <f t="shared" si="32"/>
        <v>358</v>
      </c>
      <c r="C762">
        <v>100</v>
      </c>
      <c r="D762">
        <v>8</v>
      </c>
      <c r="E762">
        <v>1</v>
      </c>
      <c r="F762">
        <v>1</v>
      </c>
      <c r="G762">
        <v>2</v>
      </c>
      <c r="H762">
        <v>2</v>
      </c>
      <c r="I762">
        <v>2</v>
      </c>
      <c r="J762">
        <v>3</v>
      </c>
      <c r="K762" s="56">
        <v>3</v>
      </c>
      <c r="L762">
        <v>1</v>
      </c>
      <c r="M762" t="s">
        <v>771</v>
      </c>
      <c r="N762" s="40">
        <f t="shared" si="28"/>
        <v>797</v>
      </c>
      <c r="O762">
        <v>0.11</v>
      </c>
      <c r="P762">
        <v>1.2E-2</v>
      </c>
      <c r="Q762">
        <v>1.34</v>
      </c>
      <c r="R762" s="7">
        <v>1.71</v>
      </c>
      <c r="S762">
        <v>0.09</v>
      </c>
    </row>
    <row r="763" spans="1:35" x14ac:dyDescent="0.25">
      <c r="A763" s="5">
        <f t="shared" si="32"/>
        <v>358</v>
      </c>
      <c r="B763" s="5">
        <f t="shared" si="32"/>
        <v>360</v>
      </c>
      <c r="C763">
        <v>100</v>
      </c>
      <c r="D763">
        <v>9</v>
      </c>
      <c r="E763">
        <v>1</v>
      </c>
      <c r="F763">
        <v>1</v>
      </c>
      <c r="G763">
        <v>2</v>
      </c>
      <c r="H763">
        <v>3</v>
      </c>
      <c r="I763">
        <v>2</v>
      </c>
      <c r="J763">
        <v>3</v>
      </c>
      <c r="K763" s="56">
        <v>3</v>
      </c>
      <c r="L763">
        <v>1</v>
      </c>
      <c r="M763" t="s">
        <v>772</v>
      </c>
      <c r="N763" s="40">
        <f t="shared" si="28"/>
        <v>798</v>
      </c>
      <c r="O763">
        <v>7.0000000000000007E-2</v>
      </c>
      <c r="P763" t="s">
        <v>327</v>
      </c>
      <c r="Q763">
        <v>0.9</v>
      </c>
      <c r="R763" s="7">
        <v>1.59</v>
      </c>
      <c r="S763">
        <v>0.08</v>
      </c>
    </row>
    <row r="764" spans="1:35" x14ac:dyDescent="0.25">
      <c r="A764" s="5">
        <f t="shared" si="32"/>
        <v>360</v>
      </c>
      <c r="B764" s="5">
        <f>(B763+2)</f>
        <v>362</v>
      </c>
      <c r="C764">
        <v>100</v>
      </c>
      <c r="D764">
        <v>6</v>
      </c>
      <c r="E764">
        <v>1</v>
      </c>
      <c r="G764">
        <v>3</v>
      </c>
      <c r="H764">
        <v>3</v>
      </c>
      <c r="I764">
        <v>3</v>
      </c>
      <c r="J764">
        <v>3</v>
      </c>
      <c r="K764" s="56">
        <v>3</v>
      </c>
      <c r="L764">
        <v>1</v>
      </c>
      <c r="M764" t="s">
        <v>773</v>
      </c>
      <c r="N764" s="40">
        <f t="shared" si="28"/>
        <v>799</v>
      </c>
      <c r="O764">
        <v>0.08</v>
      </c>
      <c r="P764" t="s">
        <v>327</v>
      </c>
      <c r="Q764">
        <v>1.07</v>
      </c>
      <c r="R764" s="7">
        <v>1.56</v>
      </c>
      <c r="S764">
        <v>0.12</v>
      </c>
      <c r="V764">
        <v>359.8</v>
      </c>
      <c r="W764">
        <v>2.67</v>
      </c>
    </row>
    <row r="765" spans="1:35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 t="s">
        <v>600</v>
      </c>
      <c r="N765" s="48">
        <f>(N764+1)</f>
        <v>800</v>
      </c>
      <c r="O765" s="45">
        <v>1.06</v>
      </c>
      <c r="P765">
        <v>0.161</v>
      </c>
      <c r="Q765" s="45">
        <v>98.3</v>
      </c>
      <c r="R765" s="7">
        <v>12.9</v>
      </c>
      <c r="S765" s="45">
        <v>0.51</v>
      </c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</row>
    <row r="766" spans="1:35" x14ac:dyDescent="0.25">
      <c r="A766" s="5">
        <f>(A764+2)</f>
        <v>362</v>
      </c>
      <c r="B766" s="5">
        <f>(B764+2)</f>
        <v>364</v>
      </c>
      <c r="C766">
        <v>100</v>
      </c>
      <c r="D766">
        <v>14</v>
      </c>
      <c r="E766">
        <v>1</v>
      </c>
      <c r="F766">
        <v>1</v>
      </c>
      <c r="G766">
        <v>2</v>
      </c>
      <c r="H766">
        <v>3</v>
      </c>
      <c r="I766">
        <v>2</v>
      </c>
      <c r="J766">
        <v>3</v>
      </c>
      <c r="K766" s="56">
        <v>4</v>
      </c>
      <c r="L766">
        <v>1</v>
      </c>
      <c r="M766" t="s">
        <v>774</v>
      </c>
      <c r="N766" s="40">
        <f t="shared" si="28"/>
        <v>801</v>
      </c>
      <c r="O766">
        <v>7.0000000000000007E-2</v>
      </c>
      <c r="P766" t="s">
        <v>327</v>
      </c>
      <c r="Q766">
        <v>1.37</v>
      </c>
      <c r="R766" s="7">
        <v>3.46</v>
      </c>
      <c r="S766">
        <v>0.08</v>
      </c>
    </row>
    <row r="767" spans="1:35" x14ac:dyDescent="0.25">
      <c r="A767" s="5">
        <f t="shared" si="32"/>
        <v>364</v>
      </c>
      <c r="B767" s="5">
        <f>(B766+2)</f>
        <v>366</v>
      </c>
      <c r="C767">
        <v>100</v>
      </c>
      <c r="D767">
        <v>11</v>
      </c>
      <c r="E767">
        <v>1</v>
      </c>
      <c r="F767">
        <v>1</v>
      </c>
      <c r="G767">
        <v>2</v>
      </c>
      <c r="H767">
        <v>2</v>
      </c>
      <c r="I767">
        <v>2</v>
      </c>
      <c r="J767">
        <v>2</v>
      </c>
      <c r="K767" s="56">
        <v>4</v>
      </c>
      <c r="L767">
        <v>1</v>
      </c>
      <c r="M767" t="s">
        <v>775</v>
      </c>
      <c r="N767" s="40">
        <f t="shared" si="28"/>
        <v>802</v>
      </c>
      <c r="O767">
        <v>0.05</v>
      </c>
      <c r="P767" t="s">
        <v>327</v>
      </c>
      <c r="Q767">
        <v>0.49</v>
      </c>
      <c r="R767" s="7">
        <v>2.39</v>
      </c>
      <c r="S767">
        <v>0.19</v>
      </c>
    </row>
    <row r="768" spans="1:35" x14ac:dyDescent="0.25">
      <c r="A768" s="5">
        <f t="shared" si="32"/>
        <v>366</v>
      </c>
      <c r="B768" s="5">
        <f>(B767+2)</f>
        <v>368</v>
      </c>
      <c r="C768">
        <v>100</v>
      </c>
      <c r="D768">
        <v>4</v>
      </c>
      <c r="E768">
        <v>1</v>
      </c>
      <c r="F768">
        <v>1</v>
      </c>
      <c r="G768">
        <v>1</v>
      </c>
      <c r="H768">
        <v>2</v>
      </c>
      <c r="I768">
        <v>2</v>
      </c>
      <c r="J768">
        <v>2</v>
      </c>
      <c r="K768" s="56">
        <v>4</v>
      </c>
      <c r="L768">
        <v>1</v>
      </c>
      <c r="M768" s="6" t="s">
        <v>776</v>
      </c>
      <c r="N768" s="40">
        <f t="shared" ref="N768:N769" si="33">(N767+1)</f>
        <v>803</v>
      </c>
      <c r="O768">
        <v>0.1</v>
      </c>
      <c r="P768" t="s">
        <v>327</v>
      </c>
      <c r="Q768">
        <v>1.26</v>
      </c>
      <c r="R768" s="7">
        <v>1.64</v>
      </c>
      <c r="S768">
        <v>0.12</v>
      </c>
    </row>
    <row r="769" spans="1:19" x14ac:dyDescent="0.25">
      <c r="A769" s="5">
        <f t="shared" si="32"/>
        <v>368</v>
      </c>
      <c r="B769" s="5">
        <v>368.6</v>
      </c>
      <c r="C769">
        <v>100</v>
      </c>
      <c r="D769">
        <v>6</v>
      </c>
      <c r="E769">
        <v>1</v>
      </c>
      <c r="F769">
        <v>1</v>
      </c>
      <c r="G769">
        <v>1</v>
      </c>
      <c r="H769">
        <v>2</v>
      </c>
      <c r="I769">
        <v>2</v>
      </c>
      <c r="J769">
        <v>2</v>
      </c>
      <c r="K769" s="56">
        <v>4</v>
      </c>
      <c r="L769">
        <v>1</v>
      </c>
      <c r="M769" t="s">
        <v>777</v>
      </c>
      <c r="N769" s="40">
        <f t="shared" si="33"/>
        <v>804</v>
      </c>
      <c r="O769">
        <v>0.22</v>
      </c>
      <c r="P769">
        <v>6.0000000000000001E-3</v>
      </c>
      <c r="Q769">
        <v>3.19</v>
      </c>
      <c r="R769" s="7">
        <v>0.82</v>
      </c>
      <c r="S769">
        <v>0.19</v>
      </c>
    </row>
    <row r="770" spans="1:19" x14ac:dyDescent="0.25">
      <c r="A770" s="5" t="s">
        <v>526</v>
      </c>
      <c r="B770" s="5"/>
      <c r="M770" t="s">
        <v>778</v>
      </c>
    </row>
    <row r="771" spans="1:19" x14ac:dyDescent="0.25">
      <c r="M771" t="s">
        <v>779</v>
      </c>
    </row>
    <row r="772" spans="1:19" x14ac:dyDescent="0.25">
      <c r="M772" t="s">
        <v>780</v>
      </c>
    </row>
    <row r="773" spans="1:19" x14ac:dyDescent="0.25">
      <c r="M773" t="s">
        <v>781</v>
      </c>
    </row>
    <row r="774" spans="1:19" x14ac:dyDescent="0.25">
      <c r="M774" t="s">
        <v>782</v>
      </c>
    </row>
    <row r="775" spans="1:19" x14ac:dyDescent="0.25">
      <c r="M775" t="s">
        <v>783</v>
      </c>
    </row>
    <row r="776" spans="1:19" x14ac:dyDescent="0.25">
      <c r="M776" t="s">
        <v>784</v>
      </c>
    </row>
    <row r="777" spans="1:19" x14ac:dyDescent="0.25">
      <c r="M777" s="8" t="s">
        <v>785</v>
      </c>
    </row>
    <row r="778" spans="1:19" x14ac:dyDescent="0.25">
      <c r="M778" s="8" t="s">
        <v>786</v>
      </c>
    </row>
    <row r="779" spans="1:19" x14ac:dyDescent="0.25">
      <c r="M779" s="8" t="s">
        <v>787</v>
      </c>
    </row>
    <row r="780" spans="1:19" x14ac:dyDescent="0.25">
      <c r="M780" s="8" t="s">
        <v>788</v>
      </c>
    </row>
    <row r="781" spans="1:19" x14ac:dyDescent="0.25">
      <c r="M781" s="8" t="s">
        <v>789</v>
      </c>
    </row>
    <row r="782" spans="1:19" x14ac:dyDescent="0.25">
      <c r="M782" s="8" t="s">
        <v>790</v>
      </c>
    </row>
    <row r="783" spans="1:19" x14ac:dyDescent="0.25">
      <c r="M783" s="8" t="s">
        <v>791</v>
      </c>
    </row>
    <row r="784" spans="1:19" x14ac:dyDescent="0.25">
      <c r="M784" s="8" t="s">
        <v>792</v>
      </c>
    </row>
    <row r="785" spans="13:13" x14ac:dyDescent="0.25">
      <c r="M785" s="8" t="s">
        <v>793</v>
      </c>
    </row>
    <row r="786" spans="13:13" x14ac:dyDescent="0.25">
      <c r="M786" s="8" t="s">
        <v>794</v>
      </c>
    </row>
    <row r="787" spans="13:13" x14ac:dyDescent="0.25">
      <c r="M787" s="8" t="s">
        <v>795</v>
      </c>
    </row>
    <row r="788" spans="13:13" x14ac:dyDescent="0.25">
      <c r="M788" s="8" t="s">
        <v>796</v>
      </c>
    </row>
    <row r="789" spans="13:13" x14ac:dyDescent="0.25">
      <c r="M789" s="8" t="s">
        <v>797</v>
      </c>
    </row>
    <row r="790" spans="13:13" x14ac:dyDescent="0.25">
      <c r="M790" s="8" t="s">
        <v>798</v>
      </c>
    </row>
    <row r="791" spans="13:13" x14ac:dyDescent="0.25">
      <c r="M791" s="8" t="s">
        <v>799</v>
      </c>
    </row>
    <row r="792" spans="13:13" x14ac:dyDescent="0.25">
      <c r="M792" s="8" t="s">
        <v>800</v>
      </c>
    </row>
    <row r="793" spans="13:13" x14ac:dyDescent="0.25">
      <c r="M793" s="8" t="s">
        <v>801</v>
      </c>
    </row>
    <row r="794" spans="13:13" x14ac:dyDescent="0.25">
      <c r="M794" s="8" t="s">
        <v>802</v>
      </c>
    </row>
    <row r="795" spans="13:13" x14ac:dyDescent="0.25">
      <c r="M795" s="8" t="s">
        <v>803</v>
      </c>
    </row>
    <row r="796" spans="13:13" x14ac:dyDescent="0.25">
      <c r="M796" s="8" t="s">
        <v>804</v>
      </c>
    </row>
    <row r="797" spans="13:13" x14ac:dyDescent="0.25">
      <c r="M797" s="8" t="s">
        <v>805</v>
      </c>
    </row>
    <row r="798" spans="13:13" x14ac:dyDescent="0.25">
      <c r="M798" s="8" t="s">
        <v>806</v>
      </c>
    </row>
    <row r="799" spans="13:13" x14ac:dyDescent="0.25">
      <c r="M799" s="8" t="s">
        <v>807</v>
      </c>
    </row>
    <row r="800" spans="13:13" x14ac:dyDescent="0.25">
      <c r="M800" s="8" t="s">
        <v>808</v>
      </c>
    </row>
    <row r="801" spans="1:37" x14ac:dyDescent="0.25">
      <c r="M801" s="8" t="s">
        <v>809</v>
      </c>
    </row>
    <row r="802" spans="1:37" x14ac:dyDescent="0.25">
      <c r="M802"/>
    </row>
    <row r="807" spans="1:37" x14ac:dyDescent="0.25">
      <c r="A807" s="72" t="s">
        <v>810</v>
      </c>
      <c r="B807" s="72"/>
      <c r="C807" s="70" t="s">
        <v>811</v>
      </c>
      <c r="D807" s="70"/>
      <c r="E807" s="70"/>
      <c r="F807" s="70" t="s">
        <v>812</v>
      </c>
      <c r="G807" s="70"/>
      <c r="H807" s="70"/>
      <c r="I807" s="70"/>
      <c r="J807" s="70" t="s">
        <v>813</v>
      </c>
      <c r="K807" s="70"/>
      <c r="L807" s="70"/>
      <c r="M807" s="31" t="s">
        <v>4</v>
      </c>
      <c r="N807" s="70" t="s">
        <v>571</v>
      </c>
      <c r="O807" s="70"/>
      <c r="P807" s="70"/>
      <c r="Q807" s="70" t="s">
        <v>283</v>
      </c>
      <c r="R807" s="70"/>
      <c r="Y807" t="s">
        <v>14</v>
      </c>
      <c r="AB807" t="s">
        <v>178</v>
      </c>
      <c r="AC807" t="s">
        <v>36</v>
      </c>
      <c r="AD807" t="s">
        <v>284</v>
      </c>
      <c r="AE807" t="s">
        <v>285</v>
      </c>
      <c r="AF807" t="s">
        <v>286</v>
      </c>
      <c r="AG807" t="s">
        <v>287</v>
      </c>
      <c r="AH807" t="s">
        <v>288</v>
      </c>
      <c r="AI807" t="s">
        <v>289</v>
      </c>
      <c r="AJ807" t="s">
        <v>290</v>
      </c>
    </row>
    <row r="808" spans="1:37" x14ac:dyDescent="0.25">
      <c r="A808" s="70" t="s">
        <v>814</v>
      </c>
      <c r="B808" s="70"/>
      <c r="C808" s="70"/>
      <c r="D808" s="70"/>
      <c r="E808" s="70"/>
      <c r="F808" s="70">
        <v>4454326</v>
      </c>
      <c r="G808" s="70"/>
      <c r="H808" s="70"/>
      <c r="I808" s="70"/>
      <c r="J808" s="70" t="s">
        <v>815</v>
      </c>
      <c r="K808" s="70"/>
      <c r="L808" s="70"/>
      <c r="M808" s="32" t="s">
        <v>816</v>
      </c>
      <c r="N808" s="70" t="s">
        <v>817</v>
      </c>
      <c r="O808" s="70"/>
      <c r="P808" s="70"/>
      <c r="Q808" s="70"/>
      <c r="R808" s="4"/>
      <c r="Y808">
        <v>1</v>
      </c>
      <c r="Z808" t="s">
        <v>22</v>
      </c>
      <c r="AB808" t="s">
        <v>180</v>
      </c>
      <c r="AC808" t="s">
        <v>181</v>
      </c>
      <c r="AD808" s="6" t="s">
        <v>296</v>
      </c>
      <c r="AE808" t="s">
        <v>182</v>
      </c>
      <c r="AF808" t="s">
        <v>182</v>
      </c>
      <c r="AG808" t="s">
        <v>577</v>
      </c>
      <c r="AH808" t="s">
        <v>182</v>
      </c>
      <c r="AI808" t="s">
        <v>578</v>
      </c>
      <c r="AJ808" t="s">
        <v>182</v>
      </c>
    </row>
    <row r="809" spans="1:37" x14ac:dyDescent="0.25">
      <c r="A809" s="2" t="s">
        <v>15</v>
      </c>
      <c r="B809" s="2"/>
      <c r="C809" s="2" t="s">
        <v>16</v>
      </c>
      <c r="D809" s="2" t="s">
        <v>17</v>
      </c>
      <c r="E809" s="2" t="s">
        <v>18</v>
      </c>
      <c r="F809" s="2" t="s">
        <v>16</v>
      </c>
      <c r="G809" s="2" t="s">
        <v>19</v>
      </c>
      <c r="H809" s="2" t="s">
        <v>18</v>
      </c>
      <c r="I809" s="2" t="s">
        <v>16</v>
      </c>
      <c r="J809" s="2" t="s">
        <v>17</v>
      </c>
      <c r="K809" s="2" t="s">
        <v>18</v>
      </c>
      <c r="L809" s="2" t="s">
        <v>16</v>
      </c>
      <c r="M809" s="34" t="s">
        <v>299</v>
      </c>
      <c r="N809" s="70" t="s">
        <v>300</v>
      </c>
      <c r="O809" s="70"/>
      <c r="P809" s="70"/>
      <c r="Q809" s="70" t="s">
        <v>301</v>
      </c>
      <c r="R809" s="70"/>
      <c r="Y809">
        <v>2</v>
      </c>
      <c r="Z809" t="s">
        <v>302</v>
      </c>
      <c r="AC809" t="s">
        <v>183</v>
      </c>
      <c r="AD809" s="6" t="s">
        <v>303</v>
      </c>
      <c r="AE809" t="s">
        <v>184</v>
      </c>
      <c r="AF809" t="s">
        <v>184</v>
      </c>
      <c r="AG809" t="s">
        <v>579</v>
      </c>
      <c r="AH809" t="s">
        <v>184</v>
      </c>
      <c r="AI809" t="s">
        <v>305</v>
      </c>
      <c r="AJ809" t="s">
        <v>306</v>
      </c>
    </row>
    <row r="810" spans="1:37" x14ac:dyDescent="0.25">
      <c r="A810" s="2"/>
      <c r="B810" s="2"/>
      <c r="C810" s="2" t="s">
        <v>23</v>
      </c>
      <c r="D810" s="2">
        <v>218.5</v>
      </c>
      <c r="E810" s="2">
        <v>55.4</v>
      </c>
      <c r="F810" s="2" t="s">
        <v>818</v>
      </c>
      <c r="G810" s="2">
        <v>216.4</v>
      </c>
      <c r="H810" s="2">
        <v>56.8</v>
      </c>
      <c r="I810" s="2" t="s">
        <v>583</v>
      </c>
      <c r="J810" s="2">
        <v>219.9</v>
      </c>
      <c r="K810" s="2">
        <v>-57.3</v>
      </c>
      <c r="L810" s="2"/>
      <c r="M810" s="58"/>
      <c r="N810" s="4"/>
      <c r="O810" s="2"/>
      <c r="P810" s="2"/>
      <c r="Q810" s="2"/>
      <c r="R810" s="2"/>
      <c r="V810" t="s">
        <v>313</v>
      </c>
      <c r="W810" t="s">
        <v>314</v>
      </c>
      <c r="Y810">
        <v>5</v>
      </c>
      <c r="Z810" t="s">
        <v>309</v>
      </c>
      <c r="AC810" t="s">
        <v>186</v>
      </c>
      <c r="AD810" s="6" t="s">
        <v>310</v>
      </c>
      <c r="AE810" t="s">
        <v>187</v>
      </c>
      <c r="AF810" t="s">
        <v>187</v>
      </c>
      <c r="AG810" t="s">
        <v>585</v>
      </c>
      <c r="AH810" t="s">
        <v>187</v>
      </c>
      <c r="AI810" t="s">
        <v>312</v>
      </c>
      <c r="AJ810" t="s">
        <v>187</v>
      </c>
    </row>
    <row r="811" spans="1:37" x14ac:dyDescent="0.25">
      <c r="A811" s="70" t="s">
        <v>27</v>
      </c>
      <c r="B811" s="70"/>
      <c r="C811" s="4"/>
      <c r="D811" s="4"/>
      <c r="E811" s="4"/>
      <c r="F811" s="4"/>
      <c r="M811" s="32"/>
      <c r="N811" s="70" t="s">
        <v>185</v>
      </c>
      <c r="O811" s="70"/>
      <c r="V811" t="s">
        <v>819</v>
      </c>
      <c r="W811" t="s">
        <v>323</v>
      </c>
      <c r="Y811">
        <v>10</v>
      </c>
      <c r="Z811" t="s">
        <v>315</v>
      </c>
      <c r="AC811" t="s">
        <v>188</v>
      </c>
      <c r="AD811" t="s">
        <v>316</v>
      </c>
      <c r="AE811" t="s">
        <v>189</v>
      </c>
      <c r="AF811" t="s">
        <v>189</v>
      </c>
      <c r="AG811" t="s">
        <v>586</v>
      </c>
      <c r="AH811" t="s">
        <v>189</v>
      </c>
      <c r="AI811" t="s">
        <v>318</v>
      </c>
      <c r="AJ811" t="s">
        <v>189</v>
      </c>
    </row>
    <row r="812" spans="1:37" x14ac:dyDescent="0.25">
      <c r="A812" t="s">
        <v>33</v>
      </c>
      <c r="B812" t="s">
        <v>34</v>
      </c>
      <c r="C812" t="s">
        <v>35</v>
      </c>
      <c r="D812" t="s">
        <v>36</v>
      </c>
      <c r="E812" t="s">
        <v>37</v>
      </c>
      <c r="F812" t="s">
        <v>38</v>
      </c>
      <c r="G812" t="s">
        <v>39</v>
      </c>
      <c r="H812" t="s">
        <v>40</v>
      </c>
      <c r="I812" t="s">
        <v>41</v>
      </c>
      <c r="J812" t="s">
        <v>820</v>
      </c>
      <c r="K812" t="s">
        <v>319</v>
      </c>
      <c r="L812" t="s">
        <v>43</v>
      </c>
      <c r="M812" s="32" t="s">
        <v>44</v>
      </c>
      <c r="N812" t="s">
        <v>45</v>
      </c>
      <c r="O812" t="s">
        <v>46</v>
      </c>
      <c r="P812" t="s">
        <v>47</v>
      </c>
      <c r="Q812" t="s">
        <v>48</v>
      </c>
      <c r="R812" t="s">
        <v>320</v>
      </c>
      <c r="S812" t="s">
        <v>321</v>
      </c>
      <c r="Y812">
        <v>11</v>
      </c>
      <c r="Z812" t="s">
        <v>324</v>
      </c>
      <c r="AD812" s="6" t="s">
        <v>328</v>
      </c>
      <c r="AI812" s="6"/>
    </row>
    <row r="813" spans="1:37" x14ac:dyDescent="0.25">
      <c r="M813" s="39"/>
      <c r="V813" s="45"/>
      <c r="W813" s="45"/>
    </row>
    <row r="814" spans="1:37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38" t="s">
        <v>821</v>
      </c>
      <c r="N814" s="59">
        <v>805</v>
      </c>
      <c r="O814" s="45">
        <v>0.01</v>
      </c>
      <c r="P814" s="45" t="s">
        <v>327</v>
      </c>
      <c r="Q814" s="45" t="s">
        <v>326</v>
      </c>
      <c r="R814">
        <v>2.2999999999999998</v>
      </c>
      <c r="S814" s="45">
        <v>0.02</v>
      </c>
      <c r="T814" s="45"/>
      <c r="U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</row>
    <row r="815" spans="1:37" x14ac:dyDescent="0.25">
      <c r="A815">
        <v>0</v>
      </c>
      <c r="B815">
        <v>0.6</v>
      </c>
      <c r="M815" s="53" t="s">
        <v>822</v>
      </c>
      <c r="N815" s="59"/>
    </row>
    <row r="816" spans="1:37" x14ac:dyDescent="0.25">
      <c r="A816">
        <v>0.6</v>
      </c>
      <c r="B816">
        <v>2</v>
      </c>
      <c r="C816">
        <v>100</v>
      </c>
      <c r="D816" t="s">
        <v>458</v>
      </c>
      <c r="E816">
        <v>1</v>
      </c>
      <c r="F816">
        <v>1</v>
      </c>
      <c r="G816">
        <v>1</v>
      </c>
      <c r="H816">
        <v>1</v>
      </c>
      <c r="I816">
        <v>2</v>
      </c>
      <c r="J816">
        <v>2</v>
      </c>
      <c r="K816">
        <v>1</v>
      </c>
      <c r="L816">
        <v>1</v>
      </c>
      <c r="M816" s="41" t="s">
        <v>823</v>
      </c>
      <c r="N816" s="7">
        <f>(N814+1)</f>
        <v>806</v>
      </c>
      <c r="O816">
        <v>0.03</v>
      </c>
      <c r="P816" t="s">
        <v>327</v>
      </c>
      <c r="Q816" s="12">
        <v>0.51</v>
      </c>
      <c r="R816" s="7">
        <v>12.55</v>
      </c>
      <c r="S816" t="s">
        <v>326</v>
      </c>
    </row>
    <row r="817" spans="1:37" x14ac:dyDescent="0.25">
      <c r="A817">
        <v>2</v>
      </c>
      <c r="B817">
        <v>4</v>
      </c>
      <c r="C817">
        <v>100</v>
      </c>
      <c r="D817" t="s">
        <v>458</v>
      </c>
      <c r="E817">
        <v>1</v>
      </c>
      <c r="F817">
        <v>1</v>
      </c>
      <c r="G817">
        <v>1</v>
      </c>
      <c r="H817">
        <v>1</v>
      </c>
      <c r="I817">
        <v>2</v>
      </c>
      <c r="J817">
        <v>2</v>
      </c>
      <c r="K817">
        <v>1</v>
      </c>
      <c r="L817">
        <v>1</v>
      </c>
      <c r="M817" s="53" t="s">
        <v>824</v>
      </c>
      <c r="N817" s="7">
        <f t="shared" ref="N817:N829" si="34">(N816+1)</f>
        <v>807</v>
      </c>
      <c r="O817">
        <v>0.03</v>
      </c>
      <c r="P817" t="s">
        <v>327</v>
      </c>
      <c r="Q817" s="12">
        <v>0.2</v>
      </c>
      <c r="R817" s="7">
        <v>56.9</v>
      </c>
      <c r="S817" t="s">
        <v>326</v>
      </c>
    </row>
    <row r="818" spans="1:37" x14ac:dyDescent="0.25">
      <c r="A818">
        <f>(A817+2)</f>
        <v>4</v>
      </c>
      <c r="B818">
        <f>(B817+2)</f>
        <v>6</v>
      </c>
      <c r="C818">
        <v>100</v>
      </c>
      <c r="D818" t="s">
        <v>458</v>
      </c>
      <c r="E818">
        <v>1</v>
      </c>
      <c r="F818">
        <v>1</v>
      </c>
      <c r="G818">
        <v>1</v>
      </c>
      <c r="H818">
        <v>1</v>
      </c>
      <c r="I818">
        <v>2</v>
      </c>
      <c r="J818">
        <v>2</v>
      </c>
      <c r="K818">
        <v>1</v>
      </c>
      <c r="L818">
        <v>1</v>
      </c>
      <c r="M818" s="53" t="s">
        <v>825</v>
      </c>
      <c r="N818" s="7">
        <f t="shared" si="34"/>
        <v>808</v>
      </c>
      <c r="O818">
        <v>0.03</v>
      </c>
      <c r="P818" t="s">
        <v>327</v>
      </c>
      <c r="Q818" s="12">
        <v>0.9</v>
      </c>
      <c r="R818" s="7">
        <v>6.41</v>
      </c>
      <c r="S818" t="s">
        <v>326</v>
      </c>
      <c r="V818">
        <v>8</v>
      </c>
      <c r="W818">
        <v>2.65</v>
      </c>
    </row>
    <row r="819" spans="1:37" x14ac:dyDescent="0.25">
      <c r="A819">
        <f t="shared" ref="A819:B829" si="35">(A818+2)</f>
        <v>6</v>
      </c>
      <c r="B819">
        <f t="shared" si="35"/>
        <v>8</v>
      </c>
      <c r="C819">
        <v>100</v>
      </c>
      <c r="D819" t="s">
        <v>458</v>
      </c>
      <c r="E819">
        <v>1</v>
      </c>
      <c r="F819">
        <v>1</v>
      </c>
      <c r="G819">
        <v>1</v>
      </c>
      <c r="H819">
        <v>1</v>
      </c>
      <c r="I819">
        <v>2</v>
      </c>
      <c r="J819">
        <v>2</v>
      </c>
      <c r="K819">
        <v>1</v>
      </c>
      <c r="L819">
        <v>1</v>
      </c>
      <c r="M819" s="41" t="s">
        <v>826</v>
      </c>
      <c r="N819" s="7">
        <f t="shared" si="34"/>
        <v>809</v>
      </c>
      <c r="O819">
        <v>0.04</v>
      </c>
      <c r="P819">
        <v>1.2999999999999999E-2</v>
      </c>
      <c r="Q819" s="12">
        <v>0.32</v>
      </c>
      <c r="R819" s="7">
        <v>5.17</v>
      </c>
      <c r="S819">
        <v>0.01</v>
      </c>
    </row>
    <row r="820" spans="1:37" x14ac:dyDescent="0.25">
      <c r="A820">
        <f t="shared" si="35"/>
        <v>8</v>
      </c>
      <c r="B820">
        <f t="shared" si="35"/>
        <v>10</v>
      </c>
      <c r="C820">
        <v>100</v>
      </c>
      <c r="D820" t="s">
        <v>592</v>
      </c>
      <c r="E820">
        <v>1</v>
      </c>
      <c r="F820">
        <v>1</v>
      </c>
      <c r="G820">
        <v>1</v>
      </c>
      <c r="H820">
        <v>1</v>
      </c>
      <c r="I820">
        <v>2</v>
      </c>
      <c r="J820">
        <v>2</v>
      </c>
      <c r="K820">
        <v>1</v>
      </c>
      <c r="L820">
        <v>1</v>
      </c>
      <c r="M820" s="32" t="s">
        <v>827</v>
      </c>
      <c r="N820" s="7">
        <f t="shared" si="34"/>
        <v>810</v>
      </c>
      <c r="O820">
        <v>0.04</v>
      </c>
      <c r="P820" t="s">
        <v>327</v>
      </c>
      <c r="Q820" s="12">
        <v>0.56999999999999995</v>
      </c>
      <c r="R820" s="7">
        <v>3.34</v>
      </c>
      <c r="S820">
        <v>0.01</v>
      </c>
    </row>
    <row r="821" spans="1:37" x14ac:dyDescent="0.25">
      <c r="A821">
        <f t="shared" si="35"/>
        <v>10</v>
      </c>
      <c r="B821">
        <f t="shared" si="35"/>
        <v>12</v>
      </c>
      <c r="C821">
        <v>100</v>
      </c>
      <c r="D821" t="s">
        <v>592</v>
      </c>
      <c r="E821">
        <v>1</v>
      </c>
      <c r="F821">
        <v>1</v>
      </c>
      <c r="G821">
        <v>1</v>
      </c>
      <c r="H821">
        <v>1</v>
      </c>
      <c r="I821">
        <v>2</v>
      </c>
      <c r="J821">
        <v>2</v>
      </c>
      <c r="K821">
        <v>1</v>
      </c>
      <c r="L821">
        <v>1</v>
      </c>
      <c r="M821" s="32" t="s">
        <v>828</v>
      </c>
      <c r="N821" s="7">
        <f t="shared" si="34"/>
        <v>811</v>
      </c>
      <c r="O821">
        <v>0.04</v>
      </c>
      <c r="P821" t="s">
        <v>327</v>
      </c>
      <c r="Q821" s="12">
        <v>0.2</v>
      </c>
      <c r="R821" s="7">
        <v>2.99</v>
      </c>
      <c r="S821" t="s">
        <v>326</v>
      </c>
    </row>
    <row r="822" spans="1:37" x14ac:dyDescent="0.25">
      <c r="A822">
        <f t="shared" si="35"/>
        <v>12</v>
      </c>
      <c r="B822">
        <f t="shared" si="35"/>
        <v>14</v>
      </c>
      <c r="C822">
        <v>100</v>
      </c>
      <c r="D822">
        <v>12</v>
      </c>
      <c r="E822">
        <v>1</v>
      </c>
      <c r="F822">
        <v>1</v>
      </c>
      <c r="G822">
        <v>2</v>
      </c>
      <c r="H822">
        <v>1</v>
      </c>
      <c r="I822">
        <v>2</v>
      </c>
      <c r="J822">
        <v>2</v>
      </c>
      <c r="K822">
        <v>4</v>
      </c>
      <c r="L822">
        <v>1</v>
      </c>
      <c r="M822" s="32" t="s">
        <v>829</v>
      </c>
      <c r="N822" s="7">
        <f t="shared" si="34"/>
        <v>812</v>
      </c>
      <c r="O822">
        <v>0.08</v>
      </c>
      <c r="P822" t="s">
        <v>327</v>
      </c>
      <c r="Q822" s="12">
        <v>0.17</v>
      </c>
      <c r="R822" s="7">
        <v>2.81</v>
      </c>
      <c r="S822">
        <v>0.01</v>
      </c>
    </row>
    <row r="823" spans="1:37" x14ac:dyDescent="0.25">
      <c r="A823">
        <f t="shared" si="35"/>
        <v>14</v>
      </c>
      <c r="B823">
        <f t="shared" si="35"/>
        <v>16</v>
      </c>
      <c r="C823">
        <v>110</v>
      </c>
      <c r="D823">
        <v>17</v>
      </c>
      <c r="E823">
        <v>1</v>
      </c>
      <c r="F823">
        <v>1</v>
      </c>
      <c r="G823">
        <v>2</v>
      </c>
      <c r="H823">
        <v>1</v>
      </c>
      <c r="I823">
        <v>1</v>
      </c>
      <c r="J823">
        <v>2</v>
      </c>
      <c r="K823">
        <v>4</v>
      </c>
      <c r="L823">
        <v>1</v>
      </c>
      <c r="M823" s="41" t="s">
        <v>830</v>
      </c>
      <c r="N823" s="7">
        <f t="shared" si="34"/>
        <v>813</v>
      </c>
      <c r="O823">
        <v>0.06</v>
      </c>
      <c r="P823" t="s">
        <v>327</v>
      </c>
      <c r="Q823" s="12">
        <v>0.53</v>
      </c>
      <c r="R823" s="7">
        <v>3.12</v>
      </c>
      <c r="S823" t="s">
        <v>326</v>
      </c>
    </row>
    <row r="824" spans="1:37" x14ac:dyDescent="0.25">
      <c r="A824">
        <f t="shared" si="35"/>
        <v>16</v>
      </c>
      <c r="B824">
        <f t="shared" si="35"/>
        <v>18</v>
      </c>
      <c r="C824">
        <v>90</v>
      </c>
      <c r="D824">
        <v>8</v>
      </c>
      <c r="E824">
        <v>1</v>
      </c>
      <c r="F824">
        <v>1</v>
      </c>
      <c r="G824">
        <v>2</v>
      </c>
      <c r="H824">
        <v>1</v>
      </c>
      <c r="I824">
        <v>2</v>
      </c>
      <c r="J824">
        <v>2</v>
      </c>
      <c r="K824">
        <v>4</v>
      </c>
      <c r="L824">
        <v>1</v>
      </c>
      <c r="M824" s="32" t="s">
        <v>831</v>
      </c>
      <c r="N824" s="7">
        <f t="shared" si="34"/>
        <v>814</v>
      </c>
      <c r="O824">
        <v>0.04</v>
      </c>
      <c r="P824" t="s">
        <v>327</v>
      </c>
      <c r="Q824" s="12">
        <v>0.47</v>
      </c>
      <c r="R824" s="7">
        <v>2.17</v>
      </c>
      <c r="S824">
        <v>0.02</v>
      </c>
    </row>
    <row r="825" spans="1:37" x14ac:dyDescent="0.25">
      <c r="A825">
        <f t="shared" si="35"/>
        <v>18</v>
      </c>
      <c r="B825">
        <f t="shared" si="35"/>
        <v>20</v>
      </c>
      <c r="C825">
        <v>100</v>
      </c>
      <c r="D825">
        <v>8</v>
      </c>
      <c r="E825">
        <v>1</v>
      </c>
      <c r="F825">
        <v>1</v>
      </c>
      <c r="G825">
        <v>1</v>
      </c>
      <c r="H825">
        <v>1</v>
      </c>
      <c r="I825">
        <v>2</v>
      </c>
      <c r="J825">
        <v>2</v>
      </c>
      <c r="K825">
        <v>4</v>
      </c>
      <c r="L825">
        <v>1</v>
      </c>
      <c r="M825" s="41" t="s">
        <v>832</v>
      </c>
      <c r="N825" s="7">
        <f t="shared" si="34"/>
        <v>815</v>
      </c>
      <c r="O825">
        <v>0.06</v>
      </c>
      <c r="P825" t="s">
        <v>327</v>
      </c>
      <c r="Q825" s="12">
        <v>0.56999999999999995</v>
      </c>
      <c r="R825" s="7">
        <v>2.73</v>
      </c>
      <c r="S825">
        <v>0.02</v>
      </c>
    </row>
    <row r="826" spans="1:37" x14ac:dyDescent="0.25">
      <c r="A826">
        <f t="shared" si="35"/>
        <v>20</v>
      </c>
      <c r="B826">
        <f t="shared" si="35"/>
        <v>22</v>
      </c>
      <c r="C826">
        <v>100</v>
      </c>
      <c r="D826">
        <v>9</v>
      </c>
      <c r="E826">
        <v>1</v>
      </c>
      <c r="F826">
        <v>1</v>
      </c>
      <c r="G826">
        <v>1</v>
      </c>
      <c r="H826">
        <v>1</v>
      </c>
      <c r="I826">
        <v>2</v>
      </c>
      <c r="J826">
        <v>2</v>
      </c>
      <c r="K826">
        <v>4</v>
      </c>
      <c r="L826">
        <v>1</v>
      </c>
      <c r="M826" s="32" t="s">
        <v>833</v>
      </c>
      <c r="N826" s="7">
        <f t="shared" si="34"/>
        <v>816</v>
      </c>
      <c r="O826">
        <v>7.0000000000000007E-2</v>
      </c>
      <c r="P826" t="s">
        <v>327</v>
      </c>
      <c r="Q826" s="12">
        <v>0.3</v>
      </c>
      <c r="R826" s="7">
        <v>1.8</v>
      </c>
      <c r="S826">
        <v>0.01</v>
      </c>
    </row>
    <row r="827" spans="1:37" x14ac:dyDescent="0.25">
      <c r="A827">
        <f t="shared" si="35"/>
        <v>22</v>
      </c>
      <c r="B827">
        <f t="shared" si="35"/>
        <v>24</v>
      </c>
      <c r="C827">
        <v>100</v>
      </c>
      <c r="D827">
        <v>10</v>
      </c>
      <c r="E827">
        <v>1</v>
      </c>
      <c r="F827">
        <v>1</v>
      </c>
      <c r="G827">
        <v>1</v>
      </c>
      <c r="H827">
        <v>1</v>
      </c>
      <c r="I827">
        <v>2</v>
      </c>
      <c r="J827">
        <v>2</v>
      </c>
      <c r="K827">
        <v>4</v>
      </c>
      <c r="L827">
        <v>1</v>
      </c>
      <c r="M827" s="53" t="s">
        <v>834</v>
      </c>
      <c r="N827" s="7">
        <f t="shared" si="34"/>
        <v>817</v>
      </c>
      <c r="O827" s="9">
        <v>0.1</v>
      </c>
      <c r="P827" t="s">
        <v>327</v>
      </c>
      <c r="Q827" s="12">
        <v>0.35</v>
      </c>
      <c r="R827" s="7">
        <v>3.31</v>
      </c>
      <c r="S827">
        <v>0.01</v>
      </c>
    </row>
    <row r="828" spans="1:37" x14ac:dyDescent="0.25">
      <c r="A828">
        <f t="shared" si="35"/>
        <v>24</v>
      </c>
      <c r="B828">
        <f t="shared" si="35"/>
        <v>26</v>
      </c>
      <c r="C828">
        <v>100</v>
      </c>
      <c r="D828">
        <v>8</v>
      </c>
      <c r="E828">
        <v>5</v>
      </c>
      <c r="F828">
        <v>1</v>
      </c>
      <c r="G828">
        <v>1</v>
      </c>
      <c r="H828">
        <v>2</v>
      </c>
      <c r="I828">
        <v>2</v>
      </c>
      <c r="J828">
        <v>1</v>
      </c>
      <c r="K828">
        <v>4</v>
      </c>
      <c r="L828">
        <v>0</v>
      </c>
      <c r="M828" s="41" t="s">
        <v>835</v>
      </c>
      <c r="N828" s="7">
        <f t="shared" si="34"/>
        <v>818</v>
      </c>
      <c r="O828">
        <v>7.0000000000000007E-2</v>
      </c>
      <c r="P828" t="s">
        <v>327</v>
      </c>
      <c r="Q828" s="12">
        <v>1.04</v>
      </c>
      <c r="R828" s="7">
        <v>3.31</v>
      </c>
      <c r="S828">
        <v>0.01</v>
      </c>
    </row>
    <row r="829" spans="1:37" x14ac:dyDescent="0.25">
      <c r="A829">
        <f t="shared" si="35"/>
        <v>26</v>
      </c>
      <c r="B829">
        <f t="shared" si="35"/>
        <v>28</v>
      </c>
      <c r="C829">
        <v>100</v>
      </c>
      <c r="D829">
        <v>7</v>
      </c>
      <c r="E829">
        <v>1</v>
      </c>
      <c r="F829">
        <v>1</v>
      </c>
      <c r="G829">
        <v>1</v>
      </c>
      <c r="H829">
        <v>1</v>
      </c>
      <c r="I829">
        <v>3</v>
      </c>
      <c r="J829">
        <v>1</v>
      </c>
      <c r="K829">
        <v>4</v>
      </c>
      <c r="L829">
        <v>0</v>
      </c>
      <c r="M829" s="53" t="s">
        <v>836</v>
      </c>
      <c r="N829" s="7">
        <f t="shared" si="34"/>
        <v>819</v>
      </c>
      <c r="O829">
        <v>0.19</v>
      </c>
      <c r="P829">
        <v>6.0000000000000001E-3</v>
      </c>
      <c r="Q829" s="12">
        <v>2.5099999999999998</v>
      </c>
      <c r="R829" s="7">
        <v>43.3</v>
      </c>
      <c r="S829">
        <v>0.11</v>
      </c>
      <c r="T829">
        <f>AVERAGE(O829, O832:O849,O851:O859,O861:O866)</f>
        <v>0.43647058823529411</v>
      </c>
      <c r="V829" s="45"/>
      <c r="W829" s="45"/>
    </row>
    <row r="830" spans="1:37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38" t="s">
        <v>337</v>
      </c>
      <c r="N830" s="59">
        <f>(N829+1)</f>
        <v>820</v>
      </c>
      <c r="O830" s="45">
        <v>0.63</v>
      </c>
      <c r="P830" s="45">
        <v>0.57099999999999995</v>
      </c>
      <c r="Q830" s="12">
        <v>1.42</v>
      </c>
      <c r="R830" s="7">
        <v>26.7</v>
      </c>
      <c r="S830" s="45">
        <v>4.09</v>
      </c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</row>
    <row r="831" spans="1:37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38" t="s">
        <v>837</v>
      </c>
      <c r="N831" s="59">
        <f>(N830+1)</f>
        <v>821</v>
      </c>
      <c r="O831" s="45" t="s">
        <v>326</v>
      </c>
      <c r="P831" s="45" t="s">
        <v>327</v>
      </c>
      <c r="Q831" s="45">
        <v>0.15</v>
      </c>
      <c r="R831" s="7">
        <v>2.94</v>
      </c>
      <c r="S831" s="45" t="s">
        <v>326</v>
      </c>
      <c r="T831" s="45"/>
      <c r="U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</row>
    <row r="832" spans="1:37" x14ac:dyDescent="0.25">
      <c r="A832">
        <f>(A829+2)</f>
        <v>28</v>
      </c>
      <c r="B832">
        <f>(B829+2)</f>
        <v>30</v>
      </c>
      <c r="C832" s="5">
        <v>100</v>
      </c>
      <c r="D832">
        <v>8</v>
      </c>
      <c r="E832">
        <v>1</v>
      </c>
      <c r="F832">
        <v>1</v>
      </c>
      <c r="G832">
        <v>1</v>
      </c>
      <c r="H832">
        <v>1</v>
      </c>
      <c r="I832">
        <v>3</v>
      </c>
      <c r="J832">
        <v>1</v>
      </c>
      <c r="K832">
        <v>4</v>
      </c>
      <c r="L832">
        <v>1</v>
      </c>
      <c r="M832" s="53" t="s">
        <v>838</v>
      </c>
      <c r="N832" s="7">
        <f t="shared" ref="N832:N883" si="36">(N831+1)</f>
        <v>822</v>
      </c>
      <c r="O832">
        <v>0.32</v>
      </c>
      <c r="P832" t="s">
        <v>327</v>
      </c>
      <c r="Q832">
        <v>2.2799999999999998</v>
      </c>
      <c r="R832" s="7">
        <v>19.5</v>
      </c>
      <c r="S832">
        <v>0.26</v>
      </c>
      <c r="V832">
        <v>31.5</v>
      </c>
      <c r="W832">
        <v>2.72</v>
      </c>
    </row>
    <row r="833" spans="1:23" x14ac:dyDescent="0.25">
      <c r="A833">
        <f>(A832+2)</f>
        <v>30</v>
      </c>
      <c r="B833">
        <f>(B832+2)</f>
        <v>32</v>
      </c>
      <c r="C833" s="5">
        <v>100</v>
      </c>
      <c r="D833">
        <v>7</v>
      </c>
      <c r="E833">
        <v>5</v>
      </c>
      <c r="F833">
        <v>1</v>
      </c>
      <c r="G833">
        <v>2</v>
      </c>
      <c r="H833">
        <v>2</v>
      </c>
      <c r="I833">
        <v>1</v>
      </c>
      <c r="J833">
        <v>1</v>
      </c>
      <c r="K833">
        <v>4</v>
      </c>
      <c r="L833">
        <v>1</v>
      </c>
      <c r="M833" s="53" t="s">
        <v>839</v>
      </c>
      <c r="N833" s="7">
        <f t="shared" si="36"/>
        <v>823</v>
      </c>
      <c r="O833">
        <v>0.32</v>
      </c>
      <c r="P833" t="s">
        <v>327</v>
      </c>
      <c r="Q833">
        <v>5.81</v>
      </c>
      <c r="R833" s="7">
        <v>6.06</v>
      </c>
      <c r="S833">
        <v>0.17</v>
      </c>
    </row>
    <row r="834" spans="1:23" x14ac:dyDescent="0.25">
      <c r="A834">
        <f t="shared" ref="A834:B849" si="37">(A833+2)</f>
        <v>32</v>
      </c>
      <c r="B834">
        <f t="shared" si="37"/>
        <v>34</v>
      </c>
      <c r="C834" s="5">
        <v>100</v>
      </c>
      <c r="D834">
        <v>13</v>
      </c>
      <c r="E834">
        <v>1</v>
      </c>
      <c r="F834">
        <v>1</v>
      </c>
      <c r="G834">
        <v>1</v>
      </c>
      <c r="H834">
        <v>1</v>
      </c>
      <c r="I834">
        <v>2</v>
      </c>
      <c r="J834">
        <v>2</v>
      </c>
      <c r="K834">
        <v>4</v>
      </c>
      <c r="L834">
        <v>1</v>
      </c>
      <c r="M834" s="53" t="s">
        <v>840</v>
      </c>
      <c r="N834" s="7">
        <f t="shared" si="36"/>
        <v>824</v>
      </c>
      <c r="O834">
        <v>0.1</v>
      </c>
      <c r="P834" t="s">
        <v>327</v>
      </c>
      <c r="Q834">
        <v>2.61</v>
      </c>
      <c r="R834" s="7">
        <v>5.19</v>
      </c>
      <c r="S834">
        <v>0.01</v>
      </c>
    </row>
    <row r="835" spans="1:23" x14ac:dyDescent="0.25">
      <c r="A835">
        <f t="shared" si="37"/>
        <v>34</v>
      </c>
      <c r="B835">
        <f t="shared" si="37"/>
        <v>36</v>
      </c>
      <c r="C835" s="5">
        <v>100</v>
      </c>
      <c r="D835">
        <v>12</v>
      </c>
      <c r="E835">
        <v>1</v>
      </c>
      <c r="F835">
        <v>1</v>
      </c>
      <c r="G835">
        <v>1</v>
      </c>
      <c r="H835">
        <v>1</v>
      </c>
      <c r="I835">
        <v>2</v>
      </c>
      <c r="J835">
        <v>2</v>
      </c>
      <c r="K835">
        <v>4</v>
      </c>
      <c r="L835">
        <v>1</v>
      </c>
      <c r="M835" s="53" t="s">
        <v>841</v>
      </c>
      <c r="N835" s="7">
        <f t="shared" si="36"/>
        <v>825</v>
      </c>
      <c r="O835">
        <v>0.31</v>
      </c>
      <c r="P835">
        <v>5.0000000000000001E-3</v>
      </c>
      <c r="Q835">
        <v>9.2899999999999991</v>
      </c>
      <c r="R835" s="7">
        <v>7.73</v>
      </c>
      <c r="S835">
        <v>0.09</v>
      </c>
    </row>
    <row r="836" spans="1:23" x14ac:dyDescent="0.25">
      <c r="A836">
        <f t="shared" si="37"/>
        <v>36</v>
      </c>
      <c r="B836">
        <f t="shared" si="37"/>
        <v>38</v>
      </c>
      <c r="C836" s="5">
        <v>100</v>
      </c>
      <c r="D836">
        <v>12</v>
      </c>
      <c r="E836">
        <v>1</v>
      </c>
      <c r="F836">
        <v>1</v>
      </c>
      <c r="G836">
        <v>1</v>
      </c>
      <c r="H836">
        <v>2</v>
      </c>
      <c r="I836">
        <v>2</v>
      </c>
      <c r="J836">
        <v>2</v>
      </c>
      <c r="K836">
        <v>3</v>
      </c>
      <c r="L836">
        <v>1</v>
      </c>
      <c r="M836" s="41" t="s">
        <v>842</v>
      </c>
      <c r="N836" s="7">
        <f t="shared" si="36"/>
        <v>826</v>
      </c>
      <c r="O836">
        <v>0.16</v>
      </c>
      <c r="P836" t="s">
        <v>327</v>
      </c>
      <c r="Q836">
        <v>3.14</v>
      </c>
      <c r="R836" s="7">
        <v>6.01</v>
      </c>
      <c r="S836">
        <v>0.05</v>
      </c>
    </row>
    <row r="837" spans="1:23" x14ac:dyDescent="0.25">
      <c r="A837">
        <f t="shared" si="37"/>
        <v>38</v>
      </c>
      <c r="B837">
        <f t="shared" si="37"/>
        <v>40</v>
      </c>
      <c r="C837" s="5">
        <v>100</v>
      </c>
      <c r="D837">
        <v>12</v>
      </c>
      <c r="E837">
        <v>1</v>
      </c>
      <c r="F837">
        <v>1</v>
      </c>
      <c r="G837">
        <v>1</v>
      </c>
      <c r="H837">
        <v>1</v>
      </c>
      <c r="I837">
        <v>2</v>
      </c>
      <c r="J837">
        <v>2</v>
      </c>
      <c r="K837">
        <v>3</v>
      </c>
      <c r="L837">
        <v>1</v>
      </c>
      <c r="M837" s="53" t="s">
        <v>843</v>
      </c>
      <c r="N837" s="7">
        <f t="shared" si="36"/>
        <v>827</v>
      </c>
      <c r="O837">
        <v>0.28000000000000003</v>
      </c>
      <c r="P837" t="s">
        <v>327</v>
      </c>
      <c r="Q837">
        <v>5.03</v>
      </c>
      <c r="R837" s="7">
        <v>10.4</v>
      </c>
      <c r="S837">
        <v>0.09</v>
      </c>
    </row>
    <row r="838" spans="1:23" x14ac:dyDescent="0.25">
      <c r="A838">
        <f t="shared" si="37"/>
        <v>40</v>
      </c>
      <c r="B838">
        <f t="shared" si="37"/>
        <v>42</v>
      </c>
      <c r="C838" s="5">
        <v>100</v>
      </c>
      <c r="D838">
        <v>10</v>
      </c>
      <c r="E838">
        <v>1</v>
      </c>
      <c r="F838">
        <v>1</v>
      </c>
      <c r="G838">
        <v>2</v>
      </c>
      <c r="H838">
        <v>2</v>
      </c>
      <c r="I838">
        <v>2</v>
      </c>
      <c r="J838">
        <v>2</v>
      </c>
      <c r="K838">
        <v>3</v>
      </c>
      <c r="L838">
        <v>1</v>
      </c>
      <c r="M838" s="53" t="s">
        <v>844</v>
      </c>
      <c r="N838" s="7">
        <f t="shared" si="36"/>
        <v>828</v>
      </c>
      <c r="O838">
        <v>0.32</v>
      </c>
      <c r="P838" t="s">
        <v>327</v>
      </c>
      <c r="Q838">
        <v>6.11</v>
      </c>
      <c r="R838" s="7">
        <v>2.91</v>
      </c>
      <c r="S838">
        <v>0.11</v>
      </c>
    </row>
    <row r="839" spans="1:23" x14ac:dyDescent="0.25">
      <c r="A839">
        <f t="shared" si="37"/>
        <v>42</v>
      </c>
      <c r="B839">
        <f t="shared" si="37"/>
        <v>44</v>
      </c>
      <c r="C839" s="5">
        <v>100</v>
      </c>
      <c r="D839">
        <v>9</v>
      </c>
      <c r="E839">
        <v>1</v>
      </c>
      <c r="F839">
        <v>1</v>
      </c>
      <c r="G839">
        <v>2</v>
      </c>
      <c r="H839">
        <v>1</v>
      </c>
      <c r="I839">
        <v>2</v>
      </c>
      <c r="J839">
        <v>2</v>
      </c>
      <c r="K839">
        <v>3</v>
      </c>
      <c r="L839">
        <v>2</v>
      </c>
      <c r="M839" s="53"/>
      <c r="N839" s="7">
        <f t="shared" si="36"/>
        <v>829</v>
      </c>
      <c r="O839">
        <v>0.6</v>
      </c>
      <c r="P839" t="s">
        <v>327</v>
      </c>
      <c r="Q839">
        <v>13.4</v>
      </c>
      <c r="R839" s="7">
        <v>3.09</v>
      </c>
      <c r="S839">
        <v>0.2</v>
      </c>
    </row>
    <row r="840" spans="1:23" x14ac:dyDescent="0.25">
      <c r="A840">
        <f t="shared" si="37"/>
        <v>44</v>
      </c>
      <c r="B840">
        <f t="shared" si="37"/>
        <v>46</v>
      </c>
      <c r="C840" s="5">
        <v>100</v>
      </c>
      <c r="D840">
        <v>6</v>
      </c>
      <c r="E840">
        <v>1</v>
      </c>
      <c r="F840">
        <v>1</v>
      </c>
      <c r="G840">
        <v>2</v>
      </c>
      <c r="H840">
        <v>1</v>
      </c>
      <c r="I840">
        <v>1</v>
      </c>
      <c r="J840">
        <v>3</v>
      </c>
      <c r="K840">
        <v>3</v>
      </c>
      <c r="L840">
        <v>1</v>
      </c>
      <c r="M840" s="53"/>
      <c r="N840" s="7">
        <f t="shared" si="36"/>
        <v>830</v>
      </c>
      <c r="O840">
        <v>0.66</v>
      </c>
      <c r="P840" t="s">
        <v>327</v>
      </c>
      <c r="Q840">
        <v>13.1</v>
      </c>
      <c r="R840" s="7">
        <v>1.94</v>
      </c>
      <c r="S840">
        <v>0.23</v>
      </c>
    </row>
    <row r="841" spans="1:23" x14ac:dyDescent="0.25">
      <c r="A841">
        <f t="shared" si="37"/>
        <v>46</v>
      </c>
      <c r="B841">
        <f t="shared" si="37"/>
        <v>48</v>
      </c>
      <c r="C841" s="5">
        <v>95</v>
      </c>
      <c r="D841">
        <v>5</v>
      </c>
      <c r="E841">
        <v>1</v>
      </c>
      <c r="F841">
        <v>1</v>
      </c>
      <c r="G841">
        <v>1</v>
      </c>
      <c r="H841">
        <v>2</v>
      </c>
      <c r="I841">
        <v>1</v>
      </c>
      <c r="J841">
        <v>2</v>
      </c>
      <c r="K841">
        <v>3</v>
      </c>
      <c r="L841">
        <v>1</v>
      </c>
      <c r="M841" s="53"/>
      <c r="N841" s="7">
        <f t="shared" si="36"/>
        <v>831</v>
      </c>
      <c r="O841">
        <v>0.43</v>
      </c>
      <c r="P841" t="s">
        <v>327</v>
      </c>
      <c r="Q841">
        <v>10.45</v>
      </c>
      <c r="R841" s="7">
        <v>4.54</v>
      </c>
      <c r="S841">
        <v>0.14000000000000001</v>
      </c>
    </row>
    <row r="842" spans="1:23" x14ac:dyDescent="0.25">
      <c r="A842">
        <f t="shared" si="37"/>
        <v>48</v>
      </c>
      <c r="B842">
        <f t="shared" si="37"/>
        <v>50</v>
      </c>
      <c r="C842" s="5">
        <v>105</v>
      </c>
      <c r="D842">
        <v>8</v>
      </c>
      <c r="E842">
        <v>1</v>
      </c>
      <c r="F842">
        <v>1</v>
      </c>
      <c r="G842">
        <v>1</v>
      </c>
      <c r="H842">
        <v>2</v>
      </c>
      <c r="I842">
        <v>1</v>
      </c>
      <c r="J842">
        <v>2</v>
      </c>
      <c r="K842">
        <v>3</v>
      </c>
      <c r="L842">
        <v>2</v>
      </c>
      <c r="M842" s="53"/>
      <c r="N842" s="7">
        <f t="shared" si="36"/>
        <v>832</v>
      </c>
      <c r="O842">
        <v>0.59</v>
      </c>
      <c r="P842">
        <v>8.0000000000000002E-3</v>
      </c>
      <c r="Q842">
        <v>12.3</v>
      </c>
      <c r="R842" s="7">
        <v>2.46</v>
      </c>
      <c r="S842">
        <v>0.19</v>
      </c>
    </row>
    <row r="843" spans="1:23" x14ac:dyDescent="0.25">
      <c r="A843">
        <f t="shared" si="37"/>
        <v>50</v>
      </c>
      <c r="B843">
        <f t="shared" si="37"/>
        <v>52</v>
      </c>
      <c r="C843" s="5">
        <v>100</v>
      </c>
      <c r="D843">
        <v>9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3</v>
      </c>
      <c r="L843">
        <v>1</v>
      </c>
      <c r="M843" s="41" t="s">
        <v>845</v>
      </c>
      <c r="N843" s="7">
        <f t="shared" si="36"/>
        <v>833</v>
      </c>
      <c r="O843">
        <v>0.52</v>
      </c>
      <c r="P843" t="s">
        <v>327</v>
      </c>
      <c r="Q843">
        <v>11.2</v>
      </c>
      <c r="R843" s="7">
        <v>2.12</v>
      </c>
      <c r="S843">
        <v>0.17</v>
      </c>
    </row>
    <row r="844" spans="1:23" x14ac:dyDescent="0.25">
      <c r="A844">
        <f t="shared" si="37"/>
        <v>52</v>
      </c>
      <c r="B844">
        <f t="shared" si="37"/>
        <v>54</v>
      </c>
      <c r="C844" s="5">
        <v>115</v>
      </c>
      <c r="D844">
        <v>8</v>
      </c>
      <c r="E844">
        <v>1</v>
      </c>
      <c r="F844">
        <v>1</v>
      </c>
      <c r="G844">
        <v>1</v>
      </c>
      <c r="H844">
        <v>2</v>
      </c>
      <c r="I844">
        <v>2</v>
      </c>
      <c r="J844">
        <v>2</v>
      </c>
      <c r="K844">
        <v>3</v>
      </c>
      <c r="L844">
        <v>1</v>
      </c>
      <c r="M844" s="53" t="s">
        <v>846</v>
      </c>
      <c r="N844" s="7">
        <f t="shared" si="36"/>
        <v>834</v>
      </c>
      <c r="O844">
        <v>0.52</v>
      </c>
      <c r="P844" t="s">
        <v>327</v>
      </c>
      <c r="Q844">
        <v>13.75</v>
      </c>
      <c r="R844" s="7">
        <v>1.1200000000000001</v>
      </c>
      <c r="S844">
        <v>0.18</v>
      </c>
    </row>
    <row r="845" spans="1:23" x14ac:dyDescent="0.25">
      <c r="A845">
        <f t="shared" si="37"/>
        <v>54</v>
      </c>
      <c r="B845">
        <f t="shared" si="37"/>
        <v>56</v>
      </c>
      <c r="C845" s="52">
        <v>100</v>
      </c>
      <c r="D845">
        <v>2</v>
      </c>
      <c r="E845">
        <v>1</v>
      </c>
      <c r="F845">
        <v>1</v>
      </c>
      <c r="G845">
        <v>2</v>
      </c>
      <c r="H845">
        <v>1</v>
      </c>
      <c r="I845">
        <v>2</v>
      </c>
      <c r="J845">
        <v>2</v>
      </c>
      <c r="K845">
        <v>3</v>
      </c>
      <c r="L845">
        <v>1</v>
      </c>
      <c r="M845" s="53" t="s">
        <v>847</v>
      </c>
      <c r="N845" s="7">
        <f t="shared" si="36"/>
        <v>835</v>
      </c>
      <c r="O845">
        <v>1.03</v>
      </c>
      <c r="P845">
        <v>1.0999999999999999E-2</v>
      </c>
      <c r="Q845">
        <v>26.5</v>
      </c>
      <c r="R845" s="7">
        <v>2.73</v>
      </c>
      <c r="S845">
        <v>0.38</v>
      </c>
    </row>
    <row r="846" spans="1:23" x14ac:dyDescent="0.25">
      <c r="A846">
        <f t="shared" si="37"/>
        <v>56</v>
      </c>
      <c r="B846">
        <f t="shared" si="37"/>
        <v>58</v>
      </c>
      <c r="C846" s="52">
        <v>100</v>
      </c>
      <c r="D846">
        <v>7</v>
      </c>
      <c r="E846">
        <v>1</v>
      </c>
      <c r="F846">
        <v>1</v>
      </c>
      <c r="G846">
        <v>2</v>
      </c>
      <c r="H846">
        <v>1</v>
      </c>
      <c r="I846">
        <v>2</v>
      </c>
      <c r="J846">
        <v>3</v>
      </c>
      <c r="K846">
        <v>3</v>
      </c>
      <c r="L846">
        <v>1</v>
      </c>
      <c r="M846" s="53" t="s">
        <v>848</v>
      </c>
      <c r="N846" s="7">
        <f t="shared" si="36"/>
        <v>836</v>
      </c>
      <c r="O846">
        <v>0.43</v>
      </c>
      <c r="P846">
        <v>8.0000000000000002E-3</v>
      </c>
      <c r="Q846">
        <v>11.6</v>
      </c>
      <c r="R846" s="7">
        <v>5.05</v>
      </c>
      <c r="S846">
        <v>0.15</v>
      </c>
    </row>
    <row r="847" spans="1:23" x14ac:dyDescent="0.25">
      <c r="A847">
        <f t="shared" si="37"/>
        <v>58</v>
      </c>
      <c r="B847">
        <f t="shared" si="37"/>
        <v>60</v>
      </c>
      <c r="C847" s="52">
        <v>100</v>
      </c>
      <c r="D847">
        <v>5</v>
      </c>
      <c r="E847">
        <v>1</v>
      </c>
      <c r="F847">
        <v>1</v>
      </c>
      <c r="G847">
        <v>1</v>
      </c>
      <c r="H847">
        <v>1</v>
      </c>
      <c r="I847">
        <v>2</v>
      </c>
      <c r="J847">
        <v>3</v>
      </c>
      <c r="K847">
        <v>3</v>
      </c>
      <c r="L847">
        <v>1</v>
      </c>
      <c r="M847" s="53" t="s">
        <v>849</v>
      </c>
      <c r="N847" s="7">
        <f t="shared" si="36"/>
        <v>837</v>
      </c>
      <c r="O847">
        <v>0.67</v>
      </c>
      <c r="P847">
        <v>7.0000000000000001E-3</v>
      </c>
      <c r="Q847">
        <v>17.350000000000001</v>
      </c>
      <c r="R847" s="7">
        <v>3.64</v>
      </c>
      <c r="S847">
        <v>0.25</v>
      </c>
      <c r="V847">
        <v>62.4</v>
      </c>
      <c r="W847">
        <v>2.68</v>
      </c>
    </row>
    <row r="848" spans="1:23" x14ac:dyDescent="0.25">
      <c r="A848">
        <f t="shared" si="37"/>
        <v>60</v>
      </c>
      <c r="B848">
        <f t="shared" si="37"/>
        <v>62</v>
      </c>
      <c r="C848" s="52">
        <v>100</v>
      </c>
      <c r="D848">
        <v>6</v>
      </c>
      <c r="E848">
        <v>1</v>
      </c>
      <c r="F848">
        <v>1</v>
      </c>
      <c r="G848">
        <v>1</v>
      </c>
      <c r="H848">
        <v>1</v>
      </c>
      <c r="I848">
        <v>2</v>
      </c>
      <c r="J848">
        <v>3</v>
      </c>
      <c r="K848">
        <v>3</v>
      </c>
      <c r="L848">
        <v>1</v>
      </c>
      <c r="M848" s="41" t="s">
        <v>850</v>
      </c>
      <c r="N848" s="7">
        <f t="shared" si="36"/>
        <v>838</v>
      </c>
      <c r="O848">
        <v>0.27</v>
      </c>
      <c r="P848" t="s">
        <v>327</v>
      </c>
      <c r="Q848">
        <v>5.68</v>
      </c>
      <c r="R848" s="7">
        <v>2.0499999999999998</v>
      </c>
      <c r="S848">
        <v>0.13</v>
      </c>
    </row>
    <row r="849" spans="1:23" x14ac:dyDescent="0.25">
      <c r="A849">
        <f t="shared" si="37"/>
        <v>62</v>
      </c>
      <c r="B849">
        <f t="shared" si="37"/>
        <v>64</v>
      </c>
      <c r="C849" s="52">
        <v>100</v>
      </c>
      <c r="D849">
        <v>5</v>
      </c>
      <c r="E849">
        <v>1</v>
      </c>
      <c r="F849">
        <v>1</v>
      </c>
      <c r="G849">
        <v>2</v>
      </c>
      <c r="H849">
        <v>1</v>
      </c>
      <c r="I849">
        <v>2</v>
      </c>
      <c r="J849">
        <v>3</v>
      </c>
      <c r="K849">
        <v>3</v>
      </c>
      <c r="L849">
        <v>2</v>
      </c>
      <c r="M849" s="32" t="s">
        <v>851</v>
      </c>
      <c r="N849" s="7">
        <f t="shared" si="36"/>
        <v>839</v>
      </c>
      <c r="O849">
        <v>1.02</v>
      </c>
      <c r="P849">
        <v>5.0000000000000001E-3</v>
      </c>
      <c r="Q849">
        <v>8.9600000000000009</v>
      </c>
      <c r="R849" s="7">
        <v>7.77</v>
      </c>
      <c r="S849">
        <v>0.74</v>
      </c>
    </row>
    <row r="850" spans="1:23" x14ac:dyDescent="0.25">
      <c r="C850" s="52"/>
      <c r="M850" s="38" t="s">
        <v>369</v>
      </c>
      <c r="N850" s="59">
        <f>(N849+1)</f>
        <v>840</v>
      </c>
      <c r="O850" s="45">
        <v>0.51</v>
      </c>
      <c r="P850" t="s">
        <v>327</v>
      </c>
      <c r="Q850" s="45">
        <v>31.7</v>
      </c>
      <c r="R850" s="7">
        <v>12.7</v>
      </c>
      <c r="S850" s="45">
        <v>0.17</v>
      </c>
    </row>
    <row r="851" spans="1:23" x14ac:dyDescent="0.25">
      <c r="A851">
        <f>(A849+2)</f>
        <v>64</v>
      </c>
      <c r="B851">
        <f>(B849+2)</f>
        <v>66</v>
      </c>
      <c r="C851" s="52">
        <v>100</v>
      </c>
      <c r="D851">
        <v>3</v>
      </c>
      <c r="E851">
        <v>1</v>
      </c>
      <c r="F851">
        <v>1</v>
      </c>
      <c r="G851">
        <v>1</v>
      </c>
      <c r="H851">
        <v>1</v>
      </c>
      <c r="I851">
        <v>2</v>
      </c>
      <c r="J851">
        <v>2</v>
      </c>
      <c r="K851">
        <v>3</v>
      </c>
      <c r="L851">
        <v>1</v>
      </c>
      <c r="M851" s="32" t="s">
        <v>852</v>
      </c>
      <c r="N851" s="7">
        <f t="shared" si="36"/>
        <v>841</v>
      </c>
      <c r="O851">
        <v>0.48</v>
      </c>
      <c r="P851">
        <v>8.9999999999999993E-3</v>
      </c>
      <c r="Q851">
        <v>6.48</v>
      </c>
      <c r="R851" s="7">
        <v>6.42</v>
      </c>
      <c r="S851">
        <v>0.25</v>
      </c>
    </row>
    <row r="852" spans="1:23" x14ac:dyDescent="0.25">
      <c r="A852">
        <f t="shared" ref="A852:B867" si="38">(A851+2)</f>
        <v>66</v>
      </c>
      <c r="B852">
        <f t="shared" si="38"/>
        <v>68</v>
      </c>
      <c r="C852" s="52">
        <v>100</v>
      </c>
      <c r="D852">
        <v>5</v>
      </c>
      <c r="E852">
        <v>1</v>
      </c>
      <c r="F852">
        <v>1</v>
      </c>
      <c r="G852">
        <v>3</v>
      </c>
      <c r="H852">
        <v>1</v>
      </c>
      <c r="I852">
        <v>2</v>
      </c>
      <c r="J852">
        <v>2</v>
      </c>
      <c r="K852">
        <v>3</v>
      </c>
      <c r="L852">
        <v>1</v>
      </c>
      <c r="M852" s="32" t="s">
        <v>853</v>
      </c>
      <c r="N852" s="7">
        <f t="shared" si="36"/>
        <v>842</v>
      </c>
      <c r="O852">
        <v>1.1399999999999999</v>
      </c>
      <c r="P852">
        <v>3.2000000000000001E-2</v>
      </c>
      <c r="Q852">
        <v>23.3</v>
      </c>
      <c r="R852" s="7">
        <v>8.52</v>
      </c>
      <c r="S852">
        <v>0.48</v>
      </c>
    </row>
    <row r="853" spans="1:23" x14ac:dyDescent="0.25">
      <c r="A853">
        <f t="shared" si="38"/>
        <v>68</v>
      </c>
      <c r="B853">
        <f t="shared" si="38"/>
        <v>70</v>
      </c>
      <c r="C853" s="52">
        <v>100</v>
      </c>
      <c r="D853">
        <v>5</v>
      </c>
      <c r="E853">
        <v>1</v>
      </c>
      <c r="F853">
        <v>1</v>
      </c>
      <c r="G853">
        <v>3</v>
      </c>
      <c r="H853">
        <v>1</v>
      </c>
      <c r="I853">
        <v>2</v>
      </c>
      <c r="J853">
        <v>2</v>
      </c>
      <c r="K853" s="60" t="s">
        <v>854</v>
      </c>
      <c r="L853">
        <v>1</v>
      </c>
      <c r="M853" s="32" t="s">
        <v>855</v>
      </c>
      <c r="N853" s="7">
        <f t="shared" si="36"/>
        <v>843</v>
      </c>
      <c r="O853">
        <v>0.51</v>
      </c>
      <c r="P853" t="s">
        <v>327</v>
      </c>
      <c r="Q853">
        <v>3.14</v>
      </c>
      <c r="R853" s="7">
        <v>3.42</v>
      </c>
      <c r="S853">
        <v>0.41</v>
      </c>
    </row>
    <row r="854" spans="1:23" x14ac:dyDescent="0.25">
      <c r="A854">
        <f t="shared" si="38"/>
        <v>70</v>
      </c>
      <c r="B854">
        <f t="shared" si="38"/>
        <v>72</v>
      </c>
      <c r="C854" s="5">
        <v>100</v>
      </c>
      <c r="D854">
        <v>2</v>
      </c>
      <c r="E854">
        <v>1</v>
      </c>
      <c r="F854">
        <v>1</v>
      </c>
      <c r="G854">
        <v>2</v>
      </c>
      <c r="H854">
        <v>1</v>
      </c>
      <c r="I854">
        <v>2</v>
      </c>
      <c r="J854">
        <v>2</v>
      </c>
      <c r="K854">
        <v>4</v>
      </c>
      <c r="L854">
        <v>1</v>
      </c>
      <c r="M854" s="32" t="s">
        <v>856</v>
      </c>
      <c r="N854" s="7">
        <f t="shared" si="36"/>
        <v>844</v>
      </c>
      <c r="O854">
        <v>0.57999999999999996</v>
      </c>
      <c r="P854">
        <v>1.0999999999999999E-2</v>
      </c>
      <c r="Q854">
        <v>5.3</v>
      </c>
      <c r="R854" s="7">
        <v>1.6</v>
      </c>
      <c r="S854">
        <v>0.42</v>
      </c>
    </row>
    <row r="855" spans="1:23" x14ac:dyDescent="0.25">
      <c r="A855">
        <f t="shared" si="38"/>
        <v>72</v>
      </c>
      <c r="B855">
        <f t="shared" si="38"/>
        <v>74</v>
      </c>
      <c r="C855" s="5">
        <v>100</v>
      </c>
      <c r="D855">
        <v>8</v>
      </c>
      <c r="E855">
        <v>1</v>
      </c>
      <c r="F855">
        <v>1</v>
      </c>
      <c r="G855">
        <v>2</v>
      </c>
      <c r="H855">
        <v>1</v>
      </c>
      <c r="I855">
        <v>2</v>
      </c>
      <c r="J855">
        <v>2</v>
      </c>
      <c r="K855">
        <v>4</v>
      </c>
      <c r="L855">
        <v>1</v>
      </c>
      <c r="M855" s="32" t="s">
        <v>857</v>
      </c>
      <c r="N855" s="7">
        <f t="shared" si="36"/>
        <v>845</v>
      </c>
      <c r="O855">
        <v>0.48</v>
      </c>
      <c r="P855">
        <v>2.1999999999999999E-2</v>
      </c>
      <c r="Q855">
        <v>7.61</v>
      </c>
      <c r="R855" s="7">
        <v>4.9000000000000004</v>
      </c>
      <c r="S855">
        <v>0.23</v>
      </c>
    </row>
    <row r="856" spans="1:23" x14ac:dyDescent="0.25">
      <c r="A856">
        <f t="shared" si="38"/>
        <v>74</v>
      </c>
      <c r="B856">
        <f t="shared" si="38"/>
        <v>76</v>
      </c>
      <c r="C856" s="5">
        <v>100</v>
      </c>
      <c r="D856">
        <v>4</v>
      </c>
      <c r="E856">
        <v>1</v>
      </c>
      <c r="F856">
        <v>1</v>
      </c>
      <c r="G856">
        <v>2</v>
      </c>
      <c r="H856">
        <v>1</v>
      </c>
      <c r="I856">
        <v>2</v>
      </c>
      <c r="J856">
        <v>2</v>
      </c>
      <c r="K856">
        <v>3</v>
      </c>
      <c r="L856">
        <v>1</v>
      </c>
      <c r="M856" s="32" t="s">
        <v>858</v>
      </c>
      <c r="N856" s="7">
        <f t="shared" si="36"/>
        <v>846</v>
      </c>
      <c r="O856">
        <v>0.44</v>
      </c>
      <c r="P856">
        <v>1.0999999999999999E-2</v>
      </c>
      <c r="Q856">
        <v>6.63</v>
      </c>
      <c r="R856" s="7">
        <v>6.36</v>
      </c>
      <c r="S856">
        <v>0.18</v>
      </c>
    </row>
    <row r="857" spans="1:23" x14ac:dyDescent="0.25">
      <c r="A857">
        <f t="shared" si="38"/>
        <v>76</v>
      </c>
      <c r="B857">
        <f t="shared" si="38"/>
        <v>78</v>
      </c>
      <c r="C857" s="5">
        <v>105</v>
      </c>
      <c r="D857">
        <v>7</v>
      </c>
      <c r="E857">
        <v>1</v>
      </c>
      <c r="F857">
        <v>1</v>
      </c>
      <c r="G857">
        <v>2</v>
      </c>
      <c r="H857">
        <v>1</v>
      </c>
      <c r="I857">
        <v>2</v>
      </c>
      <c r="J857">
        <v>2</v>
      </c>
      <c r="K857">
        <v>3</v>
      </c>
      <c r="L857">
        <v>1</v>
      </c>
      <c r="M857" s="32" t="s">
        <v>859</v>
      </c>
      <c r="N857" s="7">
        <f t="shared" si="36"/>
        <v>847</v>
      </c>
      <c r="O857">
        <v>0.57999999999999996</v>
      </c>
      <c r="P857">
        <v>1.6E-2</v>
      </c>
      <c r="Q857">
        <v>9.43</v>
      </c>
      <c r="R857" s="7">
        <v>7.9</v>
      </c>
      <c r="S857">
        <v>0.18</v>
      </c>
    </row>
    <row r="858" spans="1:23" x14ac:dyDescent="0.25">
      <c r="A858">
        <f t="shared" si="38"/>
        <v>78</v>
      </c>
      <c r="B858">
        <f t="shared" si="38"/>
        <v>80</v>
      </c>
      <c r="C858" s="5">
        <v>95</v>
      </c>
      <c r="D858">
        <v>9</v>
      </c>
      <c r="E858">
        <v>1</v>
      </c>
      <c r="F858">
        <v>1</v>
      </c>
      <c r="G858">
        <v>2</v>
      </c>
      <c r="H858">
        <v>1</v>
      </c>
      <c r="I858">
        <v>2</v>
      </c>
      <c r="J858">
        <v>2</v>
      </c>
      <c r="K858">
        <v>3</v>
      </c>
      <c r="L858">
        <v>1</v>
      </c>
      <c r="M858" s="41" t="s">
        <v>860</v>
      </c>
      <c r="N858" s="7">
        <f t="shared" si="36"/>
        <v>848</v>
      </c>
      <c r="O858">
        <v>0.28999999999999998</v>
      </c>
      <c r="P858">
        <v>1.2999999999999999E-2</v>
      </c>
      <c r="Q858">
        <v>4.82</v>
      </c>
      <c r="R858" s="7">
        <v>9.19</v>
      </c>
      <c r="S858">
        <v>0.13</v>
      </c>
    </row>
    <row r="859" spans="1:23" x14ac:dyDescent="0.25">
      <c r="A859">
        <f t="shared" si="38"/>
        <v>80</v>
      </c>
      <c r="B859">
        <f t="shared" si="38"/>
        <v>82</v>
      </c>
      <c r="C859" s="5">
        <v>100</v>
      </c>
      <c r="D859">
        <v>9</v>
      </c>
      <c r="E859">
        <v>1</v>
      </c>
      <c r="F859">
        <v>1</v>
      </c>
      <c r="G859">
        <v>2</v>
      </c>
      <c r="H859">
        <v>1</v>
      </c>
      <c r="I859">
        <v>2</v>
      </c>
      <c r="J859">
        <v>2</v>
      </c>
      <c r="K859">
        <v>3</v>
      </c>
      <c r="L859">
        <v>2</v>
      </c>
      <c r="M859" s="32" t="s">
        <v>861</v>
      </c>
      <c r="N859" s="7">
        <f t="shared" si="36"/>
        <v>849</v>
      </c>
      <c r="O859">
        <v>0.25</v>
      </c>
      <c r="P859">
        <v>0.01</v>
      </c>
      <c r="Q859">
        <v>4.63</v>
      </c>
      <c r="R859" s="7">
        <v>3.75</v>
      </c>
      <c r="S859">
        <v>0.1</v>
      </c>
    </row>
    <row r="860" spans="1:23" x14ac:dyDescent="0.25">
      <c r="C860" s="5"/>
      <c r="M860" s="38" t="s">
        <v>862</v>
      </c>
      <c r="N860" s="59" t="s">
        <v>863</v>
      </c>
      <c r="O860" s="45">
        <v>0.01</v>
      </c>
      <c r="P860" s="45" t="s">
        <v>327</v>
      </c>
      <c r="Q860" s="45">
        <v>0.06</v>
      </c>
      <c r="R860" s="7">
        <v>1.6</v>
      </c>
      <c r="S860" s="45" t="s">
        <v>326</v>
      </c>
    </row>
    <row r="861" spans="1:23" x14ac:dyDescent="0.25">
      <c r="A861">
        <f>(A859+2)</f>
        <v>82</v>
      </c>
      <c r="B861">
        <f>(B859+2)</f>
        <v>84</v>
      </c>
      <c r="C861" s="5">
        <v>100</v>
      </c>
      <c r="D861">
        <v>8</v>
      </c>
      <c r="E861">
        <v>1</v>
      </c>
      <c r="F861">
        <v>1</v>
      </c>
      <c r="G861">
        <v>2</v>
      </c>
      <c r="H861">
        <v>1</v>
      </c>
      <c r="I861">
        <v>1</v>
      </c>
      <c r="J861">
        <v>2</v>
      </c>
      <c r="K861">
        <v>3</v>
      </c>
      <c r="L861">
        <v>2</v>
      </c>
      <c r="M861" s="32" t="s">
        <v>864</v>
      </c>
      <c r="N861" s="7">
        <f>(N859+1)</f>
        <v>850</v>
      </c>
      <c r="O861">
        <v>0.17</v>
      </c>
      <c r="P861">
        <v>1.2E-2</v>
      </c>
      <c r="Q861">
        <v>3.45</v>
      </c>
      <c r="R861" s="7">
        <v>13.4</v>
      </c>
      <c r="S861">
        <v>0.1</v>
      </c>
    </row>
    <row r="862" spans="1:23" x14ac:dyDescent="0.25">
      <c r="A862">
        <f t="shared" si="38"/>
        <v>84</v>
      </c>
      <c r="B862">
        <f t="shared" si="38"/>
        <v>86</v>
      </c>
      <c r="C862" s="5">
        <v>100</v>
      </c>
      <c r="D862">
        <v>6</v>
      </c>
      <c r="E862">
        <v>1</v>
      </c>
      <c r="F862">
        <v>1</v>
      </c>
      <c r="G862">
        <v>1</v>
      </c>
      <c r="H862">
        <v>2</v>
      </c>
      <c r="I862">
        <v>1</v>
      </c>
      <c r="J862">
        <v>1</v>
      </c>
      <c r="K862">
        <v>4</v>
      </c>
      <c r="L862">
        <v>1</v>
      </c>
      <c r="M862" s="32" t="s">
        <v>865</v>
      </c>
      <c r="N862" s="7">
        <f t="shared" si="36"/>
        <v>851</v>
      </c>
      <c r="O862">
        <v>0.08</v>
      </c>
      <c r="P862" t="s">
        <v>327</v>
      </c>
      <c r="Q862">
        <v>1.67</v>
      </c>
      <c r="R862" s="7">
        <v>5.67</v>
      </c>
      <c r="S862">
        <v>0.16</v>
      </c>
    </row>
    <row r="863" spans="1:23" x14ac:dyDescent="0.25">
      <c r="A863">
        <f t="shared" si="38"/>
        <v>86</v>
      </c>
      <c r="B863">
        <f t="shared" si="38"/>
        <v>88</v>
      </c>
      <c r="C863" s="5">
        <v>100</v>
      </c>
      <c r="D863">
        <v>9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2</v>
      </c>
      <c r="K863">
        <v>3</v>
      </c>
      <c r="L863">
        <v>1</v>
      </c>
      <c r="M863" s="32" t="s">
        <v>866</v>
      </c>
      <c r="N863" s="7">
        <f t="shared" si="36"/>
        <v>852</v>
      </c>
      <c r="O863">
        <v>0.25</v>
      </c>
      <c r="P863">
        <v>1.4999999999999999E-2</v>
      </c>
      <c r="Q863">
        <v>4.83</v>
      </c>
      <c r="R863" s="7">
        <v>14.8</v>
      </c>
      <c r="S863">
        <v>0.15</v>
      </c>
    </row>
    <row r="864" spans="1:23" x14ac:dyDescent="0.25">
      <c r="A864">
        <f t="shared" si="38"/>
        <v>88</v>
      </c>
      <c r="B864">
        <f t="shared" si="38"/>
        <v>90</v>
      </c>
      <c r="C864" s="5">
        <v>100</v>
      </c>
      <c r="D864">
        <v>14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2</v>
      </c>
      <c r="K864">
        <v>3</v>
      </c>
      <c r="L864">
        <v>1</v>
      </c>
      <c r="M864" s="32" t="s">
        <v>867</v>
      </c>
      <c r="N864" s="7">
        <f t="shared" si="36"/>
        <v>853</v>
      </c>
      <c r="O864">
        <v>0.44</v>
      </c>
      <c r="P864">
        <v>2.5000000000000001E-2</v>
      </c>
      <c r="Q864">
        <v>7.82</v>
      </c>
      <c r="R864" s="7">
        <v>17.899999999999999</v>
      </c>
      <c r="S864">
        <v>0.32</v>
      </c>
      <c r="V864" s="12">
        <v>90.1</v>
      </c>
      <c r="W864">
        <v>2.72</v>
      </c>
    </row>
    <row r="865" spans="1:37" x14ac:dyDescent="0.25">
      <c r="A865">
        <f t="shared" si="38"/>
        <v>90</v>
      </c>
      <c r="B865">
        <f t="shared" si="38"/>
        <v>92</v>
      </c>
      <c r="C865" s="5">
        <v>100</v>
      </c>
      <c r="D865">
        <v>5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2</v>
      </c>
      <c r="K865">
        <v>3</v>
      </c>
      <c r="L865">
        <v>1</v>
      </c>
      <c r="M865" s="32" t="s">
        <v>868</v>
      </c>
      <c r="N865" s="7">
        <f t="shared" si="36"/>
        <v>854</v>
      </c>
      <c r="O865">
        <v>0.23</v>
      </c>
      <c r="P865">
        <v>8.9999999999999993E-3</v>
      </c>
      <c r="Q865">
        <v>2.62</v>
      </c>
      <c r="R865" s="7">
        <v>1.76</v>
      </c>
      <c r="S865">
        <v>0.14000000000000001</v>
      </c>
    </row>
    <row r="866" spans="1:37" x14ac:dyDescent="0.25">
      <c r="A866">
        <f t="shared" si="38"/>
        <v>92</v>
      </c>
      <c r="B866">
        <f t="shared" si="38"/>
        <v>94</v>
      </c>
      <c r="C866" s="5">
        <v>100</v>
      </c>
      <c r="D866">
        <v>6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2</v>
      </c>
      <c r="K866">
        <v>4</v>
      </c>
      <c r="L866">
        <v>1</v>
      </c>
      <c r="M866" s="32" t="s">
        <v>869</v>
      </c>
      <c r="N866" s="7">
        <f t="shared" si="36"/>
        <v>855</v>
      </c>
      <c r="O866">
        <v>0.18</v>
      </c>
      <c r="P866">
        <v>1.0999999999999999E-2</v>
      </c>
      <c r="Q866">
        <v>2.68</v>
      </c>
      <c r="R866" s="7">
        <v>2.83</v>
      </c>
      <c r="S866">
        <v>0.15</v>
      </c>
    </row>
    <row r="867" spans="1:37" x14ac:dyDescent="0.25">
      <c r="A867">
        <f t="shared" si="38"/>
        <v>94</v>
      </c>
      <c r="B867">
        <f t="shared" si="38"/>
        <v>96</v>
      </c>
      <c r="C867" s="5">
        <v>100</v>
      </c>
      <c r="D867">
        <v>5</v>
      </c>
      <c r="E867">
        <v>1</v>
      </c>
      <c r="F867">
        <v>1</v>
      </c>
      <c r="G867">
        <v>1</v>
      </c>
      <c r="H867">
        <v>1</v>
      </c>
      <c r="I867">
        <v>2</v>
      </c>
      <c r="J867">
        <v>1</v>
      </c>
      <c r="K867">
        <v>4</v>
      </c>
      <c r="L867">
        <v>1</v>
      </c>
      <c r="M867" s="32" t="s">
        <v>870</v>
      </c>
      <c r="N867" s="7">
        <f t="shared" si="36"/>
        <v>856</v>
      </c>
      <c r="O867">
        <v>0.06</v>
      </c>
      <c r="P867">
        <v>3.2000000000000001E-2</v>
      </c>
      <c r="Q867">
        <v>1.26</v>
      </c>
      <c r="R867" s="7">
        <v>8.4</v>
      </c>
      <c r="S867">
        <v>0.06</v>
      </c>
    </row>
    <row r="868" spans="1:37" x14ac:dyDescent="0.25">
      <c r="A868">
        <f t="shared" ref="A868:B870" si="39">(A867+2)</f>
        <v>96</v>
      </c>
      <c r="B868">
        <f t="shared" si="39"/>
        <v>98</v>
      </c>
      <c r="C868" s="5">
        <v>100</v>
      </c>
      <c r="D868">
        <v>10</v>
      </c>
      <c r="E868">
        <v>1</v>
      </c>
      <c r="F868">
        <v>1</v>
      </c>
      <c r="G868">
        <v>1</v>
      </c>
      <c r="H868">
        <v>1</v>
      </c>
      <c r="I868">
        <v>2</v>
      </c>
      <c r="J868">
        <v>2</v>
      </c>
      <c r="K868">
        <v>4</v>
      </c>
      <c r="L868">
        <v>1</v>
      </c>
      <c r="M868" s="41" t="s">
        <v>871</v>
      </c>
      <c r="N868" s="7">
        <f t="shared" si="36"/>
        <v>857</v>
      </c>
      <c r="O868">
        <v>0.13</v>
      </c>
      <c r="P868">
        <v>0.01</v>
      </c>
      <c r="Q868">
        <v>2.23</v>
      </c>
      <c r="R868" s="7">
        <v>5.03</v>
      </c>
      <c r="S868">
        <v>0.12</v>
      </c>
    </row>
    <row r="869" spans="1:37" x14ac:dyDescent="0.25">
      <c r="A869">
        <f t="shared" si="39"/>
        <v>98</v>
      </c>
      <c r="B869">
        <f t="shared" si="39"/>
        <v>100</v>
      </c>
      <c r="C869" s="5">
        <v>100</v>
      </c>
      <c r="D869">
        <v>3</v>
      </c>
      <c r="E869">
        <v>1</v>
      </c>
      <c r="F869">
        <v>1</v>
      </c>
      <c r="G869">
        <v>1</v>
      </c>
      <c r="H869">
        <v>1</v>
      </c>
      <c r="I869">
        <v>2</v>
      </c>
      <c r="J869">
        <v>3</v>
      </c>
      <c r="K869">
        <v>4</v>
      </c>
      <c r="L869">
        <v>1</v>
      </c>
      <c r="M869" s="32" t="s">
        <v>872</v>
      </c>
      <c r="N869" s="7">
        <f t="shared" si="36"/>
        <v>858</v>
      </c>
      <c r="O869">
        <v>7.0000000000000007E-2</v>
      </c>
      <c r="P869" t="s">
        <v>327</v>
      </c>
      <c r="Q869">
        <v>0.42</v>
      </c>
      <c r="R869" s="7">
        <v>4.49</v>
      </c>
      <c r="S869">
        <v>0.09</v>
      </c>
    </row>
    <row r="870" spans="1:37" x14ac:dyDescent="0.25">
      <c r="A870">
        <f t="shared" si="39"/>
        <v>100</v>
      </c>
      <c r="B870">
        <f t="shared" si="39"/>
        <v>102</v>
      </c>
      <c r="C870" s="5">
        <v>100</v>
      </c>
      <c r="D870">
        <v>6</v>
      </c>
      <c r="E870">
        <v>1</v>
      </c>
      <c r="F870">
        <v>1</v>
      </c>
      <c r="G870">
        <v>1</v>
      </c>
      <c r="H870">
        <v>1</v>
      </c>
      <c r="I870">
        <v>2</v>
      </c>
      <c r="J870">
        <v>2</v>
      </c>
      <c r="K870">
        <v>4</v>
      </c>
      <c r="L870">
        <v>1</v>
      </c>
      <c r="M870" s="32" t="s">
        <v>873</v>
      </c>
      <c r="N870" s="7">
        <f t="shared" si="36"/>
        <v>859</v>
      </c>
      <c r="O870">
        <v>0.08</v>
      </c>
      <c r="P870" t="s">
        <v>327</v>
      </c>
      <c r="Q870">
        <v>0.7</v>
      </c>
      <c r="R870" s="7">
        <v>5.24</v>
      </c>
      <c r="S870">
        <v>0.54</v>
      </c>
      <c r="V870" s="45"/>
      <c r="W870" s="45"/>
    </row>
    <row r="871" spans="1:37" x14ac:dyDescent="0.25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38" t="s">
        <v>874</v>
      </c>
      <c r="N871" s="59">
        <f>(N870+1)</f>
        <v>860</v>
      </c>
      <c r="O871" s="45">
        <v>1.06</v>
      </c>
      <c r="P871">
        <v>0.17399999999999999</v>
      </c>
      <c r="Q871" s="45" t="s">
        <v>620</v>
      </c>
      <c r="R871" s="7">
        <v>15.75</v>
      </c>
      <c r="S871" s="45">
        <v>0.47</v>
      </c>
      <c r="T871" s="45"/>
      <c r="U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</row>
    <row r="872" spans="1:37" x14ac:dyDescent="0.25">
      <c r="A872">
        <f>(A870+2)</f>
        <v>102</v>
      </c>
      <c r="B872">
        <f>(B870+2)</f>
        <v>104</v>
      </c>
      <c r="C872" s="5">
        <v>100</v>
      </c>
      <c r="D872">
        <v>10</v>
      </c>
      <c r="E872">
        <v>1</v>
      </c>
      <c r="F872">
        <v>1</v>
      </c>
      <c r="G872">
        <v>1</v>
      </c>
      <c r="H872">
        <v>1</v>
      </c>
      <c r="I872">
        <v>2</v>
      </c>
      <c r="J872">
        <v>2</v>
      </c>
      <c r="K872">
        <v>4</v>
      </c>
      <c r="L872">
        <v>1</v>
      </c>
      <c r="M872" s="32" t="s">
        <v>875</v>
      </c>
      <c r="N872" s="7">
        <f t="shared" si="36"/>
        <v>861</v>
      </c>
      <c r="O872">
        <v>0.11</v>
      </c>
      <c r="P872" t="s">
        <v>327</v>
      </c>
      <c r="Q872">
        <v>1.1499999999999999</v>
      </c>
      <c r="R872" s="7">
        <v>6.36</v>
      </c>
      <c r="S872">
        <v>0.39</v>
      </c>
    </row>
    <row r="873" spans="1:37" x14ac:dyDescent="0.25">
      <c r="A873">
        <f t="shared" ref="A873:B883" si="40">(A872+2)</f>
        <v>104</v>
      </c>
      <c r="B873">
        <f t="shared" si="40"/>
        <v>106</v>
      </c>
      <c r="C873" s="5">
        <v>100</v>
      </c>
      <c r="D873">
        <v>11</v>
      </c>
      <c r="E873">
        <v>1</v>
      </c>
      <c r="F873">
        <v>1</v>
      </c>
      <c r="G873">
        <v>1</v>
      </c>
      <c r="H873">
        <v>1</v>
      </c>
      <c r="I873">
        <v>2</v>
      </c>
      <c r="J873">
        <v>2</v>
      </c>
      <c r="K873">
        <v>4</v>
      </c>
      <c r="L873">
        <v>1</v>
      </c>
      <c r="M873" s="32" t="s">
        <v>876</v>
      </c>
      <c r="N873" s="7">
        <f t="shared" si="36"/>
        <v>862</v>
      </c>
      <c r="O873">
        <v>0.24</v>
      </c>
      <c r="P873">
        <v>2.1000000000000001E-2</v>
      </c>
      <c r="Q873">
        <v>2.2999999999999998</v>
      </c>
      <c r="R873" s="7">
        <v>15.6</v>
      </c>
      <c r="S873">
        <v>0.47</v>
      </c>
    </row>
    <row r="874" spans="1:37" x14ac:dyDescent="0.25">
      <c r="A874">
        <f t="shared" si="40"/>
        <v>106</v>
      </c>
      <c r="B874">
        <f t="shared" si="40"/>
        <v>108</v>
      </c>
      <c r="C874" s="5">
        <v>100</v>
      </c>
      <c r="D874">
        <v>14</v>
      </c>
      <c r="E874">
        <v>1</v>
      </c>
      <c r="F874">
        <v>1</v>
      </c>
      <c r="G874">
        <v>1</v>
      </c>
      <c r="H874">
        <v>1</v>
      </c>
      <c r="I874">
        <v>2</v>
      </c>
      <c r="J874">
        <v>2</v>
      </c>
      <c r="K874">
        <v>4</v>
      </c>
      <c r="L874">
        <v>1</v>
      </c>
      <c r="M874" s="32" t="s">
        <v>877</v>
      </c>
      <c r="N874" s="7">
        <f t="shared" si="36"/>
        <v>863</v>
      </c>
      <c r="O874">
        <v>0.09</v>
      </c>
      <c r="P874" t="s">
        <v>327</v>
      </c>
      <c r="Q874">
        <v>0.78</v>
      </c>
      <c r="R874" s="7">
        <v>10.8</v>
      </c>
      <c r="S874">
        <v>0.11</v>
      </c>
    </row>
    <row r="875" spans="1:37" x14ac:dyDescent="0.25">
      <c r="A875">
        <f t="shared" si="40"/>
        <v>108</v>
      </c>
      <c r="B875">
        <f t="shared" si="40"/>
        <v>110</v>
      </c>
      <c r="C875" s="5">
        <v>100</v>
      </c>
      <c r="D875">
        <v>7</v>
      </c>
      <c r="E875">
        <v>1</v>
      </c>
      <c r="F875">
        <v>1</v>
      </c>
      <c r="G875">
        <v>1</v>
      </c>
      <c r="H875">
        <v>1</v>
      </c>
      <c r="I875">
        <v>2</v>
      </c>
      <c r="J875">
        <v>3</v>
      </c>
      <c r="K875">
        <v>4</v>
      </c>
      <c r="L875">
        <v>1</v>
      </c>
      <c r="M875" s="32" t="s">
        <v>878</v>
      </c>
      <c r="N875" s="7">
        <f t="shared" si="36"/>
        <v>864</v>
      </c>
      <c r="O875">
        <v>0.12</v>
      </c>
      <c r="P875">
        <v>5.0000000000000001E-3</v>
      </c>
      <c r="Q875">
        <v>6.39</v>
      </c>
      <c r="R875" s="7">
        <v>8.2100000000000009</v>
      </c>
      <c r="S875">
        <v>0.13</v>
      </c>
    </row>
    <row r="876" spans="1:37" x14ac:dyDescent="0.25">
      <c r="A876">
        <f t="shared" si="40"/>
        <v>110</v>
      </c>
      <c r="B876">
        <f t="shared" si="40"/>
        <v>112</v>
      </c>
      <c r="C876" s="5">
        <v>100</v>
      </c>
      <c r="D876">
        <v>8</v>
      </c>
      <c r="E876">
        <v>1</v>
      </c>
      <c r="F876">
        <v>1</v>
      </c>
      <c r="G876">
        <v>2</v>
      </c>
      <c r="H876">
        <v>1</v>
      </c>
      <c r="I876">
        <v>1</v>
      </c>
      <c r="J876">
        <v>3</v>
      </c>
      <c r="K876">
        <v>4</v>
      </c>
      <c r="L876">
        <v>1</v>
      </c>
      <c r="M876" s="32" t="s">
        <v>879</v>
      </c>
      <c r="N876" s="7">
        <f t="shared" si="36"/>
        <v>865</v>
      </c>
      <c r="O876">
        <v>0.12</v>
      </c>
      <c r="P876" t="s">
        <v>327</v>
      </c>
      <c r="Q876">
        <v>1.37</v>
      </c>
      <c r="R876" s="7">
        <v>6.48</v>
      </c>
      <c r="S876">
        <v>0.12</v>
      </c>
    </row>
    <row r="877" spans="1:37" x14ac:dyDescent="0.25">
      <c r="A877">
        <f t="shared" si="40"/>
        <v>112</v>
      </c>
      <c r="B877">
        <f t="shared" si="40"/>
        <v>114</v>
      </c>
      <c r="C877" s="5">
        <v>100</v>
      </c>
      <c r="D877">
        <v>8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2</v>
      </c>
      <c r="K877">
        <v>4</v>
      </c>
      <c r="L877">
        <v>1</v>
      </c>
      <c r="M877" s="32" t="s">
        <v>880</v>
      </c>
      <c r="N877" s="7">
        <f t="shared" si="36"/>
        <v>866</v>
      </c>
      <c r="O877">
        <v>0.06</v>
      </c>
      <c r="P877" t="s">
        <v>327</v>
      </c>
      <c r="Q877">
        <v>0.65</v>
      </c>
      <c r="R877" s="7">
        <v>7.05</v>
      </c>
      <c r="S877">
        <v>0.2</v>
      </c>
    </row>
    <row r="878" spans="1:37" x14ac:dyDescent="0.25">
      <c r="A878">
        <f t="shared" si="40"/>
        <v>114</v>
      </c>
      <c r="B878">
        <f t="shared" si="40"/>
        <v>116</v>
      </c>
      <c r="C878" s="5">
        <v>100</v>
      </c>
      <c r="D878">
        <v>10</v>
      </c>
      <c r="E878">
        <v>1</v>
      </c>
      <c r="F878">
        <v>1</v>
      </c>
      <c r="G878">
        <v>2</v>
      </c>
      <c r="H878">
        <v>1</v>
      </c>
      <c r="I878">
        <v>2</v>
      </c>
      <c r="J878">
        <v>2</v>
      </c>
      <c r="K878">
        <v>4</v>
      </c>
      <c r="L878">
        <v>1</v>
      </c>
      <c r="M878" s="32" t="s">
        <v>881</v>
      </c>
      <c r="N878" s="7">
        <f t="shared" si="36"/>
        <v>867</v>
      </c>
      <c r="O878">
        <v>0.08</v>
      </c>
      <c r="P878" t="s">
        <v>327</v>
      </c>
      <c r="Q878">
        <v>0.45</v>
      </c>
      <c r="R878" s="7">
        <v>8.85</v>
      </c>
      <c r="S878">
        <v>0.1</v>
      </c>
    </row>
    <row r="879" spans="1:37" x14ac:dyDescent="0.25">
      <c r="A879">
        <f t="shared" si="40"/>
        <v>116</v>
      </c>
      <c r="B879">
        <f t="shared" si="40"/>
        <v>118</v>
      </c>
      <c r="C879" s="5">
        <v>100</v>
      </c>
      <c r="D879">
        <v>6</v>
      </c>
      <c r="E879">
        <v>1</v>
      </c>
      <c r="F879">
        <v>1</v>
      </c>
      <c r="G879">
        <v>1</v>
      </c>
      <c r="H879">
        <v>1</v>
      </c>
      <c r="I879">
        <v>2</v>
      </c>
      <c r="J879">
        <v>2</v>
      </c>
      <c r="K879">
        <v>4</v>
      </c>
      <c r="L879">
        <v>1</v>
      </c>
      <c r="M879" s="32" t="s">
        <v>882</v>
      </c>
      <c r="N879" s="7">
        <f t="shared" si="36"/>
        <v>868</v>
      </c>
      <c r="O879">
        <v>0.06</v>
      </c>
      <c r="P879" t="s">
        <v>327</v>
      </c>
      <c r="Q879">
        <v>0.66</v>
      </c>
      <c r="R879" s="7">
        <v>10.55</v>
      </c>
      <c r="S879">
        <v>0.17</v>
      </c>
    </row>
    <row r="880" spans="1:37" x14ac:dyDescent="0.25">
      <c r="A880">
        <f t="shared" si="40"/>
        <v>118</v>
      </c>
      <c r="B880">
        <f t="shared" si="40"/>
        <v>120</v>
      </c>
      <c r="C880" s="5">
        <v>100</v>
      </c>
      <c r="D880">
        <v>7</v>
      </c>
      <c r="E880">
        <v>1</v>
      </c>
      <c r="F880">
        <v>1</v>
      </c>
      <c r="G880">
        <v>1</v>
      </c>
      <c r="H880">
        <v>1</v>
      </c>
      <c r="I880">
        <v>2</v>
      </c>
      <c r="J880">
        <v>2</v>
      </c>
      <c r="K880">
        <v>4</v>
      </c>
      <c r="L880">
        <v>1</v>
      </c>
      <c r="M880" s="32" t="s">
        <v>883</v>
      </c>
      <c r="N880" s="7">
        <f t="shared" si="36"/>
        <v>869</v>
      </c>
      <c r="O880">
        <v>0.23</v>
      </c>
      <c r="P880">
        <v>8.9999999999999993E-3</v>
      </c>
      <c r="Q880">
        <v>2.4</v>
      </c>
      <c r="R880" s="7">
        <v>7.98</v>
      </c>
      <c r="S880">
        <v>0.31</v>
      </c>
    </row>
    <row r="881" spans="1:19" x14ac:dyDescent="0.25">
      <c r="A881">
        <f t="shared" si="40"/>
        <v>120</v>
      </c>
      <c r="B881">
        <f t="shared" si="40"/>
        <v>122</v>
      </c>
      <c r="C881" s="5">
        <v>100</v>
      </c>
      <c r="D881">
        <v>5</v>
      </c>
      <c r="E881">
        <v>1</v>
      </c>
      <c r="F881">
        <v>1</v>
      </c>
      <c r="G881">
        <v>2</v>
      </c>
      <c r="H881">
        <v>1</v>
      </c>
      <c r="I881">
        <v>2</v>
      </c>
      <c r="J881">
        <v>2</v>
      </c>
      <c r="K881">
        <v>4</v>
      </c>
      <c r="L881">
        <v>1</v>
      </c>
      <c r="M881" s="32" t="s">
        <v>884</v>
      </c>
      <c r="N881" s="7">
        <f t="shared" si="36"/>
        <v>870</v>
      </c>
      <c r="O881">
        <v>0.52</v>
      </c>
      <c r="P881">
        <v>0.02</v>
      </c>
      <c r="Q881">
        <v>6.23</v>
      </c>
      <c r="R881" s="7">
        <v>6.52</v>
      </c>
      <c r="S881">
        <v>0.48</v>
      </c>
    </row>
    <row r="882" spans="1:19" x14ac:dyDescent="0.25">
      <c r="A882">
        <f t="shared" si="40"/>
        <v>122</v>
      </c>
      <c r="B882">
        <f t="shared" si="40"/>
        <v>124</v>
      </c>
      <c r="C882" s="5">
        <v>100</v>
      </c>
      <c r="D882">
        <v>9</v>
      </c>
      <c r="E882">
        <v>1</v>
      </c>
      <c r="F882">
        <v>1</v>
      </c>
      <c r="G882">
        <v>2</v>
      </c>
      <c r="H882">
        <v>1</v>
      </c>
      <c r="I882">
        <v>2</v>
      </c>
      <c r="J882">
        <v>3</v>
      </c>
      <c r="K882">
        <v>4</v>
      </c>
      <c r="L882">
        <v>1</v>
      </c>
      <c r="M882" s="32" t="s">
        <v>885</v>
      </c>
      <c r="N882" s="7">
        <f t="shared" si="36"/>
        <v>871</v>
      </c>
      <c r="O882">
        <v>0.09</v>
      </c>
      <c r="P882" t="s">
        <v>327</v>
      </c>
      <c r="Q882">
        <v>0.52</v>
      </c>
      <c r="R882" s="7">
        <v>6.68</v>
      </c>
      <c r="S882">
        <v>0.09</v>
      </c>
    </row>
    <row r="883" spans="1:19" x14ac:dyDescent="0.25">
      <c r="A883">
        <f t="shared" si="40"/>
        <v>124</v>
      </c>
      <c r="B883">
        <f t="shared" si="40"/>
        <v>126</v>
      </c>
      <c r="C883" s="5">
        <v>100</v>
      </c>
      <c r="D883">
        <v>8</v>
      </c>
      <c r="E883">
        <v>1</v>
      </c>
      <c r="F883">
        <v>1</v>
      </c>
      <c r="G883">
        <v>1</v>
      </c>
      <c r="H883">
        <v>2</v>
      </c>
      <c r="I883">
        <v>2</v>
      </c>
      <c r="J883">
        <v>2</v>
      </c>
      <c r="K883">
        <v>4</v>
      </c>
      <c r="L883">
        <v>1</v>
      </c>
      <c r="M883" s="32" t="s">
        <v>886</v>
      </c>
      <c r="N883" s="7">
        <f t="shared" si="36"/>
        <v>872</v>
      </c>
      <c r="O883">
        <v>0.06</v>
      </c>
      <c r="P883" t="s">
        <v>327</v>
      </c>
      <c r="Q883">
        <v>0.47</v>
      </c>
      <c r="R883" s="7">
        <v>7.28</v>
      </c>
      <c r="S883">
        <v>0.1</v>
      </c>
    </row>
    <row r="884" spans="1:19" x14ac:dyDescent="0.25">
      <c r="M884" s="41" t="s">
        <v>887</v>
      </c>
    </row>
    <row r="885" spans="1:19" x14ac:dyDescent="0.25">
      <c r="M885" s="32" t="s">
        <v>888</v>
      </c>
    </row>
    <row r="886" spans="1:19" x14ac:dyDescent="0.25">
      <c r="M886" s="32" t="s">
        <v>889</v>
      </c>
    </row>
    <row r="887" spans="1:19" x14ac:dyDescent="0.25">
      <c r="M887" s="32" t="s">
        <v>890</v>
      </c>
    </row>
    <row r="888" spans="1:19" x14ac:dyDescent="0.25">
      <c r="M888" s="32" t="s">
        <v>891</v>
      </c>
    </row>
    <row r="889" spans="1:19" x14ac:dyDescent="0.25">
      <c r="M889" s="32" t="s">
        <v>892</v>
      </c>
    </row>
    <row r="890" spans="1:19" x14ac:dyDescent="0.25">
      <c r="M890" s="32" t="s">
        <v>893</v>
      </c>
    </row>
    <row r="891" spans="1:19" x14ac:dyDescent="0.25">
      <c r="M891" s="32" t="s">
        <v>894</v>
      </c>
    </row>
    <row r="892" spans="1:19" x14ac:dyDescent="0.25">
      <c r="M892" s="32" t="s">
        <v>895</v>
      </c>
    </row>
    <row r="893" spans="1:19" x14ac:dyDescent="0.25">
      <c r="M893" s="32" t="s">
        <v>896</v>
      </c>
    </row>
    <row r="894" spans="1:19" x14ac:dyDescent="0.25">
      <c r="M894" s="41" t="s">
        <v>897</v>
      </c>
    </row>
    <row r="895" spans="1:19" x14ac:dyDescent="0.25">
      <c r="M895" s="32" t="s">
        <v>898</v>
      </c>
    </row>
    <row r="896" spans="1:19" x14ac:dyDescent="0.25">
      <c r="M896" s="32" t="s">
        <v>899</v>
      </c>
    </row>
    <row r="897" spans="13:13" x14ac:dyDescent="0.25">
      <c r="M897" s="41" t="s">
        <v>900</v>
      </c>
    </row>
    <row r="898" spans="13:13" x14ac:dyDescent="0.25">
      <c r="M898" s="32" t="s">
        <v>901</v>
      </c>
    </row>
    <row r="899" spans="13:13" x14ac:dyDescent="0.25">
      <c r="M899" s="32" t="s">
        <v>902</v>
      </c>
    </row>
    <row r="900" spans="13:13" x14ac:dyDescent="0.25">
      <c r="M900" s="32" t="s">
        <v>903</v>
      </c>
    </row>
    <row r="901" spans="13:13" x14ac:dyDescent="0.25">
      <c r="M901" s="32" t="s">
        <v>904</v>
      </c>
    </row>
    <row r="902" spans="13:13" x14ac:dyDescent="0.25">
      <c r="M902" s="32" t="s">
        <v>905</v>
      </c>
    </row>
    <row r="903" spans="13:13" x14ac:dyDescent="0.25">
      <c r="M903" s="32" t="s">
        <v>906</v>
      </c>
    </row>
    <row r="904" spans="13:13" x14ac:dyDescent="0.25">
      <c r="M904" s="32" t="s">
        <v>907</v>
      </c>
    </row>
    <row r="905" spans="13:13" x14ac:dyDescent="0.25">
      <c r="M905" s="32" t="s">
        <v>908</v>
      </c>
    </row>
    <row r="906" spans="13:13" x14ac:dyDescent="0.25">
      <c r="M906" s="32" t="s">
        <v>909</v>
      </c>
    </row>
    <row r="907" spans="13:13" x14ac:dyDescent="0.25">
      <c r="M907" s="32" t="s">
        <v>910</v>
      </c>
    </row>
    <row r="908" spans="13:13" x14ac:dyDescent="0.25">
      <c r="M908" s="32" t="s">
        <v>911</v>
      </c>
    </row>
    <row r="909" spans="13:13" x14ac:dyDescent="0.25">
      <c r="M909" s="32" t="s">
        <v>912</v>
      </c>
    </row>
    <row r="910" spans="13:13" x14ac:dyDescent="0.25">
      <c r="M910" s="32" t="s">
        <v>913</v>
      </c>
    </row>
    <row r="911" spans="13:13" x14ac:dyDescent="0.25">
      <c r="M911" s="32" t="s">
        <v>914</v>
      </c>
    </row>
    <row r="912" spans="13:13" x14ac:dyDescent="0.25">
      <c r="M912" s="32" t="s">
        <v>915</v>
      </c>
    </row>
    <row r="913" spans="1:21" x14ac:dyDescent="0.25">
      <c r="M913" s="32" t="s">
        <v>916</v>
      </c>
    </row>
    <row r="914" spans="1:21" x14ac:dyDescent="0.25">
      <c r="M914" s="32" t="s">
        <v>917</v>
      </c>
    </row>
    <row r="915" spans="1:21" x14ac:dyDescent="0.25">
      <c r="M915" s="32" t="s">
        <v>918</v>
      </c>
    </row>
    <row r="916" spans="1:21" x14ac:dyDescent="0.25">
      <c r="M916" s="32" t="s">
        <v>919</v>
      </c>
    </row>
    <row r="917" spans="1:21" x14ac:dyDescent="0.25">
      <c r="M917" s="32" t="s">
        <v>920</v>
      </c>
    </row>
    <row r="918" spans="1:21" x14ac:dyDescent="0.25">
      <c r="M918" s="32" t="s">
        <v>921</v>
      </c>
    </row>
    <row r="919" spans="1:21" x14ac:dyDescent="0.25">
      <c r="M919" s="32"/>
    </row>
    <row r="920" spans="1:21" x14ac:dyDescent="0.25">
      <c r="M920" s="32" t="s">
        <v>922</v>
      </c>
    </row>
    <row r="921" spans="1:21" x14ac:dyDescent="0.25">
      <c r="M921" s="32" t="s">
        <v>923</v>
      </c>
    </row>
    <row r="922" spans="1:21" x14ac:dyDescent="0.25">
      <c r="M922" s="32"/>
    </row>
    <row r="923" spans="1:21" x14ac:dyDescent="0.25">
      <c r="A923">
        <f>(A883+2)</f>
        <v>126</v>
      </c>
      <c r="B923">
        <f>(B883+2)</f>
        <v>128</v>
      </c>
      <c r="C923">
        <v>100</v>
      </c>
      <c r="D923">
        <v>2</v>
      </c>
      <c r="E923">
        <v>1</v>
      </c>
      <c r="F923">
        <v>1</v>
      </c>
      <c r="G923">
        <v>2</v>
      </c>
      <c r="H923">
        <v>1</v>
      </c>
      <c r="I923">
        <v>3</v>
      </c>
      <c r="J923">
        <v>2</v>
      </c>
      <c r="K923">
        <v>4</v>
      </c>
      <c r="L923">
        <v>2</v>
      </c>
      <c r="M923" s="61" t="s">
        <v>924</v>
      </c>
      <c r="N923" s="7">
        <f>(N883+1)</f>
        <v>873</v>
      </c>
      <c r="O923">
        <v>0.09</v>
      </c>
      <c r="P923">
        <v>2.5000000000000001E-2</v>
      </c>
      <c r="Q923">
        <v>0.28000000000000003</v>
      </c>
      <c r="R923" s="7">
        <v>7.63</v>
      </c>
      <c r="S923">
        <v>0.13</v>
      </c>
    </row>
    <row r="924" spans="1:21" x14ac:dyDescent="0.25">
      <c r="A924">
        <f t="shared" ref="A924:B939" si="41">(A923+2)</f>
        <v>128</v>
      </c>
      <c r="B924">
        <f t="shared" si="41"/>
        <v>130</v>
      </c>
      <c r="C924">
        <v>100</v>
      </c>
      <c r="D924">
        <v>2</v>
      </c>
      <c r="E924">
        <v>1</v>
      </c>
      <c r="F924">
        <v>1</v>
      </c>
      <c r="G924">
        <v>2</v>
      </c>
      <c r="H924">
        <v>2</v>
      </c>
      <c r="I924">
        <v>3</v>
      </c>
      <c r="J924">
        <v>3</v>
      </c>
      <c r="K924">
        <v>4</v>
      </c>
      <c r="L924">
        <v>2</v>
      </c>
      <c r="M924" s="32" t="s">
        <v>925</v>
      </c>
      <c r="N924" s="7">
        <f t="shared" ref="N924:N950" si="42">(N923+1)</f>
        <v>874</v>
      </c>
      <c r="O924">
        <v>0.09</v>
      </c>
      <c r="P924" t="s">
        <v>327</v>
      </c>
      <c r="Q924">
        <v>0.4</v>
      </c>
      <c r="R924" s="7">
        <v>5.49</v>
      </c>
      <c r="S924">
        <v>0.14000000000000001</v>
      </c>
    </row>
    <row r="925" spans="1:21" x14ac:dyDescent="0.25">
      <c r="A925">
        <f t="shared" si="41"/>
        <v>130</v>
      </c>
      <c r="B925">
        <f t="shared" si="41"/>
        <v>132</v>
      </c>
      <c r="C925">
        <v>100</v>
      </c>
      <c r="D925">
        <v>3</v>
      </c>
      <c r="E925">
        <v>1</v>
      </c>
      <c r="F925">
        <v>1</v>
      </c>
      <c r="G925">
        <v>2</v>
      </c>
      <c r="H925">
        <v>2</v>
      </c>
      <c r="I925">
        <v>3</v>
      </c>
      <c r="J925">
        <v>2</v>
      </c>
      <c r="K925">
        <v>4</v>
      </c>
      <c r="L925">
        <v>2</v>
      </c>
      <c r="M925" s="32" t="s">
        <v>926</v>
      </c>
      <c r="N925" s="7">
        <f t="shared" si="42"/>
        <v>875</v>
      </c>
      <c r="O925">
        <v>0.1</v>
      </c>
      <c r="P925">
        <v>1.4999999999999999E-2</v>
      </c>
      <c r="Q925">
        <v>0.45</v>
      </c>
      <c r="R925" s="7">
        <v>6.92</v>
      </c>
      <c r="S925">
        <v>0.14000000000000001</v>
      </c>
    </row>
    <row r="926" spans="1:21" x14ac:dyDescent="0.25">
      <c r="A926">
        <f t="shared" si="41"/>
        <v>132</v>
      </c>
      <c r="B926">
        <f t="shared" si="41"/>
        <v>134</v>
      </c>
      <c r="C926">
        <v>100</v>
      </c>
      <c r="D926">
        <v>6</v>
      </c>
      <c r="E926">
        <v>1</v>
      </c>
      <c r="F926">
        <v>1</v>
      </c>
      <c r="G926">
        <v>2</v>
      </c>
      <c r="H926">
        <v>1</v>
      </c>
      <c r="I926">
        <v>3</v>
      </c>
      <c r="J926">
        <v>3</v>
      </c>
      <c r="K926">
        <v>4</v>
      </c>
      <c r="L926">
        <v>1</v>
      </c>
      <c r="M926" s="32" t="s">
        <v>927</v>
      </c>
      <c r="N926" s="7">
        <f t="shared" si="42"/>
        <v>876</v>
      </c>
      <c r="O926">
        <v>0.08</v>
      </c>
      <c r="P926">
        <v>5.0000000000000001E-3</v>
      </c>
      <c r="Q926">
        <v>0.64</v>
      </c>
      <c r="R926" s="7">
        <v>8.86</v>
      </c>
      <c r="S926">
        <v>0.09</v>
      </c>
    </row>
    <row r="927" spans="1:21" x14ac:dyDescent="0.25">
      <c r="A927">
        <f t="shared" si="41"/>
        <v>134</v>
      </c>
      <c r="B927">
        <f t="shared" si="41"/>
        <v>136</v>
      </c>
      <c r="C927">
        <v>100</v>
      </c>
      <c r="D927">
        <v>2</v>
      </c>
      <c r="E927">
        <v>1</v>
      </c>
      <c r="F927">
        <v>1</v>
      </c>
      <c r="G927">
        <v>2</v>
      </c>
      <c r="H927">
        <v>1</v>
      </c>
      <c r="I927">
        <v>3</v>
      </c>
      <c r="J927">
        <v>2</v>
      </c>
      <c r="K927">
        <v>4</v>
      </c>
      <c r="L927">
        <v>2</v>
      </c>
      <c r="M927" s="41" t="s">
        <v>928</v>
      </c>
      <c r="N927" s="7">
        <f t="shared" si="42"/>
        <v>877</v>
      </c>
      <c r="O927">
        <v>0.08</v>
      </c>
      <c r="P927" t="s">
        <v>327</v>
      </c>
      <c r="Q927">
        <v>0.41</v>
      </c>
      <c r="R927" s="7">
        <v>5.79</v>
      </c>
      <c r="S927">
        <v>0.11</v>
      </c>
    </row>
    <row r="928" spans="1:21" x14ac:dyDescent="0.25">
      <c r="A928">
        <f t="shared" si="41"/>
        <v>136</v>
      </c>
      <c r="B928">
        <f t="shared" si="41"/>
        <v>138</v>
      </c>
      <c r="C928">
        <v>100</v>
      </c>
      <c r="D928">
        <v>10</v>
      </c>
      <c r="E928">
        <v>1</v>
      </c>
      <c r="F928">
        <v>1</v>
      </c>
      <c r="G928">
        <v>2</v>
      </c>
      <c r="H928">
        <v>1</v>
      </c>
      <c r="I928">
        <v>3</v>
      </c>
      <c r="J928">
        <v>3</v>
      </c>
      <c r="K928">
        <v>4</v>
      </c>
      <c r="L928">
        <v>1</v>
      </c>
      <c r="M928" s="32" t="s">
        <v>929</v>
      </c>
      <c r="N928" s="7">
        <f t="shared" si="42"/>
        <v>878</v>
      </c>
      <c r="O928">
        <v>0.14000000000000001</v>
      </c>
      <c r="P928" t="s">
        <v>327</v>
      </c>
      <c r="Q928">
        <v>0.82</v>
      </c>
      <c r="R928" s="7">
        <v>12.25</v>
      </c>
      <c r="S928">
        <v>0.17</v>
      </c>
      <c r="U928">
        <f>AVERAGE(O928:O929,O931:O949,O951,O953:O970,O972:O990)</f>
        <v>0.44796610169491541</v>
      </c>
    </row>
    <row r="929" spans="1:19" x14ac:dyDescent="0.25">
      <c r="A929">
        <f t="shared" si="41"/>
        <v>138</v>
      </c>
      <c r="B929">
        <f t="shared" si="41"/>
        <v>140</v>
      </c>
      <c r="C929">
        <v>100</v>
      </c>
      <c r="D929">
        <v>6</v>
      </c>
      <c r="E929">
        <v>1</v>
      </c>
      <c r="F929">
        <v>1</v>
      </c>
      <c r="G929">
        <v>1</v>
      </c>
      <c r="H929">
        <v>1</v>
      </c>
      <c r="I929">
        <v>2</v>
      </c>
      <c r="J929">
        <v>2</v>
      </c>
      <c r="K929">
        <v>4</v>
      </c>
      <c r="L929">
        <v>2</v>
      </c>
      <c r="M929" s="32" t="s">
        <v>930</v>
      </c>
      <c r="N929" s="7">
        <f t="shared" si="42"/>
        <v>879</v>
      </c>
      <c r="O929">
        <v>0.21</v>
      </c>
      <c r="P929">
        <v>1.6E-2</v>
      </c>
      <c r="Q929">
        <v>3.03</v>
      </c>
      <c r="R929" s="7">
        <v>11.65</v>
      </c>
      <c r="S929">
        <v>0.14000000000000001</v>
      </c>
    </row>
    <row r="930" spans="1:19" x14ac:dyDescent="0.25">
      <c r="M930" s="38" t="s">
        <v>369</v>
      </c>
      <c r="N930" s="59">
        <f t="shared" si="42"/>
        <v>880</v>
      </c>
      <c r="O930" s="45">
        <v>0.51</v>
      </c>
      <c r="P930" t="s">
        <v>327</v>
      </c>
      <c r="Q930" s="45">
        <v>32</v>
      </c>
      <c r="R930" s="7">
        <v>10.050000000000001</v>
      </c>
      <c r="S930" s="45">
        <v>0.18</v>
      </c>
    </row>
    <row r="931" spans="1:19" x14ac:dyDescent="0.25">
      <c r="A931">
        <f>(A929+2)</f>
        <v>140</v>
      </c>
      <c r="B931">
        <f>(B929+2)</f>
        <v>142</v>
      </c>
      <c r="C931">
        <v>100</v>
      </c>
      <c r="D931">
        <v>5</v>
      </c>
      <c r="E931">
        <v>1</v>
      </c>
      <c r="F931">
        <v>1</v>
      </c>
      <c r="G931">
        <v>2</v>
      </c>
      <c r="H931">
        <v>1</v>
      </c>
      <c r="I931">
        <v>2</v>
      </c>
      <c r="J931">
        <v>3</v>
      </c>
      <c r="K931">
        <v>4</v>
      </c>
      <c r="L931">
        <v>2</v>
      </c>
      <c r="M931" s="41" t="s">
        <v>931</v>
      </c>
      <c r="N931" s="7">
        <f t="shared" si="42"/>
        <v>881</v>
      </c>
      <c r="O931">
        <v>0.28999999999999998</v>
      </c>
      <c r="P931">
        <v>8.9999999999999993E-3</v>
      </c>
      <c r="Q931">
        <v>2.17</v>
      </c>
      <c r="R931" s="7">
        <v>9.42</v>
      </c>
      <c r="S931">
        <v>0.25</v>
      </c>
    </row>
    <row r="932" spans="1:19" x14ac:dyDescent="0.25">
      <c r="A932">
        <f t="shared" si="41"/>
        <v>142</v>
      </c>
      <c r="B932">
        <f t="shared" si="41"/>
        <v>144</v>
      </c>
      <c r="C932">
        <v>100</v>
      </c>
      <c r="D932">
        <v>7</v>
      </c>
      <c r="E932">
        <v>1</v>
      </c>
      <c r="F932">
        <v>1</v>
      </c>
      <c r="G932">
        <v>2</v>
      </c>
      <c r="H932">
        <v>2</v>
      </c>
      <c r="I932">
        <v>3</v>
      </c>
      <c r="J932">
        <v>2</v>
      </c>
      <c r="K932">
        <v>4</v>
      </c>
      <c r="L932">
        <v>3</v>
      </c>
      <c r="M932" s="41" t="s">
        <v>932</v>
      </c>
      <c r="N932" s="7">
        <f t="shared" si="42"/>
        <v>882</v>
      </c>
      <c r="O932">
        <v>0.42</v>
      </c>
      <c r="P932">
        <v>0.02</v>
      </c>
      <c r="Q932">
        <v>5.22</v>
      </c>
      <c r="R932" s="7">
        <v>7.44</v>
      </c>
      <c r="S932">
        <v>0.21</v>
      </c>
    </row>
    <row r="933" spans="1:19" x14ac:dyDescent="0.25">
      <c r="A933">
        <f t="shared" si="41"/>
        <v>144</v>
      </c>
      <c r="B933">
        <f t="shared" si="41"/>
        <v>146</v>
      </c>
      <c r="C933">
        <v>100</v>
      </c>
      <c r="D933">
        <v>4</v>
      </c>
      <c r="E933">
        <v>1</v>
      </c>
      <c r="F933">
        <v>1</v>
      </c>
      <c r="G933">
        <v>3</v>
      </c>
      <c r="H933">
        <v>1</v>
      </c>
      <c r="I933">
        <v>3</v>
      </c>
      <c r="J933">
        <v>3</v>
      </c>
      <c r="K933">
        <v>3</v>
      </c>
      <c r="L933">
        <v>3</v>
      </c>
      <c r="M933" s="41" t="s">
        <v>933</v>
      </c>
      <c r="N933" s="7">
        <f t="shared" si="42"/>
        <v>883</v>
      </c>
      <c r="O933">
        <v>0.62</v>
      </c>
      <c r="P933">
        <v>2.4E-2</v>
      </c>
      <c r="Q933">
        <v>5.13</v>
      </c>
      <c r="R933" s="7">
        <v>1.63</v>
      </c>
      <c r="S933">
        <v>0.33</v>
      </c>
    </row>
    <row r="934" spans="1:19" x14ac:dyDescent="0.25">
      <c r="A934">
        <f t="shared" si="41"/>
        <v>146</v>
      </c>
      <c r="B934">
        <f t="shared" si="41"/>
        <v>148</v>
      </c>
      <c r="C934">
        <v>100</v>
      </c>
      <c r="D934">
        <v>4</v>
      </c>
      <c r="E934">
        <v>1</v>
      </c>
      <c r="F934">
        <v>1</v>
      </c>
      <c r="G934">
        <v>2</v>
      </c>
      <c r="H934">
        <v>1</v>
      </c>
      <c r="I934">
        <v>3</v>
      </c>
      <c r="J934">
        <v>2</v>
      </c>
      <c r="K934">
        <v>3</v>
      </c>
      <c r="L934">
        <v>3</v>
      </c>
      <c r="M934" s="32" t="s">
        <v>934</v>
      </c>
      <c r="N934" s="7">
        <f t="shared" si="42"/>
        <v>884</v>
      </c>
      <c r="O934">
        <v>0.66</v>
      </c>
      <c r="P934">
        <v>2.1999999999999999E-2</v>
      </c>
      <c r="Q934">
        <v>6.28</v>
      </c>
      <c r="R934" s="7">
        <v>0.95</v>
      </c>
      <c r="S934">
        <v>0.33</v>
      </c>
    </row>
    <row r="935" spans="1:19" x14ac:dyDescent="0.25">
      <c r="A935">
        <f t="shared" si="41"/>
        <v>148</v>
      </c>
      <c r="B935">
        <f t="shared" si="41"/>
        <v>150</v>
      </c>
      <c r="C935">
        <v>100</v>
      </c>
      <c r="D935">
        <v>4</v>
      </c>
      <c r="E935">
        <v>1</v>
      </c>
      <c r="F935">
        <v>1</v>
      </c>
      <c r="G935">
        <v>2</v>
      </c>
      <c r="H935">
        <v>1</v>
      </c>
      <c r="I935">
        <v>2</v>
      </c>
      <c r="J935">
        <v>3</v>
      </c>
      <c r="K935">
        <v>4</v>
      </c>
      <c r="L935">
        <v>2</v>
      </c>
      <c r="M935" s="62" t="s">
        <v>935</v>
      </c>
      <c r="N935" s="7">
        <f t="shared" si="42"/>
        <v>885</v>
      </c>
      <c r="O935">
        <v>0.56000000000000005</v>
      </c>
      <c r="P935">
        <v>3.9E-2</v>
      </c>
      <c r="Q935">
        <v>5.46</v>
      </c>
      <c r="R935" s="7">
        <v>0.8</v>
      </c>
      <c r="S935">
        <v>0.3</v>
      </c>
    </row>
    <row r="936" spans="1:19" x14ac:dyDescent="0.25">
      <c r="A936">
        <f t="shared" si="41"/>
        <v>150</v>
      </c>
      <c r="B936">
        <f t="shared" si="41"/>
        <v>152</v>
      </c>
      <c r="C936">
        <v>100</v>
      </c>
      <c r="D936">
        <v>3</v>
      </c>
      <c r="E936">
        <v>1</v>
      </c>
      <c r="F936">
        <v>1</v>
      </c>
      <c r="G936">
        <v>3</v>
      </c>
      <c r="H936">
        <v>1</v>
      </c>
      <c r="I936">
        <v>2</v>
      </c>
      <c r="J936">
        <v>2</v>
      </c>
      <c r="K936">
        <v>4</v>
      </c>
      <c r="L936">
        <v>2</v>
      </c>
      <c r="M936" s="41" t="s">
        <v>936</v>
      </c>
      <c r="N936" s="7">
        <f t="shared" si="42"/>
        <v>886</v>
      </c>
      <c r="O936">
        <v>0.47</v>
      </c>
      <c r="P936">
        <v>1.4E-2</v>
      </c>
      <c r="Q936">
        <v>3.61</v>
      </c>
      <c r="R936" s="7">
        <v>1.03</v>
      </c>
      <c r="S936">
        <v>0.23</v>
      </c>
    </row>
    <row r="937" spans="1:19" x14ac:dyDescent="0.25">
      <c r="A937">
        <f t="shared" si="41"/>
        <v>152</v>
      </c>
      <c r="B937">
        <f t="shared" si="41"/>
        <v>154</v>
      </c>
      <c r="C937">
        <v>100</v>
      </c>
      <c r="D937">
        <v>6</v>
      </c>
      <c r="E937">
        <v>1</v>
      </c>
      <c r="F937">
        <v>1</v>
      </c>
      <c r="G937">
        <v>2</v>
      </c>
      <c r="H937">
        <v>1</v>
      </c>
      <c r="I937">
        <v>3</v>
      </c>
      <c r="J937">
        <v>3</v>
      </c>
      <c r="K937">
        <v>3</v>
      </c>
      <c r="L937">
        <v>2</v>
      </c>
      <c r="M937" s="41" t="s">
        <v>937</v>
      </c>
      <c r="N937" s="7">
        <f t="shared" si="42"/>
        <v>887</v>
      </c>
      <c r="O937">
        <v>0.52</v>
      </c>
      <c r="P937">
        <v>1.4E-2</v>
      </c>
      <c r="Q937">
        <v>4.55</v>
      </c>
      <c r="R937" s="7">
        <v>0.85</v>
      </c>
      <c r="S937">
        <v>0.22</v>
      </c>
    </row>
    <row r="938" spans="1:19" x14ac:dyDescent="0.25">
      <c r="A938">
        <f t="shared" si="41"/>
        <v>154</v>
      </c>
      <c r="B938" s="5">
        <f t="shared" si="41"/>
        <v>156</v>
      </c>
      <c r="C938">
        <v>100</v>
      </c>
      <c r="D938">
        <v>5</v>
      </c>
      <c r="E938">
        <v>1</v>
      </c>
      <c r="F938">
        <v>1</v>
      </c>
      <c r="G938">
        <v>3</v>
      </c>
      <c r="H938">
        <v>2</v>
      </c>
      <c r="I938">
        <v>3</v>
      </c>
      <c r="J938">
        <v>2</v>
      </c>
      <c r="K938">
        <v>4</v>
      </c>
      <c r="L938">
        <v>2</v>
      </c>
      <c r="M938" s="32" t="s">
        <v>938</v>
      </c>
      <c r="N938" s="7">
        <f t="shared" si="42"/>
        <v>888</v>
      </c>
      <c r="O938">
        <v>0.54</v>
      </c>
      <c r="P938">
        <v>1.7999999999999999E-2</v>
      </c>
      <c r="Q938">
        <v>4.6500000000000004</v>
      </c>
      <c r="R938" s="7">
        <v>1</v>
      </c>
      <c r="S938">
        <v>0.2</v>
      </c>
    </row>
    <row r="939" spans="1:19" x14ac:dyDescent="0.25">
      <c r="A939">
        <f t="shared" si="41"/>
        <v>156</v>
      </c>
      <c r="B939" s="5">
        <f t="shared" si="41"/>
        <v>158</v>
      </c>
      <c r="C939">
        <v>100</v>
      </c>
      <c r="D939">
        <v>5</v>
      </c>
      <c r="E939">
        <v>1</v>
      </c>
      <c r="F939">
        <v>1</v>
      </c>
      <c r="G939">
        <v>3</v>
      </c>
      <c r="H939">
        <v>2</v>
      </c>
      <c r="I939">
        <v>3</v>
      </c>
      <c r="J939">
        <v>3</v>
      </c>
      <c r="K939">
        <v>3</v>
      </c>
      <c r="L939">
        <v>3</v>
      </c>
      <c r="M939" s="41" t="s">
        <v>939</v>
      </c>
      <c r="N939" s="7">
        <f t="shared" si="42"/>
        <v>889</v>
      </c>
      <c r="O939">
        <v>0.59</v>
      </c>
      <c r="P939">
        <v>1.6E-2</v>
      </c>
      <c r="Q939">
        <v>4.6100000000000003</v>
      </c>
      <c r="R939" s="7">
        <v>0.71</v>
      </c>
      <c r="S939">
        <v>0.2</v>
      </c>
    </row>
    <row r="940" spans="1:19" x14ac:dyDescent="0.25">
      <c r="A940">
        <f t="shared" ref="A940:B949" si="43">(A939+2)</f>
        <v>158</v>
      </c>
      <c r="B940" s="5">
        <f t="shared" si="43"/>
        <v>160</v>
      </c>
      <c r="C940">
        <v>100</v>
      </c>
      <c r="D940">
        <v>5</v>
      </c>
      <c r="E940">
        <v>1</v>
      </c>
      <c r="F940">
        <v>1</v>
      </c>
      <c r="G940">
        <v>2</v>
      </c>
      <c r="H940">
        <v>1</v>
      </c>
      <c r="I940">
        <v>2</v>
      </c>
      <c r="J940">
        <v>2</v>
      </c>
      <c r="K940">
        <v>3</v>
      </c>
      <c r="L940">
        <v>2</v>
      </c>
      <c r="M940" s="53" t="s">
        <v>940</v>
      </c>
      <c r="N940" s="7">
        <f t="shared" si="42"/>
        <v>890</v>
      </c>
      <c r="O940">
        <v>0.55000000000000004</v>
      </c>
      <c r="P940">
        <v>1.2999999999999999E-2</v>
      </c>
      <c r="Q940">
        <v>5.33</v>
      </c>
      <c r="R940" s="7">
        <v>1.1000000000000001</v>
      </c>
      <c r="S940">
        <v>0.2</v>
      </c>
    </row>
    <row r="941" spans="1:19" x14ac:dyDescent="0.25">
      <c r="A941">
        <f t="shared" si="43"/>
        <v>160</v>
      </c>
      <c r="B941" s="5">
        <f t="shared" si="43"/>
        <v>162</v>
      </c>
      <c r="C941">
        <v>100</v>
      </c>
      <c r="D941">
        <v>7</v>
      </c>
      <c r="E941">
        <v>1</v>
      </c>
      <c r="F941">
        <v>1</v>
      </c>
      <c r="G941">
        <v>3</v>
      </c>
      <c r="H941">
        <v>2</v>
      </c>
      <c r="I941">
        <v>2</v>
      </c>
      <c r="J941">
        <v>3</v>
      </c>
      <c r="K941">
        <v>3</v>
      </c>
      <c r="L941">
        <v>3</v>
      </c>
      <c r="M941" s="32"/>
      <c r="N941" s="7">
        <f t="shared" si="42"/>
        <v>891</v>
      </c>
      <c r="O941">
        <v>0.54</v>
      </c>
      <c r="P941">
        <v>1.2E-2</v>
      </c>
      <c r="Q941">
        <v>4.75</v>
      </c>
      <c r="R941" s="7">
        <v>0.67</v>
      </c>
      <c r="S941">
        <v>0.18</v>
      </c>
    </row>
    <row r="942" spans="1:19" x14ac:dyDescent="0.25">
      <c r="A942">
        <f t="shared" si="43"/>
        <v>162</v>
      </c>
      <c r="B942" s="5">
        <f t="shared" si="43"/>
        <v>164</v>
      </c>
      <c r="C942">
        <v>100</v>
      </c>
      <c r="D942">
        <v>4</v>
      </c>
      <c r="E942">
        <v>1</v>
      </c>
      <c r="F942">
        <v>1</v>
      </c>
      <c r="G942">
        <v>3</v>
      </c>
      <c r="H942">
        <v>2</v>
      </c>
      <c r="I942">
        <v>2</v>
      </c>
      <c r="J942">
        <v>2</v>
      </c>
      <c r="K942">
        <v>3</v>
      </c>
      <c r="L942">
        <v>3</v>
      </c>
      <c r="M942" s="62" t="s">
        <v>941</v>
      </c>
      <c r="N942" s="7">
        <f t="shared" si="42"/>
        <v>892</v>
      </c>
      <c r="O942">
        <v>0.53</v>
      </c>
      <c r="P942">
        <v>8.0000000000000002E-3</v>
      </c>
      <c r="Q942">
        <v>4.05</v>
      </c>
      <c r="R942" s="7">
        <v>1.03</v>
      </c>
      <c r="S942">
        <v>0.16</v>
      </c>
    </row>
    <row r="943" spans="1:19" x14ac:dyDescent="0.25">
      <c r="A943">
        <f t="shared" si="43"/>
        <v>164</v>
      </c>
      <c r="B943" s="5">
        <f t="shared" si="43"/>
        <v>166</v>
      </c>
      <c r="C943">
        <v>100</v>
      </c>
      <c r="D943">
        <v>5</v>
      </c>
      <c r="E943">
        <v>1</v>
      </c>
      <c r="F943">
        <v>1</v>
      </c>
      <c r="G943">
        <v>3</v>
      </c>
      <c r="H943">
        <v>2</v>
      </c>
      <c r="I943">
        <v>1</v>
      </c>
      <c r="J943">
        <v>2</v>
      </c>
      <c r="K943">
        <v>3</v>
      </c>
      <c r="L943">
        <v>3</v>
      </c>
      <c r="M943" s="41" t="s">
        <v>942</v>
      </c>
      <c r="N943" s="7">
        <f t="shared" si="42"/>
        <v>893</v>
      </c>
      <c r="O943">
        <v>0.67</v>
      </c>
      <c r="P943">
        <v>1.0999999999999999E-2</v>
      </c>
      <c r="Q943">
        <v>7.96</v>
      </c>
      <c r="R943" s="7">
        <v>0.98</v>
      </c>
      <c r="S943">
        <v>0.25</v>
      </c>
    </row>
    <row r="944" spans="1:19" x14ac:dyDescent="0.25">
      <c r="A944">
        <f t="shared" si="43"/>
        <v>166</v>
      </c>
      <c r="B944" s="5">
        <f t="shared" si="43"/>
        <v>168</v>
      </c>
      <c r="C944">
        <v>100</v>
      </c>
      <c r="D944">
        <v>6</v>
      </c>
      <c r="E944">
        <v>1</v>
      </c>
      <c r="F944">
        <v>1</v>
      </c>
      <c r="G944">
        <v>3</v>
      </c>
      <c r="H944">
        <v>2</v>
      </c>
      <c r="I944">
        <v>1</v>
      </c>
      <c r="J944">
        <v>3</v>
      </c>
      <c r="K944">
        <v>3</v>
      </c>
      <c r="L944">
        <v>3</v>
      </c>
      <c r="M944" s="39"/>
      <c r="N944" s="7">
        <f t="shared" si="42"/>
        <v>894</v>
      </c>
      <c r="O944">
        <v>0.64</v>
      </c>
      <c r="P944">
        <v>1.2E-2</v>
      </c>
      <c r="Q944">
        <v>8.31</v>
      </c>
      <c r="R944" s="7">
        <v>1.56</v>
      </c>
      <c r="S944">
        <v>0.2</v>
      </c>
    </row>
    <row r="945" spans="1:19" x14ac:dyDescent="0.25">
      <c r="A945">
        <f t="shared" si="43"/>
        <v>168</v>
      </c>
      <c r="B945" s="5">
        <f t="shared" si="43"/>
        <v>170</v>
      </c>
      <c r="C945">
        <v>100</v>
      </c>
      <c r="D945">
        <v>6</v>
      </c>
      <c r="E945">
        <v>1</v>
      </c>
      <c r="F945">
        <v>2</v>
      </c>
      <c r="G945">
        <v>3</v>
      </c>
      <c r="H945">
        <v>2</v>
      </c>
      <c r="I945">
        <v>2</v>
      </c>
      <c r="J945">
        <v>2</v>
      </c>
      <c r="K945">
        <v>3</v>
      </c>
      <c r="L945">
        <v>3</v>
      </c>
      <c r="M945" s="41" t="s">
        <v>943</v>
      </c>
      <c r="N945" s="7">
        <f t="shared" si="42"/>
        <v>895</v>
      </c>
      <c r="O945">
        <v>0.47</v>
      </c>
      <c r="P945">
        <v>8.9999999999999993E-3</v>
      </c>
      <c r="Q945">
        <v>5.8</v>
      </c>
      <c r="R945" s="7">
        <v>8.5399999999999991</v>
      </c>
      <c r="S945">
        <v>0.18</v>
      </c>
    </row>
    <row r="946" spans="1:19" x14ac:dyDescent="0.25">
      <c r="A946">
        <f t="shared" si="43"/>
        <v>170</v>
      </c>
      <c r="B946" s="5">
        <f t="shared" si="43"/>
        <v>172</v>
      </c>
      <c r="C946">
        <v>99</v>
      </c>
      <c r="D946">
        <v>10</v>
      </c>
      <c r="E946">
        <v>1</v>
      </c>
      <c r="F946">
        <v>1</v>
      </c>
      <c r="G946">
        <v>3</v>
      </c>
      <c r="H946">
        <v>2</v>
      </c>
      <c r="I946">
        <v>1</v>
      </c>
      <c r="J946">
        <v>1</v>
      </c>
      <c r="K946">
        <v>3</v>
      </c>
      <c r="L946">
        <v>2</v>
      </c>
      <c r="M946" s="41" t="s">
        <v>944</v>
      </c>
      <c r="N946" s="7">
        <f t="shared" si="42"/>
        <v>896</v>
      </c>
      <c r="O946">
        <v>0.35</v>
      </c>
      <c r="P946">
        <v>8.0000000000000002E-3</v>
      </c>
      <c r="Q946">
        <v>3.02</v>
      </c>
      <c r="R946" s="7">
        <v>4.53</v>
      </c>
      <c r="S946">
        <v>0.19</v>
      </c>
    </row>
    <row r="947" spans="1:19" x14ac:dyDescent="0.25">
      <c r="A947">
        <f t="shared" si="43"/>
        <v>172</v>
      </c>
      <c r="B947" s="5">
        <f t="shared" si="43"/>
        <v>174</v>
      </c>
      <c r="C947">
        <v>100</v>
      </c>
      <c r="D947">
        <v>6</v>
      </c>
      <c r="E947">
        <v>1</v>
      </c>
      <c r="F947">
        <v>2</v>
      </c>
      <c r="G947">
        <v>3</v>
      </c>
      <c r="H947">
        <v>3</v>
      </c>
      <c r="I947">
        <v>1</v>
      </c>
      <c r="J947">
        <v>2</v>
      </c>
      <c r="K947">
        <v>4</v>
      </c>
      <c r="L947">
        <v>2</v>
      </c>
      <c r="M947" s="41" t="s">
        <v>945</v>
      </c>
      <c r="N947" s="7">
        <f t="shared" si="42"/>
        <v>897</v>
      </c>
      <c r="O947">
        <v>0.48</v>
      </c>
      <c r="P947">
        <v>1.9E-2</v>
      </c>
      <c r="Q947">
        <v>4.92</v>
      </c>
      <c r="R947" s="7">
        <v>3.26</v>
      </c>
      <c r="S947">
        <v>0.25</v>
      </c>
    </row>
    <row r="948" spans="1:19" x14ac:dyDescent="0.25">
      <c r="A948">
        <f t="shared" si="43"/>
        <v>174</v>
      </c>
      <c r="B948" s="5">
        <f t="shared" si="43"/>
        <v>176</v>
      </c>
      <c r="C948">
        <v>100</v>
      </c>
      <c r="D948">
        <v>7</v>
      </c>
      <c r="E948">
        <v>1</v>
      </c>
      <c r="F948">
        <v>3</v>
      </c>
      <c r="G948">
        <v>3</v>
      </c>
      <c r="H948">
        <v>3</v>
      </c>
      <c r="I948">
        <v>1</v>
      </c>
      <c r="J948">
        <v>3</v>
      </c>
      <c r="K948">
        <v>3</v>
      </c>
      <c r="L948">
        <v>2</v>
      </c>
      <c r="M948" s="32" t="s">
        <v>946</v>
      </c>
      <c r="N948" s="7">
        <f t="shared" si="42"/>
        <v>898</v>
      </c>
      <c r="O948">
        <v>0.44</v>
      </c>
      <c r="P948">
        <v>0.01</v>
      </c>
      <c r="Q948">
        <v>3.67</v>
      </c>
      <c r="R948" s="7">
        <v>4.21</v>
      </c>
      <c r="S948">
        <v>0.17</v>
      </c>
    </row>
    <row r="949" spans="1:19" x14ac:dyDescent="0.25">
      <c r="A949">
        <f t="shared" si="43"/>
        <v>176</v>
      </c>
      <c r="B949" s="5">
        <f t="shared" si="43"/>
        <v>178</v>
      </c>
      <c r="C949">
        <v>100</v>
      </c>
      <c r="D949">
        <v>8</v>
      </c>
      <c r="E949">
        <v>1</v>
      </c>
      <c r="F949">
        <v>3</v>
      </c>
      <c r="G949">
        <v>2</v>
      </c>
      <c r="H949">
        <v>3</v>
      </c>
      <c r="I949">
        <v>1</v>
      </c>
      <c r="J949">
        <v>2</v>
      </c>
      <c r="K949">
        <v>3</v>
      </c>
      <c r="L949">
        <v>3</v>
      </c>
      <c r="M949" s="41" t="s">
        <v>947</v>
      </c>
      <c r="N949" s="7">
        <f t="shared" si="42"/>
        <v>899</v>
      </c>
      <c r="O949">
        <v>0.34</v>
      </c>
      <c r="P949">
        <v>0.01</v>
      </c>
      <c r="Q949">
        <v>2.95</v>
      </c>
      <c r="R949" s="7">
        <v>4.03</v>
      </c>
      <c r="S949">
        <v>0.18</v>
      </c>
    </row>
    <row r="950" spans="1:19" x14ac:dyDescent="0.25">
      <c r="M950" s="38" t="s">
        <v>371</v>
      </c>
      <c r="N950" s="59">
        <f t="shared" si="42"/>
        <v>900</v>
      </c>
      <c r="O950" s="45">
        <v>1.01</v>
      </c>
      <c r="P950" s="45">
        <v>0.14599999999999999</v>
      </c>
      <c r="Q950" s="45">
        <v>97.8</v>
      </c>
      <c r="R950" s="7">
        <v>13.3</v>
      </c>
      <c r="S950" s="45">
        <v>0.49</v>
      </c>
    </row>
    <row r="951" spans="1:19" x14ac:dyDescent="0.25">
      <c r="A951">
        <v>178</v>
      </c>
      <c r="B951">
        <v>180</v>
      </c>
      <c r="C951">
        <v>100</v>
      </c>
      <c r="D951">
        <v>6</v>
      </c>
      <c r="E951">
        <v>1</v>
      </c>
      <c r="F951">
        <v>2</v>
      </c>
      <c r="G951">
        <v>3</v>
      </c>
      <c r="H951">
        <v>2</v>
      </c>
      <c r="I951">
        <v>1</v>
      </c>
      <c r="J951">
        <v>2</v>
      </c>
      <c r="K951">
        <v>3</v>
      </c>
      <c r="L951">
        <v>2</v>
      </c>
      <c r="M951" s="32"/>
      <c r="N951">
        <v>901</v>
      </c>
      <c r="O951">
        <v>0.39</v>
      </c>
      <c r="P951">
        <v>5.0000000000000001E-3</v>
      </c>
      <c r="Q951">
        <v>3.18</v>
      </c>
      <c r="R951" s="7">
        <v>6.25</v>
      </c>
      <c r="S951">
        <v>0.24</v>
      </c>
    </row>
    <row r="952" spans="1:19" x14ac:dyDescent="0.25">
      <c r="M952" s="38" t="s">
        <v>948</v>
      </c>
      <c r="N952" s="45" t="s">
        <v>949</v>
      </c>
      <c r="O952" s="45" t="s">
        <v>326</v>
      </c>
      <c r="P952" s="45" t="s">
        <v>327</v>
      </c>
      <c r="Q952" s="45">
        <v>0.04</v>
      </c>
      <c r="R952" s="59">
        <v>2.37</v>
      </c>
      <c r="S952" s="45">
        <v>0.01</v>
      </c>
    </row>
    <row r="953" spans="1:19" x14ac:dyDescent="0.25">
      <c r="A953">
        <v>180</v>
      </c>
      <c r="B953">
        <v>182</v>
      </c>
      <c r="C953">
        <v>100</v>
      </c>
      <c r="D953">
        <v>6</v>
      </c>
      <c r="E953">
        <v>1</v>
      </c>
      <c r="F953">
        <v>1</v>
      </c>
      <c r="G953">
        <v>3</v>
      </c>
      <c r="H953">
        <v>2</v>
      </c>
      <c r="I953">
        <v>2</v>
      </c>
      <c r="J953">
        <v>3</v>
      </c>
      <c r="K953">
        <v>4</v>
      </c>
      <c r="L953">
        <v>3</v>
      </c>
      <c r="M953" s="41" t="s">
        <v>950</v>
      </c>
      <c r="N953">
        <v>902</v>
      </c>
      <c r="O953">
        <v>0.49</v>
      </c>
      <c r="P953">
        <v>1.6E-2</v>
      </c>
      <c r="Q953">
        <v>4.0199999999999996</v>
      </c>
      <c r="R953" s="7">
        <v>10.35</v>
      </c>
      <c r="S953">
        <v>0.3</v>
      </c>
    </row>
    <row r="954" spans="1:19" x14ac:dyDescent="0.25">
      <c r="A954">
        <v>182</v>
      </c>
      <c r="B954">
        <v>184</v>
      </c>
      <c r="C954">
        <v>100</v>
      </c>
      <c r="D954">
        <v>8</v>
      </c>
      <c r="E954">
        <v>1</v>
      </c>
      <c r="F954">
        <v>1</v>
      </c>
      <c r="G954">
        <v>3</v>
      </c>
      <c r="H954">
        <v>2</v>
      </c>
      <c r="I954">
        <v>1</v>
      </c>
      <c r="J954">
        <v>2</v>
      </c>
      <c r="K954">
        <v>4</v>
      </c>
      <c r="L954">
        <v>2</v>
      </c>
      <c r="M954" s="32"/>
      <c r="N954">
        <v>903</v>
      </c>
      <c r="O954">
        <v>0.49</v>
      </c>
      <c r="P954">
        <v>1.9E-2</v>
      </c>
      <c r="Q954">
        <v>4.88</v>
      </c>
      <c r="R954" s="7">
        <v>1.92</v>
      </c>
      <c r="S954">
        <v>0.3</v>
      </c>
    </row>
    <row r="955" spans="1:19" x14ac:dyDescent="0.25">
      <c r="A955">
        <v>184</v>
      </c>
      <c r="B955">
        <v>186</v>
      </c>
      <c r="C955">
        <v>100</v>
      </c>
      <c r="D955">
        <v>5</v>
      </c>
      <c r="E955">
        <v>1</v>
      </c>
      <c r="F955">
        <v>1</v>
      </c>
      <c r="G955">
        <v>2</v>
      </c>
      <c r="H955">
        <v>2</v>
      </c>
      <c r="I955">
        <v>1</v>
      </c>
      <c r="J955">
        <v>3</v>
      </c>
      <c r="K955">
        <v>3</v>
      </c>
      <c r="L955">
        <v>2</v>
      </c>
      <c r="M955" s="41" t="s">
        <v>951</v>
      </c>
      <c r="N955">
        <v>904</v>
      </c>
      <c r="O955">
        <v>0.66</v>
      </c>
      <c r="P955">
        <v>1.4E-2</v>
      </c>
      <c r="Q955">
        <v>4.95</v>
      </c>
      <c r="R955" s="7">
        <v>1.4</v>
      </c>
      <c r="S955">
        <v>0.49</v>
      </c>
    </row>
    <row r="956" spans="1:19" x14ac:dyDescent="0.25">
      <c r="A956">
        <v>186</v>
      </c>
      <c r="B956">
        <v>188</v>
      </c>
      <c r="C956">
        <v>100</v>
      </c>
      <c r="D956">
        <v>3</v>
      </c>
      <c r="E956">
        <v>1</v>
      </c>
      <c r="F956">
        <v>1</v>
      </c>
      <c r="G956">
        <v>3</v>
      </c>
      <c r="H956">
        <v>3</v>
      </c>
      <c r="I956">
        <v>1</v>
      </c>
      <c r="J956">
        <v>2</v>
      </c>
      <c r="K956">
        <v>2</v>
      </c>
      <c r="L956">
        <v>3</v>
      </c>
      <c r="M956" s="41" t="s">
        <v>952</v>
      </c>
      <c r="N956">
        <v>905</v>
      </c>
      <c r="O956">
        <v>0.78</v>
      </c>
      <c r="P956">
        <v>1.7999999999999999E-2</v>
      </c>
      <c r="Q956">
        <v>11.95</v>
      </c>
      <c r="R956" s="7">
        <v>1.56</v>
      </c>
      <c r="S956">
        <v>0.27</v>
      </c>
    </row>
    <row r="957" spans="1:19" x14ac:dyDescent="0.25">
      <c r="A957">
        <v>188</v>
      </c>
      <c r="B957">
        <v>190</v>
      </c>
      <c r="C957">
        <v>100</v>
      </c>
      <c r="D957">
        <v>4</v>
      </c>
      <c r="E957">
        <v>1</v>
      </c>
      <c r="F957">
        <v>1</v>
      </c>
      <c r="G957">
        <v>3</v>
      </c>
      <c r="H957">
        <v>2</v>
      </c>
      <c r="I957">
        <v>2</v>
      </c>
      <c r="J957">
        <v>3</v>
      </c>
      <c r="K957">
        <v>3</v>
      </c>
      <c r="L957">
        <v>3</v>
      </c>
      <c r="M957" s="41" t="s">
        <v>953</v>
      </c>
      <c r="N957">
        <v>906</v>
      </c>
      <c r="O957">
        <v>0.6</v>
      </c>
      <c r="P957">
        <v>1.0999999999999999E-2</v>
      </c>
      <c r="Q957">
        <v>5.53</v>
      </c>
      <c r="R957" s="7">
        <v>3.19</v>
      </c>
      <c r="S957">
        <v>0.22</v>
      </c>
    </row>
    <row r="958" spans="1:19" x14ac:dyDescent="0.25">
      <c r="A958">
        <v>190</v>
      </c>
      <c r="B958">
        <v>192</v>
      </c>
      <c r="C958">
        <v>100</v>
      </c>
      <c r="D958">
        <v>2</v>
      </c>
      <c r="E958">
        <v>1</v>
      </c>
      <c r="F958">
        <v>2</v>
      </c>
      <c r="G958">
        <v>3</v>
      </c>
      <c r="H958">
        <v>2</v>
      </c>
      <c r="I958">
        <v>2</v>
      </c>
      <c r="J958">
        <v>2</v>
      </c>
      <c r="K958">
        <v>3</v>
      </c>
      <c r="L958">
        <v>2</v>
      </c>
      <c r="M958" s="32" t="s">
        <v>954</v>
      </c>
      <c r="N958">
        <v>907</v>
      </c>
      <c r="O958">
        <v>0.31</v>
      </c>
      <c r="P958" t="s">
        <v>327</v>
      </c>
      <c r="Q958">
        <v>2.37</v>
      </c>
      <c r="R958" s="7">
        <v>7.33</v>
      </c>
      <c r="S958">
        <v>0.2</v>
      </c>
    </row>
    <row r="959" spans="1:19" x14ac:dyDescent="0.25">
      <c r="A959">
        <v>192</v>
      </c>
      <c r="B959">
        <v>194</v>
      </c>
      <c r="C959">
        <v>100</v>
      </c>
      <c r="D959">
        <v>3</v>
      </c>
      <c r="E959">
        <v>1</v>
      </c>
      <c r="F959">
        <v>1</v>
      </c>
      <c r="G959">
        <v>3</v>
      </c>
      <c r="H959">
        <v>3</v>
      </c>
      <c r="I959">
        <v>2</v>
      </c>
      <c r="J959">
        <v>3</v>
      </c>
      <c r="K959">
        <v>3</v>
      </c>
      <c r="L959">
        <v>2</v>
      </c>
      <c r="M959" s="32"/>
      <c r="N959">
        <v>908</v>
      </c>
      <c r="O959">
        <v>0.33</v>
      </c>
      <c r="P959">
        <v>1.9E-2</v>
      </c>
      <c r="Q959">
        <v>3.17</v>
      </c>
      <c r="R959" s="7">
        <v>10.3</v>
      </c>
      <c r="S959">
        <v>0.41</v>
      </c>
    </row>
    <row r="960" spans="1:19" x14ac:dyDescent="0.25">
      <c r="A960">
        <v>194</v>
      </c>
      <c r="B960">
        <v>196</v>
      </c>
      <c r="C960">
        <v>100</v>
      </c>
      <c r="D960">
        <v>5</v>
      </c>
      <c r="E960">
        <v>1</v>
      </c>
      <c r="F960">
        <v>2</v>
      </c>
      <c r="G960">
        <v>3</v>
      </c>
      <c r="H960">
        <v>3</v>
      </c>
      <c r="I960">
        <v>2</v>
      </c>
      <c r="J960">
        <v>2</v>
      </c>
      <c r="K960">
        <v>4</v>
      </c>
      <c r="L960">
        <v>2</v>
      </c>
      <c r="M960" s="32"/>
      <c r="N960">
        <v>909</v>
      </c>
      <c r="O960">
        <v>0.1</v>
      </c>
      <c r="P960" t="s">
        <v>327</v>
      </c>
      <c r="Q960">
        <v>1.01</v>
      </c>
      <c r="R960" s="7">
        <v>14.85</v>
      </c>
      <c r="S960">
        <v>0.1</v>
      </c>
    </row>
    <row r="961" spans="1:19" x14ac:dyDescent="0.25">
      <c r="A961">
        <v>196</v>
      </c>
      <c r="B961">
        <v>198</v>
      </c>
      <c r="C961">
        <v>100</v>
      </c>
      <c r="D961">
        <v>8</v>
      </c>
      <c r="E961">
        <v>1</v>
      </c>
      <c r="F961">
        <v>1</v>
      </c>
      <c r="G961">
        <v>3</v>
      </c>
      <c r="H961">
        <v>2</v>
      </c>
      <c r="I961">
        <v>1</v>
      </c>
      <c r="J961">
        <v>2</v>
      </c>
      <c r="K961">
        <v>4</v>
      </c>
      <c r="L961">
        <v>2</v>
      </c>
      <c r="M961" s="41" t="s">
        <v>955</v>
      </c>
      <c r="N961">
        <v>910</v>
      </c>
      <c r="O961">
        <v>0.24</v>
      </c>
      <c r="P961">
        <v>8.9999999999999993E-3</v>
      </c>
      <c r="Q961">
        <v>2.83</v>
      </c>
      <c r="R961" s="7">
        <v>9.23</v>
      </c>
      <c r="S961">
        <v>0.8</v>
      </c>
    </row>
    <row r="962" spans="1:19" x14ac:dyDescent="0.25">
      <c r="A962">
        <v>198</v>
      </c>
      <c r="B962">
        <v>200</v>
      </c>
      <c r="C962">
        <v>100</v>
      </c>
      <c r="D962">
        <v>5</v>
      </c>
      <c r="E962">
        <v>1</v>
      </c>
      <c r="F962">
        <v>1</v>
      </c>
      <c r="G962">
        <v>2</v>
      </c>
      <c r="H962">
        <v>3</v>
      </c>
      <c r="I962">
        <v>1</v>
      </c>
      <c r="J962">
        <v>2</v>
      </c>
      <c r="K962">
        <v>4</v>
      </c>
      <c r="L962">
        <v>2</v>
      </c>
      <c r="M962" s="61" t="s">
        <v>956</v>
      </c>
      <c r="N962">
        <v>911</v>
      </c>
      <c r="O962">
        <v>0.18</v>
      </c>
      <c r="P962">
        <v>5.0000000000000001E-3</v>
      </c>
      <c r="Q962">
        <v>1.87</v>
      </c>
      <c r="R962" s="7">
        <v>15.15</v>
      </c>
      <c r="S962">
        <v>0.54</v>
      </c>
    </row>
    <row r="963" spans="1:19" x14ac:dyDescent="0.25">
      <c r="A963">
        <v>200</v>
      </c>
      <c r="B963">
        <v>202</v>
      </c>
      <c r="C963">
        <v>100</v>
      </c>
      <c r="D963">
        <v>4</v>
      </c>
      <c r="E963">
        <v>1</v>
      </c>
      <c r="F963">
        <v>1</v>
      </c>
      <c r="G963">
        <v>3</v>
      </c>
      <c r="H963">
        <v>2</v>
      </c>
      <c r="I963">
        <v>2</v>
      </c>
      <c r="J963">
        <v>2</v>
      </c>
      <c r="K963">
        <v>4</v>
      </c>
      <c r="L963">
        <v>3</v>
      </c>
      <c r="M963" s="53" t="s">
        <v>957</v>
      </c>
      <c r="N963">
        <v>912</v>
      </c>
      <c r="O963">
        <v>0.14000000000000001</v>
      </c>
      <c r="P963" t="s">
        <v>327</v>
      </c>
      <c r="Q963">
        <v>1.43</v>
      </c>
      <c r="R963" s="7">
        <v>11.05</v>
      </c>
      <c r="S963">
        <v>0.19</v>
      </c>
    </row>
    <row r="964" spans="1:19" x14ac:dyDescent="0.25">
      <c r="A964">
        <v>202</v>
      </c>
      <c r="B964">
        <v>204</v>
      </c>
      <c r="C964">
        <v>100</v>
      </c>
      <c r="D964">
        <v>3</v>
      </c>
      <c r="E964">
        <v>1</v>
      </c>
      <c r="F964">
        <v>1</v>
      </c>
      <c r="G964">
        <v>2</v>
      </c>
      <c r="H964">
        <v>3</v>
      </c>
      <c r="I964">
        <v>2</v>
      </c>
      <c r="J964">
        <v>2</v>
      </c>
      <c r="K964">
        <v>4</v>
      </c>
      <c r="L964">
        <v>3</v>
      </c>
      <c r="M964" s="41" t="s">
        <v>958</v>
      </c>
      <c r="N964">
        <v>913</v>
      </c>
      <c r="O964">
        <v>0.47</v>
      </c>
      <c r="P964">
        <v>1.7000000000000001E-2</v>
      </c>
      <c r="Q964">
        <v>6.08</v>
      </c>
      <c r="R964" s="7">
        <v>11</v>
      </c>
      <c r="S964">
        <v>0.75</v>
      </c>
    </row>
    <row r="965" spans="1:19" x14ac:dyDescent="0.25">
      <c r="A965">
        <v>204</v>
      </c>
      <c r="B965">
        <v>206</v>
      </c>
      <c r="C965">
        <v>100</v>
      </c>
      <c r="D965">
        <v>3</v>
      </c>
      <c r="E965">
        <v>1</v>
      </c>
      <c r="F965">
        <v>1</v>
      </c>
      <c r="G965">
        <v>2</v>
      </c>
      <c r="H965">
        <v>2</v>
      </c>
      <c r="I965">
        <v>2</v>
      </c>
      <c r="J965">
        <v>2</v>
      </c>
      <c r="K965">
        <v>4</v>
      </c>
      <c r="L965">
        <v>3</v>
      </c>
      <c r="M965" s="32"/>
      <c r="N965">
        <v>914</v>
      </c>
      <c r="O965">
        <v>0.33</v>
      </c>
      <c r="P965">
        <v>1.0999999999999999E-2</v>
      </c>
      <c r="Q965">
        <v>3.1</v>
      </c>
      <c r="R965" s="7">
        <v>16.05</v>
      </c>
      <c r="S965">
        <v>0.45</v>
      </c>
    </row>
    <row r="966" spans="1:19" x14ac:dyDescent="0.25">
      <c r="A966">
        <v>206</v>
      </c>
      <c r="B966">
        <v>208</v>
      </c>
      <c r="C966">
        <v>100</v>
      </c>
      <c r="D966">
        <v>5</v>
      </c>
      <c r="E966">
        <v>1</v>
      </c>
      <c r="F966">
        <v>1</v>
      </c>
      <c r="G966">
        <v>3</v>
      </c>
      <c r="H966">
        <v>3</v>
      </c>
      <c r="I966">
        <v>1</v>
      </c>
      <c r="J966">
        <v>2</v>
      </c>
      <c r="K966">
        <v>4</v>
      </c>
      <c r="L966">
        <v>3</v>
      </c>
      <c r="M966" s="41" t="s">
        <v>959</v>
      </c>
      <c r="N966">
        <v>915</v>
      </c>
      <c r="O966">
        <v>0.34</v>
      </c>
      <c r="P966">
        <v>6.0000000000000001E-3</v>
      </c>
      <c r="Q966">
        <v>3.14</v>
      </c>
      <c r="R966" s="7">
        <v>14.65</v>
      </c>
      <c r="S966">
        <v>0.33</v>
      </c>
    </row>
    <row r="967" spans="1:19" x14ac:dyDescent="0.25">
      <c r="A967">
        <v>208</v>
      </c>
      <c r="B967">
        <v>210</v>
      </c>
      <c r="C967">
        <v>100</v>
      </c>
      <c r="D967">
        <v>4</v>
      </c>
      <c r="E967">
        <v>1</v>
      </c>
      <c r="F967">
        <v>1</v>
      </c>
      <c r="G967">
        <v>2</v>
      </c>
      <c r="H967">
        <v>2</v>
      </c>
      <c r="I967">
        <v>1</v>
      </c>
      <c r="J967">
        <v>2</v>
      </c>
      <c r="K967">
        <v>4</v>
      </c>
      <c r="L967">
        <v>3</v>
      </c>
      <c r="M967" s="32"/>
      <c r="N967">
        <v>916</v>
      </c>
      <c r="O967">
        <v>0.77</v>
      </c>
      <c r="P967">
        <v>1.7000000000000001E-2</v>
      </c>
      <c r="Q967">
        <v>5.84</v>
      </c>
      <c r="R967" s="7">
        <v>8.82</v>
      </c>
      <c r="S967">
        <v>0.75</v>
      </c>
    </row>
    <row r="968" spans="1:19" x14ac:dyDescent="0.25">
      <c r="A968">
        <v>210</v>
      </c>
      <c r="B968">
        <v>212</v>
      </c>
      <c r="C968">
        <v>100</v>
      </c>
      <c r="D968">
        <v>4</v>
      </c>
      <c r="E968">
        <v>1</v>
      </c>
      <c r="F968">
        <v>1</v>
      </c>
      <c r="G968">
        <v>2</v>
      </c>
      <c r="H968">
        <v>3</v>
      </c>
      <c r="I968">
        <v>1</v>
      </c>
      <c r="J968">
        <v>2</v>
      </c>
      <c r="K968">
        <v>4</v>
      </c>
      <c r="L968">
        <v>3</v>
      </c>
      <c r="M968" s="41" t="s">
        <v>960</v>
      </c>
      <c r="N968">
        <v>917</v>
      </c>
      <c r="O968">
        <v>0.41</v>
      </c>
      <c r="P968">
        <v>8.0000000000000002E-3</v>
      </c>
      <c r="Q968">
        <v>3.01</v>
      </c>
      <c r="R968" s="7">
        <v>5.22</v>
      </c>
      <c r="S968">
        <v>0.32</v>
      </c>
    </row>
    <row r="969" spans="1:19" x14ac:dyDescent="0.25">
      <c r="A969">
        <v>212</v>
      </c>
      <c r="B969">
        <v>214</v>
      </c>
      <c r="C969">
        <v>100</v>
      </c>
      <c r="D969">
        <v>3</v>
      </c>
      <c r="E969">
        <v>1</v>
      </c>
      <c r="F969">
        <v>2</v>
      </c>
      <c r="G969">
        <v>2</v>
      </c>
      <c r="H969">
        <v>2</v>
      </c>
      <c r="I969">
        <v>1</v>
      </c>
      <c r="J969">
        <v>2</v>
      </c>
      <c r="K969">
        <v>3</v>
      </c>
      <c r="L969">
        <v>3</v>
      </c>
      <c r="M969" s="41" t="s">
        <v>961</v>
      </c>
      <c r="N969">
        <v>918</v>
      </c>
      <c r="O969">
        <v>0.56000000000000005</v>
      </c>
      <c r="P969">
        <v>5.0000000000000001E-3</v>
      </c>
      <c r="Q969">
        <v>6.6</v>
      </c>
      <c r="R969" s="7">
        <v>4.13</v>
      </c>
      <c r="S969">
        <v>0.25</v>
      </c>
    </row>
    <row r="970" spans="1:19" x14ac:dyDescent="0.25">
      <c r="A970">
        <v>214</v>
      </c>
      <c r="B970">
        <v>216</v>
      </c>
      <c r="C970">
        <v>100</v>
      </c>
      <c r="D970">
        <v>5</v>
      </c>
      <c r="E970">
        <v>1</v>
      </c>
      <c r="F970">
        <v>3</v>
      </c>
      <c r="G970">
        <v>3</v>
      </c>
      <c r="H970">
        <v>3</v>
      </c>
      <c r="I970">
        <v>1</v>
      </c>
      <c r="J970">
        <v>2</v>
      </c>
      <c r="K970">
        <v>4</v>
      </c>
      <c r="L970">
        <v>2</v>
      </c>
      <c r="M970" s="32"/>
      <c r="N970">
        <v>919</v>
      </c>
      <c r="O970">
        <v>0.35</v>
      </c>
      <c r="P970" t="s">
        <v>327</v>
      </c>
      <c r="Q970">
        <v>4.4000000000000004</v>
      </c>
      <c r="R970" s="7">
        <v>4.88</v>
      </c>
      <c r="S970">
        <v>0.16</v>
      </c>
    </row>
    <row r="971" spans="1:19" x14ac:dyDescent="0.25">
      <c r="M971" s="38" t="s">
        <v>962</v>
      </c>
      <c r="N971" s="45">
        <v>920</v>
      </c>
      <c r="O971" s="55">
        <v>1</v>
      </c>
      <c r="P971" s="45">
        <v>0.93899999999999995</v>
      </c>
      <c r="Q971">
        <v>3.54</v>
      </c>
      <c r="R971" s="7">
        <v>14.4</v>
      </c>
      <c r="S971" s="45">
        <v>1.38</v>
      </c>
    </row>
    <row r="972" spans="1:19" x14ac:dyDescent="0.25">
      <c r="A972">
        <v>216</v>
      </c>
      <c r="B972">
        <v>218</v>
      </c>
      <c r="C972">
        <v>100</v>
      </c>
      <c r="D972">
        <v>7</v>
      </c>
      <c r="E972">
        <v>1</v>
      </c>
      <c r="F972">
        <v>3</v>
      </c>
      <c r="G972">
        <v>2</v>
      </c>
      <c r="H972">
        <v>2</v>
      </c>
      <c r="I972">
        <v>1</v>
      </c>
      <c r="J972">
        <v>2</v>
      </c>
      <c r="K972">
        <v>4</v>
      </c>
      <c r="L972">
        <v>2</v>
      </c>
      <c r="M972" s="41" t="s">
        <v>963</v>
      </c>
      <c r="N972">
        <v>921</v>
      </c>
      <c r="O972">
        <v>0.76</v>
      </c>
      <c r="P972">
        <v>0.02</v>
      </c>
      <c r="Q972">
        <v>13.05</v>
      </c>
      <c r="R972" s="7">
        <v>5.47</v>
      </c>
      <c r="S972">
        <v>0.4</v>
      </c>
    </row>
    <row r="973" spans="1:19" x14ac:dyDescent="0.25">
      <c r="A973">
        <v>218</v>
      </c>
      <c r="B973">
        <v>220</v>
      </c>
      <c r="C973">
        <v>100</v>
      </c>
      <c r="D973">
        <v>2</v>
      </c>
      <c r="E973">
        <v>1</v>
      </c>
      <c r="F973">
        <v>2</v>
      </c>
      <c r="G973">
        <v>3</v>
      </c>
      <c r="H973">
        <v>2</v>
      </c>
      <c r="I973">
        <v>0</v>
      </c>
      <c r="J973">
        <v>3</v>
      </c>
      <c r="K973">
        <v>4</v>
      </c>
      <c r="L973">
        <v>3</v>
      </c>
      <c r="M973" s="41" t="s">
        <v>964</v>
      </c>
      <c r="N973">
        <v>922</v>
      </c>
      <c r="O973">
        <v>1.1200000000000001</v>
      </c>
      <c r="P973">
        <v>2.3E-2</v>
      </c>
      <c r="Q973">
        <v>10.050000000000001</v>
      </c>
      <c r="R973" s="7">
        <v>4.93</v>
      </c>
      <c r="S973">
        <v>0.89</v>
      </c>
    </row>
    <row r="974" spans="1:19" x14ac:dyDescent="0.25">
      <c r="A974">
        <v>220</v>
      </c>
      <c r="B974">
        <v>222</v>
      </c>
      <c r="C974">
        <v>100</v>
      </c>
      <c r="D974">
        <v>4</v>
      </c>
      <c r="E974">
        <v>1</v>
      </c>
      <c r="F974">
        <v>2</v>
      </c>
      <c r="G974">
        <v>3</v>
      </c>
      <c r="H974">
        <v>1</v>
      </c>
      <c r="I974">
        <v>1</v>
      </c>
      <c r="J974">
        <v>2</v>
      </c>
      <c r="K974">
        <v>4</v>
      </c>
      <c r="L974">
        <v>2</v>
      </c>
      <c r="M974" s="32"/>
      <c r="N974">
        <v>923</v>
      </c>
      <c r="O974">
        <v>0.66</v>
      </c>
      <c r="P974">
        <v>1.0999999999999999E-2</v>
      </c>
      <c r="Q974">
        <v>6.79</v>
      </c>
      <c r="R974" s="7">
        <v>3.58</v>
      </c>
      <c r="S974">
        <v>0.44</v>
      </c>
    </row>
    <row r="975" spans="1:19" x14ac:dyDescent="0.25">
      <c r="A975">
        <v>222</v>
      </c>
      <c r="B975">
        <v>224</v>
      </c>
      <c r="C975">
        <v>100</v>
      </c>
      <c r="D975">
        <v>6</v>
      </c>
      <c r="E975">
        <v>1</v>
      </c>
      <c r="F975">
        <v>1</v>
      </c>
      <c r="G975">
        <v>3</v>
      </c>
      <c r="H975">
        <v>2</v>
      </c>
      <c r="I975">
        <v>1</v>
      </c>
      <c r="J975">
        <v>3</v>
      </c>
      <c r="K975">
        <v>4</v>
      </c>
      <c r="L975">
        <v>3</v>
      </c>
      <c r="M975" s="32"/>
      <c r="N975">
        <v>924</v>
      </c>
      <c r="O975">
        <v>0.37</v>
      </c>
      <c r="P975" t="s">
        <v>327</v>
      </c>
      <c r="Q975">
        <v>2.76</v>
      </c>
      <c r="R975" s="7">
        <v>8.61</v>
      </c>
      <c r="S975">
        <v>0.32</v>
      </c>
    </row>
    <row r="976" spans="1:19" x14ac:dyDescent="0.25">
      <c r="A976">
        <v>224</v>
      </c>
      <c r="B976">
        <v>226</v>
      </c>
      <c r="C976">
        <v>100</v>
      </c>
      <c r="D976">
        <v>4</v>
      </c>
      <c r="E976">
        <v>1</v>
      </c>
      <c r="F976">
        <v>2</v>
      </c>
      <c r="G976">
        <v>2</v>
      </c>
      <c r="H976">
        <v>2</v>
      </c>
      <c r="I976">
        <v>0</v>
      </c>
      <c r="J976">
        <v>2</v>
      </c>
      <c r="K976">
        <v>4</v>
      </c>
      <c r="L976">
        <v>3</v>
      </c>
      <c r="M976" s="41" t="s">
        <v>965</v>
      </c>
      <c r="N976">
        <v>925</v>
      </c>
      <c r="O976">
        <v>0.34</v>
      </c>
      <c r="P976">
        <v>5.0000000000000001E-3</v>
      </c>
      <c r="Q976">
        <v>4.0199999999999996</v>
      </c>
      <c r="R976" s="7">
        <v>9.81</v>
      </c>
      <c r="S976">
        <v>0.2</v>
      </c>
    </row>
    <row r="977" spans="1:19" x14ac:dyDescent="0.25">
      <c r="A977">
        <v>226</v>
      </c>
      <c r="B977">
        <v>228</v>
      </c>
      <c r="C977">
        <v>100</v>
      </c>
      <c r="D977">
        <v>9</v>
      </c>
      <c r="E977">
        <v>1</v>
      </c>
      <c r="F977">
        <v>1</v>
      </c>
      <c r="G977">
        <v>2</v>
      </c>
      <c r="H977">
        <v>2</v>
      </c>
      <c r="I977">
        <v>1</v>
      </c>
      <c r="J977">
        <v>3</v>
      </c>
      <c r="K977">
        <v>4</v>
      </c>
      <c r="L977">
        <v>2</v>
      </c>
      <c r="M977" s="41" t="s">
        <v>966</v>
      </c>
      <c r="N977">
        <v>926</v>
      </c>
      <c r="O977">
        <v>0.45</v>
      </c>
      <c r="P977">
        <v>1.2999999999999999E-2</v>
      </c>
      <c r="Q977">
        <v>5.31</v>
      </c>
      <c r="R977" s="7">
        <v>10.7</v>
      </c>
      <c r="S977">
        <v>0.24</v>
      </c>
    </row>
    <row r="978" spans="1:19" x14ac:dyDescent="0.25">
      <c r="A978">
        <v>228</v>
      </c>
      <c r="B978">
        <v>230</v>
      </c>
      <c r="C978">
        <v>100</v>
      </c>
      <c r="D978">
        <v>4</v>
      </c>
      <c r="E978">
        <v>1</v>
      </c>
      <c r="F978">
        <v>1</v>
      </c>
      <c r="G978">
        <v>2</v>
      </c>
      <c r="H978">
        <v>2</v>
      </c>
      <c r="I978">
        <v>2</v>
      </c>
      <c r="J978">
        <v>2</v>
      </c>
      <c r="K978">
        <v>4</v>
      </c>
      <c r="L978">
        <v>2</v>
      </c>
      <c r="M978" s="32"/>
      <c r="N978">
        <v>927</v>
      </c>
      <c r="O978">
        <v>0.54</v>
      </c>
      <c r="P978">
        <v>8.9999999999999993E-3</v>
      </c>
      <c r="Q978">
        <v>7.15</v>
      </c>
      <c r="R978" s="7">
        <v>18.350000000000001</v>
      </c>
      <c r="S978">
        <v>0.4</v>
      </c>
    </row>
    <row r="979" spans="1:19" x14ac:dyDescent="0.25">
      <c r="A979">
        <v>230</v>
      </c>
      <c r="B979">
        <v>232</v>
      </c>
      <c r="C979">
        <v>100</v>
      </c>
      <c r="D979">
        <v>3</v>
      </c>
      <c r="E979">
        <v>1</v>
      </c>
      <c r="F979">
        <v>1</v>
      </c>
      <c r="G979">
        <v>2</v>
      </c>
      <c r="H979">
        <v>3</v>
      </c>
      <c r="I979">
        <v>2</v>
      </c>
      <c r="J979">
        <v>3</v>
      </c>
      <c r="K979">
        <v>3</v>
      </c>
      <c r="L979">
        <v>2</v>
      </c>
      <c r="M979" s="62" t="s">
        <v>967</v>
      </c>
      <c r="N979">
        <v>928</v>
      </c>
      <c r="O979">
        <v>0.28999999999999998</v>
      </c>
      <c r="P979">
        <v>0.01</v>
      </c>
      <c r="Q979">
        <v>3.72</v>
      </c>
      <c r="R979" s="7">
        <v>30.7</v>
      </c>
      <c r="S979">
        <v>0.21</v>
      </c>
    </row>
    <row r="980" spans="1:19" x14ac:dyDescent="0.25">
      <c r="A980">
        <v>232</v>
      </c>
      <c r="B980">
        <v>234</v>
      </c>
      <c r="C980">
        <v>100</v>
      </c>
      <c r="D980">
        <v>4</v>
      </c>
      <c r="E980">
        <v>1</v>
      </c>
      <c r="F980">
        <v>1</v>
      </c>
      <c r="G980">
        <v>3</v>
      </c>
      <c r="H980">
        <v>3</v>
      </c>
      <c r="I980">
        <v>2</v>
      </c>
      <c r="J980">
        <v>2</v>
      </c>
      <c r="K980">
        <v>4</v>
      </c>
      <c r="L980">
        <v>3</v>
      </c>
      <c r="M980" s="41" t="s">
        <v>968</v>
      </c>
      <c r="N980">
        <v>929</v>
      </c>
      <c r="O980">
        <v>1.35</v>
      </c>
      <c r="P980">
        <v>2.7E-2</v>
      </c>
      <c r="Q980">
        <v>12.05</v>
      </c>
      <c r="R980" s="7">
        <v>40.6</v>
      </c>
      <c r="S980">
        <v>1.06</v>
      </c>
    </row>
    <row r="981" spans="1:19" x14ac:dyDescent="0.25">
      <c r="A981">
        <v>234</v>
      </c>
      <c r="B981">
        <v>236</v>
      </c>
      <c r="C981">
        <v>100</v>
      </c>
      <c r="D981">
        <v>3</v>
      </c>
      <c r="E981">
        <v>1</v>
      </c>
      <c r="F981">
        <v>1</v>
      </c>
      <c r="G981">
        <v>3</v>
      </c>
      <c r="H981">
        <v>2</v>
      </c>
      <c r="I981">
        <v>3</v>
      </c>
      <c r="J981">
        <v>3</v>
      </c>
      <c r="K981">
        <v>3</v>
      </c>
      <c r="L981">
        <v>2</v>
      </c>
      <c r="M981" s="41" t="s">
        <v>969</v>
      </c>
      <c r="N981">
        <v>930</v>
      </c>
      <c r="O981">
        <v>0.53</v>
      </c>
      <c r="P981">
        <v>1.2999999999999999E-2</v>
      </c>
      <c r="Q981">
        <v>8.02</v>
      </c>
      <c r="R981" s="7">
        <v>5.21</v>
      </c>
      <c r="S981">
        <v>0.18</v>
      </c>
    </row>
    <row r="982" spans="1:19" x14ac:dyDescent="0.25">
      <c r="A982">
        <v>236</v>
      </c>
      <c r="B982">
        <v>238</v>
      </c>
      <c r="C982">
        <v>100</v>
      </c>
      <c r="D982">
        <v>4</v>
      </c>
      <c r="E982">
        <v>1</v>
      </c>
      <c r="F982">
        <v>1</v>
      </c>
      <c r="G982">
        <v>3</v>
      </c>
      <c r="H982">
        <v>2</v>
      </c>
      <c r="I982">
        <v>3</v>
      </c>
      <c r="J982">
        <v>2</v>
      </c>
      <c r="K982">
        <v>4</v>
      </c>
      <c r="L982">
        <v>2</v>
      </c>
      <c r="M982" s="32"/>
      <c r="N982">
        <v>931</v>
      </c>
      <c r="O982">
        <v>0.1</v>
      </c>
      <c r="P982">
        <v>8.9999999999999993E-3</v>
      </c>
      <c r="Q982">
        <v>1.21</v>
      </c>
      <c r="R982" s="7">
        <v>10.8</v>
      </c>
      <c r="S982">
        <v>0.13</v>
      </c>
    </row>
    <row r="983" spans="1:19" x14ac:dyDescent="0.25">
      <c r="A983">
        <v>238</v>
      </c>
      <c r="B983">
        <v>240</v>
      </c>
      <c r="C983">
        <v>100</v>
      </c>
      <c r="D983">
        <v>4</v>
      </c>
      <c r="E983">
        <v>1</v>
      </c>
      <c r="F983">
        <v>1</v>
      </c>
      <c r="G983">
        <v>3</v>
      </c>
      <c r="H983">
        <v>2</v>
      </c>
      <c r="I983">
        <v>3</v>
      </c>
      <c r="J983">
        <v>3</v>
      </c>
      <c r="K983">
        <v>4</v>
      </c>
      <c r="L983">
        <v>1</v>
      </c>
      <c r="M983" s="61" t="s">
        <v>970</v>
      </c>
      <c r="N983">
        <v>932</v>
      </c>
      <c r="O983">
        <v>0.08</v>
      </c>
      <c r="P983" t="s">
        <v>327</v>
      </c>
      <c r="Q983">
        <v>0.48</v>
      </c>
      <c r="R983" s="7">
        <v>10.45</v>
      </c>
      <c r="S983">
        <v>0.1</v>
      </c>
    </row>
    <row r="984" spans="1:19" x14ac:dyDescent="0.25">
      <c r="A984">
        <v>240</v>
      </c>
      <c r="B984">
        <v>242</v>
      </c>
      <c r="C984">
        <v>100</v>
      </c>
      <c r="D984">
        <v>5</v>
      </c>
      <c r="E984">
        <v>1</v>
      </c>
      <c r="F984">
        <v>1</v>
      </c>
      <c r="G984">
        <v>2</v>
      </c>
      <c r="H984">
        <v>3</v>
      </c>
      <c r="I984">
        <v>2</v>
      </c>
      <c r="J984">
        <v>2</v>
      </c>
      <c r="K984">
        <v>4</v>
      </c>
      <c r="L984">
        <v>2</v>
      </c>
      <c r="M984" s="32" t="s">
        <v>971</v>
      </c>
      <c r="N984">
        <v>933</v>
      </c>
      <c r="O984">
        <v>0.21</v>
      </c>
      <c r="P984" t="s">
        <v>327</v>
      </c>
      <c r="Q984">
        <v>1.35</v>
      </c>
      <c r="R984" s="7">
        <v>6.27</v>
      </c>
      <c r="S984">
        <v>0.19</v>
      </c>
    </row>
    <row r="985" spans="1:19" x14ac:dyDescent="0.25">
      <c r="A985">
        <v>242</v>
      </c>
      <c r="B985">
        <v>244</v>
      </c>
      <c r="C985">
        <v>100</v>
      </c>
      <c r="D985">
        <v>4</v>
      </c>
      <c r="E985">
        <v>1</v>
      </c>
      <c r="F985">
        <v>1</v>
      </c>
      <c r="G985">
        <v>2</v>
      </c>
      <c r="H985">
        <v>1</v>
      </c>
      <c r="I985">
        <v>1</v>
      </c>
      <c r="J985">
        <v>2</v>
      </c>
      <c r="K985">
        <v>4</v>
      </c>
      <c r="L985">
        <v>1</v>
      </c>
      <c r="M985" s="32" t="s">
        <v>972</v>
      </c>
      <c r="N985">
        <v>934</v>
      </c>
      <c r="O985">
        <v>0.2</v>
      </c>
      <c r="P985" t="s">
        <v>327</v>
      </c>
      <c r="Q985">
        <v>1.1100000000000001</v>
      </c>
      <c r="R985" s="7">
        <v>8.66</v>
      </c>
      <c r="S985">
        <v>0.17</v>
      </c>
    </row>
    <row r="986" spans="1:19" x14ac:dyDescent="0.25">
      <c r="A986">
        <v>244</v>
      </c>
      <c r="B986">
        <v>246</v>
      </c>
      <c r="C986">
        <v>100</v>
      </c>
      <c r="D986">
        <v>6</v>
      </c>
      <c r="E986">
        <v>1</v>
      </c>
      <c r="F986">
        <v>1</v>
      </c>
      <c r="G986">
        <v>2</v>
      </c>
      <c r="H986">
        <v>2</v>
      </c>
      <c r="I986">
        <v>2</v>
      </c>
      <c r="J986">
        <v>2</v>
      </c>
      <c r="K986">
        <v>4</v>
      </c>
      <c r="L986">
        <v>2</v>
      </c>
      <c r="M986" s="32" t="s">
        <v>973</v>
      </c>
      <c r="N986">
        <v>935</v>
      </c>
      <c r="O986">
        <v>0.46</v>
      </c>
      <c r="P986" t="s">
        <v>327</v>
      </c>
      <c r="Q986">
        <v>5.62</v>
      </c>
      <c r="R986" s="7">
        <v>4.28</v>
      </c>
      <c r="S986">
        <v>0.25</v>
      </c>
    </row>
    <row r="987" spans="1:19" x14ac:dyDescent="0.25">
      <c r="A987">
        <v>246</v>
      </c>
      <c r="B987">
        <v>248</v>
      </c>
      <c r="C987">
        <v>100</v>
      </c>
      <c r="D987">
        <v>6</v>
      </c>
      <c r="E987">
        <v>1</v>
      </c>
      <c r="F987">
        <v>1</v>
      </c>
      <c r="G987">
        <v>3</v>
      </c>
      <c r="H987">
        <v>2</v>
      </c>
      <c r="I987">
        <v>2</v>
      </c>
      <c r="J987">
        <v>2</v>
      </c>
      <c r="K987">
        <v>4</v>
      </c>
      <c r="L987">
        <v>1</v>
      </c>
      <c r="M987" s="41" t="s">
        <v>974</v>
      </c>
      <c r="N987">
        <v>936</v>
      </c>
      <c r="O987">
        <v>0.42</v>
      </c>
      <c r="P987" t="s">
        <v>327</v>
      </c>
      <c r="Q987">
        <v>3.47</v>
      </c>
      <c r="R987" s="7">
        <v>6.54</v>
      </c>
      <c r="S987">
        <v>0.31</v>
      </c>
    </row>
    <row r="988" spans="1:19" x14ac:dyDescent="0.25">
      <c r="A988">
        <v>248</v>
      </c>
      <c r="B988">
        <v>250</v>
      </c>
      <c r="C988">
        <v>100</v>
      </c>
      <c r="D988">
        <v>3</v>
      </c>
      <c r="E988">
        <v>1</v>
      </c>
      <c r="F988">
        <v>1</v>
      </c>
      <c r="G988">
        <v>3</v>
      </c>
      <c r="H988">
        <v>2</v>
      </c>
      <c r="I988">
        <v>2</v>
      </c>
      <c r="J988">
        <v>2</v>
      </c>
      <c r="K988">
        <v>4</v>
      </c>
      <c r="L988">
        <v>1</v>
      </c>
      <c r="M988" s="62" t="s">
        <v>975</v>
      </c>
      <c r="N988">
        <v>937</v>
      </c>
      <c r="O988">
        <v>0.28000000000000003</v>
      </c>
      <c r="P988" t="s">
        <v>327</v>
      </c>
      <c r="Q988">
        <v>0.69</v>
      </c>
      <c r="R988" s="7">
        <v>10.15</v>
      </c>
      <c r="S988">
        <v>0.26</v>
      </c>
    </row>
    <row r="989" spans="1:19" x14ac:dyDescent="0.25">
      <c r="A989">
        <v>250</v>
      </c>
      <c r="B989">
        <v>252</v>
      </c>
      <c r="C989">
        <v>100</v>
      </c>
      <c r="D989">
        <v>5</v>
      </c>
      <c r="E989">
        <v>1</v>
      </c>
      <c r="F989">
        <v>2</v>
      </c>
      <c r="G989">
        <v>2</v>
      </c>
      <c r="H989">
        <v>3</v>
      </c>
      <c r="I989">
        <v>1</v>
      </c>
      <c r="J989">
        <v>2</v>
      </c>
      <c r="K989">
        <v>4</v>
      </c>
      <c r="L989">
        <v>2</v>
      </c>
      <c r="M989" s="32"/>
      <c r="N989">
        <v>938</v>
      </c>
      <c r="O989">
        <v>0.16</v>
      </c>
      <c r="P989" t="s">
        <v>327</v>
      </c>
      <c r="Q989">
        <v>0.67</v>
      </c>
      <c r="R989" s="7">
        <v>9.09</v>
      </c>
      <c r="S989">
        <v>0.21</v>
      </c>
    </row>
    <row r="990" spans="1:19" x14ac:dyDescent="0.25">
      <c r="A990">
        <v>252</v>
      </c>
      <c r="B990">
        <v>254</v>
      </c>
      <c r="C990">
        <v>100</v>
      </c>
      <c r="D990">
        <v>8</v>
      </c>
      <c r="E990">
        <v>1</v>
      </c>
      <c r="F990">
        <v>3</v>
      </c>
      <c r="G990">
        <v>2</v>
      </c>
      <c r="H990">
        <v>2</v>
      </c>
      <c r="I990">
        <v>2</v>
      </c>
      <c r="J990">
        <v>2</v>
      </c>
      <c r="K990">
        <v>4</v>
      </c>
      <c r="L990">
        <v>1</v>
      </c>
      <c r="M990" s="41" t="s">
        <v>976</v>
      </c>
      <c r="N990">
        <v>939</v>
      </c>
      <c r="O990">
        <v>0.14000000000000001</v>
      </c>
      <c r="P990" t="s">
        <v>327</v>
      </c>
      <c r="Q990">
        <v>0.76</v>
      </c>
      <c r="R990" s="7">
        <v>5.92</v>
      </c>
      <c r="S990">
        <v>0.21</v>
      </c>
    </row>
    <row r="991" spans="1:19" x14ac:dyDescent="0.25">
      <c r="M991" s="38" t="s">
        <v>369</v>
      </c>
      <c r="N991" s="45">
        <v>940</v>
      </c>
      <c r="O991">
        <v>0.52</v>
      </c>
      <c r="P991" t="s">
        <v>327</v>
      </c>
      <c r="Q991">
        <v>34.1</v>
      </c>
      <c r="R991" s="7">
        <v>10.85</v>
      </c>
      <c r="S991">
        <v>0.19</v>
      </c>
    </row>
    <row r="992" spans="1:19" x14ac:dyDescent="0.25">
      <c r="A992">
        <v>254</v>
      </c>
      <c r="B992">
        <v>256</v>
      </c>
      <c r="C992">
        <v>100</v>
      </c>
      <c r="D992">
        <v>20</v>
      </c>
      <c r="E992">
        <v>1</v>
      </c>
      <c r="F992">
        <v>3</v>
      </c>
      <c r="G992">
        <v>3</v>
      </c>
      <c r="H992">
        <v>2</v>
      </c>
      <c r="I992">
        <v>2</v>
      </c>
      <c r="J992">
        <v>3</v>
      </c>
      <c r="K992">
        <v>4</v>
      </c>
      <c r="L992">
        <v>2</v>
      </c>
      <c r="M992" s="32" t="s">
        <v>977</v>
      </c>
      <c r="N992">
        <v>941</v>
      </c>
      <c r="O992">
        <v>0.11</v>
      </c>
      <c r="P992">
        <v>6.0000000000000001E-3</v>
      </c>
      <c r="Q992">
        <v>0.76</v>
      </c>
      <c r="R992" s="7">
        <v>6.22</v>
      </c>
      <c r="S992">
        <v>0.34</v>
      </c>
    </row>
    <row r="993" spans="1:19" x14ac:dyDescent="0.25">
      <c r="A993">
        <v>256</v>
      </c>
      <c r="B993">
        <v>258</v>
      </c>
      <c r="C993">
        <v>100</v>
      </c>
      <c r="D993">
        <v>8</v>
      </c>
      <c r="E993">
        <v>1</v>
      </c>
      <c r="F993">
        <v>2</v>
      </c>
      <c r="G993">
        <v>2</v>
      </c>
      <c r="H993">
        <v>2</v>
      </c>
      <c r="I993">
        <v>2</v>
      </c>
      <c r="J993">
        <v>3</v>
      </c>
      <c r="K993">
        <v>4</v>
      </c>
      <c r="L993">
        <v>2</v>
      </c>
      <c r="M993" s="32" t="s">
        <v>978</v>
      </c>
      <c r="N993" s="5">
        <v>942</v>
      </c>
      <c r="O993">
        <v>0.05</v>
      </c>
      <c r="P993" t="s">
        <v>327</v>
      </c>
      <c r="Q993">
        <v>0.42</v>
      </c>
      <c r="R993" s="7">
        <v>8.6</v>
      </c>
      <c r="S993">
        <v>0.06</v>
      </c>
    </row>
    <row r="994" spans="1:19" x14ac:dyDescent="0.25">
      <c r="A994">
        <v>258</v>
      </c>
      <c r="B994">
        <v>260</v>
      </c>
      <c r="C994">
        <v>100</v>
      </c>
      <c r="D994">
        <v>7</v>
      </c>
      <c r="E994">
        <v>1</v>
      </c>
      <c r="F994">
        <v>3</v>
      </c>
      <c r="G994">
        <v>1</v>
      </c>
      <c r="H994">
        <v>2</v>
      </c>
      <c r="I994">
        <v>2</v>
      </c>
      <c r="J994">
        <v>3</v>
      </c>
      <c r="K994">
        <v>4</v>
      </c>
      <c r="L994">
        <v>2</v>
      </c>
      <c r="M994" s="32" t="s">
        <v>979</v>
      </c>
      <c r="N994">
        <v>943</v>
      </c>
      <c r="O994">
        <v>0.18</v>
      </c>
      <c r="P994" t="s">
        <v>327</v>
      </c>
      <c r="Q994">
        <v>1.92</v>
      </c>
      <c r="R994" s="7">
        <v>7.65</v>
      </c>
      <c r="S994">
        <v>0.12</v>
      </c>
    </row>
    <row r="995" spans="1:19" x14ac:dyDescent="0.25">
      <c r="A995">
        <v>260</v>
      </c>
      <c r="B995">
        <v>262</v>
      </c>
      <c r="C995">
        <v>100</v>
      </c>
      <c r="D995">
        <v>20</v>
      </c>
      <c r="E995">
        <v>1</v>
      </c>
      <c r="F995">
        <v>3</v>
      </c>
      <c r="G995">
        <v>1</v>
      </c>
      <c r="H995">
        <v>1</v>
      </c>
      <c r="I995">
        <v>1</v>
      </c>
      <c r="J995">
        <v>2</v>
      </c>
      <c r="K995">
        <v>4</v>
      </c>
      <c r="L995">
        <v>1</v>
      </c>
      <c r="M995" s="32" t="s">
        <v>980</v>
      </c>
      <c r="N995" s="5">
        <v>944</v>
      </c>
      <c r="O995">
        <v>0.1</v>
      </c>
      <c r="P995">
        <v>6.0000000000000001E-3</v>
      </c>
      <c r="Q995">
        <v>0.68</v>
      </c>
      <c r="R995" s="7">
        <v>6.35</v>
      </c>
      <c r="S995">
        <v>0.08</v>
      </c>
    </row>
    <row r="996" spans="1:19" x14ac:dyDescent="0.25">
      <c r="A996">
        <v>262</v>
      </c>
      <c r="B996">
        <v>264</v>
      </c>
      <c r="C996">
        <v>100</v>
      </c>
      <c r="D996">
        <v>7</v>
      </c>
      <c r="E996">
        <v>1</v>
      </c>
      <c r="F996">
        <v>2</v>
      </c>
      <c r="G996">
        <v>2</v>
      </c>
      <c r="H996">
        <v>2</v>
      </c>
      <c r="I996">
        <v>2</v>
      </c>
      <c r="J996">
        <v>2</v>
      </c>
      <c r="K996">
        <v>4</v>
      </c>
      <c r="L996">
        <v>1</v>
      </c>
      <c r="M996" s="32"/>
      <c r="N996">
        <v>945</v>
      </c>
      <c r="O996">
        <v>0.05</v>
      </c>
      <c r="P996">
        <v>2.1999999999999999E-2</v>
      </c>
      <c r="Q996">
        <v>0.4</v>
      </c>
      <c r="R996" s="7">
        <v>6.27</v>
      </c>
      <c r="S996">
        <v>0.06</v>
      </c>
    </row>
    <row r="997" spans="1:19" x14ac:dyDescent="0.25">
      <c r="A997">
        <v>264</v>
      </c>
      <c r="B997">
        <v>266</v>
      </c>
      <c r="C997">
        <v>100</v>
      </c>
      <c r="D997">
        <v>8</v>
      </c>
      <c r="E997">
        <v>1</v>
      </c>
      <c r="F997">
        <v>2</v>
      </c>
      <c r="G997">
        <v>1</v>
      </c>
      <c r="H997">
        <v>2</v>
      </c>
      <c r="I997">
        <v>1</v>
      </c>
      <c r="J997">
        <v>3</v>
      </c>
      <c r="K997">
        <v>4</v>
      </c>
      <c r="L997">
        <v>1</v>
      </c>
      <c r="M997" s="32"/>
      <c r="N997" s="5">
        <v>946</v>
      </c>
      <c r="O997">
        <v>0.04</v>
      </c>
      <c r="P997" t="s">
        <v>327</v>
      </c>
      <c r="Q997">
        <v>0.31</v>
      </c>
      <c r="R997" s="7">
        <v>9.9</v>
      </c>
      <c r="S997">
        <v>0.04</v>
      </c>
    </row>
    <row r="998" spans="1:19" x14ac:dyDescent="0.25">
      <c r="A998">
        <v>266</v>
      </c>
      <c r="B998">
        <v>268</v>
      </c>
      <c r="C998">
        <v>100</v>
      </c>
      <c r="D998">
        <v>7</v>
      </c>
      <c r="E998">
        <v>1</v>
      </c>
      <c r="F998">
        <v>2</v>
      </c>
      <c r="G998">
        <v>2</v>
      </c>
      <c r="H998">
        <v>3</v>
      </c>
      <c r="I998">
        <v>1</v>
      </c>
      <c r="J998">
        <v>3</v>
      </c>
      <c r="K998">
        <v>4</v>
      </c>
      <c r="L998">
        <v>1</v>
      </c>
      <c r="M998" s="32" t="s">
        <v>981</v>
      </c>
      <c r="N998">
        <v>947</v>
      </c>
      <c r="O998">
        <v>0.04</v>
      </c>
      <c r="P998" t="s">
        <v>327</v>
      </c>
      <c r="Q998">
        <v>0.31</v>
      </c>
      <c r="R998" s="7">
        <v>6.66</v>
      </c>
      <c r="S998">
        <v>0.1</v>
      </c>
    </row>
    <row r="999" spans="1:19" x14ac:dyDescent="0.25">
      <c r="A999">
        <v>268</v>
      </c>
      <c r="B999">
        <v>270</v>
      </c>
      <c r="C999">
        <v>100</v>
      </c>
      <c r="D999">
        <v>7</v>
      </c>
      <c r="E999">
        <v>1</v>
      </c>
      <c r="F999">
        <v>2</v>
      </c>
      <c r="G999">
        <v>2</v>
      </c>
      <c r="H999">
        <v>2</v>
      </c>
      <c r="I999">
        <v>1</v>
      </c>
      <c r="J999">
        <v>3</v>
      </c>
      <c r="K999">
        <v>4</v>
      </c>
      <c r="L999">
        <v>2</v>
      </c>
      <c r="M999" s="32" t="s">
        <v>982</v>
      </c>
      <c r="N999" s="5">
        <v>948</v>
      </c>
      <c r="O999">
        <v>0.04</v>
      </c>
      <c r="P999" t="s">
        <v>327</v>
      </c>
      <c r="Q999">
        <v>0.26</v>
      </c>
      <c r="R999" s="7">
        <v>5.78</v>
      </c>
      <c r="S999">
        <v>0.09</v>
      </c>
    </row>
    <row r="1000" spans="1:19" x14ac:dyDescent="0.25">
      <c r="A1000">
        <v>270</v>
      </c>
      <c r="B1000">
        <v>272</v>
      </c>
      <c r="C1000">
        <v>105</v>
      </c>
      <c r="D1000">
        <v>6</v>
      </c>
      <c r="E1000">
        <v>1</v>
      </c>
      <c r="F1000">
        <v>2</v>
      </c>
      <c r="G1000">
        <v>3</v>
      </c>
      <c r="H1000">
        <v>3</v>
      </c>
      <c r="I1000">
        <v>1</v>
      </c>
      <c r="J1000">
        <v>3</v>
      </c>
      <c r="K1000">
        <v>4</v>
      </c>
      <c r="L1000">
        <v>2</v>
      </c>
      <c r="M1000" s="32" t="s">
        <v>983</v>
      </c>
      <c r="N1000">
        <v>949</v>
      </c>
      <c r="O1000">
        <v>0.09</v>
      </c>
      <c r="P1000" t="s">
        <v>327</v>
      </c>
      <c r="Q1000">
        <v>0.39</v>
      </c>
      <c r="R1000" s="7">
        <v>4.4400000000000004</v>
      </c>
      <c r="S1000">
        <v>0.14000000000000001</v>
      </c>
    </row>
    <row r="1001" spans="1:19" x14ac:dyDescent="0.25">
      <c r="A1001">
        <v>272</v>
      </c>
      <c r="B1001">
        <v>274</v>
      </c>
      <c r="C1001">
        <v>95</v>
      </c>
      <c r="D1001">
        <v>3</v>
      </c>
      <c r="E1001">
        <v>1</v>
      </c>
      <c r="F1001">
        <v>2</v>
      </c>
      <c r="G1001">
        <v>3</v>
      </c>
      <c r="H1001">
        <v>3</v>
      </c>
      <c r="I1001">
        <v>2</v>
      </c>
      <c r="J1001">
        <v>3</v>
      </c>
      <c r="K1001">
        <v>4</v>
      </c>
      <c r="L1001">
        <v>2</v>
      </c>
      <c r="M1001" s="32" t="s">
        <v>163</v>
      </c>
      <c r="N1001" s="5">
        <v>950</v>
      </c>
      <c r="O1001">
        <v>0.08</v>
      </c>
      <c r="P1001" t="s">
        <v>327</v>
      </c>
      <c r="Q1001">
        <v>0.47</v>
      </c>
      <c r="R1001" s="7">
        <v>5.32</v>
      </c>
      <c r="S1001">
        <v>0.12</v>
      </c>
    </row>
    <row r="1002" spans="1:19" x14ac:dyDescent="0.25">
      <c r="A1002">
        <v>274</v>
      </c>
      <c r="B1002">
        <v>276</v>
      </c>
      <c r="C1002">
        <v>100</v>
      </c>
      <c r="D1002">
        <v>5</v>
      </c>
      <c r="E1002">
        <v>1</v>
      </c>
      <c r="F1002">
        <v>2</v>
      </c>
      <c r="G1002">
        <v>3</v>
      </c>
      <c r="H1002">
        <v>3</v>
      </c>
      <c r="I1002">
        <v>2</v>
      </c>
      <c r="J1002">
        <v>3</v>
      </c>
      <c r="K1002">
        <v>4</v>
      </c>
      <c r="L1002">
        <v>2</v>
      </c>
      <c r="M1002" s="32" t="s">
        <v>984</v>
      </c>
      <c r="N1002">
        <v>951</v>
      </c>
      <c r="O1002">
        <v>0.06</v>
      </c>
      <c r="P1002" t="s">
        <v>327</v>
      </c>
      <c r="Q1002">
        <v>0.32</v>
      </c>
      <c r="R1002" s="7">
        <v>6.68</v>
      </c>
      <c r="S1002">
        <v>0.12</v>
      </c>
    </row>
    <row r="1003" spans="1:19" x14ac:dyDescent="0.25">
      <c r="A1003">
        <v>276</v>
      </c>
      <c r="B1003">
        <v>278</v>
      </c>
      <c r="C1003">
        <v>100</v>
      </c>
      <c r="D1003">
        <v>7</v>
      </c>
      <c r="E1003">
        <v>1</v>
      </c>
      <c r="F1003">
        <v>2</v>
      </c>
      <c r="G1003">
        <v>3</v>
      </c>
      <c r="H1003">
        <v>3</v>
      </c>
      <c r="I1003">
        <v>1</v>
      </c>
      <c r="J1003">
        <v>3</v>
      </c>
      <c r="K1003">
        <v>4</v>
      </c>
      <c r="L1003">
        <v>1</v>
      </c>
      <c r="M1003" s="32" t="s">
        <v>985</v>
      </c>
      <c r="N1003" s="5">
        <v>952</v>
      </c>
      <c r="O1003">
        <v>0.05</v>
      </c>
      <c r="P1003" t="s">
        <v>327</v>
      </c>
      <c r="Q1003">
        <v>0.47</v>
      </c>
      <c r="R1003" s="7">
        <v>16.45</v>
      </c>
      <c r="S1003">
        <v>0.09</v>
      </c>
    </row>
    <row r="1004" spans="1:19" x14ac:dyDescent="0.25">
      <c r="A1004">
        <v>278</v>
      </c>
      <c r="B1004">
        <v>280</v>
      </c>
      <c r="C1004">
        <v>100</v>
      </c>
      <c r="D1004">
        <v>9</v>
      </c>
      <c r="E1004">
        <v>1</v>
      </c>
      <c r="F1004">
        <v>2</v>
      </c>
      <c r="G1004">
        <v>3</v>
      </c>
      <c r="H1004">
        <v>3</v>
      </c>
      <c r="I1004">
        <v>1</v>
      </c>
      <c r="J1004">
        <v>3</v>
      </c>
      <c r="K1004">
        <v>4</v>
      </c>
      <c r="L1004">
        <v>2</v>
      </c>
      <c r="M1004" s="32" t="s">
        <v>986</v>
      </c>
      <c r="N1004">
        <v>953</v>
      </c>
      <c r="O1004">
        <v>7.0000000000000007E-2</v>
      </c>
      <c r="P1004" t="s">
        <v>327</v>
      </c>
      <c r="Q1004">
        <v>0.51</v>
      </c>
      <c r="R1004" s="7">
        <v>8.73</v>
      </c>
      <c r="S1004">
        <v>0.16</v>
      </c>
    </row>
    <row r="1005" spans="1:19" x14ac:dyDescent="0.25">
      <c r="A1005">
        <v>280</v>
      </c>
      <c r="B1005">
        <v>282</v>
      </c>
      <c r="C1005">
        <v>100</v>
      </c>
      <c r="D1005">
        <v>6</v>
      </c>
      <c r="E1005">
        <v>1</v>
      </c>
      <c r="F1005">
        <v>3</v>
      </c>
      <c r="G1005">
        <v>2</v>
      </c>
      <c r="H1005">
        <v>3</v>
      </c>
      <c r="I1005">
        <v>1</v>
      </c>
      <c r="J1005">
        <v>3</v>
      </c>
      <c r="K1005">
        <v>4</v>
      </c>
      <c r="L1005">
        <v>2</v>
      </c>
      <c r="M1005" s="32" t="s">
        <v>987</v>
      </c>
      <c r="N1005" s="5">
        <v>954</v>
      </c>
      <c r="O1005">
        <v>0.05</v>
      </c>
      <c r="P1005" t="s">
        <v>327</v>
      </c>
      <c r="Q1005">
        <v>0.26</v>
      </c>
      <c r="R1005" s="7">
        <v>6.5</v>
      </c>
      <c r="S1005">
        <v>0.1</v>
      </c>
    </row>
    <row r="1006" spans="1:19" x14ac:dyDescent="0.25">
      <c r="A1006">
        <v>282</v>
      </c>
      <c r="B1006">
        <v>284</v>
      </c>
      <c r="C1006">
        <v>100</v>
      </c>
      <c r="D1006">
        <v>9</v>
      </c>
      <c r="E1006">
        <v>1</v>
      </c>
      <c r="F1006">
        <v>2</v>
      </c>
      <c r="G1006">
        <v>2</v>
      </c>
      <c r="H1006">
        <v>3</v>
      </c>
      <c r="I1006">
        <v>1</v>
      </c>
      <c r="J1006">
        <v>2</v>
      </c>
      <c r="K1006">
        <v>3</v>
      </c>
      <c r="L1006">
        <v>2</v>
      </c>
      <c r="M1006" s="32" t="s">
        <v>988</v>
      </c>
      <c r="N1006">
        <v>955</v>
      </c>
      <c r="O1006">
        <v>0.28999999999999998</v>
      </c>
      <c r="P1006" t="s">
        <v>327</v>
      </c>
      <c r="Q1006">
        <v>4.45</v>
      </c>
      <c r="R1006" s="7">
        <v>21.3</v>
      </c>
      <c r="S1006">
        <v>0.28000000000000003</v>
      </c>
    </row>
    <row r="1007" spans="1:19" x14ac:dyDescent="0.25">
      <c r="A1007">
        <v>284</v>
      </c>
      <c r="B1007">
        <v>286</v>
      </c>
      <c r="C1007">
        <v>100</v>
      </c>
      <c r="D1007" t="s">
        <v>458</v>
      </c>
      <c r="E1007">
        <v>1</v>
      </c>
      <c r="F1007">
        <v>3</v>
      </c>
      <c r="G1007">
        <v>2</v>
      </c>
      <c r="H1007">
        <v>3</v>
      </c>
      <c r="I1007">
        <v>1</v>
      </c>
      <c r="J1007">
        <v>1</v>
      </c>
      <c r="K1007">
        <v>4</v>
      </c>
      <c r="L1007">
        <v>3</v>
      </c>
      <c r="M1007" s="32" t="s">
        <v>989</v>
      </c>
      <c r="N1007" s="5">
        <v>956</v>
      </c>
      <c r="O1007">
        <v>0.56999999999999995</v>
      </c>
      <c r="P1007">
        <v>8.0000000000000002E-3</v>
      </c>
      <c r="Q1007">
        <v>7.33</v>
      </c>
      <c r="R1007" s="7">
        <v>34.200000000000003</v>
      </c>
      <c r="S1007">
        <v>0.35</v>
      </c>
    </row>
    <row r="1008" spans="1:19" x14ac:dyDescent="0.25">
      <c r="A1008">
        <v>286</v>
      </c>
      <c r="B1008">
        <v>288</v>
      </c>
      <c r="C1008">
        <v>100</v>
      </c>
      <c r="D1008" t="s">
        <v>460</v>
      </c>
      <c r="E1008">
        <v>1</v>
      </c>
      <c r="F1008">
        <v>3</v>
      </c>
      <c r="G1008">
        <v>2</v>
      </c>
      <c r="H1008">
        <v>3</v>
      </c>
      <c r="I1008">
        <v>1</v>
      </c>
      <c r="J1008">
        <v>2</v>
      </c>
      <c r="K1008">
        <v>4</v>
      </c>
      <c r="L1008">
        <v>1</v>
      </c>
      <c r="M1008" s="32" t="s">
        <v>990</v>
      </c>
      <c r="N1008">
        <v>957</v>
      </c>
      <c r="O1008">
        <v>0.36</v>
      </c>
      <c r="P1008" t="s">
        <v>327</v>
      </c>
      <c r="Q1008">
        <v>5.61</v>
      </c>
      <c r="R1008" s="7">
        <v>39.9</v>
      </c>
      <c r="S1008">
        <v>0.16</v>
      </c>
    </row>
    <row r="1009" spans="1:37" x14ac:dyDescent="0.25">
      <c r="A1009">
        <v>288</v>
      </c>
      <c r="B1009">
        <v>290</v>
      </c>
      <c r="C1009">
        <v>100</v>
      </c>
      <c r="D1009">
        <v>9</v>
      </c>
      <c r="E1009">
        <v>1</v>
      </c>
      <c r="F1009">
        <v>3</v>
      </c>
      <c r="G1009">
        <v>2</v>
      </c>
      <c r="H1009">
        <v>3</v>
      </c>
      <c r="I1009">
        <v>1</v>
      </c>
      <c r="J1009">
        <v>2</v>
      </c>
      <c r="K1009">
        <v>4</v>
      </c>
      <c r="L1009">
        <v>2</v>
      </c>
      <c r="M1009" s="32" t="s">
        <v>991</v>
      </c>
      <c r="N1009" s="5">
        <v>958</v>
      </c>
      <c r="O1009">
        <v>0.56000000000000005</v>
      </c>
      <c r="P1009" t="s">
        <v>327</v>
      </c>
      <c r="Q1009">
        <v>6.73</v>
      </c>
      <c r="R1009" s="7">
        <v>54.7</v>
      </c>
      <c r="S1009">
        <v>0.33</v>
      </c>
    </row>
    <row r="1010" spans="1:37" x14ac:dyDescent="0.25">
      <c r="A1010">
        <v>290</v>
      </c>
      <c r="B1010">
        <v>292</v>
      </c>
      <c r="C1010">
        <v>100</v>
      </c>
      <c r="D1010">
        <v>6</v>
      </c>
      <c r="E1010">
        <v>1</v>
      </c>
      <c r="F1010">
        <v>3</v>
      </c>
      <c r="G1010">
        <v>2</v>
      </c>
      <c r="H1010">
        <v>3</v>
      </c>
      <c r="I1010">
        <v>1</v>
      </c>
      <c r="J1010">
        <v>1</v>
      </c>
      <c r="K1010">
        <v>4</v>
      </c>
      <c r="L1010">
        <v>3</v>
      </c>
      <c r="M1010" s="62" t="s">
        <v>992</v>
      </c>
      <c r="N1010" s="5">
        <v>959</v>
      </c>
      <c r="O1010">
        <v>0.51</v>
      </c>
      <c r="P1010">
        <v>5.0000000000000001E-3</v>
      </c>
      <c r="Q1010">
        <v>6.52</v>
      </c>
      <c r="R1010" s="7">
        <v>34</v>
      </c>
      <c r="S1010">
        <v>0.23</v>
      </c>
      <c r="T1010">
        <f>AVERAGE(O1006:O1010,O1011:O1012:O1030,O1032:O1036)</f>
        <v>0.33666666666666661</v>
      </c>
      <c r="V1010" s="45"/>
      <c r="W1010" s="45"/>
    </row>
    <row r="1011" spans="1:37" x14ac:dyDescent="0.25">
      <c r="A1011" s="45"/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38" t="s">
        <v>993</v>
      </c>
      <c r="N1011" s="45">
        <v>960</v>
      </c>
      <c r="O1011">
        <v>1.95</v>
      </c>
      <c r="P1011" t="s">
        <v>994</v>
      </c>
      <c r="Q1011">
        <v>5.5</v>
      </c>
      <c r="R1011" s="7">
        <v>32.6</v>
      </c>
      <c r="S1011">
        <v>3.09</v>
      </c>
      <c r="T1011" s="45"/>
      <c r="U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</row>
    <row r="1012" spans="1:37" x14ac:dyDescent="0.25">
      <c r="A1012">
        <v>292</v>
      </c>
      <c r="B1012">
        <v>294</v>
      </c>
      <c r="C1012">
        <v>100</v>
      </c>
      <c r="D1012">
        <v>6</v>
      </c>
      <c r="E1012">
        <v>1</v>
      </c>
      <c r="F1012">
        <v>2</v>
      </c>
      <c r="G1012">
        <v>2</v>
      </c>
      <c r="H1012">
        <v>3</v>
      </c>
      <c r="I1012">
        <v>1</v>
      </c>
      <c r="J1012">
        <v>2</v>
      </c>
      <c r="K1012">
        <v>4</v>
      </c>
      <c r="L1012">
        <v>3</v>
      </c>
      <c r="M1012" s="32" t="s">
        <v>995</v>
      </c>
      <c r="N1012">
        <f>(N1011+1)</f>
        <v>961</v>
      </c>
      <c r="O1012">
        <v>0.32</v>
      </c>
      <c r="P1012" t="s">
        <v>327</v>
      </c>
      <c r="Q1012">
        <v>4.07</v>
      </c>
      <c r="R1012" s="7">
        <v>25.4</v>
      </c>
      <c r="S1012">
        <v>0.18</v>
      </c>
    </row>
    <row r="1013" spans="1:37" x14ac:dyDescent="0.25">
      <c r="A1013">
        <f>(A1012+2)</f>
        <v>294</v>
      </c>
      <c r="B1013">
        <f>(B1012+2)</f>
        <v>296</v>
      </c>
      <c r="C1013">
        <v>100</v>
      </c>
      <c r="D1013">
        <v>6</v>
      </c>
      <c r="E1013">
        <v>1</v>
      </c>
      <c r="F1013">
        <v>2</v>
      </c>
      <c r="G1013">
        <v>2</v>
      </c>
      <c r="H1013">
        <v>3</v>
      </c>
      <c r="I1013">
        <v>1</v>
      </c>
      <c r="J1013">
        <v>2</v>
      </c>
      <c r="K1013">
        <v>4</v>
      </c>
      <c r="L1013">
        <v>3</v>
      </c>
      <c r="M1013" s="32" t="s">
        <v>996</v>
      </c>
      <c r="N1013">
        <f t="shared" ref="N1013:N1064" si="44">(N1012+1)</f>
        <v>962</v>
      </c>
      <c r="O1013">
        <v>0.59</v>
      </c>
      <c r="P1013" t="s">
        <v>327</v>
      </c>
      <c r="Q1013">
        <v>5.2</v>
      </c>
      <c r="R1013" s="7">
        <v>57.2</v>
      </c>
      <c r="S1013">
        <v>0.44</v>
      </c>
    </row>
    <row r="1014" spans="1:37" x14ac:dyDescent="0.25">
      <c r="A1014">
        <f t="shared" ref="A1014:B1029" si="45">(A1013+2)</f>
        <v>296</v>
      </c>
      <c r="B1014">
        <f t="shared" si="45"/>
        <v>298</v>
      </c>
      <c r="C1014">
        <v>100</v>
      </c>
      <c r="D1014">
        <v>10</v>
      </c>
      <c r="E1014">
        <v>1</v>
      </c>
      <c r="F1014">
        <v>2</v>
      </c>
      <c r="G1014">
        <v>2</v>
      </c>
      <c r="H1014">
        <v>3</v>
      </c>
      <c r="I1014">
        <v>1</v>
      </c>
      <c r="J1014">
        <v>3</v>
      </c>
      <c r="K1014">
        <v>4</v>
      </c>
      <c r="L1014">
        <v>2</v>
      </c>
      <c r="M1014" s="32" t="s">
        <v>997</v>
      </c>
      <c r="N1014">
        <f t="shared" si="44"/>
        <v>963</v>
      </c>
      <c r="O1014">
        <v>0.24</v>
      </c>
      <c r="P1014" t="s">
        <v>327</v>
      </c>
      <c r="Q1014">
        <v>3.04</v>
      </c>
      <c r="R1014" s="7">
        <v>19.5</v>
      </c>
      <c r="S1014">
        <v>0.12</v>
      </c>
    </row>
    <row r="1015" spans="1:37" x14ac:dyDescent="0.25">
      <c r="A1015">
        <f t="shared" si="45"/>
        <v>298</v>
      </c>
      <c r="B1015">
        <f t="shared" si="45"/>
        <v>300</v>
      </c>
      <c r="C1015">
        <v>100</v>
      </c>
      <c r="D1015">
        <v>8</v>
      </c>
      <c r="E1015">
        <v>1</v>
      </c>
      <c r="F1015">
        <v>1</v>
      </c>
      <c r="G1015">
        <v>1</v>
      </c>
      <c r="H1015">
        <v>2</v>
      </c>
      <c r="I1015">
        <v>1</v>
      </c>
      <c r="J1015">
        <v>2</v>
      </c>
      <c r="K1015">
        <v>4</v>
      </c>
      <c r="L1015">
        <v>1</v>
      </c>
      <c r="M1015" s="32" t="s">
        <v>998</v>
      </c>
      <c r="N1015">
        <f t="shared" si="44"/>
        <v>964</v>
      </c>
      <c r="O1015">
        <v>0.22</v>
      </c>
      <c r="P1015" t="s">
        <v>327</v>
      </c>
      <c r="Q1015">
        <v>3.68</v>
      </c>
      <c r="R1015" s="7">
        <v>23</v>
      </c>
      <c r="S1015">
        <v>0.1</v>
      </c>
    </row>
    <row r="1016" spans="1:37" x14ac:dyDescent="0.25">
      <c r="A1016">
        <f t="shared" si="45"/>
        <v>300</v>
      </c>
      <c r="B1016">
        <f t="shared" si="45"/>
        <v>302</v>
      </c>
      <c r="C1016">
        <v>100</v>
      </c>
      <c r="D1016">
        <v>12</v>
      </c>
      <c r="E1016">
        <v>1</v>
      </c>
      <c r="F1016">
        <v>1</v>
      </c>
      <c r="G1016">
        <v>1</v>
      </c>
      <c r="H1016">
        <v>2</v>
      </c>
      <c r="I1016">
        <v>1</v>
      </c>
      <c r="J1016">
        <v>2</v>
      </c>
      <c r="K1016">
        <v>4</v>
      </c>
      <c r="L1016">
        <v>1</v>
      </c>
      <c r="M1016" s="32" t="s">
        <v>999</v>
      </c>
      <c r="N1016">
        <f t="shared" si="44"/>
        <v>965</v>
      </c>
      <c r="O1016">
        <v>0.08</v>
      </c>
      <c r="P1016" t="s">
        <v>327</v>
      </c>
      <c r="Q1016">
        <v>0.97</v>
      </c>
      <c r="R1016" s="7">
        <v>14.5</v>
      </c>
      <c r="S1016">
        <v>0.05</v>
      </c>
    </row>
    <row r="1017" spans="1:37" x14ac:dyDescent="0.25">
      <c r="A1017">
        <f t="shared" si="45"/>
        <v>302</v>
      </c>
      <c r="B1017">
        <f t="shared" si="45"/>
        <v>304</v>
      </c>
      <c r="C1017">
        <v>100</v>
      </c>
      <c r="D1017">
        <v>11</v>
      </c>
      <c r="E1017">
        <v>1</v>
      </c>
      <c r="F1017">
        <v>2</v>
      </c>
      <c r="G1017">
        <v>2</v>
      </c>
      <c r="H1017">
        <v>1</v>
      </c>
      <c r="I1017">
        <v>1</v>
      </c>
      <c r="J1017">
        <v>3</v>
      </c>
      <c r="K1017">
        <v>4</v>
      </c>
      <c r="L1017">
        <v>2</v>
      </c>
      <c r="M1017" s="41" t="s">
        <v>1000</v>
      </c>
      <c r="N1017">
        <f t="shared" si="44"/>
        <v>966</v>
      </c>
      <c r="O1017">
        <v>0.26</v>
      </c>
      <c r="P1017" t="s">
        <v>327</v>
      </c>
      <c r="Q1017">
        <v>2</v>
      </c>
      <c r="R1017" s="7">
        <v>18.2</v>
      </c>
      <c r="S1017">
        <v>0.2</v>
      </c>
    </row>
    <row r="1018" spans="1:37" x14ac:dyDescent="0.25">
      <c r="A1018">
        <f t="shared" si="45"/>
        <v>304</v>
      </c>
      <c r="B1018">
        <f t="shared" si="45"/>
        <v>306</v>
      </c>
      <c r="C1018">
        <v>100</v>
      </c>
      <c r="D1018">
        <v>12</v>
      </c>
      <c r="E1018">
        <v>1</v>
      </c>
      <c r="F1018">
        <v>2</v>
      </c>
      <c r="G1018">
        <v>3</v>
      </c>
      <c r="H1018">
        <v>2</v>
      </c>
      <c r="I1018">
        <v>1</v>
      </c>
      <c r="J1018">
        <v>3</v>
      </c>
      <c r="K1018">
        <v>4</v>
      </c>
      <c r="L1018">
        <v>1</v>
      </c>
      <c r="M1018" s="32" t="s">
        <v>1001</v>
      </c>
      <c r="N1018">
        <f t="shared" si="44"/>
        <v>967</v>
      </c>
      <c r="O1018">
        <v>0.14000000000000001</v>
      </c>
      <c r="P1018" t="s">
        <v>327</v>
      </c>
      <c r="Q1018">
        <v>1.82</v>
      </c>
      <c r="R1018" s="7">
        <v>32</v>
      </c>
      <c r="S1018">
        <v>0.08</v>
      </c>
    </row>
    <row r="1019" spans="1:37" x14ac:dyDescent="0.25">
      <c r="A1019">
        <f t="shared" si="45"/>
        <v>306</v>
      </c>
      <c r="B1019">
        <f t="shared" si="45"/>
        <v>308</v>
      </c>
      <c r="C1019">
        <v>100</v>
      </c>
      <c r="D1019">
        <v>8</v>
      </c>
      <c r="E1019">
        <v>1</v>
      </c>
      <c r="F1019">
        <v>2</v>
      </c>
      <c r="G1019">
        <v>3</v>
      </c>
      <c r="H1019">
        <v>2</v>
      </c>
      <c r="I1019">
        <v>3</v>
      </c>
      <c r="J1019">
        <v>3</v>
      </c>
      <c r="K1019">
        <v>4</v>
      </c>
      <c r="L1019">
        <v>1</v>
      </c>
      <c r="M1019" s="32" t="s">
        <v>1002</v>
      </c>
      <c r="N1019">
        <f t="shared" si="44"/>
        <v>968</v>
      </c>
      <c r="O1019">
        <v>0.1</v>
      </c>
      <c r="P1019" t="s">
        <v>327</v>
      </c>
      <c r="Q1019">
        <v>1.42</v>
      </c>
      <c r="R1019" s="7">
        <v>8.3699999999999992</v>
      </c>
      <c r="S1019">
        <v>0.05</v>
      </c>
    </row>
    <row r="1020" spans="1:37" x14ac:dyDescent="0.25">
      <c r="A1020">
        <f t="shared" si="45"/>
        <v>308</v>
      </c>
      <c r="B1020">
        <f t="shared" si="45"/>
        <v>310</v>
      </c>
      <c r="C1020">
        <v>100</v>
      </c>
      <c r="D1020">
        <v>7</v>
      </c>
      <c r="E1020">
        <v>1</v>
      </c>
      <c r="F1020">
        <v>1</v>
      </c>
      <c r="G1020">
        <v>2</v>
      </c>
      <c r="H1020">
        <v>2</v>
      </c>
      <c r="I1020">
        <v>2</v>
      </c>
      <c r="J1020">
        <v>2</v>
      </c>
      <c r="K1020">
        <v>4</v>
      </c>
      <c r="L1020">
        <v>1</v>
      </c>
      <c r="M1020" s="32" t="s">
        <v>1003</v>
      </c>
      <c r="N1020">
        <f t="shared" si="44"/>
        <v>969</v>
      </c>
      <c r="O1020">
        <v>0.1</v>
      </c>
      <c r="P1020" t="s">
        <v>327</v>
      </c>
      <c r="Q1020">
        <v>1.23</v>
      </c>
      <c r="R1020" s="7">
        <v>22.4</v>
      </c>
      <c r="S1020">
        <v>7.0000000000000007E-2</v>
      </c>
    </row>
    <row r="1021" spans="1:37" x14ac:dyDescent="0.25">
      <c r="A1021">
        <f t="shared" si="45"/>
        <v>310</v>
      </c>
      <c r="B1021">
        <f t="shared" si="45"/>
        <v>312</v>
      </c>
      <c r="C1021">
        <v>100</v>
      </c>
      <c r="D1021">
        <v>11</v>
      </c>
      <c r="E1021">
        <v>1</v>
      </c>
      <c r="F1021">
        <v>1</v>
      </c>
      <c r="G1021">
        <v>2</v>
      </c>
      <c r="H1021">
        <v>2</v>
      </c>
      <c r="I1021">
        <v>1</v>
      </c>
      <c r="J1021">
        <v>3</v>
      </c>
      <c r="K1021">
        <v>4</v>
      </c>
      <c r="L1021">
        <v>2</v>
      </c>
      <c r="M1021" s="32" t="s">
        <v>1004</v>
      </c>
      <c r="N1021">
        <f t="shared" si="44"/>
        <v>970</v>
      </c>
      <c r="O1021">
        <v>0.18</v>
      </c>
      <c r="P1021">
        <v>7.0000000000000001E-3</v>
      </c>
      <c r="Q1021">
        <v>1.93</v>
      </c>
      <c r="R1021" s="7">
        <v>11.8</v>
      </c>
      <c r="S1021">
        <v>0.15</v>
      </c>
    </row>
    <row r="1022" spans="1:37" x14ac:dyDescent="0.25">
      <c r="A1022">
        <f t="shared" si="45"/>
        <v>312</v>
      </c>
      <c r="B1022">
        <f t="shared" si="45"/>
        <v>314</v>
      </c>
      <c r="C1022">
        <v>100</v>
      </c>
      <c r="D1022">
        <v>7</v>
      </c>
      <c r="E1022">
        <v>1</v>
      </c>
      <c r="F1022">
        <v>2</v>
      </c>
      <c r="G1022">
        <v>2</v>
      </c>
      <c r="H1022">
        <v>2</v>
      </c>
      <c r="I1022">
        <v>1</v>
      </c>
      <c r="J1022">
        <v>3</v>
      </c>
      <c r="K1022">
        <v>4</v>
      </c>
      <c r="L1022">
        <v>1</v>
      </c>
      <c r="M1022" s="53" t="s">
        <v>1005</v>
      </c>
      <c r="N1022">
        <f t="shared" si="44"/>
        <v>971</v>
      </c>
      <c r="O1022">
        <v>0.09</v>
      </c>
      <c r="P1022" t="s">
        <v>327</v>
      </c>
      <c r="Q1022">
        <v>0.76</v>
      </c>
      <c r="R1022" s="7">
        <v>58.6</v>
      </c>
      <c r="S1022">
        <v>0.09</v>
      </c>
    </row>
    <row r="1023" spans="1:37" x14ac:dyDescent="0.25">
      <c r="A1023">
        <f t="shared" si="45"/>
        <v>314</v>
      </c>
      <c r="B1023">
        <f t="shared" si="45"/>
        <v>316</v>
      </c>
      <c r="C1023">
        <v>100</v>
      </c>
      <c r="D1023">
        <v>3</v>
      </c>
      <c r="E1023">
        <v>1</v>
      </c>
      <c r="F1023">
        <v>2</v>
      </c>
      <c r="G1023">
        <v>2</v>
      </c>
      <c r="H1023">
        <v>2</v>
      </c>
      <c r="I1023">
        <v>1</v>
      </c>
      <c r="J1023">
        <v>3</v>
      </c>
      <c r="K1023">
        <v>4</v>
      </c>
      <c r="L1023">
        <v>2</v>
      </c>
      <c r="M1023" s="32" t="s">
        <v>1006</v>
      </c>
      <c r="N1023">
        <f t="shared" si="44"/>
        <v>972</v>
      </c>
      <c r="O1023">
        <v>0.06</v>
      </c>
      <c r="P1023" t="s">
        <v>327</v>
      </c>
      <c r="Q1023">
        <v>0.6</v>
      </c>
      <c r="R1023" s="7">
        <v>37</v>
      </c>
      <c r="S1023">
        <v>0.06</v>
      </c>
    </row>
    <row r="1024" spans="1:37" x14ac:dyDescent="0.25">
      <c r="A1024">
        <f t="shared" si="45"/>
        <v>316</v>
      </c>
      <c r="B1024">
        <f t="shared" si="45"/>
        <v>318</v>
      </c>
      <c r="C1024">
        <v>100</v>
      </c>
      <c r="D1024">
        <v>5</v>
      </c>
      <c r="E1024">
        <v>1</v>
      </c>
      <c r="F1024">
        <v>3</v>
      </c>
      <c r="G1024">
        <v>2</v>
      </c>
      <c r="H1024">
        <v>3</v>
      </c>
      <c r="I1024">
        <v>1</v>
      </c>
      <c r="J1024">
        <v>3</v>
      </c>
      <c r="K1024">
        <v>4</v>
      </c>
      <c r="L1024">
        <v>1</v>
      </c>
      <c r="M1024" s="32" t="s">
        <v>1007</v>
      </c>
      <c r="N1024">
        <f t="shared" si="44"/>
        <v>973</v>
      </c>
      <c r="O1024">
        <v>0.12</v>
      </c>
      <c r="P1024">
        <v>7.0000000000000001E-3</v>
      </c>
      <c r="Q1024">
        <v>1.49</v>
      </c>
      <c r="R1024" s="7">
        <v>43.8</v>
      </c>
      <c r="S1024">
        <v>0.1</v>
      </c>
    </row>
    <row r="1025" spans="1:37" x14ac:dyDescent="0.25">
      <c r="A1025">
        <f t="shared" si="45"/>
        <v>318</v>
      </c>
      <c r="B1025">
        <f t="shared" si="45"/>
        <v>320</v>
      </c>
      <c r="C1025">
        <v>100</v>
      </c>
      <c r="D1025">
        <v>6</v>
      </c>
      <c r="E1025">
        <v>1</v>
      </c>
      <c r="F1025">
        <v>3</v>
      </c>
      <c r="G1025">
        <v>2</v>
      </c>
      <c r="H1025">
        <v>2</v>
      </c>
      <c r="I1025">
        <v>2</v>
      </c>
      <c r="J1025">
        <v>2</v>
      </c>
      <c r="K1025">
        <v>4</v>
      </c>
      <c r="L1025">
        <v>1</v>
      </c>
      <c r="M1025" s="32" t="s">
        <v>1008</v>
      </c>
      <c r="N1025">
        <f t="shared" si="44"/>
        <v>974</v>
      </c>
      <c r="O1025">
        <v>0.09</v>
      </c>
      <c r="P1025" t="s">
        <v>327</v>
      </c>
      <c r="Q1025">
        <v>0.92</v>
      </c>
      <c r="R1025" s="7">
        <v>11.3</v>
      </c>
      <c r="S1025">
        <v>0.06</v>
      </c>
    </row>
    <row r="1026" spans="1:37" x14ac:dyDescent="0.25">
      <c r="A1026">
        <f t="shared" si="45"/>
        <v>320</v>
      </c>
      <c r="B1026">
        <f t="shared" si="45"/>
        <v>322</v>
      </c>
      <c r="C1026">
        <v>100</v>
      </c>
      <c r="D1026">
        <v>8</v>
      </c>
      <c r="E1026">
        <v>1</v>
      </c>
      <c r="F1026">
        <v>3</v>
      </c>
      <c r="G1026">
        <v>2</v>
      </c>
      <c r="H1026">
        <v>2</v>
      </c>
      <c r="I1026">
        <v>1</v>
      </c>
      <c r="J1026">
        <v>2</v>
      </c>
      <c r="K1026">
        <v>4</v>
      </c>
      <c r="L1026">
        <v>1</v>
      </c>
      <c r="M1026" s="32" t="s">
        <v>1009</v>
      </c>
      <c r="N1026">
        <f t="shared" si="44"/>
        <v>975</v>
      </c>
      <c r="O1026">
        <v>0.17</v>
      </c>
      <c r="P1026">
        <v>6.0000000000000001E-3</v>
      </c>
      <c r="Q1026">
        <v>2.06</v>
      </c>
      <c r="R1026" s="7">
        <v>17.75</v>
      </c>
      <c r="S1026">
        <v>0.12</v>
      </c>
    </row>
    <row r="1027" spans="1:37" x14ac:dyDescent="0.25">
      <c r="A1027">
        <f t="shared" si="45"/>
        <v>322</v>
      </c>
      <c r="B1027">
        <f t="shared" si="45"/>
        <v>324</v>
      </c>
      <c r="C1027">
        <v>100</v>
      </c>
      <c r="D1027">
        <v>5</v>
      </c>
      <c r="E1027">
        <v>1</v>
      </c>
      <c r="F1027">
        <v>2</v>
      </c>
      <c r="G1027">
        <v>2</v>
      </c>
      <c r="H1027">
        <v>2</v>
      </c>
      <c r="I1027">
        <v>1</v>
      </c>
      <c r="J1027">
        <v>3</v>
      </c>
      <c r="K1027">
        <v>4</v>
      </c>
      <c r="L1027">
        <v>2</v>
      </c>
      <c r="M1027" s="32" t="s">
        <v>1010</v>
      </c>
      <c r="N1027">
        <f t="shared" si="44"/>
        <v>976</v>
      </c>
      <c r="O1027">
        <v>0.25</v>
      </c>
      <c r="P1027" t="s">
        <v>327</v>
      </c>
      <c r="Q1027">
        <v>4</v>
      </c>
      <c r="R1027" s="7">
        <v>17.05</v>
      </c>
      <c r="S1027">
        <v>0.13</v>
      </c>
    </row>
    <row r="1028" spans="1:37" x14ac:dyDescent="0.25">
      <c r="A1028">
        <f t="shared" si="45"/>
        <v>324</v>
      </c>
      <c r="B1028">
        <f t="shared" si="45"/>
        <v>326</v>
      </c>
      <c r="C1028">
        <v>100</v>
      </c>
      <c r="D1028">
        <v>10</v>
      </c>
      <c r="E1028">
        <v>1</v>
      </c>
      <c r="F1028">
        <v>2</v>
      </c>
      <c r="G1028">
        <v>1</v>
      </c>
      <c r="H1028">
        <v>2</v>
      </c>
      <c r="I1028">
        <v>1</v>
      </c>
      <c r="J1028">
        <v>3</v>
      </c>
      <c r="K1028">
        <v>4</v>
      </c>
      <c r="L1028">
        <v>3</v>
      </c>
      <c r="M1028" s="41" t="s">
        <v>1011</v>
      </c>
      <c r="N1028">
        <f t="shared" si="44"/>
        <v>977</v>
      </c>
      <c r="O1028">
        <v>0.43</v>
      </c>
      <c r="P1028">
        <v>1.7000000000000001E-2</v>
      </c>
      <c r="Q1028">
        <v>3.65</v>
      </c>
      <c r="R1028" s="7">
        <v>10.55</v>
      </c>
      <c r="S1028">
        <v>0.36</v>
      </c>
    </row>
    <row r="1029" spans="1:37" x14ac:dyDescent="0.25">
      <c r="A1029">
        <f t="shared" si="45"/>
        <v>326</v>
      </c>
      <c r="B1029">
        <f t="shared" si="45"/>
        <v>328</v>
      </c>
      <c r="C1029">
        <v>100</v>
      </c>
      <c r="D1029">
        <v>15</v>
      </c>
      <c r="E1029">
        <v>1</v>
      </c>
      <c r="F1029">
        <v>2</v>
      </c>
      <c r="G1029">
        <v>1</v>
      </c>
      <c r="H1029">
        <v>2</v>
      </c>
      <c r="I1029">
        <v>1</v>
      </c>
      <c r="J1029">
        <v>2</v>
      </c>
      <c r="K1029">
        <v>4</v>
      </c>
      <c r="L1029">
        <v>3</v>
      </c>
      <c r="M1029" s="32" t="s">
        <v>1012</v>
      </c>
      <c r="N1029">
        <f t="shared" si="44"/>
        <v>978</v>
      </c>
      <c r="O1029">
        <v>0.38</v>
      </c>
      <c r="P1029">
        <v>6.0000000000000001E-3</v>
      </c>
      <c r="Q1029">
        <v>1.66</v>
      </c>
      <c r="R1029" s="7">
        <v>9.41</v>
      </c>
      <c r="S1029">
        <v>0.35</v>
      </c>
    </row>
    <row r="1030" spans="1:37" x14ac:dyDescent="0.25">
      <c r="A1030">
        <f t="shared" ref="A1030:B1030" si="46">(A1029+2)</f>
        <v>328</v>
      </c>
      <c r="B1030">
        <f t="shared" si="46"/>
        <v>330</v>
      </c>
      <c r="C1030">
        <f>(C1029+2)</f>
        <v>102</v>
      </c>
      <c r="D1030">
        <v>10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3</v>
      </c>
      <c r="K1030">
        <v>4</v>
      </c>
      <c r="L1030">
        <v>1</v>
      </c>
      <c r="M1030" s="41" t="s">
        <v>1013</v>
      </c>
      <c r="N1030">
        <f t="shared" si="44"/>
        <v>979</v>
      </c>
      <c r="O1030">
        <v>0.24</v>
      </c>
      <c r="P1030">
        <v>5.0000000000000001E-3</v>
      </c>
      <c r="Q1030">
        <v>1.58</v>
      </c>
      <c r="R1030" s="7">
        <v>12.25</v>
      </c>
      <c r="S1030">
        <v>0.15</v>
      </c>
    </row>
    <row r="1031" spans="1:37" x14ac:dyDescent="0.25">
      <c r="A1031" s="45"/>
      <c r="B1031" s="45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38" t="s">
        <v>371</v>
      </c>
      <c r="N1031" s="45">
        <f t="shared" si="44"/>
        <v>980</v>
      </c>
      <c r="O1031" s="45">
        <v>1.06</v>
      </c>
      <c r="P1031">
        <v>0.19400000000000001</v>
      </c>
      <c r="Q1031" s="45">
        <v>97</v>
      </c>
      <c r="R1031" s="7">
        <v>13.95</v>
      </c>
      <c r="S1031">
        <v>0.46</v>
      </c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5"/>
      <c r="AG1031" s="45"/>
      <c r="AH1031" s="45"/>
      <c r="AI1031" s="45"/>
      <c r="AJ1031" s="45"/>
      <c r="AK1031" s="45"/>
    </row>
    <row r="1032" spans="1:37" x14ac:dyDescent="0.25">
      <c r="A1032">
        <f>(A1030+2)</f>
        <v>330</v>
      </c>
      <c r="B1032">
        <f>(B1030+2)</f>
        <v>332</v>
      </c>
      <c r="C1032">
        <v>100</v>
      </c>
      <c r="D1032">
        <v>8</v>
      </c>
      <c r="E1032">
        <v>1</v>
      </c>
      <c r="F1032">
        <v>3</v>
      </c>
      <c r="G1032">
        <v>2</v>
      </c>
      <c r="H1032">
        <v>2</v>
      </c>
      <c r="I1032">
        <v>2</v>
      </c>
      <c r="J1032">
        <v>2</v>
      </c>
      <c r="K1032">
        <v>4</v>
      </c>
      <c r="L1032">
        <v>2</v>
      </c>
      <c r="M1032" s="49" t="s">
        <v>1014</v>
      </c>
      <c r="N1032">
        <f t="shared" si="44"/>
        <v>981</v>
      </c>
      <c r="O1032">
        <v>0.31</v>
      </c>
      <c r="P1032" t="s">
        <v>327</v>
      </c>
      <c r="Q1032">
        <v>3.71</v>
      </c>
      <c r="R1032" s="7">
        <v>8.85</v>
      </c>
      <c r="S1032">
        <v>0.14000000000000001</v>
      </c>
    </row>
    <row r="1033" spans="1:37" x14ac:dyDescent="0.25">
      <c r="A1033">
        <f t="shared" ref="A1033:B1048" si="47">(A1032+2)</f>
        <v>332</v>
      </c>
      <c r="B1033">
        <f t="shared" si="47"/>
        <v>334</v>
      </c>
      <c r="C1033">
        <v>100</v>
      </c>
      <c r="D1033">
        <v>6</v>
      </c>
      <c r="E1033">
        <v>1</v>
      </c>
      <c r="F1033">
        <v>3</v>
      </c>
      <c r="G1033">
        <v>1</v>
      </c>
      <c r="H1033">
        <v>2</v>
      </c>
      <c r="I1033">
        <v>2</v>
      </c>
      <c r="J1033">
        <v>2</v>
      </c>
      <c r="K1033">
        <v>4</v>
      </c>
      <c r="L1033">
        <v>2</v>
      </c>
      <c r="M1033" s="32" t="s">
        <v>1015</v>
      </c>
      <c r="N1033">
        <f t="shared" si="44"/>
        <v>982</v>
      </c>
      <c r="O1033">
        <v>0.19</v>
      </c>
      <c r="P1033" t="s">
        <v>327</v>
      </c>
      <c r="Q1033">
        <v>2.46</v>
      </c>
      <c r="R1033" s="7">
        <v>3.89</v>
      </c>
      <c r="S1033">
        <v>0.1</v>
      </c>
    </row>
    <row r="1034" spans="1:37" x14ac:dyDescent="0.25">
      <c r="A1034">
        <f t="shared" si="47"/>
        <v>334</v>
      </c>
      <c r="B1034">
        <f t="shared" si="47"/>
        <v>336</v>
      </c>
      <c r="C1034">
        <v>100</v>
      </c>
      <c r="D1034">
        <v>5</v>
      </c>
      <c r="E1034">
        <v>1</v>
      </c>
      <c r="F1034">
        <v>2</v>
      </c>
      <c r="G1034">
        <v>2</v>
      </c>
      <c r="H1034">
        <v>2</v>
      </c>
      <c r="I1034">
        <v>2</v>
      </c>
      <c r="J1034">
        <v>2</v>
      </c>
      <c r="K1034">
        <v>4</v>
      </c>
      <c r="L1034">
        <v>3</v>
      </c>
      <c r="M1034" s="32" t="s">
        <v>1016</v>
      </c>
      <c r="N1034">
        <f t="shared" si="44"/>
        <v>983</v>
      </c>
      <c r="O1034">
        <v>0.32</v>
      </c>
      <c r="P1034">
        <v>8.0000000000000002E-3</v>
      </c>
      <c r="Q1034">
        <v>2.4500000000000002</v>
      </c>
      <c r="R1034" s="7">
        <v>5.5</v>
      </c>
      <c r="S1034">
        <v>0.3</v>
      </c>
    </row>
    <row r="1035" spans="1:37" x14ac:dyDescent="0.25">
      <c r="A1035">
        <f t="shared" si="47"/>
        <v>336</v>
      </c>
      <c r="B1035">
        <f t="shared" si="47"/>
        <v>338</v>
      </c>
      <c r="C1035">
        <v>100</v>
      </c>
      <c r="D1035">
        <v>6</v>
      </c>
      <c r="E1035">
        <v>1</v>
      </c>
      <c r="F1035">
        <v>2</v>
      </c>
      <c r="G1035">
        <v>2</v>
      </c>
      <c r="H1035">
        <v>2</v>
      </c>
      <c r="I1035">
        <v>2</v>
      </c>
      <c r="J1035">
        <v>3</v>
      </c>
      <c r="K1035">
        <v>4</v>
      </c>
      <c r="L1035">
        <v>3</v>
      </c>
      <c r="M1035" s="41" t="s">
        <v>1017</v>
      </c>
      <c r="N1035">
        <f t="shared" si="44"/>
        <v>984</v>
      </c>
      <c r="O1035">
        <v>0.45</v>
      </c>
      <c r="P1035">
        <v>8.0000000000000002E-3</v>
      </c>
      <c r="Q1035">
        <v>5.83</v>
      </c>
      <c r="R1035" s="7">
        <v>6.91</v>
      </c>
      <c r="S1035">
        <v>0.3</v>
      </c>
    </row>
    <row r="1036" spans="1:37" x14ac:dyDescent="0.25">
      <c r="A1036">
        <f t="shared" si="47"/>
        <v>338</v>
      </c>
      <c r="B1036">
        <f t="shared" si="47"/>
        <v>340</v>
      </c>
      <c r="C1036">
        <v>100</v>
      </c>
      <c r="D1036">
        <v>4</v>
      </c>
      <c r="E1036">
        <v>1</v>
      </c>
      <c r="F1036">
        <v>2</v>
      </c>
      <c r="G1036">
        <v>2</v>
      </c>
      <c r="H1036">
        <v>2</v>
      </c>
      <c r="I1036">
        <v>2</v>
      </c>
      <c r="J1036">
        <v>3</v>
      </c>
      <c r="K1036">
        <v>4</v>
      </c>
      <c r="L1036">
        <v>4</v>
      </c>
      <c r="M1036" s="32" t="s">
        <v>1018</v>
      </c>
      <c r="N1036">
        <f t="shared" si="44"/>
        <v>985</v>
      </c>
      <c r="O1036">
        <v>0.53</v>
      </c>
      <c r="P1036">
        <v>8.9999999999999993E-3</v>
      </c>
      <c r="Q1036">
        <v>5.3</v>
      </c>
      <c r="R1036" s="7">
        <v>3.64</v>
      </c>
      <c r="S1036">
        <v>0.43</v>
      </c>
    </row>
    <row r="1037" spans="1:37" x14ac:dyDescent="0.25">
      <c r="A1037">
        <f t="shared" si="47"/>
        <v>340</v>
      </c>
      <c r="B1037">
        <f t="shared" si="47"/>
        <v>342</v>
      </c>
      <c r="C1037">
        <v>100</v>
      </c>
      <c r="D1037">
        <v>5</v>
      </c>
      <c r="E1037">
        <v>1</v>
      </c>
      <c r="F1037">
        <v>3</v>
      </c>
      <c r="G1037">
        <v>2</v>
      </c>
      <c r="H1037">
        <v>3</v>
      </c>
      <c r="I1037">
        <v>2</v>
      </c>
      <c r="J1037">
        <v>3</v>
      </c>
      <c r="K1037">
        <v>4</v>
      </c>
      <c r="L1037">
        <v>2</v>
      </c>
      <c r="M1037" s="32" t="s">
        <v>1019</v>
      </c>
      <c r="N1037">
        <f t="shared" si="44"/>
        <v>986</v>
      </c>
      <c r="O1037">
        <v>0.13</v>
      </c>
      <c r="P1037" t="s">
        <v>327</v>
      </c>
      <c r="Q1037">
        <v>1.19</v>
      </c>
      <c r="R1037" s="7">
        <v>15.05</v>
      </c>
      <c r="S1037">
        <v>0.11</v>
      </c>
    </row>
    <row r="1038" spans="1:37" x14ac:dyDescent="0.25">
      <c r="A1038">
        <f t="shared" si="47"/>
        <v>342</v>
      </c>
      <c r="B1038">
        <f t="shared" si="47"/>
        <v>344</v>
      </c>
      <c r="C1038">
        <v>100</v>
      </c>
      <c r="D1038">
        <v>5</v>
      </c>
      <c r="E1038">
        <v>1</v>
      </c>
      <c r="F1038">
        <v>2</v>
      </c>
      <c r="G1038">
        <v>2</v>
      </c>
      <c r="H1038">
        <v>2</v>
      </c>
      <c r="I1038">
        <v>2</v>
      </c>
      <c r="J1038">
        <v>3</v>
      </c>
      <c r="K1038">
        <v>4</v>
      </c>
      <c r="L1038">
        <v>1</v>
      </c>
      <c r="M1038" s="32" t="s">
        <v>1020</v>
      </c>
      <c r="N1038">
        <f t="shared" si="44"/>
        <v>987</v>
      </c>
      <c r="O1038">
        <v>0.08</v>
      </c>
      <c r="P1038" t="s">
        <v>327</v>
      </c>
      <c r="Q1038">
        <v>1.02</v>
      </c>
      <c r="R1038" s="7">
        <v>26.7</v>
      </c>
      <c r="S1038">
        <v>0.1</v>
      </c>
    </row>
    <row r="1039" spans="1:37" x14ac:dyDescent="0.25">
      <c r="A1039">
        <f t="shared" si="47"/>
        <v>344</v>
      </c>
      <c r="B1039">
        <f t="shared" si="47"/>
        <v>346</v>
      </c>
      <c r="C1039">
        <v>100</v>
      </c>
      <c r="D1039">
        <v>5</v>
      </c>
      <c r="E1039">
        <v>1</v>
      </c>
      <c r="F1039">
        <v>2</v>
      </c>
      <c r="G1039">
        <v>2</v>
      </c>
      <c r="H1039">
        <v>3</v>
      </c>
      <c r="I1039">
        <v>3</v>
      </c>
      <c r="J1039">
        <v>3</v>
      </c>
      <c r="K1039">
        <v>4</v>
      </c>
      <c r="L1039">
        <v>1</v>
      </c>
      <c r="M1039" s="32" t="s">
        <v>1021</v>
      </c>
      <c r="N1039">
        <f t="shared" si="44"/>
        <v>988</v>
      </c>
      <c r="O1039">
        <v>0.04</v>
      </c>
      <c r="P1039" t="s">
        <v>327</v>
      </c>
      <c r="Q1039">
        <v>0.55000000000000004</v>
      </c>
      <c r="R1039" s="7">
        <v>15.7</v>
      </c>
      <c r="S1039">
        <v>0.04</v>
      </c>
    </row>
    <row r="1040" spans="1:37" x14ac:dyDescent="0.25">
      <c r="M1040" s="38" t="s">
        <v>1022</v>
      </c>
      <c r="N1040" s="45" t="s">
        <v>1023</v>
      </c>
      <c r="O1040" s="45" t="s">
        <v>326</v>
      </c>
      <c r="P1040" s="45" t="s">
        <v>327</v>
      </c>
      <c r="Q1040" s="45">
        <v>0.17</v>
      </c>
      <c r="R1040" s="7">
        <v>2.16</v>
      </c>
      <c r="S1040" s="45" t="s">
        <v>326</v>
      </c>
    </row>
    <row r="1041" spans="1:37" x14ac:dyDescent="0.25">
      <c r="A1041">
        <f>(A1039+2)</f>
        <v>346</v>
      </c>
      <c r="B1041">
        <f>(B1039+2)</f>
        <v>348</v>
      </c>
      <c r="C1041">
        <v>100</v>
      </c>
      <c r="D1041">
        <v>7</v>
      </c>
      <c r="E1041">
        <v>1</v>
      </c>
      <c r="F1041">
        <v>2</v>
      </c>
      <c r="G1041">
        <v>2</v>
      </c>
      <c r="H1041">
        <v>2</v>
      </c>
      <c r="I1041">
        <v>2</v>
      </c>
      <c r="J1041">
        <v>2</v>
      </c>
      <c r="K1041">
        <v>4</v>
      </c>
      <c r="L1041">
        <v>2</v>
      </c>
      <c r="M1041" s="32" t="s">
        <v>1024</v>
      </c>
      <c r="N1041">
        <f>(N1039+1)</f>
        <v>989</v>
      </c>
      <c r="O1041">
        <v>0.17</v>
      </c>
      <c r="P1041" t="s">
        <v>327</v>
      </c>
      <c r="Q1041">
        <v>1.26</v>
      </c>
      <c r="R1041" s="7">
        <v>41.9</v>
      </c>
      <c r="S1041">
        <v>0.27</v>
      </c>
    </row>
    <row r="1042" spans="1:37" x14ac:dyDescent="0.25">
      <c r="A1042">
        <f t="shared" si="47"/>
        <v>348</v>
      </c>
      <c r="B1042">
        <f t="shared" si="47"/>
        <v>350</v>
      </c>
      <c r="C1042">
        <v>100</v>
      </c>
      <c r="D1042">
        <v>9</v>
      </c>
      <c r="E1042">
        <v>1</v>
      </c>
      <c r="F1042">
        <v>2</v>
      </c>
      <c r="G1042">
        <v>2</v>
      </c>
      <c r="H1042">
        <v>3</v>
      </c>
      <c r="I1042">
        <v>2</v>
      </c>
      <c r="J1042">
        <v>2</v>
      </c>
      <c r="K1042">
        <v>4</v>
      </c>
      <c r="L1042">
        <v>2</v>
      </c>
      <c r="M1042" s="32" t="s">
        <v>1025</v>
      </c>
      <c r="N1042">
        <f t="shared" si="44"/>
        <v>990</v>
      </c>
      <c r="O1042">
        <v>0.12</v>
      </c>
      <c r="P1042" t="s">
        <v>327</v>
      </c>
      <c r="Q1042">
        <v>1.52</v>
      </c>
      <c r="R1042" s="7">
        <v>27.3</v>
      </c>
      <c r="S1042">
        <v>0.27</v>
      </c>
    </row>
    <row r="1043" spans="1:37" x14ac:dyDescent="0.25">
      <c r="A1043">
        <f t="shared" si="47"/>
        <v>350</v>
      </c>
      <c r="B1043">
        <f t="shared" si="47"/>
        <v>352</v>
      </c>
      <c r="C1043">
        <v>100</v>
      </c>
      <c r="D1043">
        <v>7</v>
      </c>
      <c r="E1043">
        <v>1</v>
      </c>
      <c r="F1043">
        <v>2</v>
      </c>
      <c r="G1043">
        <v>2</v>
      </c>
      <c r="H1043">
        <v>2</v>
      </c>
      <c r="I1043">
        <v>2</v>
      </c>
      <c r="J1043">
        <v>2</v>
      </c>
      <c r="K1043">
        <v>4</v>
      </c>
      <c r="L1043">
        <v>2</v>
      </c>
      <c r="M1043" s="41" t="s">
        <v>1026</v>
      </c>
      <c r="N1043">
        <f t="shared" si="44"/>
        <v>991</v>
      </c>
      <c r="O1043">
        <v>0.12</v>
      </c>
      <c r="P1043" t="s">
        <v>327</v>
      </c>
      <c r="Q1043">
        <v>1.46</v>
      </c>
      <c r="R1043" s="7">
        <v>13.3</v>
      </c>
      <c r="S1043">
        <v>0.2</v>
      </c>
    </row>
    <row r="1044" spans="1:37" x14ac:dyDescent="0.25">
      <c r="A1044">
        <f t="shared" si="47"/>
        <v>352</v>
      </c>
      <c r="B1044">
        <f t="shared" si="47"/>
        <v>354</v>
      </c>
      <c r="C1044">
        <v>100</v>
      </c>
      <c r="D1044">
        <v>9</v>
      </c>
      <c r="E1044">
        <v>1</v>
      </c>
      <c r="F1044">
        <v>2</v>
      </c>
      <c r="G1044">
        <v>3</v>
      </c>
      <c r="H1044">
        <v>2</v>
      </c>
      <c r="I1044">
        <v>2</v>
      </c>
      <c r="J1044">
        <v>2</v>
      </c>
      <c r="K1044">
        <v>4</v>
      </c>
      <c r="L1044">
        <v>3</v>
      </c>
      <c r="M1044" s="32" t="s">
        <v>1027</v>
      </c>
      <c r="N1044">
        <f t="shared" si="44"/>
        <v>992</v>
      </c>
      <c r="O1044">
        <v>0.32</v>
      </c>
      <c r="P1044" t="s">
        <v>327</v>
      </c>
      <c r="Q1044">
        <v>2.2400000000000002</v>
      </c>
      <c r="R1044" s="7">
        <v>29.7</v>
      </c>
      <c r="S1044">
        <v>0.27</v>
      </c>
    </row>
    <row r="1045" spans="1:37" x14ac:dyDescent="0.25">
      <c r="A1045">
        <f t="shared" si="47"/>
        <v>354</v>
      </c>
      <c r="B1045">
        <f t="shared" si="47"/>
        <v>356</v>
      </c>
      <c r="C1045">
        <v>100</v>
      </c>
      <c r="D1045">
        <v>10</v>
      </c>
      <c r="E1045">
        <v>1</v>
      </c>
      <c r="F1045">
        <v>3</v>
      </c>
      <c r="G1045">
        <v>2</v>
      </c>
      <c r="H1045">
        <v>2</v>
      </c>
      <c r="I1045">
        <v>2</v>
      </c>
      <c r="J1045">
        <v>3</v>
      </c>
      <c r="K1045">
        <v>4</v>
      </c>
      <c r="L1045">
        <v>1</v>
      </c>
      <c r="M1045" s="32" t="s">
        <v>1028</v>
      </c>
      <c r="N1045">
        <f t="shared" si="44"/>
        <v>993</v>
      </c>
      <c r="O1045">
        <v>0.13</v>
      </c>
      <c r="P1045" t="s">
        <v>327</v>
      </c>
      <c r="Q1045">
        <v>1.59</v>
      </c>
      <c r="R1045" s="7">
        <v>27.7</v>
      </c>
      <c r="S1045">
        <v>7.0000000000000007E-2</v>
      </c>
    </row>
    <row r="1046" spans="1:37" x14ac:dyDescent="0.25">
      <c r="A1046">
        <f t="shared" si="47"/>
        <v>356</v>
      </c>
      <c r="B1046">
        <f t="shared" si="47"/>
        <v>358</v>
      </c>
      <c r="C1046">
        <v>100</v>
      </c>
      <c r="D1046">
        <v>9</v>
      </c>
      <c r="E1046">
        <v>1</v>
      </c>
      <c r="F1046">
        <v>2</v>
      </c>
      <c r="G1046">
        <v>3</v>
      </c>
      <c r="H1046">
        <v>3</v>
      </c>
      <c r="I1046">
        <v>3</v>
      </c>
      <c r="J1046">
        <v>4</v>
      </c>
      <c r="K1046">
        <v>4</v>
      </c>
      <c r="L1046">
        <v>1</v>
      </c>
      <c r="M1046" s="32" t="s">
        <v>1029</v>
      </c>
      <c r="N1046">
        <f t="shared" si="44"/>
        <v>994</v>
      </c>
      <c r="O1046">
        <v>0.17</v>
      </c>
      <c r="P1046">
        <v>5.0000000000000001E-3</v>
      </c>
      <c r="Q1046">
        <v>2.27</v>
      </c>
      <c r="R1046" s="7">
        <v>23.6</v>
      </c>
      <c r="S1046">
        <v>0.09</v>
      </c>
    </row>
    <row r="1047" spans="1:37" x14ac:dyDescent="0.25">
      <c r="A1047">
        <f t="shared" si="47"/>
        <v>358</v>
      </c>
      <c r="B1047">
        <f t="shared" si="47"/>
        <v>360</v>
      </c>
      <c r="C1047">
        <v>100</v>
      </c>
      <c r="D1047">
        <v>5</v>
      </c>
      <c r="E1047">
        <v>1</v>
      </c>
      <c r="F1047">
        <v>3</v>
      </c>
      <c r="G1047">
        <v>3</v>
      </c>
      <c r="H1047">
        <v>2</v>
      </c>
      <c r="I1047">
        <v>2</v>
      </c>
      <c r="J1047">
        <v>3</v>
      </c>
      <c r="K1047">
        <v>4</v>
      </c>
      <c r="L1047">
        <v>1</v>
      </c>
      <c r="M1047" s="32" t="s">
        <v>1030</v>
      </c>
      <c r="N1047">
        <f t="shared" si="44"/>
        <v>995</v>
      </c>
      <c r="O1047">
        <v>0.06</v>
      </c>
      <c r="P1047" t="s">
        <v>327</v>
      </c>
      <c r="Q1047">
        <v>0.41</v>
      </c>
      <c r="R1047" s="7">
        <v>20.6</v>
      </c>
      <c r="S1047">
        <v>0.09</v>
      </c>
    </row>
    <row r="1048" spans="1:37" x14ac:dyDescent="0.25">
      <c r="A1048">
        <f t="shared" si="47"/>
        <v>360</v>
      </c>
      <c r="B1048">
        <f t="shared" si="47"/>
        <v>362</v>
      </c>
      <c r="C1048">
        <v>100</v>
      </c>
      <c r="D1048">
        <v>5</v>
      </c>
      <c r="E1048">
        <v>1</v>
      </c>
      <c r="F1048">
        <v>3</v>
      </c>
      <c r="G1048">
        <v>2</v>
      </c>
      <c r="H1048">
        <v>3</v>
      </c>
      <c r="I1048">
        <v>2</v>
      </c>
      <c r="J1048">
        <v>3</v>
      </c>
      <c r="K1048">
        <v>4</v>
      </c>
      <c r="L1048">
        <v>1</v>
      </c>
      <c r="M1048" s="32" t="s">
        <v>1031</v>
      </c>
      <c r="N1048">
        <f t="shared" si="44"/>
        <v>996</v>
      </c>
      <c r="O1048">
        <v>0.05</v>
      </c>
      <c r="P1048" t="s">
        <v>327</v>
      </c>
      <c r="Q1048">
        <v>0.41</v>
      </c>
      <c r="R1048" s="7">
        <v>17.100000000000001</v>
      </c>
      <c r="S1048">
        <v>0.11</v>
      </c>
    </row>
    <row r="1049" spans="1:37" x14ac:dyDescent="0.25">
      <c r="A1049">
        <f>(A1048+2)</f>
        <v>362</v>
      </c>
      <c r="B1049">
        <f>(B1048+2)</f>
        <v>364</v>
      </c>
      <c r="C1049">
        <v>100</v>
      </c>
      <c r="D1049">
        <v>8</v>
      </c>
      <c r="E1049">
        <v>1</v>
      </c>
      <c r="F1049">
        <v>3</v>
      </c>
      <c r="G1049">
        <v>2</v>
      </c>
      <c r="H1049">
        <v>3</v>
      </c>
      <c r="I1049">
        <v>2</v>
      </c>
      <c r="J1049">
        <v>2</v>
      </c>
      <c r="K1049">
        <v>4</v>
      </c>
      <c r="L1049">
        <v>1</v>
      </c>
      <c r="M1049" s="58" t="s">
        <v>1032</v>
      </c>
      <c r="N1049">
        <f t="shared" si="44"/>
        <v>997</v>
      </c>
      <c r="O1049">
        <v>0.12</v>
      </c>
      <c r="P1049" t="s">
        <v>327</v>
      </c>
      <c r="Q1049">
        <v>1.45</v>
      </c>
      <c r="R1049" s="7">
        <v>10.4</v>
      </c>
      <c r="S1049">
        <v>0.16</v>
      </c>
    </row>
    <row r="1050" spans="1:37" x14ac:dyDescent="0.25">
      <c r="A1050">
        <f>(A1049+2)</f>
        <v>364</v>
      </c>
      <c r="B1050">
        <v>366</v>
      </c>
      <c r="C1050">
        <v>100</v>
      </c>
      <c r="D1050">
        <v>10</v>
      </c>
      <c r="E1050">
        <v>1</v>
      </c>
      <c r="F1050">
        <v>2</v>
      </c>
      <c r="G1050">
        <v>2</v>
      </c>
      <c r="H1050">
        <v>3</v>
      </c>
      <c r="I1050">
        <v>2</v>
      </c>
      <c r="J1050">
        <v>3</v>
      </c>
      <c r="K1050">
        <v>4</v>
      </c>
      <c r="L1050">
        <v>1</v>
      </c>
      <c r="M1050" s="32" t="s">
        <v>1033</v>
      </c>
      <c r="N1050">
        <f t="shared" si="44"/>
        <v>998</v>
      </c>
      <c r="O1050">
        <v>0.25</v>
      </c>
      <c r="P1050" t="s">
        <v>327</v>
      </c>
      <c r="Q1050">
        <v>2.85</v>
      </c>
      <c r="R1050" s="7">
        <v>13.35</v>
      </c>
      <c r="S1050">
        <v>0.17</v>
      </c>
      <c r="T1050">
        <f>AVERAGE(O1050:O1051,O1054:O1064)</f>
        <v>0.31923076923076926</v>
      </c>
    </row>
    <row r="1051" spans="1:37" x14ac:dyDescent="0.25">
      <c r="A1051">
        <f t="shared" ref="A1051:B1063" si="48">(A1050+2)</f>
        <v>366</v>
      </c>
      <c r="B1051">
        <f t="shared" si="48"/>
        <v>368</v>
      </c>
      <c r="C1051">
        <v>100</v>
      </c>
      <c r="D1051">
        <v>8</v>
      </c>
      <c r="E1051">
        <v>1</v>
      </c>
      <c r="F1051">
        <v>2</v>
      </c>
      <c r="G1051">
        <v>2</v>
      </c>
      <c r="H1051">
        <v>3</v>
      </c>
      <c r="I1051">
        <v>2</v>
      </c>
      <c r="J1051">
        <v>3</v>
      </c>
      <c r="K1051">
        <v>4</v>
      </c>
      <c r="L1051">
        <v>3</v>
      </c>
      <c r="M1051" s="32" t="s">
        <v>1034</v>
      </c>
      <c r="N1051">
        <f t="shared" si="44"/>
        <v>999</v>
      </c>
      <c r="O1051">
        <v>0.56000000000000005</v>
      </c>
      <c r="P1051">
        <v>1.2E-2</v>
      </c>
      <c r="Q1051">
        <v>3.5</v>
      </c>
      <c r="R1051" s="7">
        <v>4.4000000000000004</v>
      </c>
      <c r="S1051">
        <v>0.49</v>
      </c>
    </row>
    <row r="1052" spans="1:37" x14ac:dyDescent="0.25">
      <c r="A1052" s="45"/>
      <c r="B1052" s="45"/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38" t="s">
        <v>371</v>
      </c>
      <c r="N1052" s="45">
        <f t="shared" si="44"/>
        <v>1000</v>
      </c>
      <c r="O1052" t="s">
        <v>994</v>
      </c>
      <c r="P1052">
        <v>0.158</v>
      </c>
      <c r="Q1052" s="45">
        <v>99.7</v>
      </c>
      <c r="R1052" s="7">
        <v>12.05</v>
      </c>
      <c r="S1052" s="45">
        <v>0.49</v>
      </c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5"/>
      <c r="AG1052" s="45"/>
      <c r="AH1052" s="45"/>
      <c r="AI1052" s="45"/>
      <c r="AJ1052" s="45"/>
      <c r="AK1052" s="45"/>
    </row>
    <row r="1053" spans="1:37" x14ac:dyDescent="0.25">
      <c r="A1053" s="45"/>
      <c r="B1053" s="45"/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62" t="s">
        <v>1035</v>
      </c>
      <c r="N1053" s="45"/>
      <c r="O1053" s="45"/>
      <c r="P1053" s="45"/>
      <c r="Q1053" s="45"/>
      <c r="R1053" s="59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5"/>
      <c r="AG1053" s="45"/>
      <c r="AH1053" s="45"/>
      <c r="AI1053" s="45"/>
      <c r="AJ1053" s="45"/>
      <c r="AK1053" s="45"/>
    </row>
    <row r="1054" spans="1:37" x14ac:dyDescent="0.25">
      <c r="A1054">
        <f>(A1051+2)</f>
        <v>368</v>
      </c>
      <c r="B1054">
        <f>(B1051+2)</f>
        <v>370</v>
      </c>
      <c r="C1054">
        <v>100</v>
      </c>
      <c r="D1054">
        <v>8</v>
      </c>
      <c r="E1054">
        <v>1</v>
      </c>
      <c r="F1054">
        <v>3</v>
      </c>
      <c r="G1054">
        <v>2</v>
      </c>
      <c r="H1054">
        <v>2</v>
      </c>
      <c r="I1054">
        <v>2</v>
      </c>
      <c r="J1054">
        <v>3</v>
      </c>
      <c r="K1054">
        <v>4</v>
      </c>
      <c r="L1054">
        <v>3</v>
      </c>
      <c r="M1054" s="32" t="s">
        <v>1036</v>
      </c>
      <c r="N1054">
        <f>(N1052+1)</f>
        <v>1001</v>
      </c>
      <c r="O1054">
        <v>0.12</v>
      </c>
      <c r="P1054" t="s">
        <v>327</v>
      </c>
      <c r="Q1054">
        <v>1.0900000000000001</v>
      </c>
      <c r="R1054" s="7">
        <v>4.78</v>
      </c>
      <c r="S1054">
        <v>0.14000000000000001</v>
      </c>
    </row>
    <row r="1055" spans="1:37" x14ac:dyDescent="0.25">
      <c r="A1055">
        <f t="shared" si="48"/>
        <v>370</v>
      </c>
      <c r="B1055">
        <f t="shared" si="48"/>
        <v>372</v>
      </c>
      <c r="C1055">
        <v>100</v>
      </c>
      <c r="D1055">
        <v>19</v>
      </c>
      <c r="E1055">
        <v>1</v>
      </c>
      <c r="F1055">
        <v>3</v>
      </c>
      <c r="G1055">
        <v>2</v>
      </c>
      <c r="H1055">
        <v>2</v>
      </c>
      <c r="I1055">
        <v>2</v>
      </c>
      <c r="J1055">
        <v>2</v>
      </c>
      <c r="K1055">
        <v>4</v>
      </c>
      <c r="L1055">
        <v>2</v>
      </c>
      <c r="M1055" s="32" t="s">
        <v>1037</v>
      </c>
      <c r="N1055">
        <f t="shared" si="44"/>
        <v>1002</v>
      </c>
      <c r="O1055">
        <v>0.13</v>
      </c>
      <c r="P1055" t="s">
        <v>327</v>
      </c>
      <c r="Q1055">
        <v>1.31</v>
      </c>
      <c r="R1055" s="7">
        <v>4.3600000000000003</v>
      </c>
      <c r="S1055">
        <v>0.23</v>
      </c>
    </row>
    <row r="1056" spans="1:37" x14ac:dyDescent="0.25">
      <c r="A1056">
        <f t="shared" si="48"/>
        <v>372</v>
      </c>
      <c r="B1056">
        <f t="shared" si="48"/>
        <v>374</v>
      </c>
      <c r="C1056">
        <v>110</v>
      </c>
      <c r="D1056">
        <v>17</v>
      </c>
      <c r="E1056">
        <v>1</v>
      </c>
      <c r="F1056">
        <v>2</v>
      </c>
      <c r="G1056">
        <v>1</v>
      </c>
      <c r="H1056">
        <v>2</v>
      </c>
      <c r="I1056">
        <v>2</v>
      </c>
      <c r="J1056">
        <v>3</v>
      </c>
      <c r="K1056">
        <v>4</v>
      </c>
      <c r="L1056">
        <v>2</v>
      </c>
      <c r="M1056" s="41" t="s">
        <v>1038</v>
      </c>
      <c r="N1056">
        <f t="shared" si="44"/>
        <v>1003</v>
      </c>
      <c r="O1056">
        <v>0.08</v>
      </c>
      <c r="P1056" t="s">
        <v>327</v>
      </c>
      <c r="Q1056">
        <v>0.75</v>
      </c>
      <c r="R1056" s="7">
        <v>6.59</v>
      </c>
      <c r="S1056">
        <v>0.08</v>
      </c>
    </row>
    <row r="1057" spans="1:19" x14ac:dyDescent="0.25">
      <c r="A1057">
        <f t="shared" si="48"/>
        <v>374</v>
      </c>
      <c r="B1057">
        <f t="shared" si="48"/>
        <v>376</v>
      </c>
      <c r="C1057">
        <v>90</v>
      </c>
      <c r="D1057">
        <v>7</v>
      </c>
      <c r="E1057">
        <v>1</v>
      </c>
      <c r="F1057">
        <v>2</v>
      </c>
      <c r="G1057">
        <v>3</v>
      </c>
      <c r="H1057">
        <v>3</v>
      </c>
      <c r="I1057">
        <v>2</v>
      </c>
      <c r="J1057">
        <v>3</v>
      </c>
      <c r="K1057">
        <v>4</v>
      </c>
      <c r="L1057">
        <v>2</v>
      </c>
      <c r="M1057" s="32" t="s">
        <v>1039</v>
      </c>
      <c r="N1057">
        <f t="shared" si="44"/>
        <v>1004</v>
      </c>
      <c r="O1057">
        <v>0.12</v>
      </c>
      <c r="P1057" t="s">
        <v>327</v>
      </c>
      <c r="Q1057">
        <v>1.1599999999999999</v>
      </c>
      <c r="R1057" s="7">
        <v>5.67</v>
      </c>
      <c r="S1057">
        <v>7.0000000000000007E-2</v>
      </c>
    </row>
    <row r="1058" spans="1:19" x14ac:dyDescent="0.25">
      <c r="A1058">
        <f t="shared" si="48"/>
        <v>376</v>
      </c>
      <c r="B1058">
        <f t="shared" si="48"/>
        <v>378</v>
      </c>
      <c r="C1058">
        <v>110</v>
      </c>
      <c r="D1058">
        <v>17</v>
      </c>
      <c r="E1058">
        <v>1</v>
      </c>
      <c r="F1058">
        <v>2</v>
      </c>
      <c r="G1058">
        <v>3</v>
      </c>
      <c r="H1058">
        <v>2</v>
      </c>
      <c r="I1058">
        <v>2</v>
      </c>
      <c r="J1058">
        <v>1</v>
      </c>
      <c r="K1058">
        <v>4</v>
      </c>
      <c r="L1058">
        <v>3</v>
      </c>
      <c r="M1058" s="32" t="s">
        <v>1040</v>
      </c>
      <c r="N1058">
        <f t="shared" si="44"/>
        <v>1005</v>
      </c>
      <c r="O1058">
        <v>0.26</v>
      </c>
      <c r="P1058" t="s">
        <v>327</v>
      </c>
      <c r="Q1058">
        <v>3.82</v>
      </c>
      <c r="R1058" s="7">
        <v>5.88</v>
      </c>
      <c r="S1058">
        <v>0.17</v>
      </c>
    </row>
    <row r="1059" spans="1:19" x14ac:dyDescent="0.25">
      <c r="A1059">
        <f t="shared" si="48"/>
        <v>378</v>
      </c>
      <c r="B1059">
        <f t="shared" si="48"/>
        <v>380</v>
      </c>
      <c r="C1059">
        <v>100</v>
      </c>
      <c r="D1059">
        <v>8</v>
      </c>
      <c r="E1059">
        <v>1</v>
      </c>
      <c r="F1059">
        <v>2</v>
      </c>
      <c r="G1059">
        <v>2</v>
      </c>
      <c r="H1059">
        <v>2</v>
      </c>
      <c r="I1059">
        <v>2</v>
      </c>
      <c r="J1059">
        <v>1</v>
      </c>
      <c r="K1059">
        <v>4</v>
      </c>
      <c r="L1059">
        <v>2</v>
      </c>
      <c r="M1059" s="32" t="s">
        <v>1041</v>
      </c>
      <c r="N1059">
        <f t="shared" si="44"/>
        <v>1006</v>
      </c>
      <c r="O1059">
        <v>0.46</v>
      </c>
      <c r="P1059">
        <v>1.2E-2</v>
      </c>
      <c r="Q1059">
        <v>7.42</v>
      </c>
      <c r="R1059" s="7">
        <v>5.57</v>
      </c>
      <c r="S1059">
        <v>0.23</v>
      </c>
    </row>
    <row r="1060" spans="1:19" x14ac:dyDescent="0.25">
      <c r="A1060">
        <f t="shared" si="48"/>
        <v>380</v>
      </c>
      <c r="B1060">
        <f t="shared" si="48"/>
        <v>382</v>
      </c>
      <c r="C1060">
        <v>100</v>
      </c>
      <c r="D1060">
        <v>15</v>
      </c>
      <c r="E1060">
        <v>1</v>
      </c>
      <c r="F1060">
        <v>3</v>
      </c>
      <c r="G1060">
        <v>2</v>
      </c>
      <c r="H1060">
        <v>2</v>
      </c>
      <c r="I1060">
        <v>1</v>
      </c>
      <c r="J1060">
        <v>1</v>
      </c>
      <c r="K1060">
        <v>4</v>
      </c>
      <c r="L1060">
        <v>2</v>
      </c>
      <c r="M1060" s="32" t="s">
        <v>1042</v>
      </c>
      <c r="N1060">
        <f t="shared" si="44"/>
        <v>1007</v>
      </c>
      <c r="O1060">
        <v>0.28000000000000003</v>
      </c>
      <c r="P1060">
        <v>5.0000000000000001E-3</v>
      </c>
      <c r="Q1060">
        <v>3.62</v>
      </c>
      <c r="R1060" s="7">
        <v>2.84</v>
      </c>
      <c r="S1060">
        <v>0.15</v>
      </c>
    </row>
    <row r="1061" spans="1:19" x14ac:dyDescent="0.25">
      <c r="A1061">
        <f t="shared" si="48"/>
        <v>382</v>
      </c>
      <c r="B1061">
        <f t="shared" si="48"/>
        <v>384</v>
      </c>
      <c r="C1061">
        <v>100</v>
      </c>
      <c r="D1061">
        <v>11</v>
      </c>
      <c r="E1061">
        <v>1</v>
      </c>
      <c r="F1061">
        <v>3</v>
      </c>
      <c r="G1061">
        <v>2</v>
      </c>
      <c r="H1061">
        <v>2</v>
      </c>
      <c r="I1061">
        <v>2</v>
      </c>
      <c r="J1061">
        <v>2</v>
      </c>
      <c r="K1061">
        <v>4</v>
      </c>
      <c r="L1061">
        <v>2</v>
      </c>
      <c r="M1061" s="32" t="s">
        <v>1043</v>
      </c>
      <c r="N1061">
        <f t="shared" si="44"/>
        <v>1008</v>
      </c>
      <c r="O1061">
        <v>0.39</v>
      </c>
      <c r="P1061">
        <v>8.9999999999999993E-3</v>
      </c>
      <c r="Q1061">
        <v>4.1900000000000004</v>
      </c>
      <c r="R1061" s="7">
        <v>3.98</v>
      </c>
      <c r="S1061">
        <v>0.15</v>
      </c>
    </row>
    <row r="1062" spans="1:19" x14ac:dyDescent="0.25">
      <c r="A1062">
        <f t="shared" si="48"/>
        <v>384</v>
      </c>
      <c r="B1062">
        <f t="shared" si="48"/>
        <v>386</v>
      </c>
      <c r="C1062">
        <v>90</v>
      </c>
      <c r="D1062">
        <v>14</v>
      </c>
      <c r="E1062">
        <v>1</v>
      </c>
      <c r="F1062">
        <v>3</v>
      </c>
      <c r="G1062">
        <v>3</v>
      </c>
      <c r="H1062">
        <v>2</v>
      </c>
      <c r="I1062">
        <v>2</v>
      </c>
      <c r="J1062">
        <v>3</v>
      </c>
      <c r="K1062">
        <v>3</v>
      </c>
      <c r="L1062">
        <v>3</v>
      </c>
      <c r="M1062" s="32" t="s">
        <v>1044</v>
      </c>
      <c r="N1062">
        <f t="shared" si="44"/>
        <v>1009</v>
      </c>
      <c r="O1062">
        <v>0.81</v>
      </c>
      <c r="P1062">
        <v>4.2000000000000003E-2</v>
      </c>
      <c r="Q1062">
        <v>14.1</v>
      </c>
      <c r="R1062" s="7">
        <v>3.65</v>
      </c>
      <c r="S1062">
        <v>0.31</v>
      </c>
    </row>
    <row r="1063" spans="1:19" x14ac:dyDescent="0.25">
      <c r="A1063">
        <f t="shared" si="48"/>
        <v>386</v>
      </c>
      <c r="B1063">
        <f t="shared" si="48"/>
        <v>388</v>
      </c>
      <c r="C1063">
        <v>100</v>
      </c>
      <c r="D1063">
        <v>5</v>
      </c>
      <c r="E1063">
        <v>1</v>
      </c>
      <c r="F1063">
        <v>3</v>
      </c>
      <c r="G1063">
        <v>3</v>
      </c>
      <c r="H1063">
        <v>2</v>
      </c>
      <c r="I1063">
        <v>2</v>
      </c>
      <c r="J1063">
        <v>3</v>
      </c>
      <c r="K1063">
        <v>3</v>
      </c>
      <c r="L1063">
        <v>2</v>
      </c>
      <c r="M1063" s="41" t="s">
        <v>1045</v>
      </c>
      <c r="N1063">
        <f t="shared" si="44"/>
        <v>1010</v>
      </c>
      <c r="O1063">
        <v>0.33</v>
      </c>
      <c r="P1063">
        <v>8.9999999999999993E-3</v>
      </c>
      <c r="Q1063">
        <v>3.7</v>
      </c>
      <c r="R1063" s="7">
        <v>5.59</v>
      </c>
      <c r="S1063">
        <v>0.1</v>
      </c>
    </row>
    <row r="1064" spans="1:19" x14ac:dyDescent="0.25">
      <c r="A1064">
        <v>388</v>
      </c>
      <c r="B1064">
        <v>389</v>
      </c>
      <c r="C1064">
        <v>100</v>
      </c>
      <c r="D1064">
        <v>8</v>
      </c>
      <c r="E1064">
        <v>1</v>
      </c>
      <c r="F1064">
        <v>3</v>
      </c>
      <c r="G1064">
        <v>3</v>
      </c>
      <c r="H1064">
        <v>2</v>
      </c>
      <c r="I1064">
        <v>2</v>
      </c>
      <c r="J1064">
        <v>3</v>
      </c>
      <c r="K1064">
        <v>3</v>
      </c>
      <c r="L1064">
        <v>3</v>
      </c>
      <c r="M1064" s="32" t="s">
        <v>1046</v>
      </c>
      <c r="N1064">
        <f t="shared" si="44"/>
        <v>1011</v>
      </c>
      <c r="O1064">
        <v>0.36</v>
      </c>
      <c r="P1064">
        <v>1.4999999999999999E-2</v>
      </c>
      <c r="Q1064">
        <v>3.77</v>
      </c>
      <c r="R1064" s="7">
        <v>17.05</v>
      </c>
      <c r="S1064">
        <v>0.17</v>
      </c>
    </row>
    <row r="1065" spans="1:19" x14ac:dyDescent="0.25">
      <c r="A1065" t="s">
        <v>526</v>
      </c>
      <c r="M1065" s="32" t="s">
        <v>1047</v>
      </c>
    </row>
    <row r="1066" spans="1:19" x14ac:dyDescent="0.25">
      <c r="M1066" s="62" t="s">
        <v>1048</v>
      </c>
    </row>
    <row r="1067" spans="1:19" x14ac:dyDescent="0.25">
      <c r="M1067" s="32" t="s">
        <v>1049</v>
      </c>
    </row>
    <row r="1068" spans="1:19" x14ac:dyDescent="0.25">
      <c r="M1068" s="32" t="s">
        <v>1050</v>
      </c>
    </row>
    <row r="1069" spans="1:19" x14ac:dyDescent="0.25">
      <c r="M1069" s="32" t="s">
        <v>1051</v>
      </c>
    </row>
    <row r="1070" spans="1:19" x14ac:dyDescent="0.25">
      <c r="M1070" s="32"/>
    </row>
    <row r="1071" spans="1:19" x14ac:dyDescent="0.25">
      <c r="M1071" s="32"/>
    </row>
    <row r="1072" spans="1:19" x14ac:dyDescent="0.25">
      <c r="M1072" s="32"/>
    </row>
    <row r="1073" spans="1:35" x14ac:dyDescent="0.25">
      <c r="A1073" s="71" t="s">
        <v>1052</v>
      </c>
      <c r="B1073" s="71"/>
      <c r="C1073" s="70" t="s">
        <v>1053</v>
      </c>
      <c r="D1073" s="70"/>
      <c r="E1073" s="70"/>
      <c r="F1073" s="70" t="s">
        <v>1054</v>
      </c>
      <c r="G1073" s="70"/>
      <c r="H1073" s="70"/>
      <c r="I1073" s="70"/>
      <c r="J1073" s="70" t="s">
        <v>1055</v>
      </c>
      <c r="K1073" s="70"/>
      <c r="L1073" s="70"/>
      <c r="M1073" s="31" t="s">
        <v>4</v>
      </c>
      <c r="N1073" s="70" t="s">
        <v>571</v>
      </c>
      <c r="O1073" s="70"/>
      <c r="P1073" s="70"/>
      <c r="Q1073" s="70" t="s">
        <v>283</v>
      </c>
      <c r="R1073" s="70"/>
      <c r="X1073" t="s">
        <v>14</v>
      </c>
      <c r="AA1073" t="s">
        <v>178</v>
      </c>
      <c r="AB1073" t="s">
        <v>36</v>
      </c>
      <c r="AC1073" t="s">
        <v>284</v>
      </c>
      <c r="AD1073" t="s">
        <v>285</v>
      </c>
      <c r="AE1073" t="s">
        <v>286</v>
      </c>
      <c r="AF1073" t="s">
        <v>287</v>
      </c>
      <c r="AG1073" t="s">
        <v>288</v>
      </c>
      <c r="AH1073" t="s">
        <v>289</v>
      </c>
      <c r="AI1073" t="s">
        <v>290</v>
      </c>
    </row>
    <row r="1074" spans="1:35" x14ac:dyDescent="0.25">
      <c r="A1074" s="70" t="s">
        <v>1056</v>
      </c>
      <c r="B1074" s="70"/>
      <c r="C1074" s="70"/>
      <c r="D1074" s="70"/>
      <c r="E1074" s="70"/>
      <c r="F1074" s="70" t="s">
        <v>1057</v>
      </c>
      <c r="G1074" s="70"/>
      <c r="H1074" s="70"/>
      <c r="I1074" s="70"/>
      <c r="J1074" s="70" t="s">
        <v>1058</v>
      </c>
      <c r="K1074" s="70"/>
      <c r="L1074" s="70"/>
      <c r="M1074" s="32" t="s">
        <v>1059</v>
      </c>
      <c r="N1074" s="4" t="s">
        <v>1060</v>
      </c>
      <c r="O1074" s="4"/>
      <c r="P1074" s="4"/>
      <c r="Q1074" s="4"/>
      <c r="R1074" s="4"/>
      <c r="X1074">
        <v>1</v>
      </c>
      <c r="Y1074" t="s">
        <v>22</v>
      </c>
      <c r="AA1074" t="s">
        <v>180</v>
      </c>
      <c r="AB1074" t="s">
        <v>181</v>
      </c>
      <c r="AC1074" s="6" t="s">
        <v>296</v>
      </c>
      <c r="AD1074" t="s">
        <v>182</v>
      </c>
      <c r="AE1074" t="s">
        <v>182</v>
      </c>
      <c r="AF1074" t="s">
        <v>577</v>
      </c>
      <c r="AG1074" t="s">
        <v>182</v>
      </c>
      <c r="AH1074" t="s">
        <v>578</v>
      </c>
      <c r="AI1074" t="s">
        <v>182</v>
      </c>
    </row>
    <row r="1075" spans="1:35" x14ac:dyDescent="0.25">
      <c r="A1075" s="2" t="s">
        <v>15</v>
      </c>
      <c r="B1075" s="2"/>
      <c r="C1075" s="2" t="s">
        <v>16</v>
      </c>
      <c r="D1075" s="2" t="s">
        <v>17</v>
      </c>
      <c r="E1075" s="2" t="s">
        <v>18</v>
      </c>
      <c r="F1075" s="2" t="s">
        <v>16</v>
      </c>
      <c r="G1075" s="2" t="s">
        <v>19</v>
      </c>
      <c r="H1075" s="2" t="s">
        <v>18</v>
      </c>
      <c r="I1075" s="2" t="s">
        <v>16</v>
      </c>
      <c r="J1075" s="2" t="s">
        <v>17</v>
      </c>
      <c r="K1075" s="2" t="s">
        <v>18</v>
      </c>
      <c r="L1075" s="2" t="s">
        <v>16</v>
      </c>
      <c r="M1075" s="34" t="s">
        <v>299</v>
      </c>
      <c r="N1075" s="70" t="s">
        <v>300</v>
      </c>
      <c r="O1075" s="70"/>
      <c r="P1075" s="70"/>
      <c r="Q1075" s="70" t="s">
        <v>301</v>
      </c>
      <c r="R1075" s="70"/>
      <c r="X1075">
        <v>2</v>
      </c>
      <c r="Y1075" t="s">
        <v>302</v>
      </c>
      <c r="AB1075" t="s">
        <v>183</v>
      </c>
      <c r="AC1075" s="6" t="s">
        <v>303</v>
      </c>
      <c r="AD1075" t="s">
        <v>184</v>
      </c>
      <c r="AE1075" t="s">
        <v>184</v>
      </c>
      <c r="AF1075" t="s">
        <v>579</v>
      </c>
      <c r="AG1075" t="s">
        <v>184</v>
      </c>
      <c r="AH1075" t="s">
        <v>305</v>
      </c>
      <c r="AI1075" t="s">
        <v>306</v>
      </c>
    </row>
    <row r="1076" spans="1:35" x14ac:dyDescent="0.25">
      <c r="A1076" s="2"/>
      <c r="B1076" s="2"/>
      <c r="C1076" s="2">
        <v>15.2</v>
      </c>
      <c r="D1076" s="2">
        <v>348.9</v>
      </c>
      <c r="E1076" s="2">
        <v>89.2</v>
      </c>
      <c r="F1076" s="2">
        <v>122</v>
      </c>
      <c r="G1076" s="2">
        <v>329.8</v>
      </c>
      <c r="H1076" s="2">
        <v>89.1</v>
      </c>
      <c r="I1076" s="2">
        <v>266</v>
      </c>
      <c r="J1076" s="2">
        <v>330</v>
      </c>
      <c r="K1076" s="2">
        <v>89.2</v>
      </c>
      <c r="L1076" s="2"/>
      <c r="M1076" s="58"/>
      <c r="N1076" s="4"/>
      <c r="O1076" s="2"/>
      <c r="P1076" s="2"/>
      <c r="Q1076" s="2"/>
      <c r="R1076" s="2"/>
      <c r="X1076">
        <v>5</v>
      </c>
      <c r="Y1076" t="s">
        <v>309</v>
      </c>
      <c r="AB1076" t="s">
        <v>186</v>
      </c>
      <c r="AC1076" s="6" t="s">
        <v>310</v>
      </c>
      <c r="AD1076" t="s">
        <v>187</v>
      </c>
      <c r="AE1076" t="s">
        <v>187</v>
      </c>
      <c r="AF1076" t="s">
        <v>585</v>
      </c>
      <c r="AG1076" t="s">
        <v>187</v>
      </c>
      <c r="AH1076" t="s">
        <v>312</v>
      </c>
      <c r="AI1076" t="s">
        <v>187</v>
      </c>
    </row>
    <row r="1077" spans="1:35" x14ac:dyDescent="0.25">
      <c r="A1077" s="70" t="s">
        <v>27</v>
      </c>
      <c r="B1077" s="70"/>
      <c r="C1077" s="4"/>
      <c r="D1077" s="4"/>
      <c r="E1077" s="4"/>
      <c r="F1077" s="4"/>
      <c r="M1077" s="32"/>
      <c r="N1077" s="70" t="s">
        <v>185</v>
      </c>
      <c r="O1077" s="70"/>
      <c r="V1077" t="s">
        <v>313</v>
      </c>
      <c r="W1077" t="s">
        <v>314</v>
      </c>
      <c r="X1077">
        <v>10</v>
      </c>
      <c r="Y1077" t="s">
        <v>315</v>
      </c>
      <c r="AB1077" t="s">
        <v>188</v>
      </c>
      <c r="AC1077" t="s">
        <v>316</v>
      </c>
      <c r="AD1077" t="s">
        <v>189</v>
      </c>
      <c r="AE1077" t="s">
        <v>189</v>
      </c>
      <c r="AF1077" t="s">
        <v>586</v>
      </c>
      <c r="AG1077" t="s">
        <v>189</v>
      </c>
      <c r="AH1077" t="s">
        <v>318</v>
      </c>
      <c r="AI1077" t="s">
        <v>189</v>
      </c>
    </row>
    <row r="1078" spans="1:35" x14ac:dyDescent="0.25">
      <c r="A1078" t="s">
        <v>33</v>
      </c>
      <c r="B1078" t="s">
        <v>34</v>
      </c>
      <c r="C1078" t="s">
        <v>35</v>
      </c>
      <c r="D1078" t="s">
        <v>36</v>
      </c>
      <c r="E1078" t="s">
        <v>37</v>
      </c>
      <c r="F1078" t="s">
        <v>38</v>
      </c>
      <c r="G1078" t="s">
        <v>39</v>
      </c>
      <c r="H1078" t="s">
        <v>40</v>
      </c>
      <c r="I1078" t="s">
        <v>41</v>
      </c>
      <c r="J1078" t="s">
        <v>820</v>
      </c>
      <c r="K1078" t="s">
        <v>319</v>
      </c>
      <c r="L1078" t="s">
        <v>43</v>
      </c>
      <c r="M1078" s="32" t="s">
        <v>44</v>
      </c>
      <c r="N1078" t="s">
        <v>45</v>
      </c>
      <c r="O1078" t="s">
        <v>46</v>
      </c>
      <c r="P1078" t="s">
        <v>47</v>
      </c>
      <c r="Q1078" t="s">
        <v>48</v>
      </c>
      <c r="R1078" t="s">
        <v>49</v>
      </c>
      <c r="S1078" t="s">
        <v>321</v>
      </c>
      <c r="V1078" t="s">
        <v>819</v>
      </c>
      <c r="W1078" t="s">
        <v>323</v>
      </c>
      <c r="X1078">
        <v>11</v>
      </c>
      <c r="Y1078" t="s">
        <v>324</v>
      </c>
      <c r="AC1078" s="6" t="s">
        <v>328</v>
      </c>
      <c r="AH1078" s="6"/>
    </row>
    <row r="1079" spans="1:35" x14ac:dyDescent="0.25">
      <c r="M1079" s="39"/>
      <c r="AC1079" s="6" t="s">
        <v>330</v>
      </c>
    </row>
    <row r="1080" spans="1:35" x14ac:dyDescent="0.25">
      <c r="A1080" s="45"/>
      <c r="B1080" s="45"/>
      <c r="C1080" s="45"/>
      <c r="D1080" s="45"/>
      <c r="E1080" s="45"/>
      <c r="F1080" s="45"/>
      <c r="G1080" s="45"/>
      <c r="H1080" s="45"/>
      <c r="I1080" s="45"/>
      <c r="J1080" s="45"/>
      <c r="K1080" s="45"/>
      <c r="L1080" s="45"/>
      <c r="M1080" s="38" t="s">
        <v>821</v>
      </c>
      <c r="N1080" s="59">
        <v>1012</v>
      </c>
      <c r="O1080" s="45">
        <v>0.01</v>
      </c>
      <c r="P1080" s="45" t="s">
        <v>327</v>
      </c>
      <c r="Q1080" s="45">
        <v>0.01</v>
      </c>
      <c r="R1080" s="7">
        <v>1.74</v>
      </c>
      <c r="S1080" s="45" t="s">
        <v>326</v>
      </c>
      <c r="T1080" s="45"/>
      <c r="U1080" s="45"/>
      <c r="V1080" s="45"/>
      <c r="W1080" s="45"/>
      <c r="X1080" s="45"/>
      <c r="Y1080" s="45"/>
      <c r="Z1080" s="45"/>
      <c r="AA1080" s="45"/>
      <c r="AB1080" s="45"/>
      <c r="AC1080" s="45"/>
      <c r="AD1080" s="45"/>
      <c r="AE1080" s="45"/>
      <c r="AF1080" s="45"/>
      <c r="AG1080" s="45"/>
      <c r="AH1080" s="45"/>
      <c r="AI1080" s="45"/>
    </row>
    <row r="1081" spans="1:35" x14ac:dyDescent="0.25">
      <c r="A1081">
        <v>0</v>
      </c>
      <c r="B1081">
        <v>2</v>
      </c>
      <c r="C1081">
        <v>100</v>
      </c>
      <c r="D1081">
        <v>12</v>
      </c>
      <c r="E1081">
        <v>1</v>
      </c>
      <c r="F1081">
        <v>2</v>
      </c>
      <c r="G1081">
        <v>2</v>
      </c>
      <c r="H1081">
        <v>2</v>
      </c>
      <c r="I1081">
        <v>2</v>
      </c>
      <c r="J1081">
        <v>3</v>
      </c>
      <c r="K1081">
        <v>2</v>
      </c>
      <c r="L1081">
        <v>1</v>
      </c>
      <c r="M1081" s="41" t="s">
        <v>1061</v>
      </c>
      <c r="N1081" s="7">
        <f t="shared" ref="N1081:N1096" si="49">(N1080+1)</f>
        <v>1013</v>
      </c>
      <c r="O1081">
        <v>0.04</v>
      </c>
      <c r="P1081" t="s">
        <v>327</v>
      </c>
      <c r="Q1081">
        <v>0.04</v>
      </c>
      <c r="R1081" s="7">
        <v>11.9</v>
      </c>
      <c r="S1081" t="s">
        <v>326</v>
      </c>
    </row>
    <row r="1082" spans="1:35" x14ac:dyDescent="0.25">
      <c r="A1082">
        <f>(A1081+2)</f>
        <v>2</v>
      </c>
      <c r="B1082">
        <f>(B1081+2)</f>
        <v>4</v>
      </c>
      <c r="C1082">
        <v>100</v>
      </c>
      <c r="D1082">
        <v>20</v>
      </c>
      <c r="E1082">
        <v>1</v>
      </c>
      <c r="F1082">
        <v>2</v>
      </c>
      <c r="G1082">
        <v>2</v>
      </c>
      <c r="H1082">
        <v>2</v>
      </c>
      <c r="I1082">
        <v>1</v>
      </c>
      <c r="J1082">
        <v>3</v>
      </c>
      <c r="K1082">
        <v>2</v>
      </c>
      <c r="L1082">
        <v>1</v>
      </c>
      <c r="M1082" s="53" t="s">
        <v>1062</v>
      </c>
      <c r="N1082" s="7">
        <f t="shared" si="49"/>
        <v>1014</v>
      </c>
      <c r="O1082">
        <v>0.03</v>
      </c>
      <c r="P1082" t="s">
        <v>327</v>
      </c>
      <c r="Q1082">
        <v>0.03</v>
      </c>
      <c r="R1082" s="7">
        <v>4.46</v>
      </c>
      <c r="S1082" t="s">
        <v>326</v>
      </c>
    </row>
    <row r="1083" spans="1:35" x14ac:dyDescent="0.25">
      <c r="A1083">
        <f t="shared" ref="A1083:B1096" si="50">(A1082+2)</f>
        <v>4</v>
      </c>
      <c r="B1083">
        <f t="shared" si="50"/>
        <v>6</v>
      </c>
      <c r="C1083">
        <v>100</v>
      </c>
      <c r="D1083">
        <v>9</v>
      </c>
      <c r="E1083">
        <v>1</v>
      </c>
      <c r="F1083">
        <v>2</v>
      </c>
      <c r="G1083">
        <v>2</v>
      </c>
      <c r="H1083">
        <v>3</v>
      </c>
      <c r="I1083">
        <v>2</v>
      </c>
      <c r="J1083">
        <v>2</v>
      </c>
      <c r="K1083">
        <v>2</v>
      </c>
      <c r="L1083">
        <v>3</v>
      </c>
      <c r="M1083" s="53" t="s">
        <v>1063</v>
      </c>
      <c r="N1083" s="7">
        <f t="shared" si="49"/>
        <v>1015</v>
      </c>
      <c r="O1083">
        <v>0.03</v>
      </c>
      <c r="P1083" t="s">
        <v>327</v>
      </c>
      <c r="Q1083">
        <v>0.03</v>
      </c>
      <c r="R1083" s="7">
        <v>3.14</v>
      </c>
      <c r="S1083" t="s">
        <v>326</v>
      </c>
    </row>
    <row r="1084" spans="1:35" x14ac:dyDescent="0.25">
      <c r="A1084">
        <f t="shared" si="50"/>
        <v>6</v>
      </c>
      <c r="B1084">
        <f t="shared" si="50"/>
        <v>8</v>
      </c>
      <c r="C1084">
        <v>100</v>
      </c>
      <c r="D1084">
        <v>16</v>
      </c>
      <c r="E1084">
        <v>1</v>
      </c>
      <c r="F1084">
        <v>2</v>
      </c>
      <c r="G1084">
        <v>2</v>
      </c>
      <c r="H1084">
        <v>3</v>
      </c>
      <c r="I1084">
        <v>2</v>
      </c>
      <c r="J1084">
        <v>2</v>
      </c>
      <c r="K1084">
        <v>2</v>
      </c>
      <c r="L1084">
        <v>2</v>
      </c>
      <c r="M1084" s="53" t="s">
        <v>1064</v>
      </c>
      <c r="N1084" s="7">
        <f t="shared" si="49"/>
        <v>1016</v>
      </c>
      <c r="O1084">
        <v>0.05</v>
      </c>
      <c r="P1084" t="s">
        <v>327</v>
      </c>
      <c r="Q1084">
        <v>0.05</v>
      </c>
      <c r="R1084" s="7">
        <v>4.75</v>
      </c>
      <c r="S1084" t="s">
        <v>326</v>
      </c>
    </row>
    <row r="1085" spans="1:35" x14ac:dyDescent="0.25">
      <c r="A1085">
        <f t="shared" si="50"/>
        <v>8</v>
      </c>
      <c r="B1085">
        <f t="shared" si="50"/>
        <v>10</v>
      </c>
      <c r="C1085">
        <v>100</v>
      </c>
      <c r="D1085">
        <v>20</v>
      </c>
      <c r="E1085">
        <v>1</v>
      </c>
      <c r="F1085">
        <v>2</v>
      </c>
      <c r="G1085">
        <v>2</v>
      </c>
      <c r="H1085">
        <v>2</v>
      </c>
      <c r="I1085">
        <v>1</v>
      </c>
      <c r="J1085">
        <v>3</v>
      </c>
      <c r="K1085">
        <v>2</v>
      </c>
      <c r="L1085">
        <v>2</v>
      </c>
      <c r="M1085" s="53" t="s">
        <v>1065</v>
      </c>
      <c r="N1085" s="7">
        <f t="shared" si="49"/>
        <v>1017</v>
      </c>
      <c r="O1085">
        <v>0.05</v>
      </c>
      <c r="P1085">
        <v>5.0000000000000001E-3</v>
      </c>
      <c r="Q1085">
        <v>0.05</v>
      </c>
      <c r="R1085" s="7">
        <v>2.2000000000000002</v>
      </c>
      <c r="S1085" t="s">
        <v>326</v>
      </c>
      <c r="V1085">
        <v>8</v>
      </c>
      <c r="W1085">
        <v>2.65</v>
      </c>
    </row>
    <row r="1086" spans="1:35" x14ac:dyDescent="0.25">
      <c r="A1086">
        <f t="shared" si="50"/>
        <v>10</v>
      </c>
      <c r="B1086">
        <f t="shared" si="50"/>
        <v>12</v>
      </c>
      <c r="C1086">
        <v>100</v>
      </c>
      <c r="D1086">
        <v>15</v>
      </c>
      <c r="E1086">
        <v>1</v>
      </c>
      <c r="F1086">
        <v>1</v>
      </c>
      <c r="G1086">
        <v>1</v>
      </c>
      <c r="H1086">
        <v>2</v>
      </c>
      <c r="I1086">
        <v>2</v>
      </c>
      <c r="J1086">
        <v>3</v>
      </c>
      <c r="K1086">
        <v>2</v>
      </c>
      <c r="L1086">
        <v>1</v>
      </c>
      <c r="M1086" s="41" t="s">
        <v>1066</v>
      </c>
      <c r="N1086" s="7">
        <f t="shared" si="49"/>
        <v>1018</v>
      </c>
      <c r="O1086">
        <v>0.05</v>
      </c>
      <c r="P1086" t="s">
        <v>327</v>
      </c>
      <c r="Q1086">
        <v>0.05</v>
      </c>
      <c r="R1086" s="7">
        <v>1.95</v>
      </c>
      <c r="S1086" t="s">
        <v>326</v>
      </c>
    </row>
    <row r="1087" spans="1:35" x14ac:dyDescent="0.25">
      <c r="A1087">
        <f t="shared" si="50"/>
        <v>12</v>
      </c>
      <c r="B1087">
        <f t="shared" si="50"/>
        <v>14</v>
      </c>
      <c r="C1087">
        <v>100</v>
      </c>
      <c r="D1087">
        <v>10</v>
      </c>
      <c r="E1087">
        <v>1</v>
      </c>
      <c r="F1087">
        <v>1</v>
      </c>
      <c r="G1087">
        <v>1</v>
      </c>
      <c r="H1087">
        <v>2</v>
      </c>
      <c r="I1087">
        <v>2</v>
      </c>
      <c r="J1087">
        <v>2</v>
      </c>
      <c r="K1087">
        <v>2</v>
      </c>
      <c r="L1087">
        <v>1</v>
      </c>
      <c r="M1087" s="32" t="s">
        <v>1067</v>
      </c>
      <c r="N1087" s="7">
        <f t="shared" si="49"/>
        <v>1019</v>
      </c>
      <c r="O1087">
        <v>0.05</v>
      </c>
      <c r="P1087" t="s">
        <v>327</v>
      </c>
      <c r="Q1087">
        <v>0.05</v>
      </c>
      <c r="R1087" s="7">
        <v>1.67</v>
      </c>
      <c r="S1087" t="s">
        <v>326</v>
      </c>
    </row>
    <row r="1088" spans="1:35" x14ac:dyDescent="0.25">
      <c r="A1088" s="45"/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38" t="s">
        <v>369</v>
      </c>
      <c r="N1088" s="59">
        <f t="shared" si="49"/>
        <v>1020</v>
      </c>
      <c r="O1088" s="45">
        <v>0.51</v>
      </c>
      <c r="P1088">
        <v>8.9999999999999993E-3</v>
      </c>
      <c r="Q1088" s="45">
        <v>0.51</v>
      </c>
      <c r="R1088" s="7">
        <v>12.15</v>
      </c>
      <c r="S1088" s="45">
        <v>0.16</v>
      </c>
      <c r="T1088" s="45"/>
      <c r="U1088" s="45"/>
      <c r="V1088" s="45"/>
      <c r="W1088" s="45"/>
      <c r="X1088" s="45"/>
      <c r="Y1088" s="45"/>
      <c r="Z1088" s="45"/>
      <c r="AA1088" s="45"/>
      <c r="AB1088" s="45"/>
      <c r="AC1088" s="45"/>
      <c r="AD1088" s="45"/>
      <c r="AE1088" s="45"/>
      <c r="AF1088" s="45"/>
      <c r="AG1088" s="45"/>
      <c r="AH1088" s="45"/>
      <c r="AI1088" s="45"/>
    </row>
    <row r="1089" spans="1:35" x14ac:dyDescent="0.25">
      <c r="A1089">
        <f>(A1087+2)</f>
        <v>14</v>
      </c>
      <c r="B1089">
        <f>(B1087+2)</f>
        <v>16</v>
      </c>
      <c r="C1089">
        <v>100</v>
      </c>
      <c r="D1089">
        <v>10</v>
      </c>
      <c r="E1089">
        <v>1</v>
      </c>
      <c r="F1089">
        <v>1</v>
      </c>
      <c r="G1089">
        <v>1</v>
      </c>
      <c r="H1089">
        <v>2</v>
      </c>
      <c r="I1089">
        <v>2</v>
      </c>
      <c r="J1089">
        <v>2</v>
      </c>
      <c r="K1089">
        <v>2</v>
      </c>
      <c r="L1089">
        <v>1</v>
      </c>
      <c r="M1089" s="53" t="s">
        <v>1068</v>
      </c>
      <c r="N1089" s="7">
        <f t="shared" si="49"/>
        <v>1021</v>
      </c>
      <c r="O1089">
        <v>0.08</v>
      </c>
      <c r="P1089" t="s">
        <v>327</v>
      </c>
      <c r="Q1089">
        <v>0.08</v>
      </c>
      <c r="R1089" s="7">
        <v>2.5299999999999998</v>
      </c>
      <c r="S1089">
        <v>0.01</v>
      </c>
    </row>
    <row r="1090" spans="1:35" x14ac:dyDescent="0.25">
      <c r="A1090">
        <f t="shared" si="50"/>
        <v>16</v>
      </c>
      <c r="B1090">
        <f t="shared" si="50"/>
        <v>18</v>
      </c>
      <c r="C1090">
        <v>100</v>
      </c>
      <c r="D1090">
        <v>11</v>
      </c>
      <c r="E1090">
        <v>1</v>
      </c>
      <c r="F1090">
        <v>1</v>
      </c>
      <c r="G1090">
        <v>1</v>
      </c>
      <c r="H1090">
        <v>2</v>
      </c>
      <c r="I1090">
        <v>2</v>
      </c>
      <c r="J1090">
        <v>2</v>
      </c>
      <c r="K1090">
        <v>2</v>
      </c>
      <c r="L1090">
        <v>1</v>
      </c>
      <c r="M1090" s="53" t="s">
        <v>1069</v>
      </c>
      <c r="N1090" s="7">
        <f t="shared" si="49"/>
        <v>1022</v>
      </c>
      <c r="O1090">
        <v>0.06</v>
      </c>
      <c r="P1090" t="s">
        <v>327</v>
      </c>
      <c r="Q1090">
        <v>0.06</v>
      </c>
      <c r="R1090" s="7">
        <v>2.56</v>
      </c>
      <c r="S1090">
        <v>0.01</v>
      </c>
    </row>
    <row r="1091" spans="1:35" x14ac:dyDescent="0.25">
      <c r="A1091">
        <f t="shared" si="50"/>
        <v>18</v>
      </c>
      <c r="B1091">
        <f t="shared" si="50"/>
        <v>20</v>
      </c>
      <c r="C1091">
        <v>100</v>
      </c>
      <c r="D1091">
        <v>12</v>
      </c>
      <c r="E1091">
        <v>1</v>
      </c>
      <c r="F1091">
        <v>1</v>
      </c>
      <c r="G1091">
        <v>1</v>
      </c>
      <c r="H1091">
        <v>2</v>
      </c>
      <c r="I1091">
        <v>2</v>
      </c>
      <c r="J1091">
        <v>3</v>
      </c>
      <c r="K1091">
        <v>2</v>
      </c>
      <c r="L1091">
        <v>1</v>
      </c>
      <c r="M1091" s="53" t="s">
        <v>1070</v>
      </c>
      <c r="N1091" s="7">
        <f t="shared" si="49"/>
        <v>1023</v>
      </c>
      <c r="O1091">
        <v>0.06</v>
      </c>
      <c r="P1091">
        <v>8.9999999999999993E-3</v>
      </c>
      <c r="Q1091">
        <v>0.06</v>
      </c>
      <c r="R1091" s="7">
        <v>2.83</v>
      </c>
      <c r="S1091">
        <v>0.03</v>
      </c>
    </row>
    <row r="1092" spans="1:35" x14ac:dyDescent="0.25">
      <c r="A1092">
        <f t="shared" si="50"/>
        <v>20</v>
      </c>
      <c r="B1092">
        <f t="shared" si="50"/>
        <v>22</v>
      </c>
      <c r="C1092">
        <v>100</v>
      </c>
      <c r="D1092">
        <v>9</v>
      </c>
      <c r="E1092">
        <v>1</v>
      </c>
      <c r="F1092">
        <v>1</v>
      </c>
      <c r="G1092">
        <v>1</v>
      </c>
      <c r="H1092">
        <v>2</v>
      </c>
      <c r="I1092">
        <v>2</v>
      </c>
      <c r="J1092">
        <v>2</v>
      </c>
      <c r="K1092">
        <v>2</v>
      </c>
      <c r="L1092">
        <v>1</v>
      </c>
      <c r="M1092" s="53" t="s">
        <v>1071</v>
      </c>
      <c r="N1092" s="7">
        <f t="shared" si="49"/>
        <v>1024</v>
      </c>
      <c r="O1092" s="9">
        <v>0.04</v>
      </c>
      <c r="P1092" t="s">
        <v>327</v>
      </c>
      <c r="Q1092">
        <v>0.04</v>
      </c>
      <c r="R1092" s="7">
        <v>4.54</v>
      </c>
      <c r="S1092">
        <v>0.03</v>
      </c>
    </row>
    <row r="1093" spans="1:35" x14ac:dyDescent="0.25">
      <c r="A1093">
        <f t="shared" si="50"/>
        <v>22</v>
      </c>
      <c r="B1093">
        <f t="shared" si="50"/>
        <v>24</v>
      </c>
      <c r="C1093">
        <v>100</v>
      </c>
      <c r="D1093">
        <v>11</v>
      </c>
      <c r="E1093">
        <v>1</v>
      </c>
      <c r="F1093">
        <v>2</v>
      </c>
      <c r="G1093">
        <v>2</v>
      </c>
      <c r="H1093">
        <v>2</v>
      </c>
      <c r="I1093">
        <v>2</v>
      </c>
      <c r="J1093">
        <v>2</v>
      </c>
      <c r="K1093">
        <v>3</v>
      </c>
      <c r="L1093">
        <v>1</v>
      </c>
      <c r="M1093"/>
      <c r="N1093" s="7">
        <f t="shared" si="49"/>
        <v>1025</v>
      </c>
      <c r="O1093" s="9">
        <v>0.1</v>
      </c>
      <c r="P1093" t="s">
        <v>327</v>
      </c>
      <c r="Q1093">
        <v>0.1</v>
      </c>
      <c r="R1093" s="7">
        <v>12.5</v>
      </c>
      <c r="S1093">
        <v>7.0000000000000007E-2</v>
      </c>
    </row>
    <row r="1094" spans="1:35" x14ac:dyDescent="0.25">
      <c r="A1094">
        <f t="shared" si="50"/>
        <v>24</v>
      </c>
      <c r="B1094">
        <f t="shared" si="50"/>
        <v>26</v>
      </c>
      <c r="C1094">
        <v>100</v>
      </c>
      <c r="D1094">
        <v>7</v>
      </c>
      <c r="E1094">
        <v>1</v>
      </c>
      <c r="F1094">
        <v>2</v>
      </c>
      <c r="G1094">
        <v>2</v>
      </c>
      <c r="H1094">
        <v>2</v>
      </c>
      <c r="I1094">
        <v>2</v>
      </c>
      <c r="J1094">
        <v>3</v>
      </c>
      <c r="K1094">
        <v>2</v>
      </c>
      <c r="L1094">
        <v>2</v>
      </c>
      <c r="M1094"/>
      <c r="N1094" s="7">
        <f t="shared" si="49"/>
        <v>1026</v>
      </c>
      <c r="O1094">
        <v>0.08</v>
      </c>
      <c r="P1094" t="s">
        <v>327</v>
      </c>
      <c r="Q1094">
        <v>0.08</v>
      </c>
      <c r="R1094" s="7">
        <v>6.53</v>
      </c>
      <c r="S1094">
        <v>0.04</v>
      </c>
    </row>
    <row r="1095" spans="1:35" x14ac:dyDescent="0.25">
      <c r="A1095">
        <f t="shared" si="50"/>
        <v>26</v>
      </c>
      <c r="B1095">
        <f t="shared" si="50"/>
        <v>28</v>
      </c>
      <c r="C1095">
        <v>100</v>
      </c>
      <c r="D1095">
        <v>9</v>
      </c>
      <c r="E1095">
        <v>1</v>
      </c>
      <c r="F1095">
        <v>2</v>
      </c>
      <c r="G1095">
        <v>1</v>
      </c>
      <c r="H1095">
        <v>2</v>
      </c>
      <c r="I1095">
        <v>2</v>
      </c>
      <c r="J1095">
        <v>3</v>
      </c>
      <c r="K1095">
        <v>4</v>
      </c>
      <c r="L1095">
        <v>2</v>
      </c>
      <c r="M1095"/>
      <c r="N1095" s="7">
        <f t="shared" si="49"/>
        <v>1027</v>
      </c>
      <c r="O1095">
        <v>0.12</v>
      </c>
      <c r="P1095" t="s">
        <v>327</v>
      </c>
      <c r="Q1095">
        <v>0.12</v>
      </c>
      <c r="R1095" s="7">
        <v>4.88</v>
      </c>
      <c r="S1095">
        <v>0.08</v>
      </c>
    </row>
    <row r="1096" spans="1:35" x14ac:dyDescent="0.25">
      <c r="A1096">
        <f t="shared" si="50"/>
        <v>28</v>
      </c>
      <c r="B1096">
        <f t="shared" si="50"/>
        <v>30</v>
      </c>
      <c r="C1096">
        <v>100</v>
      </c>
      <c r="D1096" s="52">
        <v>10</v>
      </c>
      <c r="E1096" s="52">
        <v>1</v>
      </c>
      <c r="F1096" s="52">
        <v>2</v>
      </c>
      <c r="G1096" s="52">
        <v>2</v>
      </c>
      <c r="H1096" s="52">
        <v>1</v>
      </c>
      <c r="I1096" s="52">
        <v>2</v>
      </c>
      <c r="J1096" s="52">
        <v>3</v>
      </c>
      <c r="K1096" s="52">
        <v>3</v>
      </c>
      <c r="L1096" s="52">
        <v>2</v>
      </c>
      <c r="M1096" s="52"/>
      <c r="N1096" s="63">
        <f t="shared" si="49"/>
        <v>1028</v>
      </c>
      <c r="O1096">
        <v>0.08</v>
      </c>
      <c r="P1096" t="s">
        <v>327</v>
      </c>
      <c r="Q1096">
        <v>0.08</v>
      </c>
      <c r="R1096" s="7">
        <v>4.76</v>
      </c>
      <c r="S1096">
        <v>0.05</v>
      </c>
      <c r="T1096" s="45"/>
      <c r="U1096" s="45"/>
      <c r="V1096" s="45"/>
      <c r="W1096" s="45"/>
      <c r="X1096" s="45"/>
      <c r="Y1096" s="45"/>
      <c r="Z1096" s="45"/>
      <c r="AA1096" s="45"/>
      <c r="AB1096" s="45"/>
      <c r="AC1096" s="45"/>
      <c r="AD1096" s="45"/>
      <c r="AE1096" s="45"/>
      <c r="AF1096" s="45"/>
      <c r="AG1096" s="45"/>
      <c r="AH1096" s="45"/>
      <c r="AI1096" s="45"/>
    </row>
    <row r="1097" spans="1:35" x14ac:dyDescent="0.25">
      <c r="A1097" s="52"/>
      <c r="B1097" s="52"/>
      <c r="C1097" s="52"/>
      <c r="D1097" s="52"/>
      <c r="E1097" s="52"/>
      <c r="F1097" s="52"/>
      <c r="G1097" s="52"/>
      <c r="H1097" s="52"/>
      <c r="I1097" s="52"/>
      <c r="J1097" s="52"/>
      <c r="K1097" s="52"/>
      <c r="L1097" s="52"/>
      <c r="M1097" s="45"/>
      <c r="N1097" s="59" t="s">
        <v>149</v>
      </c>
      <c r="O1097" s="52"/>
      <c r="P1097" s="52"/>
      <c r="Q1097" s="52"/>
      <c r="R1097" s="52"/>
      <c r="S1097" s="52"/>
      <c r="T1097" s="52"/>
      <c r="U1097" s="52"/>
      <c r="V1097" s="52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</row>
    <row r="1098" spans="1:35" x14ac:dyDescent="0.25">
      <c r="A1098" s="52">
        <f>(A1096+2)</f>
        <v>30</v>
      </c>
      <c r="B1098" s="52">
        <f>(B1096+2)</f>
        <v>32</v>
      </c>
      <c r="C1098" s="52">
        <v>100</v>
      </c>
      <c r="D1098" s="52">
        <v>7</v>
      </c>
      <c r="E1098" s="52">
        <v>1</v>
      </c>
      <c r="F1098" s="52">
        <v>2</v>
      </c>
      <c r="G1098" s="52">
        <v>1</v>
      </c>
      <c r="H1098" s="52">
        <v>2</v>
      </c>
      <c r="I1098" s="52">
        <v>2</v>
      </c>
      <c r="J1098" s="52">
        <v>3</v>
      </c>
      <c r="K1098" s="52">
        <v>4</v>
      </c>
      <c r="L1098" s="52">
        <v>2</v>
      </c>
      <c r="M1098" s="52" t="s">
        <v>1072</v>
      </c>
      <c r="N1098" s="63">
        <f>(N1096+1)</f>
        <v>1029</v>
      </c>
      <c r="O1098">
        <v>0.31</v>
      </c>
      <c r="P1098" s="52"/>
      <c r="Q1098">
        <v>2.5</v>
      </c>
      <c r="R1098">
        <v>3</v>
      </c>
      <c r="S1098">
        <v>0.23</v>
      </c>
      <c r="T1098" s="52">
        <f>AVERAGE(O1098:O1108,O1110:O1128,O1130:O1148,O1150:O1157)</f>
        <v>0.4301754385964911</v>
      </c>
      <c r="U1098" s="64">
        <f>AVERAGE(Q1098:Q1108,Q1110:Q1128,Q1130:Q1148,Q1150:Q1157)</f>
        <v>4.3438596491228063</v>
      </c>
      <c r="V1098" s="52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</row>
    <row r="1099" spans="1:35" x14ac:dyDescent="0.25">
      <c r="A1099" s="52">
        <f t="shared" ref="A1099:B1108" si="51">(A1098+2)</f>
        <v>32</v>
      </c>
      <c r="B1099" s="52">
        <f t="shared" si="51"/>
        <v>34</v>
      </c>
      <c r="C1099" s="52">
        <v>100</v>
      </c>
      <c r="D1099" s="52">
        <v>9</v>
      </c>
      <c r="E1099" s="52">
        <v>1</v>
      </c>
      <c r="F1099" s="52">
        <v>2</v>
      </c>
      <c r="G1099" s="52">
        <v>1</v>
      </c>
      <c r="H1099" s="52">
        <v>2</v>
      </c>
      <c r="I1099" s="52">
        <v>2</v>
      </c>
      <c r="J1099" s="52">
        <v>3</v>
      </c>
      <c r="K1099" s="52">
        <v>4</v>
      </c>
      <c r="L1099" s="52">
        <v>1</v>
      </c>
      <c r="M1099" s="65" t="s">
        <v>1073</v>
      </c>
      <c r="N1099" s="63">
        <f t="shared" ref="N1099:N1162" si="52">(N1098+1)</f>
        <v>1030</v>
      </c>
      <c r="O1099">
        <v>0.22</v>
      </c>
      <c r="P1099" s="52"/>
      <c r="Q1099">
        <v>1.9</v>
      </c>
      <c r="R1099">
        <v>5</v>
      </c>
      <c r="S1099">
        <v>0.11</v>
      </c>
      <c r="T1099" s="52"/>
      <c r="U1099" s="52"/>
      <c r="V1099" s="52">
        <v>31.5</v>
      </c>
      <c r="W1099" s="52">
        <v>2.72</v>
      </c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</row>
    <row r="1100" spans="1:35" x14ac:dyDescent="0.25">
      <c r="A1100" s="52">
        <f t="shared" si="51"/>
        <v>34</v>
      </c>
      <c r="B1100" s="52">
        <f t="shared" si="51"/>
        <v>36</v>
      </c>
      <c r="C1100" s="52">
        <v>100</v>
      </c>
      <c r="D1100" s="52">
        <v>7</v>
      </c>
      <c r="E1100" s="52">
        <v>1</v>
      </c>
      <c r="F1100" s="52">
        <v>3</v>
      </c>
      <c r="G1100" s="52">
        <v>2</v>
      </c>
      <c r="H1100" s="52">
        <v>1</v>
      </c>
      <c r="I1100" s="52">
        <v>2</v>
      </c>
      <c r="J1100" s="52">
        <v>3</v>
      </c>
      <c r="K1100" s="52">
        <v>3</v>
      </c>
      <c r="L1100" s="52">
        <v>1</v>
      </c>
      <c r="M1100" s="52" t="s">
        <v>1074</v>
      </c>
      <c r="N1100" s="63">
        <f t="shared" si="52"/>
        <v>1031</v>
      </c>
      <c r="O1100">
        <v>0.25</v>
      </c>
      <c r="P1100" s="52"/>
      <c r="Q1100">
        <v>2.7</v>
      </c>
      <c r="R1100">
        <v>6</v>
      </c>
      <c r="S1100">
        <v>0.09</v>
      </c>
      <c r="T1100" s="52"/>
      <c r="U1100" s="52"/>
      <c r="V1100" s="52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</row>
    <row r="1101" spans="1:35" x14ac:dyDescent="0.25">
      <c r="A1101" s="52">
        <f t="shared" si="51"/>
        <v>36</v>
      </c>
      <c r="B1101" s="52">
        <f t="shared" si="51"/>
        <v>38</v>
      </c>
      <c r="C1101" s="52">
        <v>100</v>
      </c>
      <c r="D1101" s="52">
        <v>9</v>
      </c>
      <c r="E1101" s="52">
        <v>1</v>
      </c>
      <c r="F1101" s="52">
        <v>2</v>
      </c>
      <c r="G1101" s="52">
        <v>1</v>
      </c>
      <c r="H1101" s="52">
        <v>2</v>
      </c>
      <c r="I1101" s="52">
        <v>2</v>
      </c>
      <c r="J1101" s="52">
        <v>3</v>
      </c>
      <c r="K1101" s="52">
        <v>3</v>
      </c>
      <c r="L1101" s="52">
        <v>2</v>
      </c>
      <c r="M1101" s="52" t="s">
        <v>1075</v>
      </c>
      <c r="N1101" s="63">
        <f t="shared" si="52"/>
        <v>1032</v>
      </c>
      <c r="O1101">
        <v>0.34</v>
      </c>
      <c r="P1101" s="52"/>
      <c r="Q1101">
        <v>3.7</v>
      </c>
      <c r="R1101">
        <v>10</v>
      </c>
      <c r="S1101">
        <v>0.11</v>
      </c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</row>
    <row r="1102" spans="1:35" x14ac:dyDescent="0.25">
      <c r="A1102" s="52">
        <f t="shared" si="51"/>
        <v>38</v>
      </c>
      <c r="B1102" s="52">
        <f t="shared" si="51"/>
        <v>40</v>
      </c>
      <c r="C1102" s="52">
        <v>100</v>
      </c>
      <c r="D1102" s="52">
        <v>20</v>
      </c>
      <c r="E1102" s="52">
        <v>1</v>
      </c>
      <c r="F1102" s="52">
        <v>3</v>
      </c>
      <c r="G1102" s="52">
        <v>3</v>
      </c>
      <c r="H1102" s="52">
        <v>2</v>
      </c>
      <c r="I1102" s="52">
        <v>1</v>
      </c>
      <c r="J1102" s="52">
        <v>2</v>
      </c>
      <c r="K1102" s="52">
        <v>2</v>
      </c>
      <c r="L1102" s="52">
        <v>3</v>
      </c>
      <c r="M1102" s="65" t="s">
        <v>1076</v>
      </c>
      <c r="N1102" s="63">
        <f t="shared" si="52"/>
        <v>1033</v>
      </c>
      <c r="O1102">
        <v>0.79</v>
      </c>
      <c r="P1102" s="52"/>
      <c r="Q1102">
        <v>13</v>
      </c>
      <c r="R1102">
        <v>2</v>
      </c>
      <c r="S1102">
        <v>0.17</v>
      </c>
      <c r="T1102" s="52"/>
      <c r="U1102" s="52"/>
      <c r="V1102" s="52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</row>
    <row r="1103" spans="1:35" x14ac:dyDescent="0.25">
      <c r="A1103" s="52">
        <f t="shared" si="51"/>
        <v>40</v>
      </c>
      <c r="B1103" s="52">
        <f t="shared" si="51"/>
        <v>42</v>
      </c>
      <c r="C1103" s="52">
        <v>100</v>
      </c>
      <c r="D1103" s="52">
        <v>11</v>
      </c>
      <c r="E1103" s="52">
        <v>1</v>
      </c>
      <c r="F1103" s="52">
        <v>2</v>
      </c>
      <c r="G1103" s="52">
        <v>2</v>
      </c>
      <c r="H1103" s="52">
        <v>2</v>
      </c>
      <c r="I1103" s="52">
        <v>1</v>
      </c>
      <c r="J1103" s="52">
        <v>3</v>
      </c>
      <c r="K1103" s="52">
        <v>2</v>
      </c>
      <c r="L1103" s="52">
        <v>3</v>
      </c>
      <c r="M1103" s="52" t="s">
        <v>1077</v>
      </c>
      <c r="N1103" s="63">
        <f t="shared" si="52"/>
        <v>1034</v>
      </c>
      <c r="O1103">
        <v>0.69</v>
      </c>
      <c r="P1103" s="52"/>
      <c r="Q1103">
        <v>8.1999999999999993</v>
      </c>
      <c r="R1103">
        <v>1</v>
      </c>
      <c r="S1103">
        <v>0.18</v>
      </c>
      <c r="T1103" s="52"/>
      <c r="U1103" s="52"/>
      <c r="V1103" s="52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</row>
    <row r="1104" spans="1:35" x14ac:dyDescent="0.25">
      <c r="A1104" s="52">
        <f t="shared" si="51"/>
        <v>42</v>
      </c>
      <c r="B1104" s="52">
        <f t="shared" si="51"/>
        <v>44</v>
      </c>
      <c r="C1104" s="52">
        <v>100</v>
      </c>
      <c r="D1104" s="52">
        <v>7</v>
      </c>
      <c r="E1104" s="52">
        <v>1</v>
      </c>
      <c r="F1104" s="52">
        <v>2</v>
      </c>
      <c r="G1104" s="52">
        <v>3</v>
      </c>
      <c r="H1104" s="52">
        <v>2</v>
      </c>
      <c r="I1104" s="52">
        <v>1</v>
      </c>
      <c r="J1104" s="52">
        <v>3</v>
      </c>
      <c r="K1104" s="52">
        <v>3</v>
      </c>
      <c r="L1104" s="52">
        <v>3</v>
      </c>
      <c r="M1104" s="65" t="s">
        <v>1078</v>
      </c>
      <c r="N1104" s="63">
        <f t="shared" si="52"/>
        <v>1035</v>
      </c>
      <c r="O1104">
        <v>0.63</v>
      </c>
      <c r="P1104" s="52"/>
      <c r="Q1104">
        <v>6.5</v>
      </c>
      <c r="R1104">
        <v>3</v>
      </c>
      <c r="S1104">
        <v>0.22</v>
      </c>
      <c r="T1104" s="52"/>
      <c r="U1104" s="52"/>
      <c r="V1104" s="52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</row>
    <row r="1105" spans="1:35" x14ac:dyDescent="0.25">
      <c r="A1105" s="52">
        <f t="shared" si="51"/>
        <v>44</v>
      </c>
      <c r="B1105" s="52">
        <f t="shared" si="51"/>
        <v>46</v>
      </c>
      <c r="C1105" s="52">
        <v>100</v>
      </c>
      <c r="D1105" s="52">
        <v>9</v>
      </c>
      <c r="E1105" s="52">
        <v>1</v>
      </c>
      <c r="F1105" s="52">
        <v>2</v>
      </c>
      <c r="G1105" s="52">
        <v>3</v>
      </c>
      <c r="H1105" s="52">
        <v>2</v>
      </c>
      <c r="I1105" s="52">
        <v>1</v>
      </c>
      <c r="J1105" s="52">
        <v>3</v>
      </c>
      <c r="K1105" s="52">
        <v>2</v>
      </c>
      <c r="L1105" s="52">
        <v>3</v>
      </c>
      <c r="M1105" s="65" t="s">
        <v>1079</v>
      </c>
      <c r="N1105" s="63">
        <f t="shared" si="52"/>
        <v>1036</v>
      </c>
      <c r="O1105">
        <v>0.79</v>
      </c>
      <c r="P1105" s="52"/>
      <c r="Q1105">
        <v>9.3000000000000007</v>
      </c>
      <c r="R1105">
        <v>5</v>
      </c>
      <c r="S1105">
        <v>0.18</v>
      </c>
      <c r="T1105" s="52"/>
      <c r="U1105" s="52"/>
      <c r="V1105" s="52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</row>
    <row r="1106" spans="1:35" x14ac:dyDescent="0.25">
      <c r="A1106" s="52">
        <f t="shared" si="51"/>
        <v>46</v>
      </c>
      <c r="B1106" s="52">
        <f t="shared" si="51"/>
        <v>48</v>
      </c>
      <c r="C1106" s="52">
        <v>100</v>
      </c>
      <c r="D1106" s="52">
        <v>8</v>
      </c>
      <c r="E1106" s="52">
        <v>1</v>
      </c>
      <c r="F1106" s="52">
        <v>3</v>
      </c>
      <c r="G1106" s="52">
        <v>3</v>
      </c>
      <c r="H1106" s="52">
        <v>1</v>
      </c>
      <c r="I1106" s="52">
        <v>0</v>
      </c>
      <c r="J1106" s="52">
        <v>3</v>
      </c>
      <c r="K1106" s="52">
        <v>3</v>
      </c>
      <c r="L1106" s="52">
        <v>3</v>
      </c>
      <c r="M1106" s="52" t="s">
        <v>1080</v>
      </c>
      <c r="N1106" s="63">
        <f t="shared" si="52"/>
        <v>1037</v>
      </c>
      <c r="O1106">
        <v>0.33</v>
      </c>
      <c r="P1106" s="52"/>
      <c r="Q1106">
        <v>5.0999999999999996</v>
      </c>
      <c r="R1106">
        <v>4</v>
      </c>
      <c r="S1106">
        <v>0.08</v>
      </c>
      <c r="T1106" s="52"/>
      <c r="U1106" s="52"/>
      <c r="V1106" s="52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</row>
    <row r="1107" spans="1:35" x14ac:dyDescent="0.25">
      <c r="A1107" s="52">
        <f t="shared" si="51"/>
        <v>48</v>
      </c>
      <c r="B1107" s="52">
        <f t="shared" si="51"/>
        <v>50</v>
      </c>
      <c r="C1107" s="52">
        <v>100</v>
      </c>
      <c r="D1107" s="52">
        <v>20</v>
      </c>
      <c r="E1107" s="52">
        <v>1</v>
      </c>
      <c r="F1107" s="52">
        <v>3</v>
      </c>
      <c r="G1107" s="52">
        <v>1</v>
      </c>
      <c r="H1107" s="52">
        <v>2</v>
      </c>
      <c r="I1107" s="52">
        <v>0</v>
      </c>
      <c r="J1107" s="52">
        <v>1</v>
      </c>
      <c r="K1107" s="52">
        <v>2</v>
      </c>
      <c r="L1107" s="52">
        <v>2</v>
      </c>
      <c r="M1107" s="52" t="s">
        <v>1081</v>
      </c>
      <c r="N1107" s="63">
        <f t="shared" si="52"/>
        <v>1038</v>
      </c>
      <c r="O1107">
        <v>0.16</v>
      </c>
      <c r="P1107" s="52"/>
      <c r="Q1107">
        <v>5</v>
      </c>
      <c r="R1107">
        <v>2</v>
      </c>
      <c r="S1107">
        <v>0.08</v>
      </c>
      <c r="T1107" s="52"/>
      <c r="U1107" s="52"/>
      <c r="V1107" s="52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</row>
    <row r="1108" spans="1:35" x14ac:dyDescent="0.25">
      <c r="A1108" s="52">
        <f t="shared" si="51"/>
        <v>50</v>
      </c>
      <c r="B1108" s="52">
        <f t="shared" si="51"/>
        <v>52</v>
      </c>
      <c r="C1108" s="52">
        <v>100</v>
      </c>
      <c r="D1108" s="52">
        <v>6</v>
      </c>
      <c r="E1108" s="52">
        <v>1</v>
      </c>
      <c r="F1108" s="52">
        <v>3</v>
      </c>
      <c r="G1108" s="52">
        <v>3</v>
      </c>
      <c r="H1108" s="52">
        <v>2</v>
      </c>
      <c r="I1108" s="52">
        <v>1</v>
      </c>
      <c r="J1108" s="52">
        <v>3</v>
      </c>
      <c r="K1108" s="52">
        <v>2</v>
      </c>
      <c r="L1108" s="52">
        <v>3</v>
      </c>
      <c r="M1108" s="52"/>
      <c r="N1108" s="63">
        <f t="shared" si="52"/>
        <v>1039</v>
      </c>
      <c r="O1108">
        <v>0.53</v>
      </c>
      <c r="P1108" s="45"/>
      <c r="Q1108">
        <v>6.9</v>
      </c>
      <c r="R1108">
        <v>1</v>
      </c>
      <c r="S1108">
        <v>0.13</v>
      </c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</row>
    <row r="1109" spans="1:35" x14ac:dyDescent="0.25">
      <c r="A1109" s="45"/>
      <c r="B1109" s="45"/>
      <c r="C1109" s="52"/>
      <c r="D1109" s="45"/>
      <c r="E1109" s="45"/>
      <c r="F1109" s="45"/>
      <c r="G1109" s="45"/>
      <c r="H1109" s="45"/>
      <c r="I1109" s="45"/>
      <c r="J1109" s="45"/>
      <c r="K1109" s="45"/>
      <c r="L1109" s="45"/>
      <c r="M1109" s="38" t="s">
        <v>371</v>
      </c>
      <c r="N1109" s="59">
        <f t="shared" si="52"/>
        <v>1040</v>
      </c>
      <c r="O1109" s="45">
        <v>1.07</v>
      </c>
      <c r="Q1109" s="45">
        <v>98.9</v>
      </c>
      <c r="R1109">
        <v>12</v>
      </c>
      <c r="S1109" s="45">
        <v>0.43</v>
      </c>
    </row>
    <row r="1110" spans="1:35" x14ac:dyDescent="0.25">
      <c r="A1110">
        <v>52</v>
      </c>
      <c r="B1110">
        <v>54</v>
      </c>
      <c r="C1110" s="52">
        <v>100</v>
      </c>
      <c r="D1110" s="52">
        <v>8</v>
      </c>
      <c r="E1110" s="52">
        <v>1</v>
      </c>
      <c r="F1110" s="52">
        <v>2</v>
      </c>
      <c r="G1110" s="52">
        <v>3</v>
      </c>
      <c r="H1110" s="52">
        <v>2</v>
      </c>
      <c r="I1110" s="52">
        <v>2</v>
      </c>
      <c r="J1110" s="52">
        <v>3</v>
      </c>
      <c r="K1110" s="52">
        <v>3</v>
      </c>
      <c r="L1110" s="52">
        <v>3</v>
      </c>
      <c r="M1110" s="52" t="s">
        <v>1082</v>
      </c>
      <c r="N1110" s="7">
        <f t="shared" si="52"/>
        <v>1041</v>
      </c>
      <c r="O1110">
        <v>0.56000000000000005</v>
      </c>
      <c r="Q1110">
        <v>4.8</v>
      </c>
      <c r="R1110">
        <v>3</v>
      </c>
      <c r="S1110">
        <v>0.15</v>
      </c>
    </row>
    <row r="1111" spans="1:35" x14ac:dyDescent="0.25">
      <c r="A1111">
        <v>54</v>
      </c>
      <c r="B1111">
        <v>56</v>
      </c>
      <c r="C1111" s="52">
        <v>100</v>
      </c>
      <c r="D1111" s="52">
        <v>7</v>
      </c>
      <c r="E1111" s="52">
        <v>1</v>
      </c>
      <c r="F1111" s="52">
        <v>2</v>
      </c>
      <c r="G1111" s="52">
        <v>2</v>
      </c>
      <c r="H1111" s="52">
        <v>2</v>
      </c>
      <c r="I1111" s="52">
        <v>2</v>
      </c>
      <c r="J1111" s="52">
        <v>3</v>
      </c>
      <c r="K1111" s="52">
        <v>3</v>
      </c>
      <c r="L1111" s="52">
        <v>2</v>
      </c>
      <c r="M1111" s="52" t="s">
        <v>1083</v>
      </c>
      <c r="N1111" s="7">
        <f t="shared" si="52"/>
        <v>1042</v>
      </c>
      <c r="O1111">
        <v>0.49</v>
      </c>
      <c r="Q1111">
        <v>4</v>
      </c>
      <c r="R1111">
        <v>4</v>
      </c>
      <c r="S1111">
        <v>0.12</v>
      </c>
    </row>
    <row r="1112" spans="1:35" x14ac:dyDescent="0.25">
      <c r="A1112">
        <v>56</v>
      </c>
      <c r="B1112">
        <v>58</v>
      </c>
      <c r="C1112" s="52">
        <v>100</v>
      </c>
      <c r="D1112" s="52">
        <v>7</v>
      </c>
      <c r="E1112" s="52">
        <v>1</v>
      </c>
      <c r="F1112" s="52">
        <v>2</v>
      </c>
      <c r="G1112" s="52">
        <v>2</v>
      </c>
      <c r="H1112" s="52">
        <v>2</v>
      </c>
      <c r="I1112" s="52">
        <v>2</v>
      </c>
      <c r="J1112" s="52">
        <v>2</v>
      </c>
      <c r="K1112" s="52">
        <v>3</v>
      </c>
      <c r="L1112" s="52">
        <v>3</v>
      </c>
      <c r="M1112" s="52" t="s">
        <v>1084</v>
      </c>
      <c r="N1112" s="7">
        <f t="shared" si="52"/>
        <v>1043</v>
      </c>
      <c r="O1112">
        <v>0.54</v>
      </c>
      <c r="Q1112">
        <v>5.0999999999999996</v>
      </c>
      <c r="R1112">
        <v>5</v>
      </c>
      <c r="S1112">
        <v>0.17</v>
      </c>
    </row>
    <row r="1113" spans="1:35" x14ac:dyDescent="0.25">
      <c r="A1113">
        <v>58</v>
      </c>
      <c r="B1113">
        <v>60</v>
      </c>
      <c r="C1113" s="52">
        <v>100</v>
      </c>
      <c r="D1113">
        <v>20</v>
      </c>
      <c r="E1113" s="52">
        <v>1</v>
      </c>
      <c r="F1113" s="52">
        <v>2</v>
      </c>
      <c r="G1113" s="52">
        <v>2</v>
      </c>
      <c r="H1113" s="52">
        <v>2</v>
      </c>
      <c r="I1113" s="52">
        <v>1</v>
      </c>
      <c r="J1113" s="52">
        <v>2</v>
      </c>
      <c r="K1113" s="52">
        <v>2</v>
      </c>
      <c r="L1113" s="52">
        <v>2</v>
      </c>
      <c r="M1113" s="6" t="s">
        <v>1085</v>
      </c>
      <c r="N1113" s="7">
        <f t="shared" si="52"/>
        <v>1044</v>
      </c>
      <c r="O1113">
        <v>0.81</v>
      </c>
      <c r="Q1113">
        <v>11.2</v>
      </c>
      <c r="R1113">
        <v>1</v>
      </c>
      <c r="S1113">
        <v>0.12</v>
      </c>
    </row>
    <row r="1114" spans="1:35" x14ac:dyDescent="0.25">
      <c r="A1114">
        <v>60</v>
      </c>
      <c r="B1114">
        <v>62</v>
      </c>
      <c r="C1114" s="52">
        <v>100</v>
      </c>
      <c r="D1114" s="52">
        <v>13</v>
      </c>
      <c r="E1114" s="52">
        <v>1</v>
      </c>
      <c r="F1114" s="52">
        <v>2</v>
      </c>
      <c r="G1114" s="52">
        <v>3</v>
      </c>
      <c r="H1114" s="52">
        <v>2</v>
      </c>
      <c r="I1114" s="52">
        <v>0</v>
      </c>
      <c r="J1114" s="52">
        <v>3</v>
      </c>
      <c r="K1114" s="52">
        <v>2</v>
      </c>
      <c r="L1114" s="52">
        <v>3</v>
      </c>
      <c r="M1114" s="52" t="s">
        <v>1086</v>
      </c>
      <c r="N1114" s="7">
        <f t="shared" si="52"/>
        <v>1045</v>
      </c>
      <c r="O1114">
        <v>0.97</v>
      </c>
      <c r="Q1114">
        <v>9.6</v>
      </c>
      <c r="R1114">
        <v>3</v>
      </c>
      <c r="S1114">
        <v>0.14000000000000001</v>
      </c>
      <c r="V1114">
        <v>62.4</v>
      </c>
      <c r="W1114">
        <v>2.68</v>
      </c>
    </row>
    <row r="1115" spans="1:35" x14ac:dyDescent="0.25">
      <c r="A1115">
        <v>62</v>
      </c>
      <c r="B1115">
        <v>64</v>
      </c>
      <c r="C1115" s="52">
        <v>100</v>
      </c>
      <c r="D1115" s="52">
        <v>5</v>
      </c>
      <c r="E1115" s="52">
        <v>1</v>
      </c>
      <c r="F1115" s="52">
        <v>2</v>
      </c>
      <c r="G1115" s="52">
        <v>2</v>
      </c>
      <c r="H1115" s="52">
        <v>2</v>
      </c>
      <c r="I1115" s="52">
        <v>2</v>
      </c>
      <c r="J1115" s="52">
        <v>2</v>
      </c>
      <c r="K1115" s="52">
        <v>3</v>
      </c>
      <c r="L1115" s="52">
        <v>2</v>
      </c>
      <c r="M1115"/>
      <c r="N1115" s="7">
        <f t="shared" si="52"/>
        <v>1046</v>
      </c>
      <c r="O1115">
        <v>0.72</v>
      </c>
      <c r="Q1115">
        <v>7.6</v>
      </c>
      <c r="R1115">
        <v>2</v>
      </c>
      <c r="S1115">
        <v>0.17</v>
      </c>
    </row>
    <row r="1116" spans="1:35" x14ac:dyDescent="0.25">
      <c r="A1116">
        <v>64</v>
      </c>
      <c r="B1116">
        <v>66</v>
      </c>
      <c r="C1116" s="52">
        <v>100</v>
      </c>
      <c r="D1116" s="52">
        <v>6</v>
      </c>
      <c r="E1116" s="52">
        <v>1</v>
      </c>
      <c r="F1116" s="52">
        <v>1</v>
      </c>
      <c r="G1116" s="52">
        <v>3</v>
      </c>
      <c r="H1116" s="52">
        <v>2</v>
      </c>
      <c r="I1116" s="52">
        <v>3</v>
      </c>
      <c r="J1116" s="52">
        <v>3</v>
      </c>
      <c r="K1116" s="52">
        <v>3</v>
      </c>
      <c r="L1116" s="52">
        <v>2</v>
      </c>
      <c r="M1116" s="52" t="s">
        <v>1087</v>
      </c>
      <c r="N1116" s="7">
        <f t="shared" si="52"/>
        <v>1047</v>
      </c>
      <c r="O1116">
        <v>0.7</v>
      </c>
      <c r="Q1116">
        <v>8.1</v>
      </c>
      <c r="R1116">
        <v>3</v>
      </c>
      <c r="S1116">
        <v>0.18</v>
      </c>
    </row>
    <row r="1117" spans="1:35" x14ac:dyDescent="0.25">
      <c r="A1117">
        <v>66</v>
      </c>
      <c r="B1117">
        <v>68</v>
      </c>
      <c r="C1117" s="52">
        <v>100</v>
      </c>
      <c r="D1117" s="52">
        <v>6</v>
      </c>
      <c r="E1117" s="52">
        <v>1</v>
      </c>
      <c r="F1117" s="52">
        <v>1</v>
      </c>
      <c r="G1117" s="52">
        <v>2</v>
      </c>
      <c r="H1117" s="52">
        <v>2</v>
      </c>
      <c r="I1117" s="52">
        <v>3</v>
      </c>
      <c r="J1117" s="52">
        <v>2</v>
      </c>
      <c r="K1117" s="52">
        <v>2</v>
      </c>
      <c r="L1117" s="52">
        <v>2</v>
      </c>
      <c r="M1117" s="6"/>
      <c r="N1117" s="7">
        <f t="shared" si="52"/>
        <v>1048</v>
      </c>
      <c r="O1117">
        <v>0.51</v>
      </c>
      <c r="Q1117">
        <v>3.6</v>
      </c>
      <c r="R1117">
        <v>3</v>
      </c>
      <c r="S1117">
        <v>0.14000000000000001</v>
      </c>
    </row>
    <row r="1118" spans="1:35" x14ac:dyDescent="0.25">
      <c r="A1118">
        <v>68</v>
      </c>
      <c r="B1118">
        <v>70</v>
      </c>
      <c r="C1118" s="52">
        <v>100</v>
      </c>
      <c r="D1118" s="52">
        <v>8</v>
      </c>
      <c r="E1118" s="52">
        <v>1</v>
      </c>
      <c r="F1118" s="52">
        <v>1</v>
      </c>
      <c r="G1118" s="52">
        <v>3</v>
      </c>
      <c r="H1118" s="52">
        <v>2</v>
      </c>
      <c r="I1118" s="52">
        <v>2</v>
      </c>
      <c r="J1118" s="52">
        <v>3</v>
      </c>
      <c r="K1118" s="52">
        <v>3</v>
      </c>
      <c r="L1118" s="52">
        <v>2</v>
      </c>
      <c r="M1118"/>
      <c r="N1118" s="7">
        <f t="shared" si="52"/>
        <v>1049</v>
      </c>
      <c r="O1118">
        <v>0.43</v>
      </c>
      <c r="Q1118">
        <v>4.2</v>
      </c>
      <c r="R1118">
        <v>4</v>
      </c>
      <c r="S1118">
        <v>0.12</v>
      </c>
    </row>
    <row r="1119" spans="1:35" x14ac:dyDescent="0.25">
      <c r="A1119">
        <v>70</v>
      </c>
      <c r="B1119">
        <v>72</v>
      </c>
      <c r="C1119" s="52">
        <v>100</v>
      </c>
      <c r="D1119" s="52">
        <v>5</v>
      </c>
      <c r="E1119" s="52">
        <v>1</v>
      </c>
      <c r="F1119" s="52">
        <v>1</v>
      </c>
      <c r="G1119" s="52">
        <v>3</v>
      </c>
      <c r="H1119" s="52">
        <v>1</v>
      </c>
      <c r="I1119" s="52">
        <v>3</v>
      </c>
      <c r="J1119" s="52">
        <v>3</v>
      </c>
      <c r="K1119" s="52">
        <v>2</v>
      </c>
      <c r="L1119" s="52">
        <v>2</v>
      </c>
      <c r="M1119"/>
      <c r="N1119" s="7">
        <f t="shared" si="52"/>
        <v>1050</v>
      </c>
      <c r="O1119">
        <v>0.34</v>
      </c>
      <c r="Q1119">
        <v>3.3</v>
      </c>
      <c r="R1119">
        <v>8</v>
      </c>
      <c r="S1119">
        <v>0.09</v>
      </c>
    </row>
    <row r="1120" spans="1:35" x14ac:dyDescent="0.25">
      <c r="A1120">
        <v>72</v>
      </c>
      <c r="B1120">
        <v>74</v>
      </c>
      <c r="C1120" s="52">
        <v>100</v>
      </c>
      <c r="D1120" s="52">
        <v>6</v>
      </c>
      <c r="E1120" s="52">
        <v>1</v>
      </c>
      <c r="F1120" s="52">
        <v>1</v>
      </c>
      <c r="G1120" s="52">
        <v>3</v>
      </c>
      <c r="H1120" s="52">
        <v>1</v>
      </c>
      <c r="I1120" s="52">
        <v>2</v>
      </c>
      <c r="J1120" s="52">
        <v>2</v>
      </c>
      <c r="K1120" s="52">
        <v>3</v>
      </c>
      <c r="L1120" s="52">
        <v>1</v>
      </c>
      <c r="M1120"/>
      <c r="N1120" s="7">
        <f t="shared" si="52"/>
        <v>1051</v>
      </c>
      <c r="O1120">
        <v>0.36</v>
      </c>
      <c r="Q1120">
        <v>3.2</v>
      </c>
      <c r="R1120">
        <v>3</v>
      </c>
      <c r="S1120">
        <v>0.1</v>
      </c>
    </row>
    <row r="1121" spans="1:23" x14ac:dyDescent="0.25">
      <c r="A1121">
        <v>74</v>
      </c>
      <c r="B1121">
        <v>76</v>
      </c>
      <c r="C1121" s="52">
        <v>100</v>
      </c>
      <c r="D1121" s="52">
        <v>7</v>
      </c>
      <c r="E1121" s="52">
        <v>1</v>
      </c>
      <c r="F1121" s="52">
        <v>2</v>
      </c>
      <c r="G1121" s="52">
        <v>3</v>
      </c>
      <c r="H1121" s="52">
        <v>2</v>
      </c>
      <c r="I1121" s="52">
        <v>2</v>
      </c>
      <c r="J1121" s="52">
        <v>2</v>
      </c>
      <c r="K1121" s="52">
        <v>3</v>
      </c>
      <c r="L1121" s="52">
        <v>1</v>
      </c>
      <c r="M1121" s="6" t="s">
        <v>1088</v>
      </c>
      <c r="N1121" s="7">
        <f t="shared" si="52"/>
        <v>1052</v>
      </c>
      <c r="O1121">
        <v>0.37</v>
      </c>
      <c r="Q1121">
        <v>5.7</v>
      </c>
      <c r="R1121">
        <v>1</v>
      </c>
      <c r="S1121">
        <v>0.13</v>
      </c>
    </row>
    <row r="1122" spans="1:23" x14ac:dyDescent="0.25">
      <c r="A1122">
        <v>76</v>
      </c>
      <c r="B1122">
        <v>78</v>
      </c>
      <c r="C1122" s="52">
        <v>55</v>
      </c>
      <c r="D1122" s="52">
        <v>20</v>
      </c>
      <c r="E1122" s="52">
        <v>1</v>
      </c>
      <c r="F1122" s="52">
        <v>2</v>
      </c>
      <c r="G1122" s="52">
        <v>3</v>
      </c>
      <c r="H1122" s="52">
        <v>2</v>
      </c>
      <c r="I1122" s="52">
        <v>1</v>
      </c>
      <c r="J1122" s="52">
        <v>2</v>
      </c>
      <c r="K1122" s="52">
        <v>2</v>
      </c>
      <c r="L1122" s="52">
        <v>2</v>
      </c>
      <c r="M1122" s="6" t="s">
        <v>1089</v>
      </c>
      <c r="N1122" s="7">
        <f t="shared" si="52"/>
        <v>1053</v>
      </c>
      <c r="O1122">
        <v>0.39</v>
      </c>
      <c r="Q1122">
        <v>4.3</v>
      </c>
      <c r="R1122">
        <v>1</v>
      </c>
      <c r="S1122">
        <v>7.0000000000000007E-2</v>
      </c>
    </row>
    <row r="1123" spans="1:23" x14ac:dyDescent="0.25">
      <c r="A1123">
        <v>78</v>
      </c>
      <c r="B1123">
        <v>80</v>
      </c>
      <c r="C1123" s="52">
        <v>100</v>
      </c>
      <c r="D1123" s="52">
        <v>5</v>
      </c>
      <c r="E1123" s="52">
        <v>1</v>
      </c>
      <c r="F1123" s="52">
        <v>1</v>
      </c>
      <c r="G1123" s="52">
        <v>3</v>
      </c>
      <c r="H1123" s="52">
        <v>2</v>
      </c>
      <c r="I1123" s="52">
        <v>2</v>
      </c>
      <c r="J1123" s="52">
        <v>2</v>
      </c>
      <c r="K1123" s="52">
        <v>3</v>
      </c>
      <c r="L1123" s="52">
        <v>2</v>
      </c>
      <c r="M1123" t="s">
        <v>1090</v>
      </c>
      <c r="N1123" s="7">
        <f t="shared" si="52"/>
        <v>1054</v>
      </c>
      <c r="O1123">
        <v>0.36</v>
      </c>
      <c r="Q1123">
        <v>3.7</v>
      </c>
      <c r="R1123">
        <v>1</v>
      </c>
      <c r="S1123">
        <v>0.15</v>
      </c>
    </row>
    <row r="1124" spans="1:23" x14ac:dyDescent="0.25">
      <c r="A1124">
        <v>80</v>
      </c>
      <c r="B1124">
        <v>82</v>
      </c>
      <c r="C1124" s="52">
        <v>100</v>
      </c>
      <c r="D1124" s="52">
        <v>6</v>
      </c>
      <c r="E1124" s="52">
        <v>1</v>
      </c>
      <c r="F1124" s="52">
        <v>1</v>
      </c>
      <c r="G1124" s="52">
        <v>3</v>
      </c>
      <c r="H1124" s="52">
        <v>2</v>
      </c>
      <c r="I1124" s="52">
        <v>2</v>
      </c>
      <c r="J1124" s="52">
        <v>2</v>
      </c>
      <c r="K1124" s="52">
        <v>3</v>
      </c>
      <c r="L1124" s="52">
        <v>2</v>
      </c>
      <c r="M1124" t="s">
        <v>1091</v>
      </c>
      <c r="N1124" s="7">
        <f t="shared" si="52"/>
        <v>1055</v>
      </c>
      <c r="O1124">
        <v>0.46</v>
      </c>
      <c r="Q1124">
        <v>6.4</v>
      </c>
      <c r="R1124">
        <v>2</v>
      </c>
      <c r="S1124">
        <v>0.19</v>
      </c>
    </row>
    <row r="1125" spans="1:23" x14ac:dyDescent="0.25">
      <c r="A1125">
        <v>82</v>
      </c>
      <c r="B1125">
        <v>84</v>
      </c>
      <c r="C1125" s="52">
        <v>100</v>
      </c>
      <c r="D1125" s="52">
        <v>8</v>
      </c>
      <c r="E1125" s="52">
        <v>1</v>
      </c>
      <c r="F1125" s="52">
        <v>2</v>
      </c>
      <c r="G1125" s="52">
        <v>3</v>
      </c>
      <c r="H1125" s="52">
        <v>2</v>
      </c>
      <c r="I1125" s="52">
        <v>2</v>
      </c>
      <c r="J1125" s="52">
        <v>2</v>
      </c>
      <c r="K1125" s="52">
        <v>2</v>
      </c>
      <c r="L1125" s="52">
        <v>3</v>
      </c>
      <c r="M1125" t="s">
        <v>1092</v>
      </c>
      <c r="N1125" s="7">
        <f t="shared" si="52"/>
        <v>1056</v>
      </c>
      <c r="O1125">
        <v>1.63</v>
      </c>
      <c r="Q1125">
        <v>7.1</v>
      </c>
      <c r="R1125">
        <v>2</v>
      </c>
      <c r="S1125">
        <v>0.45</v>
      </c>
    </row>
    <row r="1126" spans="1:23" x14ac:dyDescent="0.25">
      <c r="A1126">
        <v>84</v>
      </c>
      <c r="B1126">
        <v>86</v>
      </c>
      <c r="C1126" s="52">
        <v>100</v>
      </c>
      <c r="D1126" s="52">
        <v>15</v>
      </c>
      <c r="E1126" s="52">
        <v>1</v>
      </c>
      <c r="F1126" s="52">
        <v>2</v>
      </c>
      <c r="G1126" s="52">
        <v>3</v>
      </c>
      <c r="H1126" s="52">
        <v>2</v>
      </c>
      <c r="I1126" s="52">
        <v>2</v>
      </c>
      <c r="J1126" s="52">
        <v>2</v>
      </c>
      <c r="K1126" s="52">
        <v>3</v>
      </c>
      <c r="L1126" s="52">
        <v>2</v>
      </c>
      <c r="M1126" s="24" t="s">
        <v>1093</v>
      </c>
      <c r="N1126" s="7">
        <f t="shared" si="52"/>
        <v>1057</v>
      </c>
      <c r="O1126">
        <v>0.65</v>
      </c>
      <c r="Q1126">
        <v>6.7</v>
      </c>
      <c r="R1126">
        <v>4</v>
      </c>
      <c r="S1126">
        <v>0.22</v>
      </c>
    </row>
    <row r="1127" spans="1:23" x14ac:dyDescent="0.25">
      <c r="A1127">
        <v>86</v>
      </c>
      <c r="B1127">
        <v>88</v>
      </c>
      <c r="C1127" s="52">
        <v>100</v>
      </c>
      <c r="D1127" s="52">
        <v>5</v>
      </c>
      <c r="E1127" s="52">
        <v>1</v>
      </c>
      <c r="F1127" s="52">
        <v>1</v>
      </c>
      <c r="G1127" s="52">
        <v>3</v>
      </c>
      <c r="H1127" s="52">
        <v>2</v>
      </c>
      <c r="I1127" s="52">
        <v>3</v>
      </c>
      <c r="J1127" s="52">
        <v>3</v>
      </c>
      <c r="K1127" s="52">
        <v>3</v>
      </c>
      <c r="L1127" s="52">
        <v>2</v>
      </c>
      <c r="M1127" t="s">
        <v>1094</v>
      </c>
      <c r="N1127" s="7">
        <f t="shared" si="52"/>
        <v>1058</v>
      </c>
      <c r="O1127">
        <v>0.37</v>
      </c>
      <c r="Q1127">
        <v>4.3</v>
      </c>
      <c r="R1127">
        <v>3</v>
      </c>
      <c r="S1127">
        <v>0.13</v>
      </c>
    </row>
    <row r="1128" spans="1:23" x14ac:dyDescent="0.25">
      <c r="A1128">
        <v>88</v>
      </c>
      <c r="B1128">
        <v>90</v>
      </c>
      <c r="C1128" s="52">
        <v>100</v>
      </c>
      <c r="D1128" s="52">
        <v>6</v>
      </c>
      <c r="E1128" s="52">
        <v>1</v>
      </c>
      <c r="F1128" s="52">
        <v>2</v>
      </c>
      <c r="G1128" s="52">
        <v>2</v>
      </c>
      <c r="H1128" s="52">
        <v>2</v>
      </c>
      <c r="I1128" s="52">
        <v>3</v>
      </c>
      <c r="J1128" s="52">
        <v>3</v>
      </c>
      <c r="K1128" s="52">
        <v>3</v>
      </c>
      <c r="L1128" s="52">
        <v>2</v>
      </c>
      <c r="M1128" t="s">
        <v>1095</v>
      </c>
      <c r="N1128" s="7">
        <f t="shared" si="52"/>
        <v>1059</v>
      </c>
      <c r="O1128">
        <v>0.26</v>
      </c>
      <c r="Q1128">
        <v>3.5</v>
      </c>
      <c r="R1128">
        <v>6</v>
      </c>
      <c r="S1128">
        <v>0.08</v>
      </c>
    </row>
    <row r="1129" spans="1:23" x14ac:dyDescent="0.25">
      <c r="C1129" s="52"/>
      <c r="M1129" s="38" t="s">
        <v>369</v>
      </c>
      <c r="N1129" s="59">
        <f t="shared" si="52"/>
        <v>1060</v>
      </c>
      <c r="O1129" s="45">
        <v>0.52</v>
      </c>
      <c r="Q1129" s="45">
        <v>22.4</v>
      </c>
      <c r="R1129">
        <v>11</v>
      </c>
      <c r="S1129" s="45">
        <v>0.17</v>
      </c>
    </row>
    <row r="1130" spans="1:23" x14ac:dyDescent="0.25">
      <c r="A1130">
        <v>90</v>
      </c>
      <c r="B1130">
        <v>92</v>
      </c>
      <c r="C1130" s="52">
        <v>100</v>
      </c>
      <c r="D1130" s="52">
        <v>5</v>
      </c>
      <c r="E1130" s="52">
        <v>1</v>
      </c>
      <c r="F1130" s="52">
        <v>1</v>
      </c>
      <c r="G1130" s="52">
        <v>3</v>
      </c>
      <c r="H1130" s="52">
        <v>3</v>
      </c>
      <c r="I1130" s="52">
        <v>1</v>
      </c>
      <c r="J1130" s="52">
        <v>3</v>
      </c>
      <c r="K1130" s="52">
        <v>3</v>
      </c>
      <c r="L1130" s="52">
        <v>3</v>
      </c>
      <c r="M1130" t="s">
        <v>1096</v>
      </c>
      <c r="N1130" s="7">
        <f t="shared" si="52"/>
        <v>1061</v>
      </c>
      <c r="O1130">
        <v>0.31</v>
      </c>
      <c r="Q1130">
        <v>3.1</v>
      </c>
      <c r="R1130">
        <v>1</v>
      </c>
      <c r="S1130">
        <v>0.12</v>
      </c>
    </row>
    <row r="1131" spans="1:23" x14ac:dyDescent="0.25">
      <c r="A1131">
        <v>92</v>
      </c>
      <c r="B1131">
        <v>94</v>
      </c>
      <c r="C1131" s="52">
        <v>100</v>
      </c>
      <c r="D1131" s="52">
        <v>6</v>
      </c>
      <c r="E1131" s="52">
        <v>1</v>
      </c>
      <c r="F1131" s="52">
        <v>2</v>
      </c>
      <c r="G1131" s="52">
        <v>2</v>
      </c>
      <c r="H1131" s="52">
        <v>2</v>
      </c>
      <c r="I1131" s="52">
        <v>1</v>
      </c>
      <c r="J1131" s="52">
        <v>3</v>
      </c>
      <c r="K1131" s="52">
        <v>3</v>
      </c>
      <c r="L1131" s="52">
        <v>2</v>
      </c>
      <c r="M1131" t="s">
        <v>1097</v>
      </c>
      <c r="N1131" s="7">
        <f t="shared" si="52"/>
        <v>1062</v>
      </c>
      <c r="O1131">
        <v>0.43</v>
      </c>
      <c r="Q1131">
        <v>4.2</v>
      </c>
      <c r="R1131">
        <v>1</v>
      </c>
      <c r="S1131">
        <v>0.16</v>
      </c>
      <c r="V1131" s="12">
        <v>90.1</v>
      </c>
      <c r="W1131">
        <v>2.72</v>
      </c>
    </row>
    <row r="1132" spans="1:23" x14ac:dyDescent="0.25">
      <c r="A1132">
        <v>94</v>
      </c>
      <c r="B1132">
        <v>96</v>
      </c>
      <c r="C1132" s="52">
        <v>100</v>
      </c>
      <c r="D1132" s="52">
        <v>7</v>
      </c>
      <c r="E1132" s="52">
        <v>1</v>
      </c>
      <c r="F1132" s="52">
        <v>1</v>
      </c>
      <c r="G1132" s="52">
        <v>3</v>
      </c>
      <c r="H1132" s="52">
        <v>2</v>
      </c>
      <c r="I1132" s="52">
        <v>1</v>
      </c>
      <c r="J1132" s="52">
        <v>3</v>
      </c>
      <c r="K1132" s="52">
        <v>3</v>
      </c>
      <c r="L1132" s="52">
        <v>2</v>
      </c>
      <c r="M1132" t="s">
        <v>1098</v>
      </c>
      <c r="N1132" s="7">
        <f t="shared" si="52"/>
        <v>1063</v>
      </c>
      <c r="O1132">
        <v>0.38</v>
      </c>
      <c r="Q1132">
        <v>4.4000000000000004</v>
      </c>
      <c r="R1132">
        <v>2</v>
      </c>
      <c r="S1132">
        <v>0.13</v>
      </c>
    </row>
    <row r="1133" spans="1:23" x14ac:dyDescent="0.25">
      <c r="A1133">
        <v>96</v>
      </c>
      <c r="B1133">
        <v>98</v>
      </c>
      <c r="C1133" s="52">
        <v>100</v>
      </c>
      <c r="D1133" s="52">
        <v>4</v>
      </c>
      <c r="E1133" s="52">
        <v>1</v>
      </c>
      <c r="F1133" s="52">
        <v>2</v>
      </c>
      <c r="G1133" s="52">
        <v>3</v>
      </c>
      <c r="H1133" s="52">
        <v>1</v>
      </c>
      <c r="I1133" s="52">
        <v>1</v>
      </c>
      <c r="J1133" s="52">
        <v>3</v>
      </c>
      <c r="K1133" s="52">
        <v>3</v>
      </c>
      <c r="L1133" s="52">
        <v>1</v>
      </c>
      <c r="M1133" t="s">
        <v>1099</v>
      </c>
      <c r="N1133" s="7">
        <f t="shared" si="52"/>
        <v>1064</v>
      </c>
      <c r="O1133">
        <v>0.24</v>
      </c>
      <c r="Q1133">
        <v>2.4</v>
      </c>
      <c r="R1133">
        <v>1</v>
      </c>
      <c r="S1133">
        <v>0.1</v>
      </c>
    </row>
    <row r="1134" spans="1:23" x14ac:dyDescent="0.25">
      <c r="A1134">
        <v>98</v>
      </c>
      <c r="B1134">
        <v>100</v>
      </c>
      <c r="C1134" s="52">
        <v>100</v>
      </c>
      <c r="D1134" s="52">
        <v>6</v>
      </c>
      <c r="E1134" s="52">
        <v>1</v>
      </c>
      <c r="F1134" s="52">
        <v>1</v>
      </c>
      <c r="G1134" s="52">
        <v>2</v>
      </c>
      <c r="H1134" s="52">
        <v>2</v>
      </c>
      <c r="I1134" s="52">
        <v>2</v>
      </c>
      <c r="J1134" s="52">
        <v>2</v>
      </c>
      <c r="K1134" s="52">
        <v>3</v>
      </c>
      <c r="L1134" s="52">
        <v>1</v>
      </c>
      <c r="M1134" t="s">
        <v>1100</v>
      </c>
      <c r="N1134" s="7">
        <f t="shared" si="52"/>
        <v>1065</v>
      </c>
      <c r="O1134">
        <v>0.52</v>
      </c>
      <c r="Q1134">
        <v>6</v>
      </c>
      <c r="R1134" t="s">
        <v>89</v>
      </c>
      <c r="S1134">
        <v>0.19</v>
      </c>
    </row>
    <row r="1135" spans="1:23" x14ac:dyDescent="0.25">
      <c r="A1135">
        <v>100</v>
      </c>
      <c r="B1135">
        <v>102</v>
      </c>
      <c r="C1135" s="52">
        <v>100</v>
      </c>
      <c r="D1135" s="52">
        <v>3</v>
      </c>
      <c r="E1135" s="52">
        <v>1</v>
      </c>
      <c r="F1135" s="52">
        <v>2</v>
      </c>
      <c r="G1135" s="52">
        <v>3</v>
      </c>
      <c r="H1135" s="52">
        <v>1</v>
      </c>
      <c r="I1135" s="52">
        <v>2</v>
      </c>
      <c r="J1135" s="52">
        <v>3</v>
      </c>
      <c r="K1135" s="52">
        <v>3</v>
      </c>
      <c r="L1135" s="52">
        <v>1</v>
      </c>
      <c r="M1135"/>
      <c r="N1135" s="7">
        <f t="shared" si="52"/>
        <v>1066</v>
      </c>
      <c r="O1135">
        <v>0.38</v>
      </c>
      <c r="Q1135">
        <v>3.8</v>
      </c>
      <c r="R1135">
        <v>10</v>
      </c>
      <c r="S1135">
        <v>0.13</v>
      </c>
    </row>
    <row r="1136" spans="1:23" x14ac:dyDescent="0.25">
      <c r="A1136">
        <v>102</v>
      </c>
      <c r="B1136">
        <v>104</v>
      </c>
      <c r="C1136" s="52">
        <v>100</v>
      </c>
      <c r="D1136" s="52">
        <v>3</v>
      </c>
      <c r="E1136" s="52">
        <v>1</v>
      </c>
      <c r="F1136" s="52">
        <v>1</v>
      </c>
      <c r="G1136" s="52">
        <v>3</v>
      </c>
      <c r="H1136" s="52">
        <v>2</v>
      </c>
      <c r="I1136" s="52">
        <v>3</v>
      </c>
      <c r="J1136" s="52">
        <v>2</v>
      </c>
      <c r="K1136" s="52">
        <v>3</v>
      </c>
      <c r="L1136" s="52">
        <v>2</v>
      </c>
      <c r="M1136"/>
      <c r="N1136" s="7">
        <f t="shared" si="52"/>
        <v>1067</v>
      </c>
      <c r="O1136">
        <v>0.33</v>
      </c>
      <c r="Q1136">
        <v>3.2</v>
      </c>
      <c r="R1136">
        <v>16</v>
      </c>
      <c r="S1136">
        <v>0.12</v>
      </c>
    </row>
    <row r="1137" spans="1:35" x14ac:dyDescent="0.25">
      <c r="A1137">
        <v>104</v>
      </c>
      <c r="B1137">
        <v>106</v>
      </c>
      <c r="C1137" s="52">
        <v>100</v>
      </c>
      <c r="D1137" s="5">
        <v>6</v>
      </c>
      <c r="E1137" s="52">
        <v>1</v>
      </c>
      <c r="F1137" s="52">
        <v>2</v>
      </c>
      <c r="G1137" s="52">
        <v>3</v>
      </c>
      <c r="H1137" s="52">
        <v>1</v>
      </c>
      <c r="I1137" s="52">
        <v>3</v>
      </c>
      <c r="J1137" s="52">
        <v>2</v>
      </c>
      <c r="K1137" s="52">
        <v>3</v>
      </c>
      <c r="L1137" s="52">
        <v>1</v>
      </c>
      <c r="M1137" t="s">
        <v>1101</v>
      </c>
      <c r="N1137" s="7">
        <f t="shared" si="52"/>
        <v>1068</v>
      </c>
      <c r="O1137">
        <v>0.28999999999999998</v>
      </c>
      <c r="P1137" s="45"/>
      <c r="Q1137">
        <v>2.5</v>
      </c>
      <c r="R1137">
        <v>16</v>
      </c>
      <c r="S1137">
        <v>0.11</v>
      </c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</row>
    <row r="1138" spans="1:35" x14ac:dyDescent="0.25">
      <c r="A1138">
        <v>106</v>
      </c>
      <c r="B1138">
        <v>108</v>
      </c>
      <c r="C1138" s="52">
        <v>100</v>
      </c>
      <c r="D1138" s="5">
        <v>10</v>
      </c>
      <c r="E1138" s="52">
        <v>1</v>
      </c>
      <c r="F1138" s="5">
        <v>1</v>
      </c>
      <c r="G1138" s="52">
        <v>3</v>
      </c>
      <c r="H1138" s="5">
        <v>2</v>
      </c>
      <c r="I1138" s="5">
        <v>3</v>
      </c>
      <c r="J1138" s="52">
        <v>2</v>
      </c>
      <c r="K1138" s="5">
        <v>3</v>
      </c>
      <c r="L1138" s="5">
        <v>1</v>
      </c>
      <c r="M1138" s="45"/>
      <c r="N1138" s="7">
        <f t="shared" si="52"/>
        <v>1069</v>
      </c>
      <c r="O1138">
        <v>0.22</v>
      </c>
      <c r="Q1138">
        <v>2.5</v>
      </c>
      <c r="R1138">
        <v>5</v>
      </c>
      <c r="S1138">
        <v>0.09</v>
      </c>
    </row>
    <row r="1139" spans="1:35" x14ac:dyDescent="0.25">
      <c r="A1139">
        <v>108</v>
      </c>
      <c r="B1139">
        <v>110</v>
      </c>
      <c r="C1139" s="52">
        <v>100</v>
      </c>
      <c r="D1139" s="52">
        <v>6</v>
      </c>
      <c r="E1139" s="52">
        <v>1</v>
      </c>
      <c r="F1139" s="52">
        <v>2</v>
      </c>
      <c r="G1139" s="52">
        <v>3</v>
      </c>
      <c r="H1139" s="52">
        <v>1</v>
      </c>
      <c r="I1139" s="52">
        <v>2</v>
      </c>
      <c r="J1139" s="52">
        <v>2</v>
      </c>
      <c r="K1139" s="52">
        <v>3</v>
      </c>
      <c r="L1139" s="52">
        <v>2</v>
      </c>
      <c r="M1139"/>
      <c r="N1139" s="7">
        <f t="shared" si="52"/>
        <v>1070</v>
      </c>
      <c r="O1139">
        <v>0.21</v>
      </c>
      <c r="Q1139">
        <v>1.9</v>
      </c>
      <c r="R1139">
        <v>8</v>
      </c>
      <c r="S1139">
        <v>0.08</v>
      </c>
    </row>
    <row r="1140" spans="1:35" x14ac:dyDescent="0.25">
      <c r="A1140">
        <v>110</v>
      </c>
      <c r="B1140">
        <v>112</v>
      </c>
      <c r="C1140" s="52">
        <v>100</v>
      </c>
      <c r="D1140" s="52">
        <v>8</v>
      </c>
      <c r="E1140" s="52">
        <v>1</v>
      </c>
      <c r="F1140" s="52">
        <v>1</v>
      </c>
      <c r="G1140" s="52">
        <v>3</v>
      </c>
      <c r="H1140" s="52">
        <v>2</v>
      </c>
      <c r="I1140" s="52">
        <v>2</v>
      </c>
      <c r="J1140" s="52">
        <v>2</v>
      </c>
      <c r="K1140" s="52">
        <v>3</v>
      </c>
      <c r="L1140" s="52">
        <v>1</v>
      </c>
      <c r="M1140" t="s">
        <v>1101</v>
      </c>
      <c r="N1140" s="7">
        <f t="shared" si="52"/>
        <v>1071</v>
      </c>
      <c r="O1140">
        <v>0.36</v>
      </c>
      <c r="Q1140">
        <v>1.9</v>
      </c>
      <c r="R1140">
        <v>3</v>
      </c>
      <c r="S1140">
        <v>0.23</v>
      </c>
    </row>
    <row r="1141" spans="1:35" x14ac:dyDescent="0.25">
      <c r="A1141">
        <v>112</v>
      </c>
      <c r="B1141">
        <v>114</v>
      </c>
      <c r="C1141" s="52">
        <v>100</v>
      </c>
      <c r="D1141" s="52">
        <v>4</v>
      </c>
      <c r="E1141" s="52">
        <v>1</v>
      </c>
      <c r="F1141" s="52">
        <v>2</v>
      </c>
      <c r="G1141" s="52">
        <v>3</v>
      </c>
      <c r="H1141" s="52">
        <v>1</v>
      </c>
      <c r="I1141" s="52">
        <v>3</v>
      </c>
      <c r="J1141" s="52">
        <v>2</v>
      </c>
      <c r="K1141" s="52">
        <v>3</v>
      </c>
      <c r="L1141" s="52">
        <v>1</v>
      </c>
      <c r="M1141"/>
      <c r="N1141" s="7">
        <f t="shared" si="52"/>
        <v>1072</v>
      </c>
      <c r="O1141">
        <v>0.12</v>
      </c>
      <c r="Q1141">
        <v>0.8</v>
      </c>
      <c r="R1141">
        <v>7</v>
      </c>
      <c r="S1141">
        <v>0.08</v>
      </c>
    </row>
    <row r="1142" spans="1:35" x14ac:dyDescent="0.25">
      <c r="A1142">
        <v>114</v>
      </c>
      <c r="B1142">
        <v>116</v>
      </c>
      <c r="C1142" s="52">
        <v>100</v>
      </c>
      <c r="D1142" s="52">
        <v>6</v>
      </c>
      <c r="E1142" s="52">
        <v>1</v>
      </c>
      <c r="F1142" s="52">
        <v>3</v>
      </c>
      <c r="G1142" s="52">
        <v>2</v>
      </c>
      <c r="H1142" s="52">
        <v>2</v>
      </c>
      <c r="I1142" s="52">
        <v>2</v>
      </c>
      <c r="J1142" s="52">
        <v>2</v>
      </c>
      <c r="K1142" s="52">
        <v>3</v>
      </c>
      <c r="L1142" s="52">
        <v>1</v>
      </c>
      <c r="M1142" t="s">
        <v>1102</v>
      </c>
      <c r="N1142" s="7">
        <f t="shared" si="52"/>
        <v>1073</v>
      </c>
      <c r="O1142">
        <v>0.11</v>
      </c>
      <c r="Q1142">
        <v>1</v>
      </c>
      <c r="R1142">
        <v>4</v>
      </c>
      <c r="S1142">
        <v>7.0000000000000007E-2</v>
      </c>
    </row>
    <row r="1143" spans="1:35" x14ac:dyDescent="0.25">
      <c r="A1143">
        <v>116</v>
      </c>
      <c r="B1143">
        <v>118</v>
      </c>
      <c r="C1143" s="52">
        <v>100</v>
      </c>
      <c r="D1143" s="52">
        <v>8</v>
      </c>
      <c r="E1143" s="52">
        <v>1</v>
      </c>
      <c r="F1143" s="52">
        <v>2</v>
      </c>
      <c r="G1143" s="52">
        <v>2</v>
      </c>
      <c r="H1143" s="52">
        <v>2</v>
      </c>
      <c r="I1143" s="52">
        <v>2</v>
      </c>
      <c r="J1143" s="52">
        <v>2</v>
      </c>
      <c r="K1143" s="52">
        <v>4</v>
      </c>
      <c r="L1143" s="52">
        <v>2</v>
      </c>
      <c r="M1143" s="32" t="s">
        <v>1103</v>
      </c>
      <c r="N1143" s="7">
        <f t="shared" si="52"/>
        <v>1074</v>
      </c>
      <c r="O1143">
        <v>0.21</v>
      </c>
      <c r="Q1143">
        <v>1.6</v>
      </c>
      <c r="R1143">
        <v>12</v>
      </c>
      <c r="S1143">
        <v>0.15</v>
      </c>
    </row>
    <row r="1144" spans="1:35" x14ac:dyDescent="0.25">
      <c r="A1144">
        <v>118</v>
      </c>
      <c r="B1144">
        <v>120</v>
      </c>
      <c r="C1144" s="52">
        <v>100</v>
      </c>
      <c r="D1144" s="52">
        <v>10</v>
      </c>
      <c r="E1144" s="52">
        <v>1</v>
      </c>
      <c r="F1144" s="52">
        <v>1</v>
      </c>
      <c r="G1144" s="52">
        <v>2</v>
      </c>
      <c r="H1144" s="52">
        <v>1</v>
      </c>
      <c r="I1144" s="52">
        <v>3</v>
      </c>
      <c r="J1144" s="52">
        <v>3</v>
      </c>
      <c r="K1144" s="52">
        <v>4</v>
      </c>
      <c r="L1144" s="52">
        <v>1</v>
      </c>
      <c r="M1144"/>
      <c r="N1144" s="7">
        <f t="shared" si="52"/>
        <v>1075</v>
      </c>
      <c r="O1144">
        <v>0.52</v>
      </c>
      <c r="Q1144">
        <v>3.5</v>
      </c>
      <c r="R1144">
        <v>18</v>
      </c>
      <c r="S1144">
        <v>0.49</v>
      </c>
    </row>
    <row r="1145" spans="1:35" x14ac:dyDescent="0.25">
      <c r="A1145">
        <v>120</v>
      </c>
      <c r="B1145">
        <v>122</v>
      </c>
      <c r="C1145" s="52">
        <v>100</v>
      </c>
      <c r="D1145" s="52">
        <v>7</v>
      </c>
      <c r="E1145" s="52">
        <v>1</v>
      </c>
      <c r="F1145" s="52">
        <v>1</v>
      </c>
      <c r="G1145" s="52">
        <v>2</v>
      </c>
      <c r="H1145" s="52">
        <v>2</v>
      </c>
      <c r="I1145" s="52">
        <v>3</v>
      </c>
      <c r="J1145" s="52">
        <v>2</v>
      </c>
      <c r="K1145" s="52">
        <v>4</v>
      </c>
      <c r="L1145" s="52">
        <v>2</v>
      </c>
      <c r="M1145" s="6" t="s">
        <v>1104</v>
      </c>
      <c r="N1145" s="7">
        <f t="shared" si="52"/>
        <v>1076</v>
      </c>
      <c r="O1145">
        <v>0.37</v>
      </c>
      <c r="Q1145">
        <v>4</v>
      </c>
      <c r="R1145">
        <v>2</v>
      </c>
      <c r="S1145">
        <v>0.26</v>
      </c>
    </row>
    <row r="1146" spans="1:35" x14ac:dyDescent="0.25">
      <c r="A1146">
        <v>122</v>
      </c>
      <c r="B1146">
        <v>124</v>
      </c>
      <c r="C1146" s="52">
        <v>100</v>
      </c>
      <c r="D1146" s="52">
        <v>4</v>
      </c>
      <c r="E1146" s="52">
        <v>1</v>
      </c>
      <c r="F1146" s="52">
        <v>1</v>
      </c>
      <c r="G1146" s="52">
        <v>2</v>
      </c>
      <c r="H1146" s="52">
        <v>3</v>
      </c>
      <c r="I1146" s="52">
        <v>3</v>
      </c>
      <c r="J1146" s="52">
        <v>3</v>
      </c>
      <c r="K1146" s="52">
        <v>4</v>
      </c>
      <c r="L1146" s="52">
        <v>2</v>
      </c>
      <c r="M1146"/>
      <c r="N1146" s="7">
        <f t="shared" si="52"/>
        <v>1077</v>
      </c>
      <c r="O1146">
        <v>0.3</v>
      </c>
      <c r="Q1146">
        <v>3.2</v>
      </c>
      <c r="R1146">
        <v>2</v>
      </c>
      <c r="S1146">
        <v>0.26</v>
      </c>
    </row>
    <row r="1147" spans="1:35" x14ac:dyDescent="0.25">
      <c r="A1147">
        <v>124</v>
      </c>
      <c r="B1147">
        <v>126</v>
      </c>
      <c r="C1147" s="52">
        <v>100</v>
      </c>
      <c r="D1147" s="52">
        <v>4</v>
      </c>
      <c r="E1147" s="52">
        <v>1</v>
      </c>
      <c r="F1147" s="52">
        <v>1</v>
      </c>
      <c r="G1147" s="52">
        <v>2</v>
      </c>
      <c r="H1147" s="52">
        <v>2</v>
      </c>
      <c r="I1147" s="52">
        <v>3</v>
      </c>
      <c r="J1147" s="52">
        <v>2</v>
      </c>
      <c r="K1147" s="52">
        <v>4</v>
      </c>
      <c r="L1147" s="52">
        <v>2</v>
      </c>
      <c r="M1147" t="s">
        <v>1105</v>
      </c>
      <c r="N1147" s="7">
        <f t="shared" si="52"/>
        <v>1078</v>
      </c>
      <c r="O1147">
        <v>0.22</v>
      </c>
      <c r="Q1147">
        <v>2.2000000000000002</v>
      </c>
      <c r="R1147">
        <v>2</v>
      </c>
      <c r="S1147">
        <v>0.17</v>
      </c>
    </row>
    <row r="1148" spans="1:35" x14ac:dyDescent="0.25">
      <c r="A1148">
        <v>126</v>
      </c>
      <c r="B1148">
        <v>128</v>
      </c>
      <c r="C1148" s="52">
        <v>100</v>
      </c>
      <c r="D1148" s="52">
        <v>4</v>
      </c>
      <c r="E1148" s="52">
        <v>1</v>
      </c>
      <c r="F1148" s="52">
        <v>1</v>
      </c>
      <c r="G1148" s="52">
        <v>2</v>
      </c>
      <c r="H1148" s="52">
        <v>3</v>
      </c>
      <c r="I1148" s="52">
        <v>3</v>
      </c>
      <c r="J1148" s="52">
        <v>3</v>
      </c>
      <c r="K1148" s="52">
        <v>3</v>
      </c>
      <c r="L1148" s="52">
        <v>2</v>
      </c>
      <c r="M1148" t="s">
        <v>1106</v>
      </c>
      <c r="N1148" s="7">
        <f t="shared" si="52"/>
        <v>1079</v>
      </c>
      <c r="O1148">
        <v>0.32</v>
      </c>
      <c r="Q1148" s="5">
        <v>3.1</v>
      </c>
      <c r="R1148">
        <v>3</v>
      </c>
      <c r="S1148">
        <v>0.28999999999999998</v>
      </c>
    </row>
    <row r="1149" spans="1:35" x14ac:dyDescent="0.25">
      <c r="I1149" s="52"/>
      <c r="M1149" s="38" t="s">
        <v>371</v>
      </c>
      <c r="N1149" s="59">
        <f t="shared" si="52"/>
        <v>1080</v>
      </c>
      <c r="O1149" s="45">
        <v>1.0900000000000001</v>
      </c>
      <c r="Q1149" s="45">
        <v>98.8</v>
      </c>
      <c r="R1149">
        <v>12</v>
      </c>
      <c r="S1149" s="45">
        <v>0.44</v>
      </c>
    </row>
    <row r="1150" spans="1:35" x14ac:dyDescent="0.25">
      <c r="A1150">
        <v>128</v>
      </c>
      <c r="B1150">
        <v>130</v>
      </c>
      <c r="C1150" s="52">
        <v>100</v>
      </c>
      <c r="D1150" s="52">
        <v>12</v>
      </c>
      <c r="E1150" s="52">
        <v>1</v>
      </c>
      <c r="F1150" s="52">
        <v>1</v>
      </c>
      <c r="G1150" s="52">
        <v>2</v>
      </c>
      <c r="H1150" s="52">
        <v>2</v>
      </c>
      <c r="I1150" s="52">
        <v>3</v>
      </c>
      <c r="J1150" s="52">
        <v>2</v>
      </c>
      <c r="K1150" s="52">
        <v>4</v>
      </c>
      <c r="L1150" s="52">
        <v>2</v>
      </c>
      <c r="M1150" t="s">
        <v>1105</v>
      </c>
      <c r="N1150" s="7">
        <f t="shared" si="52"/>
        <v>1081</v>
      </c>
      <c r="O1150">
        <v>0.27</v>
      </c>
      <c r="Q1150">
        <v>2.8</v>
      </c>
      <c r="R1150">
        <v>3</v>
      </c>
      <c r="S1150">
        <v>0.28000000000000003</v>
      </c>
    </row>
    <row r="1151" spans="1:35" x14ac:dyDescent="0.25">
      <c r="A1151">
        <v>130</v>
      </c>
      <c r="B1151">
        <v>132</v>
      </c>
      <c r="C1151">
        <v>90</v>
      </c>
      <c r="D1151" s="52">
        <v>5</v>
      </c>
      <c r="E1151" s="52">
        <v>1</v>
      </c>
      <c r="F1151" s="52">
        <v>1</v>
      </c>
      <c r="G1151" s="52">
        <v>2</v>
      </c>
      <c r="H1151" s="52">
        <v>2</v>
      </c>
      <c r="I1151" s="52">
        <v>3</v>
      </c>
      <c r="J1151" s="52">
        <v>3</v>
      </c>
      <c r="K1151" s="52">
        <v>4</v>
      </c>
      <c r="L1151" s="52">
        <v>1</v>
      </c>
      <c r="M1151"/>
      <c r="N1151" s="7">
        <f t="shared" si="52"/>
        <v>1082</v>
      </c>
      <c r="O1151">
        <v>0.56999999999999995</v>
      </c>
      <c r="Q1151">
        <v>2.9</v>
      </c>
      <c r="R1151">
        <v>3</v>
      </c>
      <c r="S1151">
        <v>0.51</v>
      </c>
    </row>
    <row r="1152" spans="1:35" x14ac:dyDescent="0.25">
      <c r="A1152">
        <v>132</v>
      </c>
      <c r="B1152">
        <v>134</v>
      </c>
      <c r="C1152" s="52">
        <v>100</v>
      </c>
      <c r="D1152" s="52">
        <v>7</v>
      </c>
      <c r="E1152" s="52">
        <v>1</v>
      </c>
      <c r="F1152" s="52">
        <v>1</v>
      </c>
      <c r="G1152" s="52">
        <v>2</v>
      </c>
      <c r="H1152" s="52">
        <v>3</v>
      </c>
      <c r="I1152" s="52">
        <v>3</v>
      </c>
      <c r="J1152" s="52">
        <v>2</v>
      </c>
      <c r="K1152" s="52">
        <v>4</v>
      </c>
      <c r="L1152" s="52">
        <v>2</v>
      </c>
      <c r="M1152" t="s">
        <v>1106</v>
      </c>
      <c r="N1152" s="7">
        <f t="shared" si="52"/>
        <v>1083</v>
      </c>
      <c r="O1152">
        <v>0.28999999999999998</v>
      </c>
      <c r="Q1152">
        <v>4.0999999999999996</v>
      </c>
      <c r="R1152">
        <v>2</v>
      </c>
      <c r="S1152">
        <v>0.16</v>
      </c>
    </row>
    <row r="1153" spans="1:20" x14ac:dyDescent="0.25">
      <c r="A1153">
        <v>134</v>
      </c>
      <c r="B1153">
        <v>136</v>
      </c>
      <c r="C1153" s="52">
        <v>100</v>
      </c>
      <c r="D1153" s="52">
        <v>4</v>
      </c>
      <c r="E1153" s="52">
        <v>1</v>
      </c>
      <c r="F1153" s="52">
        <v>1</v>
      </c>
      <c r="G1153" s="52">
        <v>1</v>
      </c>
      <c r="H1153" s="52">
        <v>2</v>
      </c>
      <c r="I1153" s="52">
        <v>3</v>
      </c>
      <c r="J1153" s="52">
        <v>2</v>
      </c>
      <c r="K1153" s="52">
        <v>3</v>
      </c>
      <c r="L1153" s="52">
        <v>2</v>
      </c>
      <c r="M1153" t="s">
        <v>1107</v>
      </c>
      <c r="N1153" s="7">
        <f t="shared" si="52"/>
        <v>1084</v>
      </c>
      <c r="O1153">
        <v>0.19</v>
      </c>
      <c r="Q1153">
        <v>2.9</v>
      </c>
      <c r="R1153">
        <v>1</v>
      </c>
      <c r="S1153">
        <v>0.09</v>
      </c>
    </row>
    <row r="1154" spans="1:20" x14ac:dyDescent="0.25">
      <c r="A1154">
        <v>136</v>
      </c>
      <c r="B1154">
        <v>138</v>
      </c>
      <c r="C1154" s="52">
        <v>100</v>
      </c>
      <c r="D1154" s="52">
        <v>6</v>
      </c>
      <c r="E1154" s="52">
        <v>1</v>
      </c>
      <c r="F1154" s="52">
        <v>1</v>
      </c>
      <c r="G1154" s="52">
        <v>1</v>
      </c>
      <c r="H1154" s="52">
        <v>3</v>
      </c>
      <c r="I1154" s="52">
        <v>3</v>
      </c>
      <c r="J1154" s="52">
        <v>2</v>
      </c>
      <c r="K1154" s="52">
        <v>4</v>
      </c>
      <c r="L1154" s="52">
        <v>1</v>
      </c>
      <c r="M1154"/>
      <c r="N1154" s="7">
        <f t="shared" si="52"/>
        <v>1085</v>
      </c>
      <c r="O1154">
        <v>0.27</v>
      </c>
      <c r="Q1154">
        <v>1.5</v>
      </c>
      <c r="R1154">
        <v>2</v>
      </c>
      <c r="S1154">
        <v>0.15</v>
      </c>
    </row>
    <row r="1155" spans="1:20" x14ac:dyDescent="0.25">
      <c r="A1155">
        <v>138</v>
      </c>
      <c r="B1155">
        <v>140</v>
      </c>
      <c r="C1155" s="52">
        <v>100</v>
      </c>
      <c r="D1155" s="52">
        <v>7</v>
      </c>
      <c r="E1155" s="52">
        <v>1</v>
      </c>
      <c r="F1155" s="52">
        <v>2</v>
      </c>
      <c r="G1155" s="52">
        <v>1</v>
      </c>
      <c r="H1155" s="52">
        <v>3</v>
      </c>
      <c r="I1155" s="52">
        <v>3</v>
      </c>
      <c r="J1155" s="52">
        <v>2</v>
      </c>
      <c r="K1155" s="52">
        <v>3</v>
      </c>
      <c r="L1155" s="52">
        <v>2</v>
      </c>
      <c r="M1155" t="s">
        <v>1108</v>
      </c>
      <c r="N1155" s="7">
        <f t="shared" si="52"/>
        <v>1086</v>
      </c>
      <c r="O1155">
        <v>0.45</v>
      </c>
      <c r="Q1155">
        <v>2.7</v>
      </c>
      <c r="R1155">
        <v>1</v>
      </c>
      <c r="S1155">
        <v>0.17</v>
      </c>
    </row>
    <row r="1156" spans="1:20" x14ac:dyDescent="0.25">
      <c r="A1156">
        <v>140</v>
      </c>
      <c r="B1156">
        <v>142</v>
      </c>
      <c r="C1156" s="52">
        <v>100</v>
      </c>
      <c r="D1156" s="52">
        <v>7</v>
      </c>
      <c r="E1156" s="52">
        <v>1</v>
      </c>
      <c r="F1156" s="52">
        <v>1</v>
      </c>
      <c r="G1156" s="52">
        <v>1</v>
      </c>
      <c r="H1156" s="52">
        <v>2</v>
      </c>
      <c r="I1156" s="52">
        <v>3</v>
      </c>
      <c r="J1156" s="52">
        <v>2</v>
      </c>
      <c r="K1156" s="52">
        <v>3</v>
      </c>
      <c r="L1156" s="52">
        <v>2</v>
      </c>
      <c r="M1156" t="s">
        <v>1109</v>
      </c>
      <c r="N1156" s="7">
        <f t="shared" si="52"/>
        <v>1087</v>
      </c>
      <c r="O1156">
        <v>0.37</v>
      </c>
      <c r="Q1156">
        <v>2.6</v>
      </c>
      <c r="R1156">
        <v>2</v>
      </c>
      <c r="S1156">
        <v>0.18</v>
      </c>
    </row>
    <row r="1157" spans="1:20" x14ac:dyDescent="0.25">
      <c r="A1157">
        <v>142</v>
      </c>
      <c r="B1157">
        <v>144</v>
      </c>
      <c r="C1157" s="52">
        <v>100</v>
      </c>
      <c r="D1157" s="52">
        <v>4</v>
      </c>
      <c r="E1157" s="52">
        <v>1</v>
      </c>
      <c r="F1157" s="52">
        <v>1</v>
      </c>
      <c r="G1157" s="52">
        <v>1</v>
      </c>
      <c r="H1157" s="52">
        <v>3</v>
      </c>
      <c r="I1157" s="52">
        <v>3</v>
      </c>
      <c r="J1157" s="52">
        <v>3</v>
      </c>
      <c r="K1157" s="52">
        <v>3</v>
      </c>
      <c r="L1157" s="52">
        <v>1</v>
      </c>
      <c r="M1157" t="s">
        <v>1110</v>
      </c>
      <c r="N1157" s="7">
        <f t="shared" si="52"/>
        <v>1088</v>
      </c>
      <c r="O1157">
        <v>0.31</v>
      </c>
      <c r="Q1157">
        <v>1.6</v>
      </c>
      <c r="R1157">
        <v>1</v>
      </c>
      <c r="S1157">
        <v>0.11</v>
      </c>
    </row>
    <row r="1158" spans="1:20" x14ac:dyDescent="0.25">
      <c r="A1158">
        <v>144</v>
      </c>
      <c r="B1158">
        <v>146</v>
      </c>
      <c r="C1158" s="52">
        <v>100</v>
      </c>
      <c r="D1158" s="52">
        <v>4</v>
      </c>
      <c r="E1158" s="52">
        <v>1</v>
      </c>
      <c r="F1158" s="52">
        <v>1</v>
      </c>
      <c r="G1158" s="52">
        <v>2</v>
      </c>
      <c r="H1158" s="52">
        <v>3</v>
      </c>
      <c r="I1158" s="52">
        <v>3</v>
      </c>
      <c r="J1158" s="52">
        <v>2</v>
      </c>
      <c r="K1158" s="52">
        <v>4</v>
      </c>
      <c r="L1158" s="52">
        <v>1</v>
      </c>
      <c r="M1158"/>
      <c r="N1158" s="7">
        <f t="shared" si="52"/>
        <v>1089</v>
      </c>
      <c r="O1158">
        <v>0.09</v>
      </c>
      <c r="Q1158">
        <v>0.5</v>
      </c>
      <c r="R1158">
        <v>4</v>
      </c>
      <c r="S1158">
        <v>0.11</v>
      </c>
      <c r="T1158">
        <f>AVERAGE(O1158:O1168,O1170:O1177)</f>
        <v>0.10999999999999999</v>
      </c>
    </row>
    <row r="1159" spans="1:20" x14ac:dyDescent="0.25">
      <c r="A1159">
        <v>146</v>
      </c>
      <c r="B1159">
        <v>148</v>
      </c>
      <c r="C1159" s="52">
        <v>100</v>
      </c>
      <c r="D1159" s="52">
        <v>3</v>
      </c>
      <c r="E1159" s="52">
        <v>1</v>
      </c>
      <c r="F1159" s="52">
        <v>1</v>
      </c>
      <c r="G1159" s="52">
        <v>1</v>
      </c>
      <c r="H1159" s="52">
        <v>3</v>
      </c>
      <c r="I1159" s="52">
        <v>3</v>
      </c>
      <c r="J1159" s="52">
        <v>3</v>
      </c>
      <c r="K1159" s="52">
        <v>4</v>
      </c>
      <c r="L1159" s="52">
        <v>1</v>
      </c>
      <c r="M1159" t="s">
        <v>1111</v>
      </c>
      <c r="N1159" s="7">
        <f t="shared" si="52"/>
        <v>1090</v>
      </c>
      <c r="O1159">
        <v>0.08</v>
      </c>
      <c r="Q1159" t="s">
        <v>1112</v>
      </c>
      <c r="R1159">
        <v>1</v>
      </c>
      <c r="S1159">
        <v>0.23</v>
      </c>
    </row>
    <row r="1160" spans="1:20" x14ac:dyDescent="0.25">
      <c r="A1160">
        <v>148</v>
      </c>
      <c r="B1160">
        <v>150</v>
      </c>
      <c r="C1160" s="52">
        <v>100</v>
      </c>
      <c r="D1160" s="52">
        <v>5</v>
      </c>
      <c r="E1160" s="52">
        <v>1</v>
      </c>
      <c r="F1160" s="52">
        <v>1</v>
      </c>
      <c r="G1160" s="52">
        <v>2</v>
      </c>
      <c r="H1160" s="52">
        <v>2</v>
      </c>
      <c r="I1160" s="52">
        <v>3</v>
      </c>
      <c r="J1160" s="52">
        <v>2</v>
      </c>
      <c r="K1160" s="52">
        <v>4</v>
      </c>
      <c r="L1160" s="52">
        <v>1</v>
      </c>
      <c r="M1160" t="s">
        <v>1113</v>
      </c>
      <c r="N1160" s="7">
        <f t="shared" si="52"/>
        <v>1091</v>
      </c>
      <c r="O1160">
        <v>0.11</v>
      </c>
      <c r="Q1160" t="s">
        <v>1112</v>
      </c>
      <c r="R1160">
        <v>3</v>
      </c>
      <c r="S1160">
        <v>0.18</v>
      </c>
    </row>
    <row r="1161" spans="1:20" x14ac:dyDescent="0.25">
      <c r="A1161">
        <v>150</v>
      </c>
      <c r="B1161">
        <v>152</v>
      </c>
      <c r="C1161" s="52">
        <v>100</v>
      </c>
      <c r="D1161" s="52">
        <v>6</v>
      </c>
      <c r="E1161" s="52">
        <v>1</v>
      </c>
      <c r="F1161" s="52">
        <v>1</v>
      </c>
      <c r="G1161" s="52">
        <v>1</v>
      </c>
      <c r="H1161" s="52">
        <v>2</v>
      </c>
      <c r="I1161" s="52">
        <v>3</v>
      </c>
      <c r="J1161" s="52">
        <v>2</v>
      </c>
      <c r="K1161" s="52">
        <v>4</v>
      </c>
      <c r="L1161" s="52">
        <v>1</v>
      </c>
      <c r="M1161" t="s">
        <v>1114</v>
      </c>
      <c r="N1161" s="7">
        <f t="shared" si="52"/>
        <v>1092</v>
      </c>
      <c r="O1161">
        <v>0.08</v>
      </c>
      <c r="Q1161">
        <v>0.6</v>
      </c>
      <c r="R1161">
        <v>4</v>
      </c>
      <c r="S1161">
        <v>0.23</v>
      </c>
    </row>
    <row r="1162" spans="1:20" x14ac:dyDescent="0.25">
      <c r="A1162">
        <v>152</v>
      </c>
      <c r="B1162">
        <v>154</v>
      </c>
      <c r="C1162" s="52">
        <v>100</v>
      </c>
      <c r="D1162" s="52">
        <v>5</v>
      </c>
      <c r="E1162" s="52">
        <v>1</v>
      </c>
      <c r="F1162" s="52">
        <v>1</v>
      </c>
      <c r="G1162" s="52">
        <v>1</v>
      </c>
      <c r="H1162" s="52">
        <v>2</v>
      </c>
      <c r="I1162" s="52">
        <v>3</v>
      </c>
      <c r="J1162" s="52">
        <v>3</v>
      </c>
      <c r="K1162" s="52">
        <v>4</v>
      </c>
      <c r="L1162" s="52">
        <v>1</v>
      </c>
      <c r="M1162" t="s">
        <v>1115</v>
      </c>
      <c r="N1162" s="7">
        <f t="shared" si="52"/>
        <v>1093</v>
      </c>
      <c r="O1162">
        <v>0.09</v>
      </c>
      <c r="Q1162">
        <v>0.6</v>
      </c>
      <c r="R1162">
        <v>4</v>
      </c>
      <c r="S1162">
        <v>0.17</v>
      </c>
    </row>
    <row r="1163" spans="1:20" x14ac:dyDescent="0.25">
      <c r="A1163">
        <v>154</v>
      </c>
      <c r="B1163">
        <v>156</v>
      </c>
      <c r="C1163" s="52">
        <v>100</v>
      </c>
      <c r="D1163" s="52">
        <v>6</v>
      </c>
      <c r="E1163" s="52">
        <v>1</v>
      </c>
      <c r="F1163" s="52">
        <v>1</v>
      </c>
      <c r="G1163" s="52">
        <v>1</v>
      </c>
      <c r="H1163" s="52">
        <v>2</v>
      </c>
      <c r="I1163" s="52">
        <v>3</v>
      </c>
      <c r="J1163" s="52">
        <v>3</v>
      </c>
      <c r="K1163" s="52">
        <v>4</v>
      </c>
      <c r="L1163" s="52">
        <v>1</v>
      </c>
      <c r="M1163" s="32"/>
      <c r="N1163" s="7">
        <f t="shared" ref="N1163:N1222" si="53">(N1162+1)</f>
        <v>1094</v>
      </c>
      <c r="O1163">
        <v>0.11</v>
      </c>
      <c r="Q1163">
        <v>1.3</v>
      </c>
      <c r="R1163">
        <v>4</v>
      </c>
      <c r="S1163">
        <v>0.15</v>
      </c>
    </row>
    <row r="1164" spans="1:20" x14ac:dyDescent="0.25">
      <c r="A1164">
        <v>156</v>
      </c>
      <c r="B1164">
        <v>158</v>
      </c>
      <c r="C1164" s="52">
        <v>100</v>
      </c>
      <c r="D1164" s="52">
        <v>6</v>
      </c>
      <c r="E1164" s="52">
        <v>1</v>
      </c>
      <c r="F1164" s="52">
        <v>1</v>
      </c>
      <c r="G1164" s="52">
        <v>1</v>
      </c>
      <c r="H1164" s="52">
        <v>2</v>
      </c>
      <c r="I1164" s="52">
        <v>3</v>
      </c>
      <c r="J1164" s="52">
        <v>3</v>
      </c>
      <c r="K1164" s="52">
        <v>4</v>
      </c>
      <c r="L1164" s="52">
        <v>2</v>
      </c>
      <c r="M1164" t="s">
        <v>1116</v>
      </c>
      <c r="N1164" s="7">
        <f t="shared" si="53"/>
        <v>1095</v>
      </c>
      <c r="O1164">
        <v>0.08</v>
      </c>
      <c r="Q1164">
        <v>0.6</v>
      </c>
      <c r="R1164">
        <v>1</v>
      </c>
      <c r="S1164">
        <v>0.09</v>
      </c>
    </row>
    <row r="1165" spans="1:20" x14ac:dyDescent="0.25">
      <c r="A1165">
        <v>158</v>
      </c>
      <c r="B1165">
        <v>160</v>
      </c>
      <c r="C1165" s="52">
        <v>100</v>
      </c>
      <c r="D1165" s="52">
        <v>4</v>
      </c>
      <c r="E1165" s="52">
        <v>1</v>
      </c>
      <c r="F1165" s="52">
        <v>1</v>
      </c>
      <c r="G1165" s="52">
        <v>2</v>
      </c>
      <c r="H1165" s="52">
        <v>2</v>
      </c>
      <c r="I1165" s="52">
        <v>3</v>
      </c>
      <c r="J1165" s="52">
        <v>2</v>
      </c>
      <c r="K1165" s="52">
        <v>4</v>
      </c>
      <c r="L1165" s="52">
        <v>1</v>
      </c>
      <c r="M1165"/>
      <c r="N1165" s="7">
        <f t="shared" si="53"/>
        <v>1096</v>
      </c>
      <c r="O1165">
        <v>0.08</v>
      </c>
      <c r="Q1165">
        <v>0.7</v>
      </c>
      <c r="R1165">
        <v>4</v>
      </c>
      <c r="S1165">
        <v>0.12</v>
      </c>
    </row>
    <row r="1166" spans="1:20" x14ac:dyDescent="0.25">
      <c r="A1166">
        <v>160</v>
      </c>
      <c r="B1166">
        <v>162</v>
      </c>
      <c r="C1166" s="52">
        <v>100</v>
      </c>
      <c r="D1166" s="52">
        <v>7</v>
      </c>
      <c r="E1166" s="52">
        <v>1</v>
      </c>
      <c r="F1166" s="52">
        <v>1</v>
      </c>
      <c r="G1166" s="52">
        <v>2</v>
      </c>
      <c r="H1166" s="52">
        <v>2</v>
      </c>
      <c r="I1166" s="52">
        <v>3</v>
      </c>
      <c r="J1166" s="52">
        <v>3</v>
      </c>
      <c r="K1166" s="52">
        <v>4</v>
      </c>
      <c r="L1166" s="52">
        <v>1</v>
      </c>
      <c r="M1166"/>
      <c r="N1166" s="7">
        <f t="shared" si="53"/>
        <v>1097</v>
      </c>
      <c r="O1166">
        <v>7.0000000000000007E-2</v>
      </c>
      <c r="Q1166" t="s">
        <v>1112</v>
      </c>
      <c r="R1166">
        <v>11</v>
      </c>
      <c r="S1166">
        <v>0.08</v>
      </c>
    </row>
    <row r="1167" spans="1:20" x14ac:dyDescent="0.25">
      <c r="A1167">
        <v>162</v>
      </c>
      <c r="B1167">
        <v>164</v>
      </c>
      <c r="C1167" s="52">
        <v>100</v>
      </c>
      <c r="D1167" s="52">
        <v>7</v>
      </c>
      <c r="E1167" s="52">
        <v>1</v>
      </c>
      <c r="F1167" s="52">
        <v>1</v>
      </c>
      <c r="G1167" s="52">
        <v>2</v>
      </c>
      <c r="H1167" s="52">
        <v>2</v>
      </c>
      <c r="I1167" s="52">
        <v>2</v>
      </c>
      <c r="J1167" s="52">
        <v>3</v>
      </c>
      <c r="K1167" s="52">
        <v>4</v>
      </c>
      <c r="L1167" s="52">
        <v>1</v>
      </c>
      <c r="M1167"/>
      <c r="N1167" s="7">
        <f t="shared" si="53"/>
        <v>1098</v>
      </c>
      <c r="O1167">
        <v>7.0000000000000007E-2</v>
      </c>
      <c r="Q1167" t="s">
        <v>1112</v>
      </c>
      <c r="R1167">
        <v>8</v>
      </c>
      <c r="S1167">
        <v>7.0000000000000007E-2</v>
      </c>
    </row>
    <row r="1168" spans="1:20" x14ac:dyDescent="0.25">
      <c r="A1168">
        <v>164</v>
      </c>
      <c r="B1168">
        <v>166</v>
      </c>
      <c r="C1168" s="52">
        <v>100</v>
      </c>
      <c r="D1168" s="52">
        <v>13</v>
      </c>
      <c r="E1168" s="52">
        <v>1</v>
      </c>
      <c r="I1168" s="52">
        <v>3</v>
      </c>
      <c r="M1168"/>
      <c r="N1168" s="7">
        <f t="shared" si="53"/>
        <v>1099</v>
      </c>
      <c r="O1168">
        <v>7.0000000000000007E-2</v>
      </c>
      <c r="Q1168" t="s">
        <v>1112</v>
      </c>
      <c r="R1168">
        <v>6</v>
      </c>
      <c r="S1168">
        <v>0.12</v>
      </c>
    </row>
    <row r="1169" spans="1:20" x14ac:dyDescent="0.25">
      <c r="C1169" s="52"/>
      <c r="I1169" s="5"/>
      <c r="M1169" s="38" t="s">
        <v>369</v>
      </c>
      <c r="N1169" s="59">
        <f t="shared" si="53"/>
        <v>1100</v>
      </c>
      <c r="O1169" s="45">
        <v>0.52</v>
      </c>
      <c r="Q1169" s="45">
        <v>30.4</v>
      </c>
      <c r="R1169">
        <v>10</v>
      </c>
      <c r="S1169" s="45">
        <v>0.17</v>
      </c>
    </row>
    <row r="1170" spans="1:20" x14ac:dyDescent="0.25">
      <c r="A1170">
        <v>166</v>
      </c>
      <c r="B1170">
        <v>168</v>
      </c>
      <c r="C1170" s="52">
        <v>100</v>
      </c>
      <c r="D1170">
        <v>25</v>
      </c>
      <c r="E1170" s="52">
        <v>1</v>
      </c>
      <c r="F1170" s="52">
        <v>1</v>
      </c>
      <c r="G1170" s="52">
        <v>2</v>
      </c>
      <c r="H1170" s="52">
        <v>2</v>
      </c>
      <c r="I1170" s="52">
        <v>3</v>
      </c>
      <c r="J1170" s="52">
        <v>2</v>
      </c>
      <c r="K1170" s="52">
        <v>4</v>
      </c>
      <c r="L1170" s="52">
        <v>1</v>
      </c>
      <c r="M1170" t="s">
        <v>1117</v>
      </c>
      <c r="N1170" s="7">
        <f t="shared" si="53"/>
        <v>1101</v>
      </c>
      <c r="O1170">
        <v>0.09</v>
      </c>
      <c r="Q1170" t="s">
        <v>1112</v>
      </c>
      <c r="R1170">
        <v>7</v>
      </c>
      <c r="S1170">
        <v>0.09</v>
      </c>
    </row>
    <row r="1171" spans="1:20" x14ac:dyDescent="0.25">
      <c r="A1171">
        <v>168</v>
      </c>
      <c r="B1171">
        <v>170</v>
      </c>
      <c r="C1171" s="52">
        <v>100</v>
      </c>
      <c r="D1171" s="52">
        <v>20</v>
      </c>
      <c r="E1171" s="52">
        <v>1</v>
      </c>
      <c r="F1171">
        <v>1</v>
      </c>
      <c r="G1171">
        <v>2</v>
      </c>
      <c r="H1171">
        <v>3</v>
      </c>
      <c r="I1171" s="52">
        <v>3</v>
      </c>
      <c r="J1171">
        <v>2</v>
      </c>
      <c r="K1171">
        <v>4</v>
      </c>
      <c r="L1171">
        <v>2</v>
      </c>
      <c r="M1171" s="6" t="s">
        <v>1118</v>
      </c>
      <c r="N1171" s="7">
        <f t="shared" si="53"/>
        <v>1102</v>
      </c>
      <c r="O1171">
        <v>0.43</v>
      </c>
      <c r="Q1171">
        <v>7.6</v>
      </c>
      <c r="R1171">
        <v>42</v>
      </c>
      <c r="S1171">
        <v>0.24</v>
      </c>
    </row>
    <row r="1172" spans="1:20" x14ac:dyDescent="0.25">
      <c r="A1172">
        <v>170</v>
      </c>
      <c r="B1172">
        <v>172</v>
      </c>
      <c r="C1172" s="52">
        <v>99</v>
      </c>
      <c r="D1172" s="52">
        <v>25</v>
      </c>
      <c r="E1172" s="52">
        <v>1</v>
      </c>
      <c r="F1172" s="52">
        <v>3</v>
      </c>
      <c r="G1172" s="52">
        <v>3</v>
      </c>
      <c r="H1172" s="52">
        <v>1</v>
      </c>
      <c r="I1172" s="52">
        <v>1</v>
      </c>
      <c r="J1172" s="52">
        <v>1</v>
      </c>
      <c r="K1172" s="52">
        <v>1</v>
      </c>
      <c r="L1172" s="52">
        <v>2</v>
      </c>
      <c r="M1172" t="s">
        <v>1119</v>
      </c>
      <c r="N1172" s="7">
        <f t="shared" si="53"/>
        <v>1103</v>
      </c>
      <c r="O1172">
        <v>0.2</v>
      </c>
      <c r="Q1172">
        <v>2.2000000000000002</v>
      </c>
      <c r="R1172">
        <v>6</v>
      </c>
      <c r="S1172">
        <v>0.06</v>
      </c>
    </row>
    <row r="1173" spans="1:20" x14ac:dyDescent="0.25">
      <c r="A1173">
        <v>172</v>
      </c>
      <c r="B1173">
        <v>174</v>
      </c>
      <c r="C1173" s="52">
        <v>100</v>
      </c>
      <c r="D1173" s="52">
        <v>12</v>
      </c>
      <c r="E1173" s="52">
        <v>1</v>
      </c>
      <c r="F1173" s="52">
        <v>3</v>
      </c>
      <c r="G1173" s="52">
        <v>2</v>
      </c>
      <c r="H1173" s="52">
        <v>1</v>
      </c>
      <c r="I1173" s="52">
        <v>1</v>
      </c>
      <c r="J1173" s="52">
        <v>1</v>
      </c>
      <c r="K1173" s="52">
        <v>3</v>
      </c>
      <c r="L1173" s="52">
        <v>3</v>
      </c>
      <c r="M1173" t="s">
        <v>1120</v>
      </c>
      <c r="N1173" s="7">
        <f t="shared" si="53"/>
        <v>1104</v>
      </c>
      <c r="O1173">
        <v>0.2</v>
      </c>
      <c r="Q1173">
        <v>2.2000000000000002</v>
      </c>
      <c r="R1173">
        <v>5</v>
      </c>
      <c r="S1173">
        <v>0.12</v>
      </c>
    </row>
    <row r="1174" spans="1:20" x14ac:dyDescent="0.25">
      <c r="A1174">
        <v>174</v>
      </c>
      <c r="B1174">
        <v>176</v>
      </c>
      <c r="C1174" s="52">
        <v>100</v>
      </c>
      <c r="D1174" s="52">
        <v>7</v>
      </c>
      <c r="E1174" s="52">
        <v>1</v>
      </c>
      <c r="F1174" s="52">
        <v>2</v>
      </c>
      <c r="G1174" s="52">
        <v>3</v>
      </c>
      <c r="H1174" s="52">
        <v>2</v>
      </c>
      <c r="I1174" s="52">
        <v>3</v>
      </c>
      <c r="J1174" s="52">
        <v>2</v>
      </c>
      <c r="K1174" s="52">
        <v>4</v>
      </c>
      <c r="L1174" s="52">
        <v>1</v>
      </c>
      <c r="M1174"/>
      <c r="N1174" s="7">
        <f t="shared" si="53"/>
        <v>1105</v>
      </c>
      <c r="O1174">
        <v>0.06</v>
      </c>
      <c r="Q1174" t="s">
        <v>1112</v>
      </c>
      <c r="R1174">
        <v>5</v>
      </c>
      <c r="S1174">
        <v>7.0000000000000007E-2</v>
      </c>
    </row>
    <row r="1175" spans="1:20" x14ac:dyDescent="0.25">
      <c r="A1175">
        <v>176</v>
      </c>
      <c r="B1175">
        <v>178</v>
      </c>
      <c r="C1175" s="52">
        <v>100</v>
      </c>
      <c r="D1175" s="52">
        <v>12</v>
      </c>
      <c r="E1175" s="52">
        <v>1</v>
      </c>
      <c r="F1175" s="52">
        <v>2</v>
      </c>
      <c r="G1175" s="52">
        <v>3</v>
      </c>
      <c r="H1175" s="52">
        <v>3</v>
      </c>
      <c r="I1175" s="52">
        <v>1</v>
      </c>
      <c r="J1175" s="52">
        <v>2</v>
      </c>
      <c r="K1175" s="52">
        <v>4</v>
      </c>
      <c r="L1175" s="52">
        <v>1</v>
      </c>
      <c r="M1175"/>
      <c r="N1175" s="7">
        <f t="shared" si="53"/>
        <v>1106</v>
      </c>
      <c r="O1175">
        <v>0.08</v>
      </c>
      <c r="Q1175" t="s">
        <v>1112</v>
      </c>
      <c r="R1175">
        <v>6</v>
      </c>
      <c r="S1175">
        <v>0.11</v>
      </c>
    </row>
    <row r="1176" spans="1:20" x14ac:dyDescent="0.25">
      <c r="A1176">
        <v>178</v>
      </c>
      <c r="B1176">
        <v>180</v>
      </c>
      <c r="C1176" s="52">
        <v>100</v>
      </c>
      <c r="D1176" s="52">
        <v>6</v>
      </c>
      <c r="E1176" s="52">
        <v>1</v>
      </c>
      <c r="F1176" s="52">
        <v>2</v>
      </c>
      <c r="G1176" s="52">
        <v>3</v>
      </c>
      <c r="H1176" s="52">
        <v>2</v>
      </c>
      <c r="I1176" s="52">
        <v>2</v>
      </c>
      <c r="J1176" s="52">
        <v>3</v>
      </c>
      <c r="K1176" s="52">
        <v>4</v>
      </c>
      <c r="L1176" s="52">
        <v>1</v>
      </c>
      <c r="M1176" t="s">
        <v>1121</v>
      </c>
      <c r="N1176" s="7">
        <f t="shared" si="53"/>
        <v>1107</v>
      </c>
      <c r="O1176">
        <v>0.05</v>
      </c>
      <c r="Q1176" t="s">
        <v>1112</v>
      </c>
      <c r="R1176">
        <v>12</v>
      </c>
      <c r="S1176">
        <v>0.09</v>
      </c>
    </row>
    <row r="1177" spans="1:20" x14ac:dyDescent="0.25">
      <c r="A1177">
        <v>180</v>
      </c>
      <c r="B1177">
        <v>182</v>
      </c>
      <c r="C1177" s="52">
        <v>100</v>
      </c>
      <c r="D1177" s="52">
        <v>5</v>
      </c>
      <c r="E1177" s="52">
        <v>1</v>
      </c>
      <c r="F1177" s="52">
        <v>1</v>
      </c>
      <c r="G1177" s="52">
        <v>2</v>
      </c>
      <c r="H1177" s="52">
        <v>2</v>
      </c>
      <c r="I1177" s="52">
        <v>2</v>
      </c>
      <c r="J1177" s="52">
        <v>2</v>
      </c>
      <c r="K1177" s="52">
        <v>4</v>
      </c>
      <c r="L1177" s="52">
        <v>1</v>
      </c>
      <c r="M1177"/>
      <c r="N1177" s="7">
        <f t="shared" si="53"/>
        <v>1108</v>
      </c>
      <c r="O1177">
        <v>0.05</v>
      </c>
      <c r="Q1177" t="s">
        <v>1112</v>
      </c>
      <c r="R1177">
        <v>5</v>
      </c>
      <c r="S1177">
        <v>7.0000000000000007E-2</v>
      </c>
    </row>
    <row r="1178" spans="1:20" x14ac:dyDescent="0.25">
      <c r="A1178">
        <v>182</v>
      </c>
      <c r="B1178">
        <v>184</v>
      </c>
      <c r="C1178" s="52">
        <v>100</v>
      </c>
      <c r="D1178" s="52">
        <v>6</v>
      </c>
      <c r="E1178" s="52">
        <v>1</v>
      </c>
      <c r="F1178" s="52">
        <v>1</v>
      </c>
      <c r="G1178" s="52">
        <v>3</v>
      </c>
      <c r="H1178" s="52">
        <v>3</v>
      </c>
      <c r="I1178" s="52">
        <v>3</v>
      </c>
      <c r="J1178" s="52">
        <v>2</v>
      </c>
      <c r="K1178" s="52">
        <v>3</v>
      </c>
      <c r="L1178" s="52">
        <v>3</v>
      </c>
      <c r="M1178" t="s">
        <v>1122</v>
      </c>
      <c r="N1178" s="7">
        <f t="shared" si="53"/>
        <v>1109</v>
      </c>
      <c r="O1178">
        <v>0.28999999999999998</v>
      </c>
      <c r="Q1178">
        <v>2.7</v>
      </c>
      <c r="R1178">
        <v>3</v>
      </c>
      <c r="S1178">
        <v>0.13</v>
      </c>
      <c r="T1178">
        <f>AVERAGE(O1178:O1188,O1190:O1208,O1210:O1222)</f>
        <v>0.3774418604651163</v>
      </c>
    </row>
    <row r="1179" spans="1:20" x14ac:dyDescent="0.25">
      <c r="A1179">
        <v>184</v>
      </c>
      <c r="B1179">
        <v>186</v>
      </c>
      <c r="C1179" s="52">
        <v>100</v>
      </c>
      <c r="D1179" s="52">
        <v>10</v>
      </c>
      <c r="E1179" s="52">
        <v>1</v>
      </c>
      <c r="F1179" s="52">
        <v>3</v>
      </c>
      <c r="G1179" s="52">
        <v>1</v>
      </c>
      <c r="H1179" s="52">
        <v>1</v>
      </c>
      <c r="I1179" s="52">
        <v>1</v>
      </c>
      <c r="J1179" s="52">
        <v>1</v>
      </c>
      <c r="K1179" s="52">
        <v>1</v>
      </c>
      <c r="L1179" s="52">
        <v>2</v>
      </c>
      <c r="M1179" s="6" t="s">
        <v>1123</v>
      </c>
      <c r="N1179" s="7">
        <f t="shared" si="53"/>
        <v>1110</v>
      </c>
      <c r="O1179">
        <v>0.44</v>
      </c>
      <c r="Q1179">
        <v>4.8</v>
      </c>
      <c r="R1179">
        <v>2</v>
      </c>
      <c r="S1179">
        <v>0.1</v>
      </c>
    </row>
    <row r="1180" spans="1:20" x14ac:dyDescent="0.25">
      <c r="A1180">
        <v>186</v>
      </c>
      <c r="B1180">
        <v>188</v>
      </c>
      <c r="C1180" s="52">
        <v>100</v>
      </c>
      <c r="D1180" s="52">
        <v>10</v>
      </c>
      <c r="E1180" s="52">
        <v>1</v>
      </c>
      <c r="F1180" s="52">
        <v>3</v>
      </c>
      <c r="G1180" s="52">
        <v>1</v>
      </c>
      <c r="H1180" s="52">
        <v>1</v>
      </c>
      <c r="I1180" s="52">
        <v>1</v>
      </c>
      <c r="J1180" s="52">
        <v>1</v>
      </c>
      <c r="K1180" s="52">
        <v>1</v>
      </c>
      <c r="L1180" s="52">
        <v>2</v>
      </c>
      <c r="M1180" t="s">
        <v>1124</v>
      </c>
      <c r="N1180" s="7">
        <f t="shared" si="53"/>
        <v>1111</v>
      </c>
      <c r="O1180">
        <v>0.43</v>
      </c>
      <c r="Q1180">
        <v>4.5</v>
      </c>
      <c r="R1180">
        <v>2</v>
      </c>
      <c r="S1180">
        <v>0.03</v>
      </c>
    </row>
    <row r="1181" spans="1:20" x14ac:dyDescent="0.25">
      <c r="A1181">
        <v>188</v>
      </c>
      <c r="B1181">
        <v>190</v>
      </c>
      <c r="C1181" s="52">
        <v>100</v>
      </c>
      <c r="D1181" s="52">
        <v>11</v>
      </c>
      <c r="E1181" s="52">
        <v>1</v>
      </c>
      <c r="F1181" s="52">
        <v>2</v>
      </c>
      <c r="G1181" s="52">
        <v>2</v>
      </c>
      <c r="H1181" s="52">
        <v>2</v>
      </c>
      <c r="I1181" s="52">
        <v>3</v>
      </c>
      <c r="J1181" s="52">
        <v>2</v>
      </c>
      <c r="K1181" s="52">
        <v>3</v>
      </c>
      <c r="L1181" s="52">
        <v>1</v>
      </c>
      <c r="M1181"/>
      <c r="N1181" s="7">
        <f t="shared" si="53"/>
        <v>1112</v>
      </c>
      <c r="O1181">
        <v>0.37</v>
      </c>
      <c r="Q1181">
        <v>2</v>
      </c>
      <c r="R1181">
        <v>2</v>
      </c>
      <c r="S1181">
        <v>0.11</v>
      </c>
    </row>
    <row r="1182" spans="1:20" x14ac:dyDescent="0.25">
      <c r="A1182">
        <v>190</v>
      </c>
      <c r="B1182">
        <v>192</v>
      </c>
      <c r="C1182" s="52">
        <v>100</v>
      </c>
      <c r="D1182" s="52">
        <v>20</v>
      </c>
      <c r="E1182" s="52">
        <v>1</v>
      </c>
      <c r="F1182" s="52">
        <v>2</v>
      </c>
      <c r="G1182" s="52">
        <v>1</v>
      </c>
      <c r="H1182" s="52">
        <v>2</v>
      </c>
      <c r="I1182" s="52">
        <v>1</v>
      </c>
      <c r="J1182" s="52">
        <v>3</v>
      </c>
      <c r="K1182" s="52">
        <v>4</v>
      </c>
      <c r="L1182" s="52">
        <v>1</v>
      </c>
      <c r="M1182" s="6" t="s">
        <v>1125</v>
      </c>
      <c r="N1182" s="7">
        <f t="shared" si="53"/>
        <v>1113</v>
      </c>
      <c r="O1182">
        <v>0.3</v>
      </c>
      <c r="Q1182">
        <v>1.6</v>
      </c>
      <c r="R1182">
        <v>1</v>
      </c>
      <c r="S1182">
        <v>0.11</v>
      </c>
    </row>
    <row r="1183" spans="1:20" x14ac:dyDescent="0.25">
      <c r="A1183">
        <v>192</v>
      </c>
      <c r="B1183">
        <v>194</v>
      </c>
      <c r="C1183" s="52">
        <v>100</v>
      </c>
      <c r="D1183" s="52">
        <v>5</v>
      </c>
      <c r="E1183" s="52">
        <v>1</v>
      </c>
      <c r="F1183" s="52">
        <v>1</v>
      </c>
      <c r="G1183" s="52">
        <v>2</v>
      </c>
      <c r="H1183" s="52">
        <v>2</v>
      </c>
      <c r="I1183" s="52">
        <v>3</v>
      </c>
      <c r="J1183" s="52">
        <v>2</v>
      </c>
      <c r="K1183" s="52">
        <v>4</v>
      </c>
      <c r="L1183" s="52">
        <v>1</v>
      </c>
      <c r="M1183"/>
      <c r="N1183" s="7">
        <f t="shared" si="53"/>
        <v>1114</v>
      </c>
      <c r="O1183">
        <v>0.32</v>
      </c>
      <c r="Q1183">
        <v>1.5</v>
      </c>
      <c r="R1183">
        <v>2</v>
      </c>
      <c r="S1183">
        <v>0.12</v>
      </c>
    </row>
    <row r="1184" spans="1:20" x14ac:dyDescent="0.25">
      <c r="A1184">
        <v>194</v>
      </c>
      <c r="B1184">
        <v>196</v>
      </c>
      <c r="C1184" s="52">
        <v>100</v>
      </c>
      <c r="D1184" s="52">
        <v>6</v>
      </c>
      <c r="E1184" s="52">
        <v>1</v>
      </c>
      <c r="F1184" s="52">
        <v>1</v>
      </c>
      <c r="G1184" s="52">
        <v>1</v>
      </c>
      <c r="H1184" s="52">
        <v>2</v>
      </c>
      <c r="I1184" s="52">
        <v>3</v>
      </c>
      <c r="J1184" s="52">
        <v>2</v>
      </c>
      <c r="K1184" s="52">
        <v>3</v>
      </c>
      <c r="L1184" s="52">
        <v>1</v>
      </c>
      <c r="M1184"/>
      <c r="N1184" s="7">
        <f t="shared" si="53"/>
        <v>1115</v>
      </c>
      <c r="O1184">
        <v>0.34</v>
      </c>
      <c r="Q1184">
        <v>1.2</v>
      </c>
      <c r="R1184">
        <v>3</v>
      </c>
      <c r="S1184">
        <v>0.1</v>
      </c>
    </row>
    <row r="1185" spans="1:19" x14ac:dyDescent="0.25">
      <c r="A1185">
        <v>196</v>
      </c>
      <c r="B1185">
        <v>198</v>
      </c>
      <c r="C1185" s="52">
        <v>100</v>
      </c>
      <c r="D1185" s="52">
        <v>9</v>
      </c>
      <c r="E1185" s="52">
        <v>1</v>
      </c>
      <c r="F1185" s="52">
        <v>1</v>
      </c>
      <c r="G1185" s="52">
        <v>2</v>
      </c>
      <c r="H1185" s="52">
        <v>2</v>
      </c>
      <c r="I1185" s="52">
        <v>3</v>
      </c>
      <c r="J1185" s="52">
        <v>2</v>
      </c>
      <c r="K1185" s="52">
        <v>3</v>
      </c>
      <c r="L1185" s="52">
        <v>2</v>
      </c>
      <c r="M1185" t="s">
        <v>1126</v>
      </c>
      <c r="N1185" s="7">
        <f t="shared" si="53"/>
        <v>1116</v>
      </c>
      <c r="O1185">
        <v>0.47</v>
      </c>
      <c r="Q1185">
        <v>1.7</v>
      </c>
      <c r="R1185">
        <v>2</v>
      </c>
      <c r="S1185">
        <v>0.14000000000000001</v>
      </c>
    </row>
    <row r="1186" spans="1:19" x14ac:dyDescent="0.25">
      <c r="A1186">
        <v>198</v>
      </c>
      <c r="B1186">
        <v>200</v>
      </c>
      <c r="C1186" s="52">
        <v>100</v>
      </c>
      <c r="D1186" s="52">
        <v>3</v>
      </c>
      <c r="E1186" s="52">
        <v>1</v>
      </c>
      <c r="F1186" s="52">
        <v>1</v>
      </c>
      <c r="G1186" s="52">
        <v>1</v>
      </c>
      <c r="H1186" s="52">
        <v>2</v>
      </c>
      <c r="I1186" s="52">
        <v>3</v>
      </c>
      <c r="J1186" s="52">
        <v>2</v>
      </c>
      <c r="K1186" s="52">
        <v>3</v>
      </c>
      <c r="L1186" s="52">
        <v>2</v>
      </c>
      <c r="M1186"/>
      <c r="N1186" s="7">
        <f t="shared" si="53"/>
        <v>1117</v>
      </c>
      <c r="O1186">
        <v>0.44</v>
      </c>
      <c r="Q1186">
        <v>1.6</v>
      </c>
      <c r="R1186">
        <v>2</v>
      </c>
      <c r="S1186">
        <v>0.16</v>
      </c>
    </row>
    <row r="1187" spans="1:19" x14ac:dyDescent="0.25">
      <c r="A1187">
        <v>200</v>
      </c>
      <c r="B1187">
        <v>202</v>
      </c>
      <c r="C1187" s="52">
        <v>100</v>
      </c>
      <c r="D1187" s="52">
        <v>5</v>
      </c>
      <c r="E1187" s="52">
        <v>1</v>
      </c>
      <c r="F1187" s="52">
        <v>1</v>
      </c>
      <c r="G1187" s="52">
        <v>1</v>
      </c>
      <c r="H1187" s="52">
        <v>2</v>
      </c>
      <c r="I1187" s="52">
        <v>3</v>
      </c>
      <c r="J1187" s="52">
        <v>2</v>
      </c>
      <c r="K1187" s="52">
        <v>3</v>
      </c>
      <c r="L1187" s="52">
        <v>2</v>
      </c>
      <c r="M1187"/>
      <c r="N1187" s="7">
        <f t="shared" si="53"/>
        <v>1118</v>
      </c>
      <c r="O1187">
        <v>0.37</v>
      </c>
      <c r="Q1187">
        <v>1.8</v>
      </c>
      <c r="R1187">
        <v>3</v>
      </c>
      <c r="S1187">
        <v>0.13</v>
      </c>
    </row>
    <row r="1188" spans="1:19" x14ac:dyDescent="0.25">
      <c r="A1188">
        <v>202</v>
      </c>
      <c r="B1188">
        <v>204</v>
      </c>
      <c r="C1188" s="52">
        <v>100</v>
      </c>
      <c r="D1188" s="52">
        <v>6</v>
      </c>
      <c r="E1188" s="52">
        <v>1</v>
      </c>
      <c r="F1188" s="52">
        <v>1</v>
      </c>
      <c r="G1188" s="52">
        <v>1</v>
      </c>
      <c r="H1188" s="52">
        <v>2</v>
      </c>
      <c r="I1188" s="52">
        <v>3</v>
      </c>
      <c r="J1188" s="52">
        <v>3</v>
      </c>
      <c r="K1188" s="52">
        <v>4</v>
      </c>
      <c r="L1188" s="52">
        <v>2</v>
      </c>
      <c r="M1188" t="s">
        <v>1127</v>
      </c>
      <c r="N1188" s="7">
        <f t="shared" si="53"/>
        <v>1119</v>
      </c>
      <c r="O1188">
        <v>0.33</v>
      </c>
      <c r="Q1188">
        <v>1.6</v>
      </c>
      <c r="R1188">
        <v>1</v>
      </c>
      <c r="S1188">
        <v>0.21</v>
      </c>
    </row>
    <row r="1189" spans="1:19" x14ac:dyDescent="0.25">
      <c r="C1189" s="52"/>
      <c r="M1189" s="38" t="s">
        <v>371</v>
      </c>
      <c r="N1189" s="59">
        <f t="shared" si="53"/>
        <v>1120</v>
      </c>
      <c r="O1189" s="45">
        <v>1.06</v>
      </c>
      <c r="Q1189" s="45">
        <v>100</v>
      </c>
      <c r="R1189">
        <v>14</v>
      </c>
      <c r="S1189" s="45">
        <v>0.48</v>
      </c>
    </row>
    <row r="1190" spans="1:19" x14ac:dyDescent="0.25">
      <c r="A1190">
        <v>204</v>
      </c>
      <c r="B1190">
        <v>206</v>
      </c>
      <c r="C1190" s="52">
        <v>100</v>
      </c>
      <c r="D1190" s="52">
        <v>7</v>
      </c>
      <c r="E1190" s="52">
        <v>1</v>
      </c>
      <c r="F1190" s="52">
        <v>1</v>
      </c>
      <c r="G1190" s="52">
        <v>2</v>
      </c>
      <c r="H1190" s="52">
        <v>3</v>
      </c>
      <c r="I1190" s="52">
        <v>3</v>
      </c>
      <c r="J1190" s="52">
        <v>3</v>
      </c>
      <c r="K1190" s="52">
        <v>3</v>
      </c>
      <c r="L1190" s="52">
        <v>2</v>
      </c>
      <c r="M1190" t="s">
        <v>1128</v>
      </c>
      <c r="N1190" s="7">
        <f t="shared" si="53"/>
        <v>1121</v>
      </c>
      <c r="O1190">
        <v>0.35</v>
      </c>
      <c r="Q1190">
        <v>2.6</v>
      </c>
      <c r="R1190">
        <v>1</v>
      </c>
      <c r="S1190">
        <v>0.15</v>
      </c>
    </row>
    <row r="1191" spans="1:19" x14ac:dyDescent="0.25">
      <c r="A1191">
        <v>206</v>
      </c>
      <c r="B1191">
        <v>208</v>
      </c>
      <c r="C1191" s="52">
        <v>100</v>
      </c>
      <c r="D1191" s="52">
        <v>6</v>
      </c>
      <c r="E1191" s="52">
        <v>1</v>
      </c>
      <c r="F1191" s="52">
        <v>1</v>
      </c>
      <c r="G1191" s="52">
        <v>2</v>
      </c>
      <c r="H1191" s="52">
        <v>3</v>
      </c>
      <c r="I1191" s="52">
        <v>3</v>
      </c>
      <c r="J1191" s="52">
        <v>3</v>
      </c>
      <c r="K1191" s="52">
        <v>3</v>
      </c>
      <c r="L1191" s="52">
        <v>3</v>
      </c>
      <c r="M1191" t="s">
        <v>1129</v>
      </c>
      <c r="N1191" s="7">
        <f t="shared" si="53"/>
        <v>1122</v>
      </c>
      <c r="O1191">
        <v>0.38</v>
      </c>
      <c r="Q1191">
        <v>3.7</v>
      </c>
      <c r="R1191">
        <v>1</v>
      </c>
      <c r="S1191">
        <v>0.27</v>
      </c>
    </row>
    <row r="1192" spans="1:19" x14ac:dyDescent="0.25">
      <c r="A1192">
        <v>208</v>
      </c>
      <c r="B1192">
        <v>210</v>
      </c>
      <c r="C1192" s="52">
        <v>100</v>
      </c>
      <c r="D1192" s="52">
        <v>6</v>
      </c>
      <c r="E1192" s="52">
        <v>1</v>
      </c>
      <c r="F1192" s="52">
        <v>1</v>
      </c>
      <c r="G1192" s="52">
        <v>3</v>
      </c>
      <c r="H1192" s="52">
        <v>3</v>
      </c>
      <c r="I1192" s="52">
        <v>3</v>
      </c>
      <c r="J1192" s="52">
        <v>2</v>
      </c>
      <c r="K1192" s="52">
        <v>4</v>
      </c>
      <c r="L1192" s="52">
        <v>3</v>
      </c>
      <c r="M1192" t="s">
        <v>1130</v>
      </c>
      <c r="N1192" s="7">
        <f t="shared" si="53"/>
        <v>1123</v>
      </c>
      <c r="O1192">
        <v>0.42</v>
      </c>
      <c r="Q1192">
        <v>2.2999999999999998</v>
      </c>
      <c r="R1192">
        <v>1</v>
      </c>
      <c r="S1192">
        <v>0.35</v>
      </c>
    </row>
    <row r="1193" spans="1:19" x14ac:dyDescent="0.25">
      <c r="A1193">
        <v>210</v>
      </c>
      <c r="B1193">
        <v>212</v>
      </c>
      <c r="C1193" s="52">
        <v>100</v>
      </c>
      <c r="D1193" s="52">
        <v>5</v>
      </c>
      <c r="E1193" s="52">
        <v>1</v>
      </c>
      <c r="F1193" s="52">
        <v>1</v>
      </c>
      <c r="G1193" s="52">
        <v>3</v>
      </c>
      <c r="H1193" s="52">
        <v>2</v>
      </c>
      <c r="I1193" s="52">
        <v>1</v>
      </c>
      <c r="J1193" s="52">
        <v>3</v>
      </c>
      <c r="K1193" s="52">
        <v>4</v>
      </c>
      <c r="L1193" s="52">
        <v>2</v>
      </c>
      <c r="M1193" t="s">
        <v>1131</v>
      </c>
      <c r="N1193" s="7">
        <f t="shared" si="53"/>
        <v>1124</v>
      </c>
      <c r="O1193">
        <v>0.41</v>
      </c>
      <c r="Q1193">
        <v>1.5</v>
      </c>
      <c r="R1193">
        <v>2</v>
      </c>
      <c r="S1193">
        <v>0.36</v>
      </c>
    </row>
    <row r="1194" spans="1:19" x14ac:dyDescent="0.25">
      <c r="A1194">
        <v>212</v>
      </c>
      <c r="B1194">
        <v>214</v>
      </c>
      <c r="C1194" s="52">
        <v>100</v>
      </c>
      <c r="D1194" s="52">
        <v>6</v>
      </c>
      <c r="E1194" s="52">
        <v>1</v>
      </c>
      <c r="F1194" s="52">
        <v>1</v>
      </c>
      <c r="G1194" s="52">
        <v>2</v>
      </c>
      <c r="H1194" s="52">
        <v>3</v>
      </c>
      <c r="I1194" s="52">
        <v>3</v>
      </c>
      <c r="J1194">
        <v>3</v>
      </c>
      <c r="K1194" s="52">
        <v>4</v>
      </c>
      <c r="L1194" s="52">
        <v>2</v>
      </c>
      <c r="M1194" t="s">
        <v>149</v>
      </c>
      <c r="N1194" s="7">
        <f t="shared" si="53"/>
        <v>1125</v>
      </c>
      <c r="O1194">
        <v>0.26</v>
      </c>
      <c r="Q1194">
        <v>1.4</v>
      </c>
      <c r="R1194">
        <v>3</v>
      </c>
      <c r="S1194">
        <v>0.17</v>
      </c>
    </row>
    <row r="1195" spans="1:19" x14ac:dyDescent="0.25">
      <c r="A1195">
        <v>214</v>
      </c>
      <c r="B1195">
        <v>216</v>
      </c>
      <c r="C1195" s="52">
        <v>100</v>
      </c>
      <c r="D1195" s="52">
        <v>5</v>
      </c>
      <c r="E1195" s="52">
        <v>1</v>
      </c>
      <c r="F1195" s="52">
        <v>1</v>
      </c>
      <c r="G1195" s="52">
        <v>3</v>
      </c>
      <c r="H1195" s="52">
        <v>3</v>
      </c>
      <c r="I1195" s="52">
        <v>3</v>
      </c>
      <c r="J1195">
        <v>3</v>
      </c>
      <c r="K1195" s="52">
        <v>3</v>
      </c>
      <c r="L1195" s="52">
        <v>3</v>
      </c>
      <c r="M1195" s="32" t="s">
        <v>1132</v>
      </c>
      <c r="N1195" s="7">
        <f t="shared" si="53"/>
        <v>1126</v>
      </c>
      <c r="O1195">
        <v>0.73</v>
      </c>
      <c r="Q1195">
        <v>5.6</v>
      </c>
      <c r="R1195">
        <v>4</v>
      </c>
      <c r="S1195">
        <v>0.42</v>
      </c>
    </row>
    <row r="1196" spans="1:19" x14ac:dyDescent="0.25">
      <c r="A1196">
        <v>216</v>
      </c>
      <c r="B1196">
        <v>218</v>
      </c>
      <c r="C1196" s="52">
        <v>100</v>
      </c>
      <c r="D1196" s="52">
        <v>6</v>
      </c>
      <c r="E1196" s="52">
        <v>1</v>
      </c>
      <c r="F1196" s="52">
        <v>1</v>
      </c>
      <c r="G1196" s="52">
        <v>3</v>
      </c>
      <c r="H1196" s="52">
        <v>2</v>
      </c>
      <c r="I1196" s="52">
        <v>3</v>
      </c>
      <c r="J1196" s="52">
        <v>2</v>
      </c>
      <c r="K1196" s="52">
        <v>4</v>
      </c>
      <c r="L1196" s="52">
        <v>2</v>
      </c>
      <c r="M1196"/>
      <c r="N1196" s="7">
        <f t="shared" si="53"/>
        <v>1127</v>
      </c>
      <c r="O1196">
        <v>0.21</v>
      </c>
      <c r="Q1196">
        <v>1.1000000000000001</v>
      </c>
      <c r="R1196">
        <v>3</v>
      </c>
      <c r="S1196">
        <v>0.12</v>
      </c>
    </row>
    <row r="1197" spans="1:19" x14ac:dyDescent="0.25">
      <c r="A1197">
        <v>218</v>
      </c>
      <c r="B1197">
        <v>220</v>
      </c>
      <c r="C1197" s="52">
        <v>100</v>
      </c>
      <c r="D1197" s="52">
        <v>4</v>
      </c>
      <c r="E1197" s="52">
        <v>1</v>
      </c>
      <c r="F1197" s="52">
        <v>1</v>
      </c>
      <c r="G1197" s="52">
        <v>3</v>
      </c>
      <c r="H1197" s="52">
        <v>2</v>
      </c>
      <c r="I1197" s="52">
        <v>3</v>
      </c>
      <c r="J1197" s="52">
        <v>3</v>
      </c>
      <c r="K1197" s="52">
        <v>4</v>
      </c>
      <c r="L1197" s="52">
        <v>1</v>
      </c>
      <c r="M1197"/>
      <c r="N1197" s="7">
        <f t="shared" si="53"/>
        <v>1128</v>
      </c>
      <c r="O1197">
        <v>0.2</v>
      </c>
      <c r="Q1197">
        <v>0.9</v>
      </c>
      <c r="R1197">
        <v>7</v>
      </c>
      <c r="S1197">
        <v>0.14000000000000001</v>
      </c>
    </row>
    <row r="1198" spans="1:19" x14ac:dyDescent="0.25">
      <c r="A1198">
        <v>220</v>
      </c>
      <c r="B1198">
        <v>222</v>
      </c>
      <c r="C1198" s="52">
        <v>100</v>
      </c>
      <c r="D1198" s="52">
        <v>6</v>
      </c>
      <c r="E1198" s="52">
        <v>1</v>
      </c>
      <c r="F1198" s="52">
        <v>1</v>
      </c>
      <c r="G1198" s="52">
        <v>2</v>
      </c>
      <c r="H1198" s="52">
        <v>3</v>
      </c>
      <c r="I1198" s="52">
        <v>3</v>
      </c>
      <c r="J1198" s="52">
        <v>3</v>
      </c>
      <c r="K1198" s="52">
        <v>4</v>
      </c>
      <c r="L1198" s="52">
        <v>1</v>
      </c>
      <c r="M1198"/>
      <c r="N1198" s="7">
        <f t="shared" si="53"/>
        <v>1129</v>
      </c>
      <c r="O1198">
        <v>0.13</v>
      </c>
      <c r="Q1198">
        <v>0.9</v>
      </c>
      <c r="R1198">
        <v>4</v>
      </c>
      <c r="S1198">
        <v>0.11</v>
      </c>
    </row>
    <row r="1199" spans="1:19" x14ac:dyDescent="0.25">
      <c r="A1199">
        <v>222</v>
      </c>
      <c r="B1199">
        <v>224</v>
      </c>
      <c r="C1199" s="52">
        <v>100</v>
      </c>
      <c r="D1199" s="52">
        <v>7</v>
      </c>
      <c r="E1199" s="52">
        <v>1</v>
      </c>
      <c r="F1199" s="52">
        <v>1</v>
      </c>
      <c r="G1199" s="52">
        <v>3</v>
      </c>
      <c r="H1199" s="52">
        <v>3</v>
      </c>
      <c r="I1199" s="52">
        <v>3</v>
      </c>
      <c r="J1199" s="52">
        <v>2</v>
      </c>
      <c r="K1199" s="52">
        <v>4</v>
      </c>
      <c r="L1199" s="52">
        <v>1</v>
      </c>
      <c r="M1199"/>
      <c r="N1199" s="7">
        <f t="shared" si="53"/>
        <v>1130</v>
      </c>
      <c r="O1199">
        <v>0.24</v>
      </c>
      <c r="Q1199">
        <v>1.3</v>
      </c>
      <c r="R1199">
        <v>4</v>
      </c>
      <c r="S1199">
        <v>0.13</v>
      </c>
    </row>
    <row r="1200" spans="1:19" x14ac:dyDescent="0.25">
      <c r="A1200">
        <v>224</v>
      </c>
      <c r="B1200">
        <v>226</v>
      </c>
      <c r="C1200" s="52">
        <v>100</v>
      </c>
      <c r="D1200" s="52">
        <v>16</v>
      </c>
      <c r="E1200" s="52">
        <v>1</v>
      </c>
      <c r="F1200" s="52">
        <v>1</v>
      </c>
      <c r="G1200" s="52">
        <v>3</v>
      </c>
      <c r="H1200" s="52">
        <v>3</v>
      </c>
      <c r="I1200" s="52">
        <v>3</v>
      </c>
      <c r="J1200" s="52">
        <v>2</v>
      </c>
      <c r="K1200" s="52">
        <v>3</v>
      </c>
      <c r="L1200" s="52">
        <v>3</v>
      </c>
      <c r="M1200" t="s">
        <v>1133</v>
      </c>
      <c r="N1200" s="7">
        <f t="shared" si="53"/>
        <v>1131</v>
      </c>
      <c r="O1200">
        <v>0.59</v>
      </c>
      <c r="Q1200">
        <v>6</v>
      </c>
      <c r="R1200">
        <v>2</v>
      </c>
      <c r="S1200">
        <v>0.35</v>
      </c>
    </row>
    <row r="1201" spans="1:19" x14ac:dyDescent="0.25">
      <c r="A1201">
        <v>226</v>
      </c>
      <c r="B1201">
        <v>228</v>
      </c>
      <c r="C1201" s="52">
        <v>100</v>
      </c>
      <c r="D1201" s="52">
        <v>5</v>
      </c>
      <c r="E1201" s="52">
        <v>1</v>
      </c>
      <c r="F1201" s="52">
        <v>1</v>
      </c>
      <c r="G1201" s="52">
        <v>2</v>
      </c>
      <c r="H1201" s="52">
        <v>3</v>
      </c>
      <c r="I1201" s="52">
        <v>3</v>
      </c>
      <c r="J1201" s="52">
        <v>2</v>
      </c>
      <c r="K1201" s="52">
        <v>3</v>
      </c>
      <c r="L1201" s="52">
        <v>3</v>
      </c>
      <c r="M1201"/>
      <c r="N1201" s="7">
        <f t="shared" si="53"/>
        <v>1132</v>
      </c>
      <c r="O1201">
        <v>0.37</v>
      </c>
      <c r="Q1201">
        <v>2.2000000000000002</v>
      </c>
      <c r="R1201">
        <v>3</v>
      </c>
      <c r="S1201">
        <v>0.15</v>
      </c>
    </row>
    <row r="1202" spans="1:19" x14ac:dyDescent="0.25">
      <c r="A1202">
        <v>228</v>
      </c>
      <c r="B1202">
        <v>230</v>
      </c>
      <c r="C1202" s="52">
        <v>100</v>
      </c>
      <c r="D1202" s="52">
        <v>6</v>
      </c>
      <c r="E1202" s="52">
        <v>1</v>
      </c>
      <c r="F1202" s="52">
        <v>1</v>
      </c>
      <c r="G1202" s="52">
        <v>3</v>
      </c>
      <c r="H1202" s="52">
        <v>3</v>
      </c>
      <c r="I1202" s="52">
        <v>3</v>
      </c>
      <c r="J1202" s="52">
        <v>2</v>
      </c>
      <c r="K1202" s="52">
        <v>3</v>
      </c>
      <c r="L1202" s="52">
        <v>2</v>
      </c>
      <c r="M1202"/>
      <c r="N1202" s="7">
        <f t="shared" si="53"/>
        <v>1133</v>
      </c>
      <c r="O1202">
        <v>0.3</v>
      </c>
      <c r="Q1202">
        <v>1.8</v>
      </c>
      <c r="R1202">
        <v>3</v>
      </c>
      <c r="S1202">
        <v>0.12</v>
      </c>
    </row>
    <row r="1203" spans="1:19" x14ac:dyDescent="0.25">
      <c r="A1203">
        <v>230</v>
      </c>
      <c r="B1203">
        <v>232</v>
      </c>
      <c r="C1203" s="52">
        <v>100</v>
      </c>
      <c r="D1203" s="52">
        <v>4</v>
      </c>
      <c r="E1203" s="52">
        <v>1</v>
      </c>
      <c r="F1203" s="52">
        <v>1</v>
      </c>
      <c r="G1203" s="52">
        <v>2</v>
      </c>
      <c r="H1203" s="52">
        <v>3</v>
      </c>
      <c r="I1203" s="52">
        <v>3</v>
      </c>
      <c r="J1203" s="52">
        <v>3</v>
      </c>
      <c r="K1203" s="52">
        <v>4</v>
      </c>
      <c r="L1203" s="52">
        <v>2</v>
      </c>
      <c r="M1203" t="s">
        <v>1134</v>
      </c>
      <c r="N1203" s="7">
        <f t="shared" si="53"/>
        <v>1134</v>
      </c>
      <c r="O1203">
        <v>0.48</v>
      </c>
      <c r="Q1203">
        <v>2.9</v>
      </c>
      <c r="R1203">
        <v>2</v>
      </c>
      <c r="S1203">
        <v>0.23</v>
      </c>
    </row>
    <row r="1204" spans="1:19" x14ac:dyDescent="0.25">
      <c r="A1204">
        <v>232</v>
      </c>
      <c r="B1204">
        <v>234</v>
      </c>
      <c r="C1204" s="52">
        <v>100</v>
      </c>
      <c r="D1204" s="52">
        <v>3</v>
      </c>
      <c r="E1204" s="52">
        <v>1</v>
      </c>
      <c r="F1204" s="52">
        <v>1</v>
      </c>
      <c r="G1204" s="52">
        <v>3</v>
      </c>
      <c r="H1204" s="52">
        <v>3</v>
      </c>
      <c r="I1204" s="52">
        <v>3</v>
      </c>
      <c r="J1204" s="52">
        <v>2</v>
      </c>
      <c r="K1204" s="52">
        <v>4</v>
      </c>
      <c r="L1204" s="52">
        <v>3</v>
      </c>
      <c r="M1204" t="s">
        <v>1135</v>
      </c>
      <c r="N1204" s="7">
        <f t="shared" si="53"/>
        <v>1135</v>
      </c>
      <c r="O1204">
        <v>0.31</v>
      </c>
      <c r="Q1204">
        <v>2</v>
      </c>
      <c r="R1204">
        <v>2</v>
      </c>
      <c r="S1204">
        <v>0.15</v>
      </c>
    </row>
    <row r="1205" spans="1:19" x14ac:dyDescent="0.25">
      <c r="A1205">
        <v>234</v>
      </c>
      <c r="B1205">
        <v>236</v>
      </c>
      <c r="C1205" s="52">
        <v>100</v>
      </c>
      <c r="D1205" s="52">
        <v>4</v>
      </c>
      <c r="E1205" s="52">
        <v>1</v>
      </c>
      <c r="F1205" s="52">
        <v>1</v>
      </c>
      <c r="G1205" s="52">
        <v>3</v>
      </c>
      <c r="H1205" s="52">
        <v>3</v>
      </c>
      <c r="I1205" s="52">
        <v>3</v>
      </c>
      <c r="J1205" s="52">
        <v>3</v>
      </c>
      <c r="K1205" s="52">
        <v>4</v>
      </c>
      <c r="L1205" s="52">
        <v>2</v>
      </c>
      <c r="M1205"/>
      <c r="N1205" s="7">
        <f t="shared" si="53"/>
        <v>1136</v>
      </c>
      <c r="O1205">
        <v>0.28000000000000003</v>
      </c>
      <c r="Q1205">
        <v>1.9</v>
      </c>
      <c r="R1205">
        <v>4</v>
      </c>
      <c r="S1205">
        <v>0.2</v>
      </c>
    </row>
    <row r="1206" spans="1:19" x14ac:dyDescent="0.25">
      <c r="A1206">
        <v>236</v>
      </c>
      <c r="B1206">
        <v>238</v>
      </c>
      <c r="C1206" s="52">
        <v>100</v>
      </c>
      <c r="D1206" s="52">
        <v>6</v>
      </c>
      <c r="E1206" s="52">
        <v>1</v>
      </c>
      <c r="F1206" s="52">
        <v>1</v>
      </c>
      <c r="G1206" s="52">
        <v>2</v>
      </c>
      <c r="H1206" s="52">
        <v>2</v>
      </c>
      <c r="I1206" s="52">
        <v>1</v>
      </c>
      <c r="J1206" s="52">
        <v>2</v>
      </c>
      <c r="K1206" s="52">
        <v>4</v>
      </c>
      <c r="L1206" s="52">
        <v>2</v>
      </c>
      <c r="M1206" t="s">
        <v>1136</v>
      </c>
      <c r="N1206" s="7">
        <f t="shared" si="53"/>
        <v>1137</v>
      </c>
      <c r="O1206">
        <v>0.39</v>
      </c>
      <c r="Q1206">
        <v>3.1</v>
      </c>
      <c r="R1206">
        <v>1</v>
      </c>
      <c r="S1206">
        <v>0.22</v>
      </c>
    </row>
    <row r="1207" spans="1:19" x14ac:dyDescent="0.25">
      <c r="A1207">
        <v>238</v>
      </c>
      <c r="B1207">
        <v>240</v>
      </c>
      <c r="C1207" s="52">
        <v>100</v>
      </c>
      <c r="D1207" s="52">
        <v>8</v>
      </c>
      <c r="E1207" s="52">
        <v>1</v>
      </c>
      <c r="F1207" s="52">
        <v>1</v>
      </c>
      <c r="G1207" s="52">
        <v>1</v>
      </c>
      <c r="H1207" s="52">
        <v>2</v>
      </c>
      <c r="I1207" s="52">
        <v>1</v>
      </c>
      <c r="J1207" s="52">
        <v>3</v>
      </c>
      <c r="K1207" s="52">
        <v>4</v>
      </c>
      <c r="L1207" s="52">
        <v>1</v>
      </c>
      <c r="M1207" t="s">
        <v>1136</v>
      </c>
      <c r="N1207" s="7">
        <f t="shared" si="53"/>
        <v>1138</v>
      </c>
      <c r="O1207">
        <v>0.38</v>
      </c>
      <c r="Q1207">
        <v>3.6</v>
      </c>
      <c r="R1207">
        <v>2</v>
      </c>
      <c r="S1207">
        <v>0.18</v>
      </c>
    </row>
    <row r="1208" spans="1:19" x14ac:dyDescent="0.25">
      <c r="A1208">
        <v>240</v>
      </c>
      <c r="B1208">
        <v>242</v>
      </c>
      <c r="C1208" s="52">
        <v>100</v>
      </c>
      <c r="D1208" s="52">
        <v>9</v>
      </c>
      <c r="E1208" s="52">
        <v>1</v>
      </c>
      <c r="F1208" s="52">
        <v>1</v>
      </c>
      <c r="G1208" s="52">
        <v>2</v>
      </c>
      <c r="H1208" s="52">
        <v>3</v>
      </c>
      <c r="I1208" s="52">
        <v>2</v>
      </c>
      <c r="J1208" s="52">
        <v>2</v>
      </c>
      <c r="K1208" s="52">
        <v>4</v>
      </c>
      <c r="L1208" s="52">
        <v>2</v>
      </c>
      <c r="M1208" t="s">
        <v>1137</v>
      </c>
      <c r="N1208" s="7">
        <f t="shared" si="53"/>
        <v>1139</v>
      </c>
      <c r="O1208">
        <v>0.4</v>
      </c>
      <c r="Q1208">
        <v>1.7</v>
      </c>
      <c r="R1208">
        <v>2</v>
      </c>
      <c r="S1208">
        <v>0.4</v>
      </c>
    </row>
    <row r="1209" spans="1:19" x14ac:dyDescent="0.25">
      <c r="M1209" s="38" t="s">
        <v>371</v>
      </c>
      <c r="N1209" s="59">
        <f t="shared" si="53"/>
        <v>1140</v>
      </c>
      <c r="O1209" s="45">
        <v>1.06</v>
      </c>
      <c r="Q1209" s="45">
        <v>98</v>
      </c>
      <c r="R1209">
        <v>9</v>
      </c>
      <c r="S1209" s="45">
        <v>0.43</v>
      </c>
    </row>
    <row r="1210" spans="1:19" x14ac:dyDescent="0.25">
      <c r="A1210">
        <v>242</v>
      </c>
      <c r="B1210">
        <v>244</v>
      </c>
      <c r="C1210" s="52">
        <v>100</v>
      </c>
      <c r="D1210" s="52">
        <v>12</v>
      </c>
      <c r="E1210" s="52">
        <v>1</v>
      </c>
      <c r="F1210" s="52">
        <v>1</v>
      </c>
      <c r="G1210" s="52">
        <v>2</v>
      </c>
      <c r="H1210" s="52">
        <v>3</v>
      </c>
      <c r="I1210" s="52">
        <v>3</v>
      </c>
      <c r="J1210" s="52">
        <v>3</v>
      </c>
      <c r="K1210" s="52">
        <v>4</v>
      </c>
      <c r="L1210" s="52">
        <v>3</v>
      </c>
      <c r="M1210" t="s">
        <v>1138</v>
      </c>
      <c r="N1210" s="7">
        <f t="shared" si="53"/>
        <v>1141</v>
      </c>
      <c r="O1210">
        <v>0.27</v>
      </c>
      <c r="Q1210">
        <v>2.9</v>
      </c>
      <c r="R1210">
        <v>1</v>
      </c>
      <c r="S1210">
        <v>0.19</v>
      </c>
    </row>
    <row r="1211" spans="1:19" x14ac:dyDescent="0.25">
      <c r="A1211">
        <v>244</v>
      </c>
      <c r="B1211">
        <v>246</v>
      </c>
      <c r="C1211" s="52">
        <v>100</v>
      </c>
      <c r="D1211" s="52">
        <v>7</v>
      </c>
      <c r="E1211" s="52">
        <v>1</v>
      </c>
      <c r="F1211" s="52">
        <v>1</v>
      </c>
      <c r="G1211" s="52">
        <v>3</v>
      </c>
      <c r="H1211" s="52">
        <v>3</v>
      </c>
      <c r="I1211" s="52">
        <v>3</v>
      </c>
      <c r="J1211" s="52">
        <v>3</v>
      </c>
      <c r="K1211" s="52">
        <v>4</v>
      </c>
      <c r="L1211" s="52">
        <v>3</v>
      </c>
      <c r="M1211"/>
      <c r="N1211" s="7">
        <f t="shared" si="53"/>
        <v>1142</v>
      </c>
      <c r="O1211">
        <v>0.56000000000000005</v>
      </c>
      <c r="Q1211">
        <v>2.1</v>
      </c>
      <c r="R1211" t="s">
        <v>89</v>
      </c>
      <c r="S1211">
        <v>0.47</v>
      </c>
    </row>
    <row r="1212" spans="1:19" x14ac:dyDescent="0.25">
      <c r="A1212">
        <v>246</v>
      </c>
      <c r="B1212">
        <v>248</v>
      </c>
      <c r="C1212" s="52">
        <v>100</v>
      </c>
      <c r="D1212" s="52">
        <v>7</v>
      </c>
      <c r="E1212" s="52">
        <v>1</v>
      </c>
      <c r="F1212" s="52">
        <v>1</v>
      </c>
      <c r="G1212" s="52">
        <v>3</v>
      </c>
      <c r="H1212" s="52">
        <v>3</v>
      </c>
      <c r="I1212" s="52">
        <v>2</v>
      </c>
      <c r="J1212" s="52">
        <v>3</v>
      </c>
      <c r="K1212" s="52">
        <v>4</v>
      </c>
      <c r="L1212" s="52">
        <v>3</v>
      </c>
      <c r="M1212"/>
      <c r="N1212" s="7">
        <f t="shared" si="53"/>
        <v>1143</v>
      </c>
      <c r="O1212">
        <v>0.52</v>
      </c>
      <c r="Q1212">
        <v>2.7</v>
      </c>
      <c r="R1212">
        <v>1</v>
      </c>
      <c r="S1212">
        <v>0.51</v>
      </c>
    </row>
    <row r="1213" spans="1:19" x14ac:dyDescent="0.25">
      <c r="A1213">
        <v>248</v>
      </c>
      <c r="B1213">
        <v>250</v>
      </c>
      <c r="C1213" s="52">
        <v>100</v>
      </c>
      <c r="D1213" s="52">
        <v>7</v>
      </c>
      <c r="E1213" s="52">
        <v>1</v>
      </c>
      <c r="F1213" s="52">
        <v>1</v>
      </c>
      <c r="G1213" s="52">
        <v>3</v>
      </c>
      <c r="H1213" s="52">
        <v>3</v>
      </c>
      <c r="I1213" s="52">
        <v>3</v>
      </c>
      <c r="J1213" s="52">
        <v>3</v>
      </c>
      <c r="K1213" s="52">
        <v>4</v>
      </c>
      <c r="L1213" s="52">
        <v>3</v>
      </c>
      <c r="M1213" t="s">
        <v>1139</v>
      </c>
      <c r="N1213" s="7">
        <f t="shared" si="53"/>
        <v>1144</v>
      </c>
      <c r="O1213">
        <v>0.45</v>
      </c>
      <c r="Q1213">
        <v>5</v>
      </c>
      <c r="R1213" t="s">
        <v>89</v>
      </c>
      <c r="S1213">
        <v>0.36</v>
      </c>
    </row>
    <row r="1214" spans="1:19" x14ac:dyDescent="0.25">
      <c r="A1214">
        <v>250</v>
      </c>
      <c r="B1214">
        <v>252</v>
      </c>
      <c r="C1214" s="52">
        <v>100</v>
      </c>
      <c r="D1214" s="52">
        <v>10</v>
      </c>
      <c r="E1214" s="52">
        <v>1</v>
      </c>
      <c r="F1214" s="52">
        <v>1</v>
      </c>
      <c r="G1214" s="52">
        <v>3</v>
      </c>
      <c r="H1214" s="52">
        <v>3</v>
      </c>
      <c r="I1214" s="52">
        <v>2</v>
      </c>
      <c r="J1214" s="52">
        <v>3</v>
      </c>
      <c r="K1214" s="52">
        <v>4</v>
      </c>
      <c r="L1214" s="52">
        <v>3</v>
      </c>
      <c r="M1214" t="s">
        <v>1140</v>
      </c>
      <c r="N1214" s="7">
        <f t="shared" si="53"/>
        <v>1145</v>
      </c>
      <c r="O1214">
        <v>0.39</v>
      </c>
      <c r="P1214">
        <v>6.0000000000000001E-3</v>
      </c>
      <c r="Q1214" s="12">
        <v>4.0199999999999996</v>
      </c>
      <c r="R1214" s="7">
        <v>0.92</v>
      </c>
      <c r="S1214">
        <v>0.4</v>
      </c>
    </row>
    <row r="1215" spans="1:19" x14ac:dyDescent="0.25">
      <c r="A1215">
        <v>252</v>
      </c>
      <c r="B1215">
        <v>254</v>
      </c>
      <c r="C1215" s="52">
        <v>100</v>
      </c>
      <c r="D1215" s="52">
        <v>13</v>
      </c>
      <c r="E1215" s="52">
        <v>1</v>
      </c>
      <c r="F1215" s="52">
        <v>1</v>
      </c>
      <c r="G1215" s="52">
        <v>2</v>
      </c>
      <c r="H1215" s="52">
        <v>3</v>
      </c>
      <c r="I1215" s="52">
        <v>3</v>
      </c>
      <c r="J1215" s="52">
        <v>3</v>
      </c>
      <c r="K1215" s="52">
        <v>4</v>
      </c>
      <c r="L1215" s="52">
        <v>2</v>
      </c>
      <c r="M1215"/>
      <c r="N1215" s="7">
        <f t="shared" si="53"/>
        <v>1146</v>
      </c>
      <c r="O1215">
        <v>0.32</v>
      </c>
      <c r="P1215">
        <v>1.0999999999999999E-2</v>
      </c>
      <c r="Q1215" s="12">
        <v>2.36</v>
      </c>
      <c r="R1215" s="7">
        <v>2.98</v>
      </c>
      <c r="S1215">
        <v>0.26</v>
      </c>
    </row>
    <row r="1216" spans="1:19" x14ac:dyDescent="0.25">
      <c r="A1216">
        <v>254</v>
      </c>
      <c r="B1216">
        <v>256</v>
      </c>
      <c r="C1216" s="52">
        <v>100</v>
      </c>
      <c r="D1216" s="52">
        <v>5</v>
      </c>
      <c r="E1216" s="52">
        <v>1</v>
      </c>
      <c r="F1216" s="52">
        <v>1</v>
      </c>
      <c r="G1216" s="52">
        <v>3</v>
      </c>
      <c r="H1216" s="52">
        <v>3</v>
      </c>
      <c r="I1216" s="52">
        <v>2</v>
      </c>
      <c r="J1216" s="52">
        <v>3</v>
      </c>
      <c r="K1216" s="52">
        <v>4</v>
      </c>
      <c r="L1216" s="52">
        <v>3</v>
      </c>
      <c r="M1216" t="s">
        <v>1139</v>
      </c>
      <c r="N1216" s="7">
        <f t="shared" si="53"/>
        <v>1147</v>
      </c>
      <c r="O1216">
        <v>0.66</v>
      </c>
      <c r="P1216">
        <v>1.0999999999999999E-2</v>
      </c>
      <c r="Q1216" s="12">
        <v>3.69</v>
      </c>
      <c r="R1216" s="7">
        <v>15.95</v>
      </c>
      <c r="S1216">
        <v>0.67</v>
      </c>
    </row>
    <row r="1217" spans="1:19" x14ac:dyDescent="0.25">
      <c r="A1217">
        <v>256</v>
      </c>
      <c r="B1217">
        <v>258</v>
      </c>
      <c r="C1217" s="52">
        <v>100</v>
      </c>
      <c r="D1217" s="52">
        <v>3</v>
      </c>
      <c r="E1217" s="52">
        <v>1</v>
      </c>
      <c r="F1217" s="52">
        <v>1</v>
      </c>
      <c r="G1217" s="52">
        <v>2</v>
      </c>
      <c r="H1217" s="52">
        <v>3</v>
      </c>
      <c r="I1217" s="52">
        <v>2</v>
      </c>
      <c r="J1217" s="52">
        <v>3</v>
      </c>
      <c r="K1217" s="52">
        <v>4</v>
      </c>
      <c r="L1217" s="52">
        <v>3</v>
      </c>
      <c r="M1217" t="s">
        <v>1139</v>
      </c>
      <c r="N1217" s="7">
        <f t="shared" si="53"/>
        <v>1148</v>
      </c>
      <c r="O1217">
        <v>0.45</v>
      </c>
      <c r="P1217">
        <v>6.0000000000000001E-3</v>
      </c>
      <c r="Q1217" s="12">
        <v>2.4300000000000002</v>
      </c>
      <c r="R1217" s="7">
        <v>1.74</v>
      </c>
      <c r="S1217">
        <v>0.43</v>
      </c>
    </row>
    <row r="1218" spans="1:19" x14ac:dyDescent="0.25">
      <c r="A1218">
        <v>258</v>
      </c>
      <c r="B1218">
        <v>260</v>
      </c>
      <c r="C1218" s="52">
        <v>100</v>
      </c>
      <c r="D1218" s="52">
        <v>2</v>
      </c>
      <c r="E1218" s="52">
        <v>1</v>
      </c>
      <c r="F1218" s="52">
        <v>1</v>
      </c>
      <c r="G1218" s="52">
        <v>3</v>
      </c>
      <c r="H1218" s="52">
        <v>3</v>
      </c>
      <c r="I1218" s="52">
        <v>3</v>
      </c>
      <c r="J1218" s="52">
        <v>3</v>
      </c>
      <c r="K1218" s="52">
        <v>4</v>
      </c>
      <c r="L1218" s="52">
        <v>3</v>
      </c>
      <c r="M1218" t="s">
        <v>1141</v>
      </c>
      <c r="N1218" s="7">
        <f t="shared" si="53"/>
        <v>1149</v>
      </c>
      <c r="O1218">
        <v>0.33</v>
      </c>
      <c r="P1218">
        <v>6.0000000000000001E-3</v>
      </c>
      <c r="Q1218" s="12">
        <v>3.11</v>
      </c>
      <c r="R1218" s="7">
        <v>3.41</v>
      </c>
      <c r="S1218">
        <v>0.27</v>
      </c>
    </row>
    <row r="1219" spans="1:19" x14ac:dyDescent="0.25">
      <c r="A1219">
        <v>260</v>
      </c>
      <c r="B1219">
        <v>262</v>
      </c>
      <c r="C1219" s="52">
        <v>100</v>
      </c>
      <c r="D1219" s="52">
        <v>4</v>
      </c>
      <c r="E1219" s="52">
        <v>1</v>
      </c>
      <c r="F1219" s="52">
        <v>1</v>
      </c>
      <c r="G1219" s="52">
        <v>1</v>
      </c>
      <c r="H1219" s="52">
        <v>2</v>
      </c>
      <c r="I1219" s="52">
        <v>1</v>
      </c>
      <c r="J1219" s="52">
        <v>2</v>
      </c>
      <c r="K1219" s="52">
        <v>4</v>
      </c>
      <c r="L1219" s="52">
        <v>2</v>
      </c>
      <c r="M1219" s="6" t="s">
        <v>1142</v>
      </c>
      <c r="N1219" s="7">
        <f t="shared" si="53"/>
        <v>1150</v>
      </c>
      <c r="O1219">
        <v>0.35</v>
      </c>
      <c r="P1219">
        <v>8.0000000000000002E-3</v>
      </c>
      <c r="Q1219" s="12">
        <v>3.55</v>
      </c>
      <c r="R1219" s="7">
        <v>2.34</v>
      </c>
      <c r="S1219">
        <v>0.26</v>
      </c>
    </row>
    <row r="1220" spans="1:19" x14ac:dyDescent="0.25">
      <c r="A1220">
        <v>262</v>
      </c>
      <c r="B1220">
        <v>264</v>
      </c>
      <c r="C1220" s="52">
        <v>100</v>
      </c>
      <c r="D1220" s="52">
        <v>5</v>
      </c>
      <c r="E1220" s="52">
        <v>1</v>
      </c>
      <c r="F1220" s="52">
        <v>1</v>
      </c>
      <c r="G1220" s="52">
        <v>3</v>
      </c>
      <c r="H1220" s="52">
        <v>2</v>
      </c>
      <c r="I1220" s="52">
        <v>1</v>
      </c>
      <c r="J1220" s="52">
        <v>2</v>
      </c>
      <c r="K1220" s="52">
        <v>4</v>
      </c>
      <c r="L1220" s="52">
        <v>1</v>
      </c>
      <c r="M1220"/>
      <c r="N1220" s="7">
        <f t="shared" si="53"/>
        <v>1151</v>
      </c>
      <c r="O1220">
        <v>0.36</v>
      </c>
      <c r="P1220">
        <v>0.01</v>
      </c>
      <c r="Q1220" s="12">
        <v>2.68</v>
      </c>
      <c r="R1220" s="7">
        <v>2.2799999999999998</v>
      </c>
      <c r="S1220">
        <v>0.31</v>
      </c>
    </row>
    <row r="1221" spans="1:19" x14ac:dyDescent="0.25">
      <c r="A1221">
        <v>264</v>
      </c>
      <c r="B1221">
        <v>266</v>
      </c>
      <c r="C1221" s="52">
        <v>100</v>
      </c>
      <c r="D1221" s="52">
        <v>4</v>
      </c>
      <c r="E1221" s="52">
        <v>1</v>
      </c>
      <c r="F1221" s="52">
        <v>1</v>
      </c>
      <c r="G1221" s="52">
        <v>2</v>
      </c>
      <c r="H1221" s="52">
        <v>2</v>
      </c>
      <c r="I1221" s="52">
        <v>1</v>
      </c>
      <c r="J1221" s="52">
        <v>2</v>
      </c>
      <c r="K1221" s="52">
        <v>4</v>
      </c>
      <c r="L1221" s="52">
        <v>1</v>
      </c>
      <c r="M1221"/>
      <c r="N1221" s="7">
        <f t="shared" si="53"/>
        <v>1152</v>
      </c>
      <c r="O1221">
        <v>0.39</v>
      </c>
      <c r="P1221">
        <v>7.0000000000000001E-3</v>
      </c>
      <c r="Q1221" s="12">
        <v>4.5999999999999996</v>
      </c>
      <c r="R1221" s="7">
        <v>1.62</v>
      </c>
      <c r="S1221">
        <v>0.28999999999999998</v>
      </c>
    </row>
    <row r="1222" spans="1:19" x14ac:dyDescent="0.25">
      <c r="A1222">
        <v>266</v>
      </c>
      <c r="B1222">
        <v>266.8</v>
      </c>
      <c r="C1222" s="52">
        <v>100</v>
      </c>
      <c r="D1222" s="52">
        <v>3</v>
      </c>
      <c r="E1222" s="52">
        <v>1</v>
      </c>
      <c r="F1222" s="52">
        <v>1</v>
      </c>
      <c r="G1222" s="52">
        <v>2</v>
      </c>
      <c r="H1222" s="52">
        <v>2</v>
      </c>
      <c r="I1222" s="52">
        <v>2</v>
      </c>
      <c r="J1222" s="52">
        <v>2</v>
      </c>
      <c r="K1222" s="52">
        <v>4</v>
      </c>
      <c r="L1222" s="52">
        <v>1</v>
      </c>
      <c r="M1222"/>
      <c r="N1222" s="7">
        <f t="shared" si="53"/>
        <v>1153</v>
      </c>
      <c r="O1222">
        <v>0.25</v>
      </c>
      <c r="P1222" t="s">
        <v>327</v>
      </c>
      <c r="Q1222" s="12">
        <v>3.09</v>
      </c>
      <c r="R1222" s="7">
        <v>2.2799999999999998</v>
      </c>
      <c r="S1222">
        <v>0.15</v>
      </c>
    </row>
    <row r="1223" spans="1:19" x14ac:dyDescent="0.25">
      <c r="M1223" t="s">
        <v>1143</v>
      </c>
      <c r="N1223" s="7"/>
    </row>
    <row r="1224" spans="1:19" x14ac:dyDescent="0.25">
      <c r="M1224" t="s">
        <v>1144</v>
      </c>
      <c r="N1224" s="7"/>
    </row>
    <row r="1225" spans="1:19" x14ac:dyDescent="0.25">
      <c r="M1225" t="s">
        <v>1145</v>
      </c>
    </row>
    <row r="1226" spans="1:19" x14ac:dyDescent="0.25">
      <c r="M1226" t="s">
        <v>1146</v>
      </c>
    </row>
    <row r="1227" spans="1:19" x14ac:dyDescent="0.25">
      <c r="M1227" t="s">
        <v>1147</v>
      </c>
    </row>
    <row r="1228" spans="1:19" x14ac:dyDescent="0.25">
      <c r="M1228" t="s">
        <v>1148</v>
      </c>
    </row>
    <row r="1229" spans="1:19" x14ac:dyDescent="0.25">
      <c r="M1229" t="s">
        <v>1149</v>
      </c>
    </row>
    <row r="1230" spans="1:19" x14ac:dyDescent="0.25">
      <c r="M1230" t="s">
        <v>1150</v>
      </c>
    </row>
    <row r="1231" spans="1:19" x14ac:dyDescent="0.25">
      <c r="M1231" t="s">
        <v>1151</v>
      </c>
    </row>
    <row r="1232" spans="1:19" x14ac:dyDescent="0.25">
      <c r="M1232"/>
    </row>
    <row r="1233" spans="1:33" x14ac:dyDescent="0.25">
      <c r="M1233"/>
    </row>
    <row r="1234" spans="1:33" x14ac:dyDescent="0.25">
      <c r="M1234"/>
    </row>
    <row r="1235" spans="1:33" x14ac:dyDescent="0.25">
      <c r="M1235"/>
    </row>
    <row r="1236" spans="1:33" x14ac:dyDescent="0.25">
      <c r="M1236"/>
    </row>
    <row r="1237" spans="1:33" x14ac:dyDescent="0.25">
      <c r="A1237" s="71" t="s">
        <v>1152</v>
      </c>
      <c r="B1237" s="70"/>
      <c r="C1237" s="70" t="s">
        <v>1153</v>
      </c>
      <c r="D1237" s="70"/>
      <c r="E1237" s="70"/>
      <c r="F1237" s="70" t="s">
        <v>1154</v>
      </c>
      <c r="G1237" s="70"/>
      <c r="H1237" s="70"/>
      <c r="I1237" s="70"/>
      <c r="J1237" s="70" t="s">
        <v>1155</v>
      </c>
      <c r="K1237" s="70"/>
      <c r="L1237" s="70"/>
      <c r="M1237" s="1" t="s">
        <v>4</v>
      </c>
      <c r="N1237" s="70" t="s">
        <v>1156</v>
      </c>
      <c r="O1237" s="70"/>
      <c r="P1237" s="70"/>
      <c r="Q1237" s="70" t="s">
        <v>283</v>
      </c>
      <c r="R1237" s="70"/>
      <c r="V1237" t="s">
        <v>14</v>
      </c>
      <c r="Y1237" t="s">
        <v>178</v>
      </c>
      <c r="Z1237" t="s">
        <v>36</v>
      </c>
      <c r="AA1237" t="s">
        <v>284</v>
      </c>
      <c r="AB1237" t="s">
        <v>285</v>
      </c>
      <c r="AC1237" t="s">
        <v>286</v>
      </c>
      <c r="AD1237" t="s">
        <v>1157</v>
      </c>
      <c r="AE1237" t="s">
        <v>288</v>
      </c>
      <c r="AF1237" t="s">
        <v>289</v>
      </c>
      <c r="AG1237" t="s">
        <v>290</v>
      </c>
    </row>
    <row r="1238" spans="1:33" x14ac:dyDescent="0.25">
      <c r="A1238" s="70" t="s">
        <v>1158</v>
      </c>
      <c r="B1238" s="70"/>
      <c r="C1238" s="70"/>
      <c r="D1238" s="70"/>
      <c r="E1238" s="70"/>
      <c r="F1238" s="70" t="s">
        <v>1159</v>
      </c>
      <c r="G1238" s="70"/>
      <c r="H1238" s="70"/>
      <c r="I1238" s="70"/>
      <c r="J1238" s="70" t="s">
        <v>1160</v>
      </c>
      <c r="K1238" s="70"/>
      <c r="L1238" s="70"/>
      <c r="M1238" t="s">
        <v>1161</v>
      </c>
      <c r="N1238" s="70" t="s">
        <v>1162</v>
      </c>
      <c r="O1238" s="70"/>
      <c r="P1238" s="70"/>
      <c r="Q1238" s="70"/>
      <c r="R1238" s="4"/>
      <c r="V1238">
        <v>1</v>
      </c>
      <c r="W1238" t="s">
        <v>22</v>
      </c>
      <c r="Y1238" t="s">
        <v>180</v>
      </c>
      <c r="Z1238" t="s">
        <v>181</v>
      </c>
      <c r="AA1238" s="6" t="s">
        <v>296</v>
      </c>
      <c r="AB1238" t="s">
        <v>182</v>
      </c>
      <c r="AC1238" t="s">
        <v>182</v>
      </c>
      <c r="AD1238" t="s">
        <v>182</v>
      </c>
      <c r="AE1238" t="s">
        <v>182</v>
      </c>
      <c r="AF1238" t="s">
        <v>578</v>
      </c>
      <c r="AG1238" t="s">
        <v>182</v>
      </c>
    </row>
    <row r="1239" spans="1:33" x14ac:dyDescent="0.25">
      <c r="A1239" s="2" t="s">
        <v>15</v>
      </c>
      <c r="B1239" s="2"/>
      <c r="C1239" s="2" t="s">
        <v>16</v>
      </c>
      <c r="D1239" s="2" t="s">
        <v>17</v>
      </c>
      <c r="E1239" s="2" t="s">
        <v>18</v>
      </c>
      <c r="F1239" s="2" t="s">
        <v>16</v>
      </c>
      <c r="G1239" s="2" t="s">
        <v>19</v>
      </c>
      <c r="H1239" s="2" t="s">
        <v>18</v>
      </c>
      <c r="I1239" s="2" t="s">
        <v>16</v>
      </c>
      <c r="J1239" s="2" t="s">
        <v>17</v>
      </c>
      <c r="K1239" s="2" t="s">
        <v>18</v>
      </c>
      <c r="L1239" s="2" t="s">
        <v>16</v>
      </c>
      <c r="M1239" s="2" t="s">
        <v>299</v>
      </c>
      <c r="N1239" s="70" t="s">
        <v>300</v>
      </c>
      <c r="O1239" s="70"/>
      <c r="P1239" s="70"/>
      <c r="Q1239" s="70" t="s">
        <v>301</v>
      </c>
      <c r="R1239" s="70"/>
      <c r="V1239">
        <v>2</v>
      </c>
      <c r="W1239" t="s">
        <v>302</v>
      </c>
      <c r="Z1239" t="s">
        <v>183</v>
      </c>
      <c r="AA1239" s="6" t="s">
        <v>303</v>
      </c>
      <c r="AB1239" t="s">
        <v>184</v>
      </c>
      <c r="AC1239" t="s">
        <v>184</v>
      </c>
      <c r="AD1239" t="s">
        <v>184</v>
      </c>
      <c r="AE1239" t="s">
        <v>184</v>
      </c>
      <c r="AF1239" t="s">
        <v>305</v>
      </c>
      <c r="AG1239" t="s">
        <v>306</v>
      </c>
    </row>
    <row r="1240" spans="1:33" x14ac:dyDescent="0.25">
      <c r="A1240" s="2"/>
      <c r="B1240" s="2"/>
      <c r="C1240" s="2"/>
      <c r="D1240" s="2">
        <v>41</v>
      </c>
      <c r="E1240" s="2">
        <v>45</v>
      </c>
      <c r="F1240" s="2"/>
      <c r="G1240" s="2"/>
      <c r="H1240" s="2"/>
      <c r="I1240" s="2"/>
      <c r="J1240" s="2"/>
      <c r="K1240" s="2"/>
      <c r="L1240" s="2"/>
      <c r="M1240" s="21"/>
      <c r="N1240" s="4"/>
      <c r="O1240" s="2"/>
      <c r="P1240" s="2"/>
      <c r="Q1240" s="2"/>
      <c r="R1240" s="2"/>
      <c r="V1240">
        <v>3</v>
      </c>
      <c r="W1240" t="s">
        <v>1163</v>
      </c>
      <c r="Z1240" t="s">
        <v>186</v>
      </c>
      <c r="AA1240" s="6" t="s">
        <v>310</v>
      </c>
      <c r="AB1240" t="s">
        <v>187</v>
      </c>
      <c r="AC1240" t="s">
        <v>187</v>
      </c>
      <c r="AD1240" t="s">
        <v>187</v>
      </c>
      <c r="AE1240" t="s">
        <v>187</v>
      </c>
      <c r="AF1240" t="s">
        <v>312</v>
      </c>
      <c r="AG1240" t="s">
        <v>187</v>
      </c>
    </row>
    <row r="1241" spans="1:33" x14ac:dyDescent="0.25">
      <c r="A1241" s="70" t="s">
        <v>27</v>
      </c>
      <c r="B1241" s="70"/>
      <c r="C1241" s="4"/>
      <c r="D1241" s="4"/>
      <c r="E1241" s="4"/>
      <c r="F1241" s="4"/>
      <c r="M1241"/>
      <c r="N1241" s="70" t="s">
        <v>185</v>
      </c>
      <c r="O1241" s="70"/>
      <c r="V1241">
        <v>5</v>
      </c>
      <c r="W1241" t="s">
        <v>309</v>
      </c>
      <c r="Z1241" t="s">
        <v>188</v>
      </c>
      <c r="AA1241" t="s">
        <v>316</v>
      </c>
      <c r="AB1241" t="s">
        <v>189</v>
      </c>
      <c r="AC1241" t="s">
        <v>189</v>
      </c>
      <c r="AD1241" t="s">
        <v>189</v>
      </c>
      <c r="AE1241" t="s">
        <v>189</v>
      </c>
      <c r="AF1241" t="s">
        <v>318</v>
      </c>
      <c r="AG1241" t="s">
        <v>189</v>
      </c>
    </row>
    <row r="1242" spans="1:33" x14ac:dyDescent="0.25">
      <c r="A1242" t="s">
        <v>33</v>
      </c>
      <c r="B1242" t="s">
        <v>34</v>
      </c>
      <c r="C1242" t="s">
        <v>35</v>
      </c>
      <c r="D1242" t="s">
        <v>36</v>
      </c>
      <c r="E1242" t="s">
        <v>37</v>
      </c>
      <c r="F1242" t="s">
        <v>38</v>
      </c>
      <c r="G1242" t="s">
        <v>39</v>
      </c>
      <c r="H1242" t="s">
        <v>40</v>
      </c>
      <c r="I1242" t="s">
        <v>41</v>
      </c>
      <c r="J1242" t="s">
        <v>42</v>
      </c>
      <c r="K1242" t="s">
        <v>319</v>
      </c>
      <c r="L1242" t="s">
        <v>43</v>
      </c>
      <c r="M1242" t="s">
        <v>44</v>
      </c>
      <c r="N1242" t="s">
        <v>45</v>
      </c>
      <c r="O1242" t="s">
        <v>46</v>
      </c>
      <c r="P1242" t="s">
        <v>47</v>
      </c>
      <c r="Q1242" t="s">
        <v>48</v>
      </c>
      <c r="R1242" t="s">
        <v>320</v>
      </c>
      <c r="S1242" t="s">
        <v>321</v>
      </c>
      <c r="V1242">
        <v>10</v>
      </c>
      <c r="W1242" t="s">
        <v>315</v>
      </c>
      <c r="AA1242" s="6" t="s">
        <v>328</v>
      </c>
      <c r="AF1242" s="6"/>
    </row>
    <row r="1243" spans="1:33" x14ac:dyDescent="0.25">
      <c r="M1243"/>
      <c r="V1243" t="s">
        <v>1164</v>
      </c>
      <c r="AA1243" s="8" t="s">
        <v>330</v>
      </c>
    </row>
    <row r="1244" spans="1:33" x14ac:dyDescent="0.25">
      <c r="M1244" s="20" t="s">
        <v>660</v>
      </c>
      <c r="N1244" s="20">
        <v>1154</v>
      </c>
      <c r="O1244" t="s">
        <v>326</v>
      </c>
      <c r="Q1244" t="s">
        <v>1112</v>
      </c>
      <c r="R1244" t="s">
        <v>89</v>
      </c>
      <c r="S1244" t="s">
        <v>326</v>
      </c>
    </row>
    <row r="1245" spans="1:33" x14ac:dyDescent="0.25">
      <c r="A1245">
        <v>0</v>
      </c>
      <c r="B1245">
        <v>5</v>
      </c>
      <c r="C1245">
        <v>30</v>
      </c>
      <c r="D1245">
        <v>7</v>
      </c>
      <c r="E1245">
        <v>3</v>
      </c>
      <c r="F1245">
        <v>3</v>
      </c>
      <c r="G1245">
        <v>0</v>
      </c>
      <c r="H1245">
        <v>0</v>
      </c>
      <c r="I1245">
        <v>0</v>
      </c>
      <c r="J1245">
        <v>3</v>
      </c>
      <c r="L1245">
        <v>0</v>
      </c>
      <c r="M1245" s="5" t="s">
        <v>1165</v>
      </c>
      <c r="N1245">
        <v>1155</v>
      </c>
      <c r="O1245">
        <v>0.06</v>
      </c>
      <c r="Q1245">
        <v>1.9</v>
      </c>
      <c r="R1245">
        <v>1</v>
      </c>
      <c r="S1245">
        <v>0.01</v>
      </c>
    </row>
    <row r="1246" spans="1:33" x14ac:dyDescent="0.25">
      <c r="A1246">
        <v>5</v>
      </c>
      <c r="B1246">
        <v>7</v>
      </c>
      <c r="C1246">
        <v>98</v>
      </c>
      <c r="D1246">
        <v>4</v>
      </c>
      <c r="E1246">
        <v>3</v>
      </c>
      <c r="F1246">
        <v>3</v>
      </c>
      <c r="G1246">
        <v>1</v>
      </c>
      <c r="H1246">
        <v>0</v>
      </c>
      <c r="I1246">
        <v>0</v>
      </c>
      <c r="J1246">
        <v>3</v>
      </c>
      <c r="K1246">
        <v>1</v>
      </c>
      <c r="L1246">
        <v>1</v>
      </c>
      <c r="M1246" t="s">
        <v>1166</v>
      </c>
      <c r="N1246" s="7">
        <v>1156</v>
      </c>
      <c r="O1246">
        <v>0.08</v>
      </c>
      <c r="Q1246">
        <v>2.5</v>
      </c>
      <c r="R1246" t="s">
        <v>89</v>
      </c>
      <c r="S1246" t="s">
        <v>326</v>
      </c>
    </row>
    <row r="1247" spans="1:33" x14ac:dyDescent="0.25">
      <c r="A1247">
        <v>7</v>
      </c>
      <c r="B1247">
        <v>9</v>
      </c>
      <c r="C1247">
        <v>100</v>
      </c>
      <c r="D1247">
        <v>11</v>
      </c>
      <c r="E1247">
        <v>3</v>
      </c>
      <c r="F1247">
        <v>3</v>
      </c>
      <c r="G1247">
        <v>1</v>
      </c>
      <c r="H1247">
        <v>0</v>
      </c>
      <c r="I1247">
        <v>0</v>
      </c>
      <c r="J1247">
        <v>3</v>
      </c>
      <c r="K1247">
        <v>1</v>
      </c>
      <c r="L1247">
        <v>0</v>
      </c>
      <c r="M1247" t="s">
        <v>1167</v>
      </c>
      <c r="N1247">
        <v>1157</v>
      </c>
      <c r="O1247">
        <v>0.04</v>
      </c>
      <c r="Q1247">
        <v>2.2999999999999998</v>
      </c>
      <c r="R1247" t="s">
        <v>89</v>
      </c>
      <c r="S1247">
        <v>0.01</v>
      </c>
    </row>
    <row r="1248" spans="1:33" x14ac:dyDescent="0.25">
      <c r="A1248">
        <v>9</v>
      </c>
      <c r="B1248">
        <v>11.6</v>
      </c>
      <c r="C1248">
        <v>95</v>
      </c>
      <c r="D1248">
        <v>8</v>
      </c>
      <c r="E1248">
        <v>3</v>
      </c>
      <c r="F1248">
        <v>3</v>
      </c>
      <c r="G1248">
        <v>1</v>
      </c>
      <c r="H1248">
        <v>0</v>
      </c>
      <c r="I1248">
        <v>0</v>
      </c>
      <c r="J1248">
        <v>3</v>
      </c>
      <c r="K1248">
        <v>1</v>
      </c>
      <c r="L1248">
        <v>0</v>
      </c>
      <c r="M1248" t="s">
        <v>1168</v>
      </c>
      <c r="N1248" s="7">
        <v>1158</v>
      </c>
      <c r="O1248">
        <v>7.0000000000000007E-2</v>
      </c>
      <c r="Q1248">
        <v>2</v>
      </c>
      <c r="R1248" t="s">
        <v>89</v>
      </c>
      <c r="S1248" t="s">
        <v>326</v>
      </c>
    </row>
    <row r="1249" spans="1:33" x14ac:dyDescent="0.25">
      <c r="M1249" t="s">
        <v>1169</v>
      </c>
    </row>
    <row r="1250" spans="1:33" x14ac:dyDescent="0.25">
      <c r="M1250" t="s">
        <v>1170</v>
      </c>
    </row>
    <row r="1251" spans="1:33" x14ac:dyDescent="0.25">
      <c r="M1251"/>
    </row>
    <row r="1252" spans="1:33" x14ac:dyDescent="0.25">
      <c r="M1252" t="s">
        <v>1171</v>
      </c>
    </row>
    <row r="1253" spans="1:33" x14ac:dyDescent="0.25">
      <c r="M1253"/>
    </row>
    <row r="1254" spans="1:33" x14ac:dyDescent="0.25">
      <c r="M1254"/>
    </row>
    <row r="1255" spans="1:33" x14ac:dyDescent="0.25">
      <c r="M1255"/>
    </row>
    <row r="1256" spans="1:33" x14ac:dyDescent="0.25">
      <c r="A1256" s="71" t="s">
        <v>1172</v>
      </c>
      <c r="B1256" s="70"/>
      <c r="C1256" s="70" t="s">
        <v>1173</v>
      </c>
      <c r="D1256" s="70"/>
      <c r="E1256" s="70"/>
      <c r="F1256" s="70" t="s">
        <v>1174</v>
      </c>
      <c r="G1256" s="70"/>
      <c r="H1256" s="70"/>
      <c r="I1256" s="70"/>
      <c r="J1256" s="70" t="s">
        <v>1175</v>
      </c>
      <c r="K1256" s="70"/>
      <c r="L1256" s="70"/>
      <c r="M1256" s="1" t="s">
        <v>4</v>
      </c>
      <c r="N1256" s="70" t="s">
        <v>5</v>
      </c>
      <c r="O1256" s="70"/>
      <c r="P1256" s="70"/>
      <c r="Q1256" s="70" t="s">
        <v>283</v>
      </c>
      <c r="R1256" s="70"/>
      <c r="V1256" t="s">
        <v>14</v>
      </c>
      <c r="Y1256" t="s">
        <v>178</v>
      </c>
      <c r="Z1256" t="s">
        <v>36</v>
      </c>
      <c r="AA1256" t="s">
        <v>284</v>
      </c>
      <c r="AB1256" t="s">
        <v>285</v>
      </c>
      <c r="AC1256" t="s">
        <v>286</v>
      </c>
      <c r="AD1256" t="s">
        <v>1157</v>
      </c>
      <c r="AE1256" t="s">
        <v>288</v>
      </c>
      <c r="AF1256" t="s">
        <v>289</v>
      </c>
      <c r="AG1256" t="s">
        <v>290</v>
      </c>
    </row>
    <row r="1257" spans="1:33" x14ac:dyDescent="0.25">
      <c r="A1257" s="70" t="s">
        <v>1176</v>
      </c>
      <c r="B1257" s="70"/>
      <c r="C1257" s="70"/>
      <c r="D1257" s="70"/>
      <c r="E1257" s="70"/>
      <c r="F1257" s="70" t="s">
        <v>1177</v>
      </c>
      <c r="G1257" s="70"/>
      <c r="H1257" s="70"/>
      <c r="I1257" s="70"/>
      <c r="J1257" s="70" t="s">
        <v>1178</v>
      </c>
      <c r="K1257" s="70"/>
      <c r="L1257" s="70"/>
      <c r="M1257" t="s">
        <v>1179</v>
      </c>
      <c r="N1257" s="70" t="s">
        <v>177</v>
      </c>
      <c r="O1257" s="70"/>
      <c r="P1257" s="70"/>
      <c r="Q1257" s="70"/>
      <c r="R1257" s="4"/>
      <c r="V1257">
        <v>1</v>
      </c>
      <c r="W1257" t="s">
        <v>22</v>
      </c>
      <c r="Y1257" t="s">
        <v>180</v>
      </c>
      <c r="Z1257" t="s">
        <v>181</v>
      </c>
      <c r="AA1257" s="6" t="s">
        <v>296</v>
      </c>
      <c r="AB1257" t="s">
        <v>182</v>
      </c>
      <c r="AC1257" t="s">
        <v>182</v>
      </c>
      <c r="AD1257" t="s">
        <v>182</v>
      </c>
      <c r="AE1257" t="s">
        <v>182</v>
      </c>
      <c r="AF1257" t="s">
        <v>578</v>
      </c>
      <c r="AG1257" t="s">
        <v>182</v>
      </c>
    </row>
    <row r="1258" spans="1:33" x14ac:dyDescent="0.25">
      <c r="A1258" s="2" t="s">
        <v>15</v>
      </c>
      <c r="B1258" s="2"/>
      <c r="C1258" s="2" t="s">
        <v>16</v>
      </c>
      <c r="D1258" s="2" t="s">
        <v>17</v>
      </c>
      <c r="E1258" s="2" t="s">
        <v>18</v>
      </c>
      <c r="F1258" s="2" t="s">
        <v>16</v>
      </c>
      <c r="G1258" s="2" t="s">
        <v>19</v>
      </c>
      <c r="H1258" s="2" t="s">
        <v>18</v>
      </c>
      <c r="I1258" s="2" t="s">
        <v>16</v>
      </c>
      <c r="J1258" s="2" t="s">
        <v>17</v>
      </c>
      <c r="K1258" s="2" t="s">
        <v>18</v>
      </c>
      <c r="L1258" s="2" t="s">
        <v>16</v>
      </c>
      <c r="M1258" s="2" t="s">
        <v>299</v>
      </c>
      <c r="N1258" s="70" t="s">
        <v>300</v>
      </c>
      <c r="O1258" s="70"/>
      <c r="P1258" s="70"/>
      <c r="Q1258" s="70" t="s">
        <v>301</v>
      </c>
      <c r="R1258" s="70"/>
      <c r="V1258">
        <v>2</v>
      </c>
      <c r="W1258" t="s">
        <v>302</v>
      </c>
      <c r="Z1258" t="s">
        <v>183</v>
      </c>
      <c r="AA1258" s="6" t="s">
        <v>303</v>
      </c>
      <c r="AB1258" t="s">
        <v>184</v>
      </c>
      <c r="AC1258" t="s">
        <v>184</v>
      </c>
      <c r="AD1258" t="s">
        <v>184</v>
      </c>
      <c r="AE1258" t="s">
        <v>184</v>
      </c>
      <c r="AF1258" t="s">
        <v>305</v>
      </c>
      <c r="AG1258" t="s">
        <v>306</v>
      </c>
    </row>
    <row r="1259" spans="1:33" x14ac:dyDescent="0.25">
      <c r="A1259" s="2"/>
      <c r="B1259" s="2"/>
      <c r="C1259" s="2">
        <v>30.5</v>
      </c>
      <c r="D1259" s="4">
        <v>61.5</v>
      </c>
      <c r="E1259" s="2">
        <v>45.4</v>
      </c>
      <c r="F1259" s="2">
        <v>213.4</v>
      </c>
      <c r="G1259" s="2">
        <v>62.8</v>
      </c>
      <c r="H1259" s="2">
        <v>47.8</v>
      </c>
      <c r="I1259" s="2">
        <v>335</v>
      </c>
      <c r="J1259" s="2">
        <v>62.9</v>
      </c>
      <c r="K1259" s="2">
        <v>48.3</v>
      </c>
      <c r="L1259" s="2"/>
      <c r="M1259" s="21"/>
      <c r="N1259" s="4"/>
      <c r="O1259" s="2"/>
      <c r="P1259" s="2"/>
      <c r="Q1259" s="2"/>
      <c r="R1259" s="2"/>
      <c r="V1259">
        <v>3</v>
      </c>
      <c r="W1259" t="s">
        <v>1180</v>
      </c>
      <c r="Z1259" t="s">
        <v>186</v>
      </c>
      <c r="AA1259" s="6" t="s">
        <v>310</v>
      </c>
      <c r="AB1259" t="s">
        <v>187</v>
      </c>
      <c r="AC1259" t="s">
        <v>187</v>
      </c>
      <c r="AD1259" t="s">
        <v>187</v>
      </c>
      <c r="AE1259" t="s">
        <v>187</v>
      </c>
      <c r="AF1259" t="s">
        <v>312</v>
      </c>
      <c r="AG1259" t="s">
        <v>187</v>
      </c>
    </row>
    <row r="1260" spans="1:33" x14ac:dyDescent="0.25">
      <c r="A1260" s="70" t="s">
        <v>27</v>
      </c>
      <c r="B1260" s="70"/>
      <c r="C1260" s="4"/>
      <c r="E1260" s="4"/>
      <c r="F1260" s="4"/>
      <c r="M1260"/>
      <c r="N1260" s="70" t="s">
        <v>185</v>
      </c>
      <c r="O1260" s="70"/>
      <c r="V1260">
        <v>4</v>
      </c>
      <c r="W1260" t="s">
        <v>1181</v>
      </c>
      <c r="Z1260" t="s">
        <v>188</v>
      </c>
      <c r="AA1260" t="s">
        <v>316</v>
      </c>
      <c r="AB1260" t="s">
        <v>189</v>
      </c>
      <c r="AC1260" t="s">
        <v>189</v>
      </c>
      <c r="AD1260" t="s">
        <v>189</v>
      </c>
      <c r="AE1260" t="s">
        <v>189</v>
      </c>
      <c r="AF1260" t="s">
        <v>318</v>
      </c>
      <c r="AG1260" t="s">
        <v>189</v>
      </c>
    </row>
    <row r="1261" spans="1:33" x14ac:dyDescent="0.25">
      <c r="A1261" t="s">
        <v>33</v>
      </c>
      <c r="B1261" t="s">
        <v>34</v>
      </c>
      <c r="C1261" t="s">
        <v>35</v>
      </c>
      <c r="D1261" t="s">
        <v>36</v>
      </c>
      <c r="E1261" t="s">
        <v>37</v>
      </c>
      <c r="F1261" t="s">
        <v>38</v>
      </c>
      <c r="G1261" t="s">
        <v>39</v>
      </c>
      <c r="H1261" t="s">
        <v>40</v>
      </c>
      <c r="I1261" t="s">
        <v>41</v>
      </c>
      <c r="J1261" t="s">
        <v>1182</v>
      </c>
      <c r="K1261" t="s">
        <v>319</v>
      </c>
      <c r="L1261" t="s">
        <v>43</v>
      </c>
      <c r="M1261" t="s">
        <v>44</v>
      </c>
      <c r="N1261" t="s">
        <v>45</v>
      </c>
      <c r="O1261" t="s">
        <v>46</v>
      </c>
      <c r="P1261" t="s">
        <v>47</v>
      </c>
      <c r="Q1261" t="s">
        <v>48</v>
      </c>
      <c r="R1261" t="s">
        <v>49</v>
      </c>
      <c r="S1261" t="s">
        <v>321</v>
      </c>
      <c r="V1261">
        <v>5</v>
      </c>
      <c r="W1261" t="s">
        <v>309</v>
      </c>
      <c r="AA1261" s="6" t="s">
        <v>328</v>
      </c>
    </row>
    <row r="1262" spans="1:33" x14ac:dyDescent="0.25">
      <c r="M1262"/>
      <c r="V1262">
        <v>10</v>
      </c>
      <c r="W1262" t="s">
        <v>315</v>
      </c>
      <c r="AA1262" s="8" t="s">
        <v>330</v>
      </c>
      <c r="AF1262" s="6"/>
    </row>
    <row r="1263" spans="1:33" x14ac:dyDescent="0.25">
      <c r="M1263" s="57" t="s">
        <v>1183</v>
      </c>
      <c r="N1263">
        <v>1159</v>
      </c>
      <c r="V1263">
        <v>11</v>
      </c>
      <c r="W1263" t="s">
        <v>324</v>
      </c>
    </row>
    <row r="1264" spans="1:33" x14ac:dyDescent="0.25">
      <c r="M1264" s="38" t="s">
        <v>369</v>
      </c>
      <c r="N1264" s="59">
        <v>1160</v>
      </c>
      <c r="O1264" s="45">
        <v>0.5</v>
      </c>
      <c r="P1264" t="s">
        <v>994</v>
      </c>
      <c r="Q1264" s="45">
        <v>31.7</v>
      </c>
      <c r="S1264" s="45">
        <v>0.18</v>
      </c>
      <c r="V1264" t="s">
        <v>1184</v>
      </c>
    </row>
    <row r="1265" spans="1:22" x14ac:dyDescent="0.25">
      <c r="A1265">
        <v>0</v>
      </c>
      <c r="B1265">
        <v>4</v>
      </c>
      <c r="C1265">
        <v>80</v>
      </c>
      <c r="I1265">
        <v>0</v>
      </c>
      <c r="J1265">
        <v>0</v>
      </c>
      <c r="L1265">
        <v>0</v>
      </c>
      <c r="M1265" s="6" t="s">
        <v>1185</v>
      </c>
      <c r="N1265">
        <v>1161</v>
      </c>
      <c r="O1265">
        <v>7.0000000000000007E-2</v>
      </c>
      <c r="P1265" t="s">
        <v>327</v>
      </c>
      <c r="Q1265">
        <v>2</v>
      </c>
      <c r="S1265" t="s">
        <v>326</v>
      </c>
      <c r="T1265">
        <f>AVERAGE(O1265:O1277)</f>
        <v>3.4615384615384631E-2</v>
      </c>
    </row>
    <row r="1266" spans="1:22" x14ac:dyDescent="0.25">
      <c r="A1266">
        <v>4</v>
      </c>
      <c r="B1266">
        <v>6</v>
      </c>
      <c r="C1266">
        <v>95</v>
      </c>
      <c r="E1266">
        <v>3</v>
      </c>
      <c r="F1266">
        <v>3</v>
      </c>
      <c r="G1266">
        <v>1</v>
      </c>
      <c r="H1266">
        <v>0</v>
      </c>
      <c r="I1266">
        <v>0</v>
      </c>
      <c r="J1266">
        <v>0</v>
      </c>
      <c r="L1266">
        <v>0</v>
      </c>
      <c r="M1266" t="s">
        <v>1186</v>
      </c>
      <c r="N1266" s="7">
        <v>1162</v>
      </c>
      <c r="O1266">
        <v>7.0000000000000007E-2</v>
      </c>
      <c r="P1266" t="s">
        <v>327</v>
      </c>
      <c r="Q1266">
        <v>1.4</v>
      </c>
      <c r="S1266" t="s">
        <v>326</v>
      </c>
    </row>
    <row r="1267" spans="1:22" x14ac:dyDescent="0.25">
      <c r="A1267">
        <v>6</v>
      </c>
      <c r="B1267">
        <v>8</v>
      </c>
      <c r="C1267">
        <v>10</v>
      </c>
      <c r="D1267">
        <v>12</v>
      </c>
      <c r="E1267">
        <v>3</v>
      </c>
      <c r="F1267">
        <v>3</v>
      </c>
      <c r="G1267">
        <v>1</v>
      </c>
      <c r="H1267">
        <v>0</v>
      </c>
      <c r="I1267">
        <v>0</v>
      </c>
      <c r="J1267">
        <v>0</v>
      </c>
      <c r="L1267">
        <v>0</v>
      </c>
      <c r="M1267" t="s">
        <v>1187</v>
      </c>
      <c r="N1267">
        <v>1163</v>
      </c>
      <c r="O1267">
        <v>0.04</v>
      </c>
      <c r="P1267" t="s">
        <v>327</v>
      </c>
      <c r="Q1267">
        <v>2.2999999999999998</v>
      </c>
      <c r="S1267" t="s">
        <v>326</v>
      </c>
    </row>
    <row r="1268" spans="1:22" x14ac:dyDescent="0.25">
      <c r="A1268">
        <v>8</v>
      </c>
      <c r="B1268">
        <v>10</v>
      </c>
      <c r="C1268">
        <v>100</v>
      </c>
      <c r="D1268">
        <v>8</v>
      </c>
      <c r="E1268">
        <v>1</v>
      </c>
      <c r="F1268">
        <v>3</v>
      </c>
      <c r="G1268">
        <v>1</v>
      </c>
      <c r="H1268">
        <v>0</v>
      </c>
      <c r="I1268">
        <v>0</v>
      </c>
      <c r="J1268">
        <v>0</v>
      </c>
      <c r="L1268">
        <v>0</v>
      </c>
      <c r="M1268" s="6" t="s">
        <v>1188</v>
      </c>
      <c r="N1268" s="7">
        <v>1164</v>
      </c>
      <c r="O1268">
        <v>0.02</v>
      </c>
      <c r="P1268">
        <v>2.5000000000000001E-2</v>
      </c>
      <c r="Q1268">
        <v>1.5</v>
      </c>
      <c r="S1268" t="s">
        <v>326</v>
      </c>
    </row>
    <row r="1269" spans="1:22" x14ac:dyDescent="0.25">
      <c r="A1269">
        <v>10</v>
      </c>
      <c r="B1269">
        <v>12</v>
      </c>
      <c r="C1269">
        <v>100</v>
      </c>
      <c r="D1269">
        <v>7</v>
      </c>
      <c r="E1269">
        <v>1</v>
      </c>
      <c r="F1269">
        <v>3</v>
      </c>
      <c r="G1269">
        <v>1</v>
      </c>
      <c r="H1269">
        <v>0</v>
      </c>
      <c r="I1269">
        <v>0</v>
      </c>
      <c r="J1269">
        <v>0</v>
      </c>
      <c r="L1269">
        <v>0</v>
      </c>
      <c r="M1269" t="s">
        <v>1189</v>
      </c>
      <c r="N1269">
        <v>1165</v>
      </c>
      <c r="O1269">
        <v>0.02</v>
      </c>
      <c r="P1269">
        <v>2.5999999999999999E-2</v>
      </c>
      <c r="Q1269">
        <v>1.7</v>
      </c>
      <c r="S1269" t="s">
        <v>326</v>
      </c>
    </row>
    <row r="1270" spans="1:22" x14ac:dyDescent="0.25">
      <c r="A1270">
        <v>12</v>
      </c>
      <c r="B1270">
        <v>14</v>
      </c>
      <c r="C1270">
        <v>100</v>
      </c>
      <c r="D1270">
        <v>8</v>
      </c>
      <c r="E1270">
        <v>1</v>
      </c>
      <c r="F1270">
        <v>3</v>
      </c>
      <c r="G1270">
        <v>3</v>
      </c>
      <c r="H1270">
        <v>0</v>
      </c>
      <c r="I1270">
        <v>0</v>
      </c>
      <c r="J1270">
        <v>0</v>
      </c>
      <c r="L1270">
        <v>0</v>
      </c>
      <c r="M1270" t="s">
        <v>1190</v>
      </c>
      <c r="N1270" s="7">
        <v>1166</v>
      </c>
      <c r="O1270">
        <v>0.02</v>
      </c>
      <c r="P1270">
        <v>5.2999999999999999E-2</v>
      </c>
      <c r="Q1270">
        <v>1.3</v>
      </c>
      <c r="S1270" t="s">
        <v>326</v>
      </c>
    </row>
    <row r="1271" spans="1:22" x14ac:dyDescent="0.25">
      <c r="A1271">
        <v>14</v>
      </c>
      <c r="B1271">
        <v>16</v>
      </c>
      <c r="C1271">
        <v>100</v>
      </c>
      <c r="D1271">
        <v>4</v>
      </c>
      <c r="E1271">
        <v>1</v>
      </c>
      <c r="F1271">
        <v>3</v>
      </c>
      <c r="G1271">
        <v>1</v>
      </c>
      <c r="H1271">
        <v>0</v>
      </c>
      <c r="I1271">
        <v>0</v>
      </c>
      <c r="J1271">
        <v>0</v>
      </c>
      <c r="L1271">
        <v>0</v>
      </c>
      <c r="M1271" t="s">
        <v>1191</v>
      </c>
      <c r="N1271">
        <v>1167</v>
      </c>
      <c r="O1271">
        <v>0.03</v>
      </c>
      <c r="P1271">
        <v>2.1999999999999999E-2</v>
      </c>
      <c r="Q1271">
        <v>2.2000000000000002</v>
      </c>
      <c r="S1271" t="s">
        <v>326</v>
      </c>
    </row>
    <row r="1272" spans="1:22" x14ac:dyDescent="0.25">
      <c r="A1272">
        <v>16</v>
      </c>
      <c r="B1272">
        <v>18</v>
      </c>
      <c r="C1272">
        <v>100</v>
      </c>
      <c r="D1272">
        <v>9</v>
      </c>
      <c r="E1272">
        <v>1</v>
      </c>
      <c r="F1272">
        <v>3</v>
      </c>
      <c r="G1272">
        <v>1</v>
      </c>
      <c r="H1272">
        <v>0</v>
      </c>
      <c r="I1272">
        <v>0</v>
      </c>
      <c r="J1272">
        <v>0</v>
      </c>
      <c r="L1272">
        <v>0</v>
      </c>
      <c r="M1272"/>
      <c r="N1272" s="7">
        <v>1168</v>
      </c>
      <c r="O1272">
        <v>0.03</v>
      </c>
      <c r="P1272">
        <v>1.7999999999999999E-2</v>
      </c>
      <c r="Q1272">
        <v>2.6</v>
      </c>
      <c r="S1272">
        <v>0.03</v>
      </c>
    </row>
    <row r="1273" spans="1:22" x14ac:dyDescent="0.25">
      <c r="A1273">
        <v>18</v>
      </c>
      <c r="B1273">
        <v>20</v>
      </c>
      <c r="C1273">
        <v>100</v>
      </c>
      <c r="D1273">
        <v>4</v>
      </c>
      <c r="E1273">
        <v>1</v>
      </c>
      <c r="F1273">
        <v>3</v>
      </c>
      <c r="G1273">
        <v>1</v>
      </c>
      <c r="H1273">
        <v>0</v>
      </c>
      <c r="I1273">
        <v>0</v>
      </c>
      <c r="J1273">
        <v>0</v>
      </c>
      <c r="L1273">
        <v>0</v>
      </c>
      <c r="M1273"/>
      <c r="N1273">
        <v>1169</v>
      </c>
      <c r="O1273">
        <v>0.03</v>
      </c>
      <c r="P1273">
        <v>1.2E-2</v>
      </c>
      <c r="Q1273">
        <v>2.2999999999999998</v>
      </c>
      <c r="S1273">
        <v>0.01</v>
      </c>
    </row>
    <row r="1274" spans="1:22" x14ac:dyDescent="0.25">
      <c r="A1274">
        <v>20</v>
      </c>
      <c r="B1274">
        <v>22</v>
      </c>
      <c r="C1274">
        <v>100</v>
      </c>
      <c r="D1274">
        <v>5</v>
      </c>
      <c r="E1274">
        <v>1</v>
      </c>
      <c r="F1274">
        <v>3</v>
      </c>
      <c r="G1274">
        <v>1</v>
      </c>
      <c r="H1274">
        <v>0</v>
      </c>
      <c r="I1274">
        <v>0</v>
      </c>
      <c r="J1274">
        <v>0</v>
      </c>
      <c r="L1274">
        <v>0</v>
      </c>
      <c r="M1274" s="6" t="s">
        <v>1192</v>
      </c>
      <c r="N1274" s="7">
        <v>1170</v>
      </c>
      <c r="O1274">
        <v>0.03</v>
      </c>
      <c r="P1274">
        <v>6.0000000000000001E-3</v>
      </c>
      <c r="Q1274">
        <v>1.4</v>
      </c>
      <c r="S1274">
        <v>0.01</v>
      </c>
    </row>
    <row r="1275" spans="1:22" x14ac:dyDescent="0.25">
      <c r="A1275">
        <v>22</v>
      </c>
      <c r="B1275">
        <v>24</v>
      </c>
      <c r="C1275">
        <v>100</v>
      </c>
      <c r="D1275">
        <v>4</v>
      </c>
      <c r="E1275">
        <v>1</v>
      </c>
      <c r="F1275">
        <v>3</v>
      </c>
      <c r="G1275">
        <v>1</v>
      </c>
      <c r="H1275">
        <v>0</v>
      </c>
      <c r="I1275">
        <v>0</v>
      </c>
      <c r="J1275">
        <v>0</v>
      </c>
      <c r="L1275">
        <v>0</v>
      </c>
      <c r="M1275" t="s">
        <v>1193</v>
      </c>
      <c r="N1275">
        <v>1171</v>
      </c>
      <c r="O1275">
        <v>0.03</v>
      </c>
    </row>
    <row r="1276" spans="1:22" x14ac:dyDescent="0.25">
      <c r="A1276">
        <v>24</v>
      </c>
      <c r="B1276">
        <v>26</v>
      </c>
      <c r="C1276">
        <v>100</v>
      </c>
      <c r="D1276">
        <v>4</v>
      </c>
      <c r="E1276">
        <v>1</v>
      </c>
      <c r="F1276">
        <v>3</v>
      </c>
      <c r="G1276">
        <v>3</v>
      </c>
      <c r="H1276">
        <v>0</v>
      </c>
      <c r="I1276">
        <v>0</v>
      </c>
      <c r="J1276">
        <v>0</v>
      </c>
      <c r="L1276">
        <v>0</v>
      </c>
      <c r="M1276" s="6" t="s">
        <v>1194</v>
      </c>
      <c r="N1276" s="7">
        <v>1172</v>
      </c>
      <c r="O1276">
        <v>0.03</v>
      </c>
    </row>
    <row r="1277" spans="1:22" x14ac:dyDescent="0.25">
      <c r="A1277">
        <v>26</v>
      </c>
      <c r="B1277">
        <v>28</v>
      </c>
      <c r="C1277">
        <v>100</v>
      </c>
      <c r="D1277">
        <v>6</v>
      </c>
      <c r="E1277">
        <v>1</v>
      </c>
      <c r="F1277">
        <v>2</v>
      </c>
      <c r="G1277">
        <v>1</v>
      </c>
      <c r="H1277">
        <v>0</v>
      </c>
      <c r="I1277">
        <v>0</v>
      </c>
      <c r="J1277">
        <v>0</v>
      </c>
      <c r="L1277">
        <v>0</v>
      </c>
      <c r="M1277" t="s">
        <v>1195</v>
      </c>
      <c r="N1277">
        <v>1173</v>
      </c>
      <c r="O1277">
        <v>0.03</v>
      </c>
    </row>
    <row r="1278" spans="1:22" x14ac:dyDescent="0.25">
      <c r="A1278">
        <v>28</v>
      </c>
      <c r="B1278">
        <v>30</v>
      </c>
      <c r="C1278">
        <v>100</v>
      </c>
      <c r="D1278">
        <v>5</v>
      </c>
      <c r="E1278">
        <v>1</v>
      </c>
      <c r="F1278">
        <v>3</v>
      </c>
      <c r="G1278">
        <v>2</v>
      </c>
      <c r="H1278">
        <v>0</v>
      </c>
      <c r="I1278">
        <v>0</v>
      </c>
      <c r="J1278">
        <v>0</v>
      </c>
      <c r="K1278">
        <v>1</v>
      </c>
      <c r="L1278">
        <v>3</v>
      </c>
      <c r="M1278" s="6" t="s">
        <v>1196</v>
      </c>
      <c r="N1278" s="7">
        <v>1174</v>
      </c>
      <c r="O1278">
        <v>0.67</v>
      </c>
      <c r="T1278">
        <f>AVERAGE(O1278:O1283,O1285:O1303,O1305:O1306)</f>
        <v>0.46333333333333332</v>
      </c>
      <c r="U1278">
        <f>AVERAGE(O1278:O1283,O1285:O1303,O1305:O1323)</f>
        <v>0.3570454545454545</v>
      </c>
      <c r="V1278">
        <v>0.125</v>
      </c>
    </row>
    <row r="1279" spans="1:22" x14ac:dyDescent="0.25">
      <c r="A1279">
        <v>30</v>
      </c>
      <c r="B1279">
        <v>32</v>
      </c>
      <c r="C1279">
        <v>100</v>
      </c>
      <c r="D1279">
        <v>4</v>
      </c>
      <c r="E1279">
        <v>1</v>
      </c>
      <c r="F1279">
        <v>2</v>
      </c>
      <c r="G1279">
        <v>2</v>
      </c>
      <c r="H1279">
        <v>0</v>
      </c>
      <c r="I1279">
        <v>0</v>
      </c>
      <c r="J1279">
        <v>0</v>
      </c>
      <c r="K1279">
        <v>1</v>
      </c>
      <c r="L1279">
        <v>3</v>
      </c>
      <c r="M1279" s="6" t="s">
        <v>1197</v>
      </c>
      <c r="N1279">
        <v>1175</v>
      </c>
      <c r="O1279">
        <v>0.36</v>
      </c>
      <c r="V1279">
        <v>5.8000000000000003E-2</v>
      </c>
    </row>
    <row r="1280" spans="1:22" x14ac:dyDescent="0.25">
      <c r="A1280">
        <v>32</v>
      </c>
      <c r="B1280">
        <v>34</v>
      </c>
      <c r="C1280">
        <v>100</v>
      </c>
      <c r="D1280">
        <v>3</v>
      </c>
      <c r="E1280">
        <v>1</v>
      </c>
      <c r="F1280">
        <v>2</v>
      </c>
      <c r="G1280">
        <v>3</v>
      </c>
      <c r="H1280">
        <v>0</v>
      </c>
      <c r="I1280">
        <v>0</v>
      </c>
      <c r="J1280">
        <v>0</v>
      </c>
      <c r="K1280">
        <v>1</v>
      </c>
      <c r="L1280">
        <v>3</v>
      </c>
      <c r="M1280" t="s">
        <v>1198</v>
      </c>
      <c r="N1280" s="7">
        <v>1176</v>
      </c>
      <c r="O1280">
        <v>0.67</v>
      </c>
      <c r="V1280">
        <v>0.128</v>
      </c>
    </row>
    <row r="1281" spans="1:22" x14ac:dyDescent="0.25">
      <c r="A1281">
        <v>34</v>
      </c>
      <c r="B1281">
        <v>36</v>
      </c>
      <c r="C1281">
        <v>100</v>
      </c>
      <c r="D1281">
        <v>5</v>
      </c>
      <c r="E1281">
        <v>1</v>
      </c>
      <c r="F1281">
        <v>2</v>
      </c>
      <c r="G1281">
        <v>2</v>
      </c>
      <c r="H1281">
        <v>0</v>
      </c>
      <c r="I1281">
        <v>0</v>
      </c>
      <c r="J1281">
        <v>0</v>
      </c>
      <c r="K1281">
        <v>1</v>
      </c>
      <c r="L1281">
        <v>3</v>
      </c>
      <c r="M1281" s="6" t="s">
        <v>1199</v>
      </c>
      <c r="N1281">
        <v>1177</v>
      </c>
      <c r="O1281">
        <v>0.56999999999999995</v>
      </c>
      <c r="V1281">
        <v>7.1999999999999995E-2</v>
      </c>
    </row>
    <row r="1282" spans="1:22" x14ac:dyDescent="0.25">
      <c r="A1282">
        <v>36</v>
      </c>
      <c r="B1282">
        <v>38</v>
      </c>
      <c r="C1282">
        <v>100</v>
      </c>
      <c r="D1282">
        <v>4</v>
      </c>
      <c r="E1282">
        <v>1</v>
      </c>
      <c r="F1282">
        <v>2</v>
      </c>
      <c r="G1282">
        <v>3</v>
      </c>
      <c r="H1282">
        <v>1</v>
      </c>
      <c r="I1282">
        <v>0</v>
      </c>
      <c r="J1282">
        <v>1</v>
      </c>
      <c r="K1282">
        <v>1</v>
      </c>
      <c r="L1282">
        <v>3</v>
      </c>
      <c r="M1282" s="6" t="s">
        <v>1200</v>
      </c>
      <c r="N1282" s="7">
        <v>1178</v>
      </c>
      <c r="O1282" s="9">
        <v>0.6</v>
      </c>
      <c r="V1282">
        <v>8.7999999999999995E-2</v>
      </c>
    </row>
    <row r="1283" spans="1:22" x14ac:dyDescent="0.25">
      <c r="A1283">
        <v>38</v>
      </c>
      <c r="B1283">
        <v>40</v>
      </c>
      <c r="C1283">
        <v>100</v>
      </c>
      <c r="D1283">
        <v>6</v>
      </c>
      <c r="E1283">
        <v>1</v>
      </c>
      <c r="F1283">
        <v>2</v>
      </c>
      <c r="G1283">
        <v>3</v>
      </c>
      <c r="H1283">
        <v>1</v>
      </c>
      <c r="I1283">
        <v>0</v>
      </c>
      <c r="J1283">
        <v>1</v>
      </c>
      <c r="K1283">
        <v>1</v>
      </c>
      <c r="L1283">
        <v>3</v>
      </c>
      <c r="M1283" s="6" t="s">
        <v>149</v>
      </c>
      <c r="N1283">
        <v>1179</v>
      </c>
      <c r="O1283">
        <v>0.53</v>
      </c>
      <c r="V1283">
        <v>4.5999999999999999E-2</v>
      </c>
    </row>
    <row r="1284" spans="1:22" x14ac:dyDescent="0.25">
      <c r="M1284" s="38" t="s">
        <v>411</v>
      </c>
      <c r="N1284" s="59">
        <v>1180</v>
      </c>
      <c r="O1284" s="45">
        <v>1.94</v>
      </c>
      <c r="P1284" t="s">
        <v>994</v>
      </c>
      <c r="Q1284">
        <v>5.4</v>
      </c>
      <c r="S1284" s="54">
        <v>3</v>
      </c>
    </row>
    <row r="1285" spans="1:22" x14ac:dyDescent="0.25">
      <c r="A1285">
        <v>40</v>
      </c>
      <c r="B1285">
        <v>42</v>
      </c>
      <c r="C1285">
        <v>100</v>
      </c>
      <c r="D1285">
        <v>3</v>
      </c>
      <c r="E1285">
        <v>1</v>
      </c>
      <c r="F1285">
        <v>1</v>
      </c>
      <c r="G1285">
        <v>2</v>
      </c>
      <c r="H1285">
        <v>1</v>
      </c>
      <c r="I1285">
        <v>0</v>
      </c>
      <c r="J1285">
        <v>1</v>
      </c>
      <c r="K1285">
        <v>1</v>
      </c>
      <c r="L1285">
        <v>2</v>
      </c>
      <c r="M1285"/>
      <c r="N1285">
        <v>1181</v>
      </c>
      <c r="O1285">
        <v>0.35</v>
      </c>
      <c r="P1285" t="s">
        <v>327</v>
      </c>
      <c r="Q1285">
        <v>0.9</v>
      </c>
      <c r="S1285">
        <v>0.1</v>
      </c>
    </row>
    <row r="1286" spans="1:22" x14ac:dyDescent="0.25">
      <c r="A1286">
        <v>42</v>
      </c>
      <c r="B1286">
        <v>44</v>
      </c>
      <c r="C1286">
        <v>100</v>
      </c>
      <c r="D1286">
        <v>6</v>
      </c>
      <c r="E1286">
        <v>1</v>
      </c>
      <c r="F1286">
        <v>2</v>
      </c>
      <c r="G1286">
        <v>2</v>
      </c>
      <c r="H1286">
        <v>1</v>
      </c>
      <c r="I1286">
        <v>0</v>
      </c>
      <c r="J1286">
        <v>2</v>
      </c>
      <c r="K1286">
        <v>1</v>
      </c>
      <c r="L1286">
        <v>1</v>
      </c>
      <c r="M1286" t="s">
        <v>1201</v>
      </c>
      <c r="N1286" s="7">
        <v>1182</v>
      </c>
      <c r="O1286">
        <v>0.12</v>
      </c>
      <c r="P1286" t="s">
        <v>327</v>
      </c>
      <c r="Q1286">
        <v>3.5</v>
      </c>
      <c r="S1286">
        <v>0.04</v>
      </c>
    </row>
    <row r="1287" spans="1:22" x14ac:dyDescent="0.25">
      <c r="A1287">
        <v>44</v>
      </c>
      <c r="B1287">
        <v>46</v>
      </c>
      <c r="C1287">
        <v>100</v>
      </c>
      <c r="D1287">
        <v>9</v>
      </c>
      <c r="E1287">
        <v>1</v>
      </c>
      <c r="F1287">
        <v>2</v>
      </c>
      <c r="G1287">
        <v>2</v>
      </c>
      <c r="H1287">
        <v>1</v>
      </c>
      <c r="I1287">
        <v>0</v>
      </c>
      <c r="J1287">
        <v>1</v>
      </c>
      <c r="K1287">
        <v>2</v>
      </c>
      <c r="L1287">
        <v>3</v>
      </c>
      <c r="M1287" t="s">
        <v>1202</v>
      </c>
      <c r="N1287">
        <v>1183</v>
      </c>
      <c r="O1287">
        <v>0.56000000000000005</v>
      </c>
      <c r="P1287">
        <v>5.0000000000000001E-3</v>
      </c>
      <c r="Q1287">
        <v>3</v>
      </c>
      <c r="S1287">
        <v>0.11</v>
      </c>
    </row>
    <row r="1288" spans="1:22" x14ac:dyDescent="0.25">
      <c r="A1288">
        <v>46</v>
      </c>
      <c r="B1288">
        <v>48</v>
      </c>
      <c r="C1288">
        <v>100</v>
      </c>
      <c r="D1288">
        <v>3</v>
      </c>
      <c r="E1288">
        <v>1</v>
      </c>
      <c r="F1288">
        <v>1</v>
      </c>
      <c r="G1288">
        <v>3</v>
      </c>
      <c r="H1288">
        <v>2</v>
      </c>
      <c r="I1288">
        <v>0</v>
      </c>
      <c r="J1288">
        <v>2</v>
      </c>
      <c r="K1288">
        <v>1</v>
      </c>
      <c r="L1288">
        <v>1</v>
      </c>
      <c r="M1288" t="s">
        <v>1203</v>
      </c>
      <c r="N1288" s="7">
        <v>1184</v>
      </c>
      <c r="O1288">
        <v>0.56999999999999995</v>
      </c>
      <c r="P1288">
        <v>5.0000000000000001E-3</v>
      </c>
      <c r="Q1288">
        <v>8.1999999999999993</v>
      </c>
      <c r="S1288">
        <v>0.15</v>
      </c>
    </row>
    <row r="1289" spans="1:22" x14ac:dyDescent="0.25">
      <c r="A1289">
        <v>48</v>
      </c>
      <c r="B1289">
        <v>50</v>
      </c>
      <c r="C1289">
        <v>100</v>
      </c>
      <c r="D1289">
        <v>4</v>
      </c>
      <c r="E1289">
        <v>1</v>
      </c>
      <c r="F1289">
        <v>2</v>
      </c>
      <c r="G1289">
        <v>1</v>
      </c>
      <c r="H1289">
        <v>2</v>
      </c>
      <c r="I1289">
        <v>0</v>
      </c>
      <c r="J1289">
        <v>1</v>
      </c>
      <c r="K1289">
        <v>2</v>
      </c>
      <c r="L1289">
        <v>3</v>
      </c>
      <c r="M1289" s="66" t="s">
        <v>1204</v>
      </c>
      <c r="N1289">
        <v>1185</v>
      </c>
      <c r="O1289">
        <v>0.69</v>
      </c>
      <c r="P1289">
        <v>7.0000000000000001E-3</v>
      </c>
      <c r="Q1289">
        <v>10.1</v>
      </c>
      <c r="S1289">
        <v>0.17</v>
      </c>
    </row>
    <row r="1290" spans="1:22" x14ac:dyDescent="0.25">
      <c r="A1290">
        <v>50</v>
      </c>
      <c r="B1290">
        <v>52</v>
      </c>
      <c r="C1290">
        <v>100</v>
      </c>
      <c r="D1290">
        <v>8</v>
      </c>
      <c r="E1290">
        <v>1</v>
      </c>
      <c r="F1290">
        <v>1</v>
      </c>
      <c r="G1290">
        <v>2</v>
      </c>
      <c r="H1290">
        <v>1</v>
      </c>
      <c r="I1290">
        <v>0</v>
      </c>
      <c r="J1290">
        <v>1</v>
      </c>
      <c r="K1290">
        <v>2</v>
      </c>
      <c r="L1290">
        <v>3</v>
      </c>
      <c r="M1290" t="s">
        <v>1205</v>
      </c>
      <c r="N1290" s="7">
        <v>1186</v>
      </c>
      <c r="O1290">
        <v>0.77</v>
      </c>
      <c r="P1290">
        <v>7.0000000000000001E-3</v>
      </c>
      <c r="Q1290">
        <v>4</v>
      </c>
      <c r="S1290">
        <v>0.19</v>
      </c>
    </row>
    <row r="1291" spans="1:22" x14ac:dyDescent="0.25">
      <c r="A1291">
        <v>52</v>
      </c>
      <c r="B1291">
        <v>54</v>
      </c>
      <c r="C1291">
        <v>100</v>
      </c>
      <c r="D1291">
        <v>9</v>
      </c>
      <c r="E1291">
        <v>1</v>
      </c>
      <c r="F1291">
        <v>2</v>
      </c>
      <c r="G1291">
        <v>1</v>
      </c>
      <c r="H1291">
        <v>2</v>
      </c>
      <c r="I1291">
        <v>0</v>
      </c>
      <c r="J1291">
        <v>1</v>
      </c>
      <c r="K1291">
        <v>2</v>
      </c>
      <c r="L1291">
        <v>3</v>
      </c>
      <c r="M1291" s="6" t="s">
        <v>1206</v>
      </c>
      <c r="N1291">
        <v>1187</v>
      </c>
      <c r="O1291">
        <v>0.93</v>
      </c>
      <c r="P1291">
        <v>1.0999999999999999E-2</v>
      </c>
      <c r="Q1291">
        <v>3.7</v>
      </c>
      <c r="S1291">
        <v>0.24</v>
      </c>
    </row>
    <row r="1292" spans="1:22" x14ac:dyDescent="0.25">
      <c r="A1292">
        <v>54</v>
      </c>
      <c r="B1292">
        <v>56</v>
      </c>
      <c r="C1292">
        <v>100</v>
      </c>
      <c r="D1292">
        <v>7</v>
      </c>
      <c r="E1292">
        <v>1</v>
      </c>
      <c r="F1292">
        <v>1</v>
      </c>
      <c r="G1292">
        <v>2</v>
      </c>
      <c r="H1292">
        <v>2</v>
      </c>
      <c r="I1292">
        <v>0</v>
      </c>
      <c r="J1292">
        <v>1</v>
      </c>
      <c r="K1292">
        <v>2</v>
      </c>
      <c r="L1292">
        <v>1</v>
      </c>
      <c r="M1292" t="s">
        <v>1207</v>
      </c>
      <c r="N1292" s="7">
        <v>1188</v>
      </c>
      <c r="O1292">
        <v>0.27</v>
      </c>
      <c r="P1292" t="s">
        <v>327</v>
      </c>
      <c r="Q1292">
        <v>8.4</v>
      </c>
      <c r="S1292">
        <v>0.08</v>
      </c>
    </row>
    <row r="1293" spans="1:22" x14ac:dyDescent="0.25">
      <c r="A1293">
        <v>56</v>
      </c>
      <c r="B1293">
        <v>58</v>
      </c>
      <c r="C1293">
        <v>100</v>
      </c>
      <c r="D1293">
        <v>6</v>
      </c>
      <c r="E1293">
        <v>1</v>
      </c>
      <c r="F1293">
        <v>2</v>
      </c>
      <c r="G1293">
        <v>1</v>
      </c>
      <c r="H1293">
        <v>2</v>
      </c>
      <c r="I1293">
        <v>0</v>
      </c>
      <c r="J1293">
        <v>1</v>
      </c>
      <c r="K1293">
        <v>2</v>
      </c>
      <c r="L1293">
        <v>1</v>
      </c>
      <c r="M1293" s="6"/>
      <c r="N1293">
        <v>1189</v>
      </c>
      <c r="O1293">
        <v>0.24</v>
      </c>
      <c r="P1293" t="s">
        <v>327</v>
      </c>
      <c r="Q1293">
        <v>1.7</v>
      </c>
      <c r="S1293">
        <v>7.0000000000000007E-2</v>
      </c>
    </row>
    <row r="1294" spans="1:22" x14ac:dyDescent="0.25">
      <c r="A1294">
        <v>58</v>
      </c>
      <c r="B1294">
        <v>60</v>
      </c>
      <c r="C1294">
        <v>100</v>
      </c>
      <c r="D1294">
        <v>4</v>
      </c>
      <c r="E1294">
        <v>1</v>
      </c>
      <c r="F1294">
        <v>1</v>
      </c>
      <c r="G1294">
        <v>1</v>
      </c>
      <c r="H1294">
        <v>2</v>
      </c>
      <c r="I1294">
        <v>0</v>
      </c>
      <c r="J1294">
        <v>1</v>
      </c>
      <c r="K1294">
        <v>2</v>
      </c>
      <c r="L1294">
        <v>2</v>
      </c>
      <c r="M1294" s="6" t="s">
        <v>1208</v>
      </c>
      <c r="N1294" s="7">
        <v>1190</v>
      </c>
      <c r="O1294">
        <v>0.35</v>
      </c>
      <c r="P1294" t="s">
        <v>327</v>
      </c>
      <c r="Q1294">
        <v>1.2</v>
      </c>
      <c r="S1294">
        <v>0.1</v>
      </c>
    </row>
    <row r="1295" spans="1:22" x14ac:dyDescent="0.25">
      <c r="A1295">
        <v>60</v>
      </c>
      <c r="B1295">
        <v>62</v>
      </c>
      <c r="C1295">
        <v>100</v>
      </c>
      <c r="D1295">
        <v>4</v>
      </c>
      <c r="E1295">
        <v>1</v>
      </c>
      <c r="F1295">
        <v>2</v>
      </c>
      <c r="G1295">
        <v>1</v>
      </c>
      <c r="H1295">
        <v>2</v>
      </c>
      <c r="I1295">
        <v>0</v>
      </c>
      <c r="J1295">
        <v>1</v>
      </c>
      <c r="K1295">
        <v>2</v>
      </c>
      <c r="L1295">
        <v>2</v>
      </c>
      <c r="M1295" s="6" t="s">
        <v>1209</v>
      </c>
      <c r="N1295">
        <v>1191</v>
      </c>
      <c r="O1295">
        <v>0.33</v>
      </c>
      <c r="P1295" t="s">
        <v>327</v>
      </c>
      <c r="Q1295">
        <v>2.7</v>
      </c>
      <c r="S1295">
        <v>0.1</v>
      </c>
    </row>
    <row r="1296" spans="1:22" x14ac:dyDescent="0.25">
      <c r="A1296">
        <v>62</v>
      </c>
      <c r="B1296">
        <v>64</v>
      </c>
      <c r="C1296">
        <v>100</v>
      </c>
      <c r="D1296">
        <v>5</v>
      </c>
      <c r="E1296">
        <v>1</v>
      </c>
      <c r="F1296">
        <v>1</v>
      </c>
      <c r="G1296">
        <v>1</v>
      </c>
      <c r="H1296">
        <v>2</v>
      </c>
      <c r="I1296">
        <v>0</v>
      </c>
      <c r="J1296">
        <v>1</v>
      </c>
      <c r="K1296">
        <v>2</v>
      </c>
      <c r="L1296">
        <v>2</v>
      </c>
      <c r="M1296" t="s">
        <v>1210</v>
      </c>
      <c r="N1296" s="7">
        <v>1192</v>
      </c>
      <c r="O1296">
        <v>0.22</v>
      </c>
      <c r="P1296">
        <v>1.4E-2</v>
      </c>
      <c r="Q1296">
        <v>8.6999999999999993</v>
      </c>
      <c r="S1296">
        <v>0.06</v>
      </c>
    </row>
    <row r="1297" spans="1:20" x14ac:dyDescent="0.25">
      <c r="A1297">
        <v>64</v>
      </c>
      <c r="B1297">
        <v>66</v>
      </c>
      <c r="C1297">
        <v>100</v>
      </c>
      <c r="D1297">
        <v>4</v>
      </c>
      <c r="E1297">
        <v>1</v>
      </c>
      <c r="F1297">
        <v>2</v>
      </c>
      <c r="G1297">
        <v>1</v>
      </c>
      <c r="H1297">
        <v>1</v>
      </c>
      <c r="I1297">
        <v>0</v>
      </c>
      <c r="J1297">
        <v>1</v>
      </c>
      <c r="K1297">
        <v>2</v>
      </c>
      <c r="L1297">
        <v>2</v>
      </c>
      <c r="M1297"/>
      <c r="N1297">
        <v>1193</v>
      </c>
      <c r="O1297">
        <v>0.37</v>
      </c>
      <c r="P1297" t="s">
        <v>327</v>
      </c>
      <c r="Q1297">
        <v>8.6999999999999993</v>
      </c>
      <c r="S1297">
        <v>0.1</v>
      </c>
    </row>
    <row r="1298" spans="1:20" x14ac:dyDescent="0.25">
      <c r="A1298">
        <v>66</v>
      </c>
      <c r="B1298">
        <v>68</v>
      </c>
      <c r="C1298">
        <v>100</v>
      </c>
      <c r="D1298">
        <v>7</v>
      </c>
      <c r="E1298">
        <v>1</v>
      </c>
      <c r="F1298">
        <v>2</v>
      </c>
      <c r="G1298">
        <v>2</v>
      </c>
      <c r="H1298">
        <v>2</v>
      </c>
      <c r="I1298">
        <v>0</v>
      </c>
      <c r="J1298">
        <v>1</v>
      </c>
      <c r="K1298">
        <v>2</v>
      </c>
      <c r="L1298">
        <v>1</v>
      </c>
      <c r="M1298"/>
      <c r="N1298" s="7">
        <v>1194</v>
      </c>
      <c r="O1298">
        <v>0.44</v>
      </c>
      <c r="P1298">
        <v>2.5999999999999999E-2</v>
      </c>
      <c r="Q1298">
        <v>7.4</v>
      </c>
      <c r="S1298">
        <v>0.12</v>
      </c>
    </row>
    <row r="1299" spans="1:20" x14ac:dyDescent="0.25">
      <c r="A1299">
        <v>68</v>
      </c>
      <c r="B1299">
        <v>70</v>
      </c>
      <c r="C1299">
        <v>100</v>
      </c>
      <c r="D1299">
        <v>5</v>
      </c>
      <c r="E1299">
        <v>1</v>
      </c>
      <c r="F1299">
        <v>1</v>
      </c>
      <c r="G1299">
        <v>1</v>
      </c>
      <c r="H1299">
        <v>2</v>
      </c>
      <c r="I1299">
        <v>0</v>
      </c>
      <c r="J1299">
        <v>1</v>
      </c>
      <c r="K1299">
        <v>2</v>
      </c>
      <c r="L1299">
        <v>1</v>
      </c>
      <c r="M1299"/>
      <c r="N1299">
        <v>1195</v>
      </c>
      <c r="O1299">
        <v>0.27</v>
      </c>
      <c r="P1299">
        <v>6.0000000000000001E-3</v>
      </c>
      <c r="Q1299">
        <v>2.2999999999999998</v>
      </c>
      <c r="S1299">
        <v>0.13</v>
      </c>
    </row>
    <row r="1300" spans="1:20" x14ac:dyDescent="0.25">
      <c r="A1300">
        <v>70</v>
      </c>
      <c r="B1300">
        <v>72</v>
      </c>
      <c r="C1300">
        <v>100</v>
      </c>
      <c r="D1300">
        <v>5</v>
      </c>
      <c r="E1300">
        <v>1</v>
      </c>
      <c r="F1300">
        <v>2</v>
      </c>
      <c r="G1300">
        <v>2</v>
      </c>
      <c r="H1300">
        <v>3</v>
      </c>
      <c r="I1300">
        <v>0</v>
      </c>
      <c r="J1300">
        <v>1</v>
      </c>
      <c r="K1300">
        <v>2</v>
      </c>
      <c r="L1300">
        <v>1</v>
      </c>
      <c r="M1300" t="s">
        <v>1211</v>
      </c>
      <c r="N1300" s="7">
        <v>1196</v>
      </c>
      <c r="O1300">
        <v>0.25</v>
      </c>
      <c r="P1300" t="s">
        <v>327</v>
      </c>
      <c r="Q1300">
        <v>0.7</v>
      </c>
      <c r="S1300">
        <v>0.15</v>
      </c>
    </row>
    <row r="1301" spans="1:20" x14ac:dyDescent="0.25">
      <c r="A1301">
        <v>72</v>
      </c>
      <c r="B1301">
        <v>74</v>
      </c>
      <c r="C1301">
        <v>100</v>
      </c>
      <c r="D1301">
        <v>6</v>
      </c>
      <c r="E1301">
        <v>1</v>
      </c>
      <c r="F1301">
        <v>1</v>
      </c>
      <c r="G1301">
        <v>2</v>
      </c>
      <c r="H1301">
        <v>2</v>
      </c>
      <c r="I1301">
        <v>0</v>
      </c>
      <c r="J1301">
        <v>1</v>
      </c>
      <c r="K1301">
        <v>2</v>
      </c>
      <c r="L1301">
        <v>1</v>
      </c>
      <c r="M1301"/>
      <c r="N1301">
        <v>1197</v>
      </c>
      <c r="O1301">
        <v>0.55000000000000004</v>
      </c>
      <c r="P1301" t="s">
        <v>327</v>
      </c>
      <c r="Q1301">
        <v>1</v>
      </c>
      <c r="S1301">
        <v>0.16</v>
      </c>
    </row>
    <row r="1302" spans="1:20" x14ac:dyDescent="0.25">
      <c r="A1302">
        <v>74</v>
      </c>
      <c r="B1302">
        <v>76</v>
      </c>
      <c r="C1302">
        <v>100</v>
      </c>
      <c r="D1302">
        <v>20</v>
      </c>
      <c r="E1302">
        <v>1</v>
      </c>
      <c r="F1302">
        <v>2</v>
      </c>
      <c r="G1302">
        <v>3</v>
      </c>
      <c r="H1302">
        <v>3</v>
      </c>
      <c r="I1302">
        <v>0</v>
      </c>
      <c r="J1302">
        <v>1</v>
      </c>
      <c r="K1302">
        <v>4</v>
      </c>
      <c r="L1302">
        <v>1</v>
      </c>
      <c r="M1302"/>
      <c r="N1302" s="7">
        <v>1198</v>
      </c>
      <c r="O1302">
        <v>0.55000000000000004</v>
      </c>
      <c r="P1302" t="s">
        <v>327</v>
      </c>
      <c r="Q1302">
        <v>1.9</v>
      </c>
      <c r="S1302">
        <v>0.19</v>
      </c>
    </row>
    <row r="1303" spans="1:20" x14ac:dyDescent="0.25">
      <c r="A1303">
        <v>76</v>
      </c>
      <c r="B1303">
        <v>78</v>
      </c>
      <c r="C1303">
        <v>100</v>
      </c>
      <c r="D1303">
        <v>10</v>
      </c>
      <c r="E1303">
        <v>1</v>
      </c>
      <c r="F1303">
        <v>1</v>
      </c>
      <c r="G1303">
        <v>3</v>
      </c>
      <c r="H1303">
        <v>2</v>
      </c>
      <c r="I1303">
        <v>0</v>
      </c>
      <c r="J1303">
        <v>1</v>
      </c>
      <c r="K1303">
        <v>4</v>
      </c>
      <c r="L1303">
        <v>1</v>
      </c>
      <c r="M1303" t="s">
        <v>1212</v>
      </c>
      <c r="N1303">
        <v>1199</v>
      </c>
      <c r="O1303">
        <v>0.35</v>
      </c>
      <c r="P1303" t="s">
        <v>327</v>
      </c>
      <c r="Q1303">
        <v>1.6</v>
      </c>
      <c r="S1303">
        <v>0.23</v>
      </c>
    </row>
    <row r="1304" spans="1:20" x14ac:dyDescent="0.25">
      <c r="M1304" s="38" t="s">
        <v>371</v>
      </c>
      <c r="N1304" s="59">
        <v>1200</v>
      </c>
      <c r="O1304" s="45">
        <v>1.02</v>
      </c>
      <c r="P1304" t="s">
        <v>327</v>
      </c>
      <c r="Q1304" s="45">
        <v>97.8</v>
      </c>
      <c r="S1304" s="45">
        <v>0.48</v>
      </c>
    </row>
    <row r="1305" spans="1:20" x14ac:dyDescent="0.25">
      <c r="A1305">
        <v>78</v>
      </c>
      <c r="B1305">
        <v>80</v>
      </c>
      <c r="C1305">
        <v>100</v>
      </c>
      <c r="D1305">
        <v>10</v>
      </c>
      <c r="E1305">
        <v>1</v>
      </c>
      <c r="F1305">
        <v>1</v>
      </c>
      <c r="G1305">
        <v>2</v>
      </c>
      <c r="H1305">
        <v>2</v>
      </c>
      <c r="I1305">
        <v>0</v>
      </c>
      <c r="J1305">
        <v>2</v>
      </c>
      <c r="K1305">
        <v>4</v>
      </c>
      <c r="L1305">
        <v>2</v>
      </c>
      <c r="M1305" s="6" t="s">
        <v>1213</v>
      </c>
      <c r="N1305">
        <v>1201</v>
      </c>
      <c r="O1305">
        <v>0.71</v>
      </c>
      <c r="P1305" t="s">
        <v>327</v>
      </c>
      <c r="Q1305">
        <v>1.4</v>
      </c>
      <c r="S1305">
        <v>0.64</v>
      </c>
    </row>
    <row r="1306" spans="1:20" x14ac:dyDescent="0.25">
      <c r="A1306">
        <v>80</v>
      </c>
      <c r="B1306">
        <v>82</v>
      </c>
      <c r="C1306">
        <v>100</v>
      </c>
      <c r="D1306">
        <v>9</v>
      </c>
      <c r="E1306">
        <v>1</v>
      </c>
      <c r="F1306">
        <v>0</v>
      </c>
      <c r="G1306">
        <v>1</v>
      </c>
      <c r="H1306">
        <v>3</v>
      </c>
      <c r="I1306">
        <v>1</v>
      </c>
      <c r="J1306">
        <v>2</v>
      </c>
      <c r="K1306">
        <v>4</v>
      </c>
      <c r="L1306">
        <v>1</v>
      </c>
      <c r="M1306" t="s">
        <v>1214</v>
      </c>
      <c r="N1306" s="7">
        <v>1202</v>
      </c>
      <c r="O1306">
        <v>0.22</v>
      </c>
      <c r="P1306" t="s">
        <v>327</v>
      </c>
      <c r="Q1306">
        <v>0.5</v>
      </c>
      <c r="S1306">
        <v>0.21</v>
      </c>
    </row>
    <row r="1307" spans="1:20" x14ac:dyDescent="0.25">
      <c r="A1307">
        <v>82</v>
      </c>
      <c r="B1307">
        <v>84</v>
      </c>
      <c r="C1307">
        <v>100</v>
      </c>
      <c r="D1307">
        <v>4</v>
      </c>
      <c r="E1307">
        <v>1</v>
      </c>
      <c r="F1307">
        <v>1</v>
      </c>
      <c r="G1307">
        <v>1</v>
      </c>
      <c r="H1307">
        <v>2</v>
      </c>
      <c r="I1307">
        <v>2</v>
      </c>
      <c r="J1307">
        <v>3</v>
      </c>
      <c r="K1307">
        <v>4</v>
      </c>
      <c r="L1307">
        <v>1</v>
      </c>
      <c r="M1307" t="s">
        <v>1215</v>
      </c>
      <c r="N1307">
        <v>1203</v>
      </c>
      <c r="O1307">
        <v>0.08</v>
      </c>
      <c r="P1307" t="s">
        <v>327</v>
      </c>
      <c r="Q1307" t="s">
        <v>1112</v>
      </c>
      <c r="S1307">
        <v>7.0000000000000007E-2</v>
      </c>
      <c r="T1307">
        <f>AVERAGE(O1307:O1323,O1325)</f>
        <v>0.18611111111111112</v>
      </c>
    </row>
    <row r="1308" spans="1:20" x14ac:dyDescent="0.25">
      <c r="A1308">
        <v>84</v>
      </c>
      <c r="B1308">
        <v>86</v>
      </c>
      <c r="C1308">
        <v>100</v>
      </c>
      <c r="D1308">
        <v>5</v>
      </c>
      <c r="E1308">
        <v>1</v>
      </c>
      <c r="F1308">
        <v>0</v>
      </c>
      <c r="G1308">
        <v>1</v>
      </c>
      <c r="H1308">
        <v>3</v>
      </c>
      <c r="I1308">
        <v>3</v>
      </c>
      <c r="J1308">
        <v>2</v>
      </c>
      <c r="K1308">
        <v>4</v>
      </c>
      <c r="L1308">
        <v>1</v>
      </c>
      <c r="M1308"/>
      <c r="N1308" s="7">
        <v>1204</v>
      </c>
      <c r="O1308">
        <v>0.08</v>
      </c>
      <c r="P1308" t="s">
        <v>327</v>
      </c>
      <c r="Q1308" t="s">
        <v>1112</v>
      </c>
      <c r="S1308">
        <v>7.0000000000000007E-2</v>
      </c>
    </row>
    <row r="1309" spans="1:20" x14ac:dyDescent="0.25">
      <c r="A1309">
        <v>86</v>
      </c>
      <c r="B1309">
        <v>88</v>
      </c>
      <c r="C1309">
        <v>100</v>
      </c>
      <c r="D1309">
        <v>12</v>
      </c>
      <c r="E1309">
        <v>1</v>
      </c>
      <c r="F1309">
        <v>1</v>
      </c>
      <c r="G1309">
        <v>1</v>
      </c>
      <c r="H1309">
        <v>2</v>
      </c>
      <c r="I1309">
        <v>2</v>
      </c>
      <c r="J1309">
        <v>3</v>
      </c>
      <c r="K1309">
        <v>4</v>
      </c>
      <c r="L1309">
        <v>2</v>
      </c>
      <c r="M1309" t="s">
        <v>1216</v>
      </c>
      <c r="N1309">
        <v>1205</v>
      </c>
      <c r="O1309">
        <v>0.16</v>
      </c>
      <c r="P1309" t="s">
        <v>327</v>
      </c>
      <c r="Q1309">
        <v>0.6</v>
      </c>
      <c r="S1309">
        <v>0.14000000000000001</v>
      </c>
    </row>
    <row r="1310" spans="1:20" x14ac:dyDescent="0.25">
      <c r="A1310">
        <v>88</v>
      </c>
      <c r="B1310">
        <v>90</v>
      </c>
      <c r="C1310">
        <v>100</v>
      </c>
      <c r="D1310">
        <v>10</v>
      </c>
      <c r="E1310">
        <v>1</v>
      </c>
      <c r="F1310">
        <v>0</v>
      </c>
      <c r="G1310">
        <v>1</v>
      </c>
      <c r="H1310">
        <v>3</v>
      </c>
      <c r="I1310">
        <v>2</v>
      </c>
      <c r="J1310">
        <v>2</v>
      </c>
      <c r="K1310">
        <v>4</v>
      </c>
      <c r="L1310">
        <v>1</v>
      </c>
      <c r="M1310"/>
      <c r="N1310" s="7">
        <v>1206</v>
      </c>
      <c r="O1310">
        <v>0.17</v>
      </c>
      <c r="P1310" t="s">
        <v>327</v>
      </c>
      <c r="Q1310">
        <v>0.7</v>
      </c>
      <c r="S1310">
        <v>0.15</v>
      </c>
    </row>
    <row r="1311" spans="1:20" x14ac:dyDescent="0.25">
      <c r="A1311">
        <v>90</v>
      </c>
      <c r="B1311">
        <v>92</v>
      </c>
      <c r="C1311">
        <v>100</v>
      </c>
      <c r="D1311">
        <v>10</v>
      </c>
      <c r="E1311">
        <v>1</v>
      </c>
      <c r="F1311">
        <v>1</v>
      </c>
      <c r="G1311">
        <v>0</v>
      </c>
      <c r="H1311">
        <v>2</v>
      </c>
      <c r="I1311">
        <v>2</v>
      </c>
      <c r="J1311">
        <v>3</v>
      </c>
      <c r="K1311">
        <v>4</v>
      </c>
      <c r="L1311">
        <v>1</v>
      </c>
      <c r="M1311"/>
      <c r="N1311">
        <v>1207</v>
      </c>
      <c r="O1311">
        <v>0.19</v>
      </c>
      <c r="P1311" t="s">
        <v>327</v>
      </c>
      <c r="Q1311">
        <v>0.8</v>
      </c>
      <c r="S1311">
        <v>0.16</v>
      </c>
    </row>
    <row r="1312" spans="1:20" x14ac:dyDescent="0.25">
      <c r="A1312">
        <v>92</v>
      </c>
      <c r="B1312">
        <v>94</v>
      </c>
      <c r="C1312">
        <v>100</v>
      </c>
      <c r="D1312">
        <v>6</v>
      </c>
      <c r="E1312">
        <v>1</v>
      </c>
      <c r="F1312">
        <v>0</v>
      </c>
      <c r="G1312">
        <v>1</v>
      </c>
      <c r="H1312">
        <v>3</v>
      </c>
      <c r="I1312">
        <v>2</v>
      </c>
      <c r="J1312">
        <v>2</v>
      </c>
      <c r="K1312">
        <v>4</v>
      </c>
      <c r="L1312">
        <v>1</v>
      </c>
      <c r="M1312"/>
      <c r="N1312" s="7">
        <v>1208</v>
      </c>
      <c r="O1312">
        <v>0.2</v>
      </c>
      <c r="P1312" t="s">
        <v>327</v>
      </c>
      <c r="Q1312">
        <v>0.8</v>
      </c>
      <c r="S1312">
        <v>0.18</v>
      </c>
    </row>
    <row r="1313" spans="1:20" x14ac:dyDescent="0.25">
      <c r="A1313">
        <v>94</v>
      </c>
      <c r="B1313">
        <v>96</v>
      </c>
      <c r="C1313">
        <v>90</v>
      </c>
      <c r="D1313">
        <v>13</v>
      </c>
      <c r="E1313">
        <v>1</v>
      </c>
      <c r="F1313">
        <v>1</v>
      </c>
      <c r="G1313">
        <v>1</v>
      </c>
      <c r="H1313">
        <v>2</v>
      </c>
      <c r="I1313">
        <v>3</v>
      </c>
      <c r="J1313">
        <v>3</v>
      </c>
      <c r="K1313">
        <v>4</v>
      </c>
      <c r="L1313">
        <v>1</v>
      </c>
      <c r="M1313"/>
      <c r="N1313">
        <v>1209</v>
      </c>
      <c r="O1313">
        <v>0.22</v>
      </c>
      <c r="P1313" t="s">
        <v>327</v>
      </c>
      <c r="Q1313">
        <v>0.8</v>
      </c>
      <c r="S1313">
        <v>0.22</v>
      </c>
    </row>
    <row r="1314" spans="1:20" x14ac:dyDescent="0.25">
      <c r="A1314">
        <v>96</v>
      </c>
      <c r="B1314">
        <v>98</v>
      </c>
      <c r="C1314">
        <v>100</v>
      </c>
      <c r="D1314">
        <v>6</v>
      </c>
      <c r="E1314">
        <v>1</v>
      </c>
      <c r="F1314">
        <v>0</v>
      </c>
      <c r="G1314">
        <v>1</v>
      </c>
      <c r="H1314">
        <v>3</v>
      </c>
      <c r="I1314">
        <v>3</v>
      </c>
      <c r="J1314">
        <v>2</v>
      </c>
      <c r="K1314">
        <v>4</v>
      </c>
      <c r="L1314">
        <v>1</v>
      </c>
      <c r="M1314"/>
      <c r="N1314" s="7">
        <v>1210</v>
      </c>
      <c r="O1314">
        <v>0.19</v>
      </c>
      <c r="P1314" t="s">
        <v>327</v>
      </c>
      <c r="Q1314">
        <v>1</v>
      </c>
      <c r="S1314">
        <v>0.17</v>
      </c>
    </row>
    <row r="1315" spans="1:20" x14ac:dyDescent="0.25">
      <c r="A1315">
        <v>98</v>
      </c>
      <c r="B1315">
        <v>100</v>
      </c>
      <c r="C1315">
        <v>100</v>
      </c>
      <c r="D1315">
        <v>3</v>
      </c>
      <c r="E1315">
        <v>1</v>
      </c>
      <c r="F1315">
        <v>1</v>
      </c>
      <c r="G1315">
        <v>1</v>
      </c>
      <c r="H1315">
        <v>2</v>
      </c>
      <c r="I1315">
        <v>2</v>
      </c>
      <c r="J1315">
        <v>3</v>
      </c>
      <c r="K1315">
        <v>4</v>
      </c>
      <c r="L1315">
        <v>2</v>
      </c>
      <c r="M1315" t="s">
        <v>1217</v>
      </c>
      <c r="N1315">
        <v>1211</v>
      </c>
      <c r="O1315">
        <v>0.15</v>
      </c>
      <c r="P1315" t="s">
        <v>327</v>
      </c>
      <c r="Q1315">
        <v>0.6</v>
      </c>
      <c r="S1315">
        <v>0.15</v>
      </c>
    </row>
    <row r="1316" spans="1:20" x14ac:dyDescent="0.25">
      <c r="A1316">
        <v>100</v>
      </c>
      <c r="B1316">
        <v>102</v>
      </c>
      <c r="C1316">
        <v>100</v>
      </c>
      <c r="D1316">
        <v>3</v>
      </c>
      <c r="E1316">
        <v>1</v>
      </c>
      <c r="F1316">
        <v>0</v>
      </c>
      <c r="G1316">
        <v>1</v>
      </c>
      <c r="H1316">
        <v>3</v>
      </c>
      <c r="I1316">
        <v>1</v>
      </c>
      <c r="J1316">
        <v>3</v>
      </c>
      <c r="K1316">
        <v>4</v>
      </c>
      <c r="L1316">
        <v>2</v>
      </c>
      <c r="M1316" t="s">
        <v>1217</v>
      </c>
      <c r="N1316" s="7">
        <v>1212</v>
      </c>
      <c r="O1316">
        <v>0.23</v>
      </c>
      <c r="P1316" t="s">
        <v>327</v>
      </c>
      <c r="Q1316">
        <v>0.6</v>
      </c>
      <c r="S1316">
        <v>0.23</v>
      </c>
    </row>
    <row r="1317" spans="1:20" x14ac:dyDescent="0.25">
      <c r="A1317">
        <v>102</v>
      </c>
      <c r="B1317">
        <v>104</v>
      </c>
      <c r="C1317">
        <v>100</v>
      </c>
      <c r="D1317">
        <v>5</v>
      </c>
      <c r="E1317">
        <v>1</v>
      </c>
      <c r="F1317">
        <v>1</v>
      </c>
      <c r="G1317">
        <v>1</v>
      </c>
      <c r="H1317">
        <v>2</v>
      </c>
      <c r="I1317">
        <v>0</v>
      </c>
      <c r="J1317">
        <v>3</v>
      </c>
      <c r="K1317">
        <v>4</v>
      </c>
      <c r="L1317">
        <v>1</v>
      </c>
      <c r="M1317"/>
      <c r="N1317">
        <v>1213</v>
      </c>
      <c r="O1317">
        <v>0.23</v>
      </c>
      <c r="P1317" t="s">
        <v>327</v>
      </c>
      <c r="Q1317" t="s">
        <v>1112</v>
      </c>
      <c r="S1317">
        <v>0.22</v>
      </c>
    </row>
    <row r="1318" spans="1:20" x14ac:dyDescent="0.25">
      <c r="A1318">
        <v>104</v>
      </c>
      <c r="B1318">
        <v>106</v>
      </c>
      <c r="C1318">
        <v>100</v>
      </c>
      <c r="D1318">
        <v>4</v>
      </c>
      <c r="E1318">
        <v>1</v>
      </c>
      <c r="F1318">
        <v>0</v>
      </c>
      <c r="G1318">
        <v>1</v>
      </c>
      <c r="H1318">
        <v>3</v>
      </c>
      <c r="I1318">
        <v>0</v>
      </c>
      <c r="J1318">
        <v>3</v>
      </c>
      <c r="K1318">
        <v>4</v>
      </c>
      <c r="L1318">
        <v>1</v>
      </c>
      <c r="M1318" t="s">
        <v>1218</v>
      </c>
      <c r="N1318" s="7">
        <v>1214</v>
      </c>
      <c r="O1318">
        <v>0.2</v>
      </c>
      <c r="P1318" t="s">
        <v>327</v>
      </c>
      <c r="Q1318">
        <v>0.7</v>
      </c>
      <c r="S1318">
        <v>0.17</v>
      </c>
    </row>
    <row r="1319" spans="1:20" x14ac:dyDescent="0.25">
      <c r="A1319">
        <v>106</v>
      </c>
      <c r="B1319">
        <v>108</v>
      </c>
      <c r="C1319">
        <v>100</v>
      </c>
      <c r="D1319">
        <v>3</v>
      </c>
      <c r="E1319">
        <v>1</v>
      </c>
      <c r="F1319">
        <v>1</v>
      </c>
      <c r="G1319">
        <v>3</v>
      </c>
      <c r="H1319">
        <v>2</v>
      </c>
      <c r="I1319">
        <v>1</v>
      </c>
      <c r="J1319">
        <v>2</v>
      </c>
      <c r="K1319">
        <v>4</v>
      </c>
      <c r="L1319">
        <v>2</v>
      </c>
      <c r="M1319" t="s">
        <v>1219</v>
      </c>
      <c r="N1319">
        <v>1215</v>
      </c>
      <c r="O1319">
        <v>0.2</v>
      </c>
      <c r="P1319" t="s">
        <v>327</v>
      </c>
      <c r="Q1319">
        <v>0.6</v>
      </c>
      <c r="S1319">
        <v>0.19</v>
      </c>
    </row>
    <row r="1320" spans="1:20" x14ac:dyDescent="0.25">
      <c r="A1320">
        <v>108</v>
      </c>
      <c r="B1320">
        <v>110</v>
      </c>
      <c r="C1320">
        <v>100</v>
      </c>
      <c r="D1320">
        <v>4</v>
      </c>
      <c r="E1320">
        <v>1</v>
      </c>
      <c r="F1320">
        <v>0</v>
      </c>
      <c r="G1320">
        <v>2</v>
      </c>
      <c r="H1320">
        <v>3</v>
      </c>
      <c r="I1320">
        <v>1</v>
      </c>
      <c r="J1320">
        <v>3</v>
      </c>
      <c r="K1320">
        <v>4</v>
      </c>
      <c r="L1320">
        <v>2</v>
      </c>
      <c r="M1320" t="s">
        <v>1220</v>
      </c>
      <c r="N1320" s="7">
        <v>1216</v>
      </c>
      <c r="O1320">
        <v>0.31</v>
      </c>
      <c r="P1320" t="s">
        <v>327</v>
      </c>
      <c r="Q1320">
        <v>0.8</v>
      </c>
      <c r="S1320">
        <v>0.3</v>
      </c>
    </row>
    <row r="1321" spans="1:20" x14ac:dyDescent="0.25">
      <c r="A1321">
        <v>110</v>
      </c>
      <c r="B1321">
        <v>112</v>
      </c>
      <c r="C1321">
        <v>100</v>
      </c>
      <c r="D1321">
        <v>20</v>
      </c>
      <c r="E1321">
        <v>1</v>
      </c>
      <c r="F1321">
        <v>1</v>
      </c>
      <c r="G1321">
        <v>3</v>
      </c>
      <c r="H1321">
        <v>3</v>
      </c>
      <c r="I1321">
        <v>1</v>
      </c>
      <c r="J1321">
        <v>3</v>
      </c>
      <c r="K1321">
        <v>4</v>
      </c>
      <c r="L1321">
        <v>1</v>
      </c>
      <c r="M1321" s="6" t="s">
        <v>1221</v>
      </c>
      <c r="N1321">
        <v>1217</v>
      </c>
      <c r="O1321">
        <v>0.18</v>
      </c>
      <c r="P1321" t="s">
        <v>327</v>
      </c>
      <c r="Q1321">
        <v>0.5</v>
      </c>
      <c r="S1321">
        <v>0.13</v>
      </c>
    </row>
    <row r="1322" spans="1:20" x14ac:dyDescent="0.25">
      <c r="A1322">
        <v>112</v>
      </c>
      <c r="B1322">
        <v>114</v>
      </c>
      <c r="C1322">
        <v>100</v>
      </c>
      <c r="D1322">
        <v>12</v>
      </c>
      <c r="E1322">
        <v>1</v>
      </c>
      <c r="F1322">
        <v>0</v>
      </c>
      <c r="G1322">
        <v>2</v>
      </c>
      <c r="H1322">
        <v>2</v>
      </c>
      <c r="I1322">
        <v>0</v>
      </c>
      <c r="J1322">
        <v>1</v>
      </c>
      <c r="K1322">
        <v>4</v>
      </c>
      <c r="L1322">
        <v>1</v>
      </c>
      <c r="M1322" t="s">
        <v>1222</v>
      </c>
      <c r="N1322" s="7">
        <v>1218</v>
      </c>
      <c r="O1322">
        <v>0.24</v>
      </c>
      <c r="P1322" t="s">
        <v>327</v>
      </c>
      <c r="Q1322">
        <v>0.5</v>
      </c>
      <c r="S1322">
        <v>0.21</v>
      </c>
    </row>
    <row r="1323" spans="1:20" x14ac:dyDescent="0.25">
      <c r="A1323">
        <v>114</v>
      </c>
      <c r="B1323">
        <v>116</v>
      </c>
      <c r="C1323">
        <v>100</v>
      </c>
      <c r="D1323">
        <v>3</v>
      </c>
      <c r="E1323">
        <v>1</v>
      </c>
      <c r="F1323">
        <v>1</v>
      </c>
      <c r="G1323">
        <v>1</v>
      </c>
      <c r="H1323">
        <v>2</v>
      </c>
      <c r="I1323">
        <v>0</v>
      </c>
      <c r="J1323">
        <v>1</v>
      </c>
      <c r="K1323">
        <v>4</v>
      </c>
      <c r="L1323">
        <v>2</v>
      </c>
      <c r="M1323" s="6" t="s">
        <v>1223</v>
      </c>
      <c r="N1323">
        <v>1219</v>
      </c>
      <c r="O1323">
        <v>0.17</v>
      </c>
      <c r="P1323" t="s">
        <v>327</v>
      </c>
      <c r="Q1323">
        <v>0.7</v>
      </c>
      <c r="S1323">
        <v>0.17</v>
      </c>
    </row>
    <row r="1324" spans="1:20" x14ac:dyDescent="0.25">
      <c r="M1324" s="38" t="s">
        <v>369</v>
      </c>
      <c r="N1324" s="59">
        <v>1220</v>
      </c>
      <c r="O1324" s="45">
        <v>0.49</v>
      </c>
      <c r="P1324">
        <v>7.0000000000000001E-3</v>
      </c>
      <c r="Q1324" s="45">
        <v>31.5</v>
      </c>
      <c r="S1324" s="45">
        <v>0.19</v>
      </c>
    </row>
    <row r="1325" spans="1:20" x14ac:dyDescent="0.25">
      <c r="A1325">
        <v>116</v>
      </c>
      <c r="B1325">
        <v>118</v>
      </c>
      <c r="C1325">
        <v>100</v>
      </c>
      <c r="D1325">
        <v>3</v>
      </c>
      <c r="E1325">
        <v>1</v>
      </c>
      <c r="F1325">
        <v>1</v>
      </c>
      <c r="G1325">
        <v>1</v>
      </c>
      <c r="H1325">
        <v>3</v>
      </c>
      <c r="I1325">
        <v>1</v>
      </c>
      <c r="J1325">
        <v>1</v>
      </c>
      <c r="K1325">
        <v>4</v>
      </c>
      <c r="L1325">
        <v>1</v>
      </c>
      <c r="M1325" s="8" t="s">
        <v>1224</v>
      </c>
      <c r="N1325">
        <v>1221</v>
      </c>
      <c r="O1325">
        <v>0.15</v>
      </c>
      <c r="P1325" t="s">
        <v>327</v>
      </c>
      <c r="Q1325">
        <v>0.7</v>
      </c>
      <c r="S1325">
        <v>0.15</v>
      </c>
    </row>
    <row r="1326" spans="1:20" x14ac:dyDescent="0.25">
      <c r="A1326">
        <v>118</v>
      </c>
      <c r="B1326">
        <v>120</v>
      </c>
      <c r="C1326">
        <v>100</v>
      </c>
      <c r="D1326">
        <v>4</v>
      </c>
      <c r="E1326">
        <v>1</v>
      </c>
      <c r="F1326">
        <v>1</v>
      </c>
      <c r="G1326">
        <v>1</v>
      </c>
      <c r="H1326">
        <v>2</v>
      </c>
      <c r="I1326">
        <v>1</v>
      </c>
      <c r="J1326">
        <v>0</v>
      </c>
      <c r="K1326">
        <v>4</v>
      </c>
      <c r="L1326">
        <v>1</v>
      </c>
      <c r="M1326"/>
      <c r="N1326" s="7">
        <v>1222</v>
      </c>
      <c r="O1326">
        <v>0.04</v>
      </c>
      <c r="P1326" t="s">
        <v>327</v>
      </c>
      <c r="Q1326" t="s">
        <v>1112</v>
      </c>
      <c r="S1326">
        <v>0.06</v>
      </c>
      <c r="T1326">
        <v>0</v>
      </c>
    </row>
    <row r="1327" spans="1:20" x14ac:dyDescent="0.25">
      <c r="A1327">
        <v>120</v>
      </c>
      <c r="B1327">
        <v>122</v>
      </c>
      <c r="C1327">
        <v>100</v>
      </c>
      <c r="D1327">
        <v>3</v>
      </c>
      <c r="E1327">
        <v>1</v>
      </c>
      <c r="F1327">
        <v>1</v>
      </c>
      <c r="G1327">
        <v>2</v>
      </c>
      <c r="H1327">
        <v>3</v>
      </c>
      <c r="I1327">
        <v>1</v>
      </c>
      <c r="J1327">
        <v>1</v>
      </c>
      <c r="K1327">
        <v>4</v>
      </c>
      <c r="L1327">
        <v>1</v>
      </c>
      <c r="M1327" s="6" t="s">
        <v>1225</v>
      </c>
      <c r="N1327">
        <v>1223</v>
      </c>
      <c r="O1327">
        <v>7.0000000000000007E-2</v>
      </c>
      <c r="P1327" t="s">
        <v>327</v>
      </c>
      <c r="Q1327">
        <v>0.5</v>
      </c>
      <c r="S1327">
        <v>0.08</v>
      </c>
    </row>
    <row r="1328" spans="1:20" x14ac:dyDescent="0.25">
      <c r="A1328">
        <v>122</v>
      </c>
      <c r="B1328">
        <v>124</v>
      </c>
      <c r="C1328">
        <v>100</v>
      </c>
      <c r="D1328">
        <v>1</v>
      </c>
      <c r="E1328">
        <v>1</v>
      </c>
      <c r="F1328">
        <v>1</v>
      </c>
      <c r="G1328">
        <v>2</v>
      </c>
      <c r="H1328">
        <v>2</v>
      </c>
      <c r="I1328">
        <v>1</v>
      </c>
      <c r="J1328">
        <v>0</v>
      </c>
      <c r="K1328">
        <v>4</v>
      </c>
      <c r="L1328">
        <v>1</v>
      </c>
      <c r="M1328" t="s">
        <v>1226</v>
      </c>
      <c r="N1328" s="7">
        <v>1224</v>
      </c>
      <c r="O1328">
        <v>0.06</v>
      </c>
      <c r="P1328" t="s">
        <v>327</v>
      </c>
      <c r="Q1328" t="s">
        <v>1112</v>
      </c>
      <c r="S1328">
        <v>7.0000000000000007E-2</v>
      </c>
    </row>
    <row r="1329" spans="1:20" x14ac:dyDescent="0.25">
      <c r="A1329">
        <v>124</v>
      </c>
      <c r="B1329">
        <v>126</v>
      </c>
      <c r="C1329">
        <v>100</v>
      </c>
      <c r="D1329">
        <v>6</v>
      </c>
      <c r="E1329">
        <v>1</v>
      </c>
      <c r="F1329">
        <v>1</v>
      </c>
      <c r="G1329">
        <v>1</v>
      </c>
      <c r="H1329">
        <v>3</v>
      </c>
      <c r="I1329">
        <v>1</v>
      </c>
      <c r="J1329">
        <v>1</v>
      </c>
      <c r="K1329">
        <v>4</v>
      </c>
      <c r="L1329">
        <v>1</v>
      </c>
      <c r="M1329" s="8" t="s">
        <v>1227</v>
      </c>
      <c r="N1329">
        <v>1225</v>
      </c>
      <c r="O1329">
        <v>0.15</v>
      </c>
      <c r="P1329" t="s">
        <v>327</v>
      </c>
      <c r="Q1329">
        <v>0.7</v>
      </c>
      <c r="S1329">
        <v>0.14000000000000001</v>
      </c>
    </row>
    <row r="1330" spans="1:20" x14ac:dyDescent="0.25">
      <c r="A1330">
        <v>126</v>
      </c>
      <c r="B1330">
        <v>128</v>
      </c>
      <c r="C1330">
        <v>100</v>
      </c>
      <c r="D1330">
        <v>25</v>
      </c>
      <c r="E1330">
        <v>4</v>
      </c>
      <c r="F1330">
        <v>1</v>
      </c>
      <c r="G1330">
        <v>0</v>
      </c>
      <c r="H1330">
        <v>3</v>
      </c>
      <c r="I1330">
        <v>1</v>
      </c>
      <c r="J1330">
        <v>0</v>
      </c>
      <c r="L1330">
        <v>0</v>
      </c>
      <c r="M1330" s="6" t="s">
        <v>1228</v>
      </c>
      <c r="N1330" s="7">
        <v>1226</v>
      </c>
      <c r="O1330">
        <v>0.05</v>
      </c>
      <c r="P1330" t="s">
        <v>327</v>
      </c>
      <c r="Q1330">
        <v>0.5</v>
      </c>
      <c r="S1330">
        <v>0.04</v>
      </c>
    </row>
    <row r="1331" spans="1:20" x14ac:dyDescent="0.25">
      <c r="A1331">
        <v>128</v>
      </c>
      <c r="B1331">
        <v>130</v>
      </c>
      <c r="C1331">
        <v>100</v>
      </c>
      <c r="D1331">
        <v>25</v>
      </c>
      <c r="E1331">
        <v>4</v>
      </c>
      <c r="F1331">
        <v>1</v>
      </c>
      <c r="G1331">
        <v>0</v>
      </c>
      <c r="H1331">
        <v>3</v>
      </c>
      <c r="I1331">
        <v>1</v>
      </c>
      <c r="J1331">
        <v>0</v>
      </c>
      <c r="L1331">
        <v>0</v>
      </c>
      <c r="M1331" s="8" t="s">
        <v>1229</v>
      </c>
      <c r="N1331">
        <v>1227</v>
      </c>
      <c r="O1331">
        <v>0.01</v>
      </c>
      <c r="P1331" t="s">
        <v>327</v>
      </c>
      <c r="Q1331" t="s">
        <v>1112</v>
      </c>
      <c r="S1331">
        <v>0.01</v>
      </c>
    </row>
    <row r="1332" spans="1:20" x14ac:dyDescent="0.25">
      <c r="A1332">
        <v>130</v>
      </c>
      <c r="B1332">
        <v>132</v>
      </c>
      <c r="C1332">
        <v>100</v>
      </c>
      <c r="D1332">
        <v>25</v>
      </c>
      <c r="E1332">
        <v>4</v>
      </c>
      <c r="F1332">
        <v>1</v>
      </c>
      <c r="G1332">
        <v>0</v>
      </c>
      <c r="H1332">
        <v>3</v>
      </c>
      <c r="I1332">
        <v>1</v>
      </c>
      <c r="J1332">
        <v>0</v>
      </c>
      <c r="L1332">
        <v>0</v>
      </c>
      <c r="M1332" t="s">
        <v>1230</v>
      </c>
      <c r="N1332" s="7">
        <v>1228</v>
      </c>
      <c r="O1332">
        <v>0.08</v>
      </c>
      <c r="P1332" t="s">
        <v>327</v>
      </c>
      <c r="Q1332">
        <v>0.6</v>
      </c>
      <c r="S1332">
        <v>7.0000000000000007E-2</v>
      </c>
    </row>
    <row r="1333" spans="1:20" x14ac:dyDescent="0.25">
      <c r="A1333">
        <v>132</v>
      </c>
      <c r="B1333">
        <v>134</v>
      </c>
      <c r="C1333">
        <v>100</v>
      </c>
      <c r="D1333">
        <v>20</v>
      </c>
      <c r="E1333">
        <v>5</v>
      </c>
      <c r="F1333">
        <v>1</v>
      </c>
      <c r="G1333">
        <v>0</v>
      </c>
      <c r="H1333">
        <v>3</v>
      </c>
      <c r="I1333">
        <v>1</v>
      </c>
      <c r="J1333">
        <v>0</v>
      </c>
      <c r="L1333">
        <v>0</v>
      </c>
      <c r="M1333" s="6" t="s">
        <v>1231</v>
      </c>
      <c r="N1333">
        <v>1229</v>
      </c>
      <c r="O1333" t="s">
        <v>326</v>
      </c>
      <c r="P1333" t="s">
        <v>327</v>
      </c>
      <c r="Q1333" t="s">
        <v>1112</v>
      </c>
      <c r="S1333" t="s">
        <v>326</v>
      </c>
    </row>
    <row r="1334" spans="1:20" x14ac:dyDescent="0.25">
      <c r="A1334">
        <v>134</v>
      </c>
      <c r="B1334">
        <v>136</v>
      </c>
      <c r="C1334">
        <v>100</v>
      </c>
      <c r="D1334">
        <v>3</v>
      </c>
      <c r="E1334">
        <v>5</v>
      </c>
      <c r="F1334">
        <v>1</v>
      </c>
      <c r="G1334">
        <v>1</v>
      </c>
      <c r="H1334">
        <v>3</v>
      </c>
      <c r="I1334">
        <v>0</v>
      </c>
      <c r="J1334">
        <v>0</v>
      </c>
      <c r="L1334">
        <v>0</v>
      </c>
      <c r="M1334" s="6" t="s">
        <v>1232</v>
      </c>
      <c r="N1334" s="7">
        <v>1230</v>
      </c>
      <c r="O1334" t="s">
        <v>326</v>
      </c>
      <c r="P1334" t="s">
        <v>327</v>
      </c>
      <c r="Q1334" t="s">
        <v>1112</v>
      </c>
      <c r="S1334" t="s">
        <v>326</v>
      </c>
    </row>
    <row r="1335" spans="1:20" x14ac:dyDescent="0.25">
      <c r="A1335">
        <v>136</v>
      </c>
      <c r="B1335">
        <v>138</v>
      </c>
      <c r="C1335">
        <v>100</v>
      </c>
      <c r="D1335">
        <v>5</v>
      </c>
      <c r="E1335">
        <v>5</v>
      </c>
      <c r="F1335">
        <v>1</v>
      </c>
      <c r="G1335">
        <v>0</v>
      </c>
      <c r="H1335">
        <v>3</v>
      </c>
      <c r="I1335">
        <v>1</v>
      </c>
      <c r="J1335">
        <v>0</v>
      </c>
      <c r="L1335">
        <v>0</v>
      </c>
      <c r="M1335" s="8" t="s">
        <v>1233</v>
      </c>
      <c r="N1335">
        <v>1231</v>
      </c>
      <c r="O1335" t="s">
        <v>326</v>
      </c>
      <c r="P1335" t="s">
        <v>327</v>
      </c>
      <c r="Q1335" t="s">
        <v>1112</v>
      </c>
      <c r="S1335" t="s">
        <v>326</v>
      </c>
    </row>
    <row r="1336" spans="1:20" x14ac:dyDescent="0.25">
      <c r="A1336">
        <v>138</v>
      </c>
      <c r="B1336">
        <v>140</v>
      </c>
      <c r="C1336">
        <v>100</v>
      </c>
      <c r="D1336">
        <v>5</v>
      </c>
      <c r="E1336">
        <v>5</v>
      </c>
      <c r="F1336">
        <v>1</v>
      </c>
      <c r="G1336">
        <v>0</v>
      </c>
      <c r="H1336">
        <v>3</v>
      </c>
      <c r="I1336">
        <v>0</v>
      </c>
      <c r="J1336">
        <v>0</v>
      </c>
      <c r="L1336">
        <v>0</v>
      </c>
      <c r="M1336"/>
      <c r="N1336" s="7">
        <v>1232</v>
      </c>
      <c r="O1336" t="s">
        <v>326</v>
      </c>
      <c r="P1336" t="s">
        <v>327</v>
      </c>
      <c r="Q1336" t="s">
        <v>1112</v>
      </c>
      <c r="S1336">
        <v>0.01</v>
      </c>
    </row>
    <row r="1337" spans="1:20" x14ac:dyDescent="0.25">
      <c r="A1337">
        <v>140</v>
      </c>
      <c r="B1337">
        <v>142</v>
      </c>
      <c r="C1337">
        <v>100</v>
      </c>
      <c r="D1337">
        <v>4</v>
      </c>
      <c r="E1337">
        <v>5</v>
      </c>
      <c r="F1337">
        <v>1</v>
      </c>
      <c r="G1337">
        <v>1</v>
      </c>
      <c r="H1337">
        <v>3</v>
      </c>
      <c r="I1337">
        <v>1</v>
      </c>
      <c r="J1337">
        <v>0</v>
      </c>
      <c r="L1337">
        <v>0</v>
      </c>
      <c r="M1337"/>
      <c r="N1337">
        <v>1233</v>
      </c>
      <c r="O1337" t="s">
        <v>326</v>
      </c>
      <c r="P1337" t="s">
        <v>327</v>
      </c>
      <c r="Q1337" t="s">
        <v>1112</v>
      </c>
      <c r="S1337">
        <v>0.01</v>
      </c>
    </row>
    <row r="1338" spans="1:20" x14ac:dyDescent="0.25">
      <c r="A1338">
        <v>142</v>
      </c>
      <c r="B1338">
        <v>144</v>
      </c>
      <c r="C1338">
        <v>100</v>
      </c>
      <c r="D1338">
        <v>4</v>
      </c>
      <c r="E1338">
        <v>5</v>
      </c>
      <c r="F1338">
        <v>1</v>
      </c>
      <c r="G1338">
        <v>0</v>
      </c>
      <c r="H1338">
        <v>3</v>
      </c>
      <c r="I1338">
        <v>0</v>
      </c>
      <c r="J1338">
        <v>0</v>
      </c>
      <c r="L1338">
        <v>0</v>
      </c>
      <c r="M1338"/>
      <c r="N1338" s="7">
        <v>1234</v>
      </c>
      <c r="O1338" t="s">
        <v>326</v>
      </c>
      <c r="P1338" t="s">
        <v>327</v>
      </c>
      <c r="Q1338" t="s">
        <v>1112</v>
      </c>
      <c r="S1338" t="s">
        <v>326</v>
      </c>
    </row>
    <row r="1339" spans="1:20" x14ac:dyDescent="0.25">
      <c r="A1339">
        <v>144</v>
      </c>
      <c r="B1339">
        <v>146</v>
      </c>
      <c r="C1339">
        <v>100</v>
      </c>
      <c r="D1339">
        <v>10</v>
      </c>
      <c r="E1339">
        <v>5</v>
      </c>
      <c r="F1339">
        <v>1</v>
      </c>
      <c r="G1339">
        <v>1</v>
      </c>
      <c r="H1339">
        <v>3</v>
      </c>
      <c r="I1339">
        <v>1</v>
      </c>
      <c r="J1339">
        <v>0</v>
      </c>
      <c r="L1339">
        <v>0</v>
      </c>
      <c r="M1339"/>
      <c r="N1339">
        <v>1235</v>
      </c>
      <c r="O1339" t="s">
        <v>326</v>
      </c>
      <c r="P1339" t="s">
        <v>327</v>
      </c>
      <c r="Q1339" t="s">
        <v>1112</v>
      </c>
      <c r="S1339" t="s">
        <v>326</v>
      </c>
    </row>
    <row r="1340" spans="1:20" x14ac:dyDescent="0.25">
      <c r="A1340">
        <v>146</v>
      </c>
      <c r="B1340">
        <v>148</v>
      </c>
      <c r="C1340">
        <v>100</v>
      </c>
      <c r="D1340">
        <v>6</v>
      </c>
      <c r="E1340">
        <v>5</v>
      </c>
      <c r="F1340">
        <v>1</v>
      </c>
      <c r="G1340">
        <v>0</v>
      </c>
      <c r="H1340">
        <v>3</v>
      </c>
      <c r="I1340">
        <v>0</v>
      </c>
      <c r="J1340">
        <v>0</v>
      </c>
      <c r="L1340">
        <v>0</v>
      </c>
      <c r="M1340"/>
      <c r="N1340" s="7">
        <v>1236</v>
      </c>
      <c r="O1340" t="s">
        <v>326</v>
      </c>
      <c r="P1340" t="s">
        <v>327</v>
      </c>
      <c r="Q1340" t="s">
        <v>1112</v>
      </c>
      <c r="S1340" t="s">
        <v>326</v>
      </c>
    </row>
    <row r="1341" spans="1:20" x14ac:dyDescent="0.25">
      <c r="A1341">
        <v>148</v>
      </c>
      <c r="B1341">
        <v>150</v>
      </c>
      <c r="C1341">
        <v>100</v>
      </c>
      <c r="D1341">
        <v>8</v>
      </c>
      <c r="E1341">
        <v>5</v>
      </c>
      <c r="F1341">
        <v>1</v>
      </c>
      <c r="G1341">
        <v>0</v>
      </c>
      <c r="H1341">
        <v>3</v>
      </c>
      <c r="I1341">
        <v>1</v>
      </c>
      <c r="J1341">
        <v>0</v>
      </c>
      <c r="L1341">
        <v>0</v>
      </c>
      <c r="M1341"/>
      <c r="N1341">
        <v>1237</v>
      </c>
      <c r="O1341" t="s">
        <v>326</v>
      </c>
    </row>
    <row r="1342" spans="1:20" x14ac:dyDescent="0.25">
      <c r="A1342">
        <v>150</v>
      </c>
      <c r="B1342">
        <v>152</v>
      </c>
      <c r="C1342">
        <v>100</v>
      </c>
      <c r="D1342">
        <v>4</v>
      </c>
      <c r="E1342">
        <v>5</v>
      </c>
      <c r="F1342">
        <v>1</v>
      </c>
      <c r="G1342">
        <v>0</v>
      </c>
      <c r="H1342">
        <v>3</v>
      </c>
      <c r="I1342">
        <v>0</v>
      </c>
      <c r="J1342">
        <v>0</v>
      </c>
      <c r="L1342">
        <v>0</v>
      </c>
      <c r="M1342"/>
      <c r="N1342" s="7">
        <v>1238</v>
      </c>
      <c r="O1342" t="s">
        <v>326</v>
      </c>
      <c r="P1342" t="s">
        <v>327</v>
      </c>
      <c r="Q1342" t="s">
        <v>1112</v>
      </c>
      <c r="S1342">
        <v>0.01</v>
      </c>
    </row>
    <row r="1343" spans="1:20" x14ac:dyDescent="0.25">
      <c r="A1343">
        <v>152</v>
      </c>
      <c r="B1343">
        <v>154</v>
      </c>
      <c r="C1343">
        <v>100</v>
      </c>
      <c r="D1343">
        <v>7</v>
      </c>
      <c r="E1343">
        <v>5</v>
      </c>
      <c r="F1343">
        <v>1</v>
      </c>
      <c r="G1343">
        <v>0</v>
      </c>
      <c r="H1343">
        <v>3</v>
      </c>
      <c r="I1343">
        <v>1</v>
      </c>
      <c r="J1343">
        <v>0</v>
      </c>
      <c r="L1343">
        <v>0</v>
      </c>
      <c r="M1343" t="s">
        <v>1234</v>
      </c>
      <c r="N1343">
        <v>1239</v>
      </c>
      <c r="O1343">
        <v>0.25</v>
      </c>
      <c r="P1343">
        <v>5.0000000000000001E-3</v>
      </c>
      <c r="T1343">
        <f>AVERAGE(O1343,O1345:O1346)</f>
        <v>0.37666666666666671</v>
      </c>
    </row>
    <row r="1344" spans="1:20" x14ac:dyDescent="0.25">
      <c r="M1344" s="38" t="s">
        <v>369</v>
      </c>
      <c r="N1344" s="59">
        <v>1240</v>
      </c>
      <c r="O1344">
        <v>0.52</v>
      </c>
      <c r="Q1344" s="45">
        <v>34.4</v>
      </c>
      <c r="S1344" s="45">
        <v>0.17</v>
      </c>
    </row>
    <row r="1345" spans="1:20" x14ac:dyDescent="0.25">
      <c r="A1345">
        <v>154</v>
      </c>
      <c r="B1345">
        <v>156</v>
      </c>
      <c r="C1345">
        <v>100</v>
      </c>
      <c r="D1345">
        <v>3</v>
      </c>
      <c r="E1345">
        <v>1</v>
      </c>
      <c r="F1345">
        <v>1</v>
      </c>
      <c r="G1345">
        <v>2</v>
      </c>
      <c r="H1345">
        <v>2</v>
      </c>
      <c r="I1345">
        <v>0</v>
      </c>
      <c r="J1345">
        <v>3</v>
      </c>
      <c r="K1345">
        <v>4</v>
      </c>
      <c r="L1345">
        <v>2</v>
      </c>
      <c r="M1345" s="6" t="s">
        <v>1235</v>
      </c>
      <c r="N1345">
        <v>1241</v>
      </c>
      <c r="O1345">
        <v>0.56000000000000005</v>
      </c>
      <c r="P1345" t="s">
        <v>327</v>
      </c>
      <c r="Q1345">
        <v>0.9</v>
      </c>
      <c r="S1345">
        <v>0.45</v>
      </c>
    </row>
    <row r="1346" spans="1:20" x14ac:dyDescent="0.25">
      <c r="A1346">
        <v>156</v>
      </c>
      <c r="B1346">
        <v>158</v>
      </c>
      <c r="C1346">
        <v>100</v>
      </c>
      <c r="D1346">
        <v>4</v>
      </c>
      <c r="E1346">
        <v>1</v>
      </c>
      <c r="F1346">
        <v>1</v>
      </c>
      <c r="G1346">
        <v>2</v>
      </c>
      <c r="H1346">
        <v>2</v>
      </c>
      <c r="I1346">
        <v>1</v>
      </c>
      <c r="J1346">
        <v>3</v>
      </c>
      <c r="K1346">
        <v>4</v>
      </c>
      <c r="L1346">
        <v>1</v>
      </c>
      <c r="M1346" t="s">
        <v>1236</v>
      </c>
      <c r="N1346" s="67">
        <v>1242</v>
      </c>
      <c r="O1346">
        <v>0.32</v>
      </c>
      <c r="P1346" t="s">
        <v>327</v>
      </c>
      <c r="Q1346">
        <v>0.8</v>
      </c>
      <c r="S1346">
        <v>0.28000000000000003</v>
      </c>
    </row>
    <row r="1347" spans="1:20" x14ac:dyDescent="0.25">
      <c r="A1347">
        <v>158</v>
      </c>
      <c r="B1347">
        <v>160</v>
      </c>
      <c r="C1347">
        <v>100</v>
      </c>
      <c r="D1347">
        <v>6</v>
      </c>
      <c r="E1347">
        <v>1</v>
      </c>
      <c r="F1347">
        <v>1</v>
      </c>
      <c r="G1347">
        <v>2</v>
      </c>
      <c r="H1347">
        <v>2</v>
      </c>
      <c r="I1347">
        <v>1</v>
      </c>
      <c r="J1347">
        <v>3</v>
      </c>
      <c r="K1347">
        <v>4</v>
      </c>
      <c r="L1347">
        <v>1</v>
      </c>
      <c r="M1347" s="6" t="s">
        <v>1237</v>
      </c>
      <c r="N1347">
        <v>1243</v>
      </c>
      <c r="O1347">
        <v>0.09</v>
      </c>
      <c r="T1347">
        <f>AVERAGE(O1347:O1363,O1365:O1377)</f>
        <v>4.5714285714285728E-2</v>
      </c>
    </row>
    <row r="1348" spans="1:20" x14ac:dyDescent="0.25">
      <c r="A1348">
        <v>160</v>
      </c>
      <c r="B1348">
        <v>162</v>
      </c>
      <c r="C1348">
        <v>100</v>
      </c>
      <c r="D1348">
        <v>5</v>
      </c>
      <c r="E1348">
        <v>1</v>
      </c>
      <c r="F1348">
        <v>1</v>
      </c>
      <c r="G1348">
        <v>1</v>
      </c>
      <c r="H1348">
        <v>2</v>
      </c>
      <c r="I1348">
        <v>1</v>
      </c>
      <c r="J1348">
        <v>2</v>
      </c>
      <c r="L1348">
        <v>0</v>
      </c>
      <c r="M1348" t="s">
        <v>1238</v>
      </c>
      <c r="N1348" s="67">
        <v>1244</v>
      </c>
      <c r="O1348" t="s">
        <v>326</v>
      </c>
      <c r="P1348" t="s">
        <v>327</v>
      </c>
      <c r="Q1348" t="s">
        <v>1112</v>
      </c>
      <c r="S1348">
        <v>0.02</v>
      </c>
    </row>
    <row r="1349" spans="1:20" x14ac:dyDescent="0.25">
      <c r="A1349">
        <v>162</v>
      </c>
      <c r="B1349">
        <v>164</v>
      </c>
      <c r="C1349">
        <v>100</v>
      </c>
      <c r="D1349">
        <v>8</v>
      </c>
      <c r="E1349">
        <v>1</v>
      </c>
      <c r="F1349">
        <v>1</v>
      </c>
      <c r="G1349">
        <v>1</v>
      </c>
      <c r="H1349">
        <v>2</v>
      </c>
      <c r="I1349">
        <v>1</v>
      </c>
      <c r="J1349">
        <v>3</v>
      </c>
      <c r="L1349">
        <v>0</v>
      </c>
      <c r="M1349" s="8" t="s">
        <v>1239</v>
      </c>
      <c r="N1349">
        <v>1245</v>
      </c>
      <c r="O1349">
        <v>0.03</v>
      </c>
    </row>
    <row r="1350" spans="1:20" x14ac:dyDescent="0.25">
      <c r="A1350">
        <v>164</v>
      </c>
      <c r="B1350">
        <v>166</v>
      </c>
      <c r="C1350">
        <v>100</v>
      </c>
      <c r="D1350">
        <v>3</v>
      </c>
      <c r="E1350">
        <v>1</v>
      </c>
      <c r="F1350">
        <v>1</v>
      </c>
      <c r="G1350">
        <v>1</v>
      </c>
      <c r="H1350">
        <v>3</v>
      </c>
      <c r="I1350">
        <v>0</v>
      </c>
      <c r="J1350">
        <v>3</v>
      </c>
      <c r="L1350">
        <v>0</v>
      </c>
      <c r="M1350"/>
      <c r="N1350" s="67">
        <v>1246</v>
      </c>
      <c r="O1350">
        <v>0.01</v>
      </c>
      <c r="P1350" t="s">
        <v>327</v>
      </c>
      <c r="Q1350" t="s">
        <v>1112</v>
      </c>
      <c r="S1350">
        <v>0.01</v>
      </c>
    </row>
    <row r="1351" spans="1:20" x14ac:dyDescent="0.25">
      <c r="A1351">
        <v>166</v>
      </c>
      <c r="B1351">
        <v>168</v>
      </c>
      <c r="C1351">
        <v>100</v>
      </c>
      <c r="D1351">
        <v>3</v>
      </c>
      <c r="E1351">
        <v>1</v>
      </c>
      <c r="F1351">
        <v>1</v>
      </c>
      <c r="G1351">
        <v>1</v>
      </c>
      <c r="H1351">
        <v>2</v>
      </c>
      <c r="I1351">
        <v>0</v>
      </c>
      <c r="J1351">
        <v>2</v>
      </c>
      <c r="L1351">
        <v>0</v>
      </c>
      <c r="M1351"/>
      <c r="N1351">
        <v>1247</v>
      </c>
      <c r="O1351">
        <v>0.02</v>
      </c>
    </row>
    <row r="1352" spans="1:20" x14ac:dyDescent="0.25">
      <c r="A1352">
        <v>168</v>
      </c>
      <c r="B1352">
        <v>170</v>
      </c>
      <c r="C1352">
        <v>100</v>
      </c>
      <c r="D1352">
        <v>2</v>
      </c>
      <c r="E1352">
        <v>1</v>
      </c>
      <c r="F1352">
        <v>1</v>
      </c>
      <c r="G1352">
        <v>1</v>
      </c>
      <c r="H1352">
        <v>3</v>
      </c>
      <c r="I1352">
        <v>1</v>
      </c>
      <c r="J1352">
        <v>2</v>
      </c>
      <c r="K1352">
        <v>4</v>
      </c>
      <c r="L1352">
        <v>1</v>
      </c>
      <c r="M1352"/>
      <c r="N1352" s="67">
        <v>1248</v>
      </c>
      <c r="O1352">
        <v>0.04</v>
      </c>
      <c r="P1352" t="s">
        <v>327</v>
      </c>
      <c r="Q1352" t="s">
        <v>1112</v>
      </c>
      <c r="S1352">
        <v>0.03</v>
      </c>
    </row>
    <row r="1353" spans="1:20" x14ac:dyDescent="0.25">
      <c r="A1353">
        <v>170</v>
      </c>
      <c r="B1353">
        <v>172</v>
      </c>
      <c r="C1353">
        <v>100</v>
      </c>
      <c r="D1353">
        <v>4</v>
      </c>
      <c r="E1353">
        <v>1</v>
      </c>
      <c r="F1353">
        <v>1</v>
      </c>
      <c r="G1353">
        <v>2</v>
      </c>
      <c r="H1353">
        <v>3</v>
      </c>
      <c r="I1353">
        <v>1</v>
      </c>
      <c r="J1353">
        <v>3</v>
      </c>
      <c r="K1353">
        <v>4</v>
      </c>
      <c r="L1353">
        <v>2</v>
      </c>
      <c r="M1353"/>
      <c r="N1353">
        <v>1249</v>
      </c>
      <c r="O1353">
        <v>7.0000000000000007E-2</v>
      </c>
      <c r="P1353" t="s">
        <v>327</v>
      </c>
    </row>
    <row r="1354" spans="1:20" x14ac:dyDescent="0.25">
      <c r="A1354">
        <v>172</v>
      </c>
      <c r="B1354">
        <v>174</v>
      </c>
      <c r="C1354">
        <v>100</v>
      </c>
      <c r="D1354">
        <v>2</v>
      </c>
      <c r="E1354">
        <v>1</v>
      </c>
      <c r="F1354">
        <v>1</v>
      </c>
      <c r="G1354">
        <v>1</v>
      </c>
      <c r="H1354">
        <v>2</v>
      </c>
      <c r="I1354">
        <v>0</v>
      </c>
      <c r="J1354">
        <v>2</v>
      </c>
      <c r="K1354">
        <v>4</v>
      </c>
      <c r="L1354">
        <v>1</v>
      </c>
      <c r="M1354"/>
      <c r="N1354" s="67">
        <v>1250</v>
      </c>
      <c r="O1354">
        <v>0.11</v>
      </c>
      <c r="P1354" t="s">
        <v>327</v>
      </c>
      <c r="Q1354" t="s">
        <v>1112</v>
      </c>
      <c r="S1354">
        <v>0.1</v>
      </c>
    </row>
    <row r="1355" spans="1:20" x14ac:dyDescent="0.25">
      <c r="A1355">
        <v>174</v>
      </c>
      <c r="B1355">
        <v>176</v>
      </c>
      <c r="C1355">
        <v>100</v>
      </c>
      <c r="D1355">
        <v>3</v>
      </c>
      <c r="E1355">
        <v>1</v>
      </c>
      <c r="F1355">
        <v>1</v>
      </c>
      <c r="G1355">
        <v>1</v>
      </c>
      <c r="H1355">
        <v>3</v>
      </c>
      <c r="I1355">
        <v>1</v>
      </c>
      <c r="J1355">
        <v>2</v>
      </c>
      <c r="K1355">
        <v>4</v>
      </c>
      <c r="L1355">
        <v>1</v>
      </c>
      <c r="M1355" t="s">
        <v>1240</v>
      </c>
      <c r="N1355">
        <v>1251</v>
      </c>
      <c r="O1355">
        <v>0.14000000000000001</v>
      </c>
      <c r="P1355" t="s">
        <v>327</v>
      </c>
      <c r="Q1355">
        <v>0.6</v>
      </c>
      <c r="S1355">
        <v>0.11</v>
      </c>
    </row>
    <row r="1356" spans="1:20" x14ac:dyDescent="0.25">
      <c r="A1356">
        <v>176</v>
      </c>
      <c r="B1356">
        <v>178</v>
      </c>
      <c r="C1356">
        <v>100</v>
      </c>
      <c r="D1356">
        <v>3</v>
      </c>
      <c r="E1356">
        <v>1</v>
      </c>
      <c r="F1356">
        <v>1</v>
      </c>
      <c r="G1356">
        <v>1</v>
      </c>
      <c r="H1356">
        <v>3</v>
      </c>
      <c r="I1356">
        <v>1</v>
      </c>
      <c r="J1356">
        <v>2</v>
      </c>
      <c r="K1356">
        <v>4</v>
      </c>
      <c r="L1356">
        <v>1</v>
      </c>
      <c r="M1356"/>
      <c r="N1356" s="67">
        <v>1252</v>
      </c>
      <c r="O1356">
        <v>0.02</v>
      </c>
      <c r="P1356" t="s">
        <v>327</v>
      </c>
      <c r="Q1356" t="s">
        <v>1112</v>
      </c>
      <c r="S1356">
        <v>0.01</v>
      </c>
    </row>
    <row r="1357" spans="1:20" x14ac:dyDescent="0.25">
      <c r="A1357">
        <v>178</v>
      </c>
      <c r="B1357">
        <v>180</v>
      </c>
      <c r="C1357">
        <v>100</v>
      </c>
      <c r="D1357">
        <v>3</v>
      </c>
      <c r="E1357">
        <v>1</v>
      </c>
      <c r="F1357">
        <v>1</v>
      </c>
      <c r="G1357">
        <v>1</v>
      </c>
      <c r="H1357">
        <v>3</v>
      </c>
      <c r="I1357">
        <v>2</v>
      </c>
      <c r="J1357">
        <v>2</v>
      </c>
      <c r="K1357">
        <v>3</v>
      </c>
      <c r="L1357">
        <v>1</v>
      </c>
      <c r="M1357" t="s">
        <v>1241</v>
      </c>
      <c r="N1357">
        <v>1253</v>
      </c>
      <c r="O1357">
        <v>0.01</v>
      </c>
      <c r="P1357" t="s">
        <v>327</v>
      </c>
      <c r="Q1357" t="s">
        <v>1112</v>
      </c>
      <c r="S1357">
        <v>0.01</v>
      </c>
    </row>
    <row r="1358" spans="1:20" x14ac:dyDescent="0.25">
      <c r="A1358">
        <v>180</v>
      </c>
      <c r="B1358">
        <v>182</v>
      </c>
      <c r="C1358">
        <v>100</v>
      </c>
      <c r="D1358">
        <v>2</v>
      </c>
      <c r="E1358">
        <v>1</v>
      </c>
      <c r="F1358">
        <v>1</v>
      </c>
      <c r="G1358">
        <v>1</v>
      </c>
      <c r="H1358">
        <v>3</v>
      </c>
      <c r="I1358">
        <v>1</v>
      </c>
      <c r="J1358">
        <v>2</v>
      </c>
      <c r="K1358">
        <v>3</v>
      </c>
      <c r="L1358">
        <v>1</v>
      </c>
      <c r="M1358" t="s">
        <v>1242</v>
      </c>
      <c r="N1358" s="67">
        <v>1254</v>
      </c>
      <c r="O1358">
        <v>0.04</v>
      </c>
      <c r="P1358" t="s">
        <v>327</v>
      </c>
      <c r="Q1358" t="s">
        <v>1112</v>
      </c>
      <c r="S1358">
        <v>0.03</v>
      </c>
    </row>
    <row r="1359" spans="1:20" x14ac:dyDescent="0.25">
      <c r="A1359">
        <v>182</v>
      </c>
      <c r="B1359">
        <v>184</v>
      </c>
      <c r="C1359">
        <v>100</v>
      </c>
      <c r="D1359">
        <v>2</v>
      </c>
      <c r="E1359">
        <v>1</v>
      </c>
      <c r="F1359">
        <v>1</v>
      </c>
      <c r="G1359">
        <v>1</v>
      </c>
      <c r="H1359">
        <v>3</v>
      </c>
      <c r="I1359">
        <v>2</v>
      </c>
      <c r="J1359">
        <v>2</v>
      </c>
      <c r="K1359">
        <v>3</v>
      </c>
      <c r="L1359">
        <v>1</v>
      </c>
      <c r="M1359" t="s">
        <v>1243</v>
      </c>
      <c r="N1359">
        <v>1255</v>
      </c>
      <c r="O1359">
        <v>0.02</v>
      </c>
    </row>
    <row r="1360" spans="1:20" x14ac:dyDescent="0.25">
      <c r="A1360">
        <v>184</v>
      </c>
      <c r="B1360">
        <v>186</v>
      </c>
      <c r="C1360">
        <v>100</v>
      </c>
      <c r="D1360">
        <v>4</v>
      </c>
      <c r="E1360">
        <v>1</v>
      </c>
      <c r="F1360">
        <v>1</v>
      </c>
      <c r="G1360">
        <v>1</v>
      </c>
      <c r="H1360">
        <v>2</v>
      </c>
      <c r="I1360">
        <v>1</v>
      </c>
      <c r="J1360">
        <v>2</v>
      </c>
      <c r="K1360">
        <v>4</v>
      </c>
      <c r="L1360">
        <v>1</v>
      </c>
      <c r="M1360"/>
      <c r="N1360" s="67">
        <v>1256</v>
      </c>
      <c r="O1360">
        <v>0.03</v>
      </c>
      <c r="P1360" t="s">
        <v>327</v>
      </c>
      <c r="Q1360" t="s">
        <v>1112</v>
      </c>
      <c r="S1360">
        <v>0.02</v>
      </c>
    </row>
    <row r="1361" spans="1:19" x14ac:dyDescent="0.25">
      <c r="A1361">
        <v>186</v>
      </c>
      <c r="B1361">
        <v>188</v>
      </c>
      <c r="C1361">
        <v>100</v>
      </c>
      <c r="D1361">
        <v>8</v>
      </c>
      <c r="E1361">
        <v>1</v>
      </c>
      <c r="F1361">
        <v>1</v>
      </c>
      <c r="G1361">
        <v>1</v>
      </c>
      <c r="H1361">
        <v>2</v>
      </c>
      <c r="I1361">
        <v>0</v>
      </c>
      <c r="J1361">
        <v>2</v>
      </c>
      <c r="K1361">
        <v>4</v>
      </c>
      <c r="L1361">
        <v>1</v>
      </c>
      <c r="M1361"/>
      <c r="N1361">
        <v>1257</v>
      </c>
      <c r="O1361">
        <v>7.0000000000000007E-2</v>
      </c>
    </row>
    <row r="1362" spans="1:19" x14ac:dyDescent="0.25">
      <c r="A1362">
        <v>188</v>
      </c>
      <c r="B1362">
        <v>190</v>
      </c>
      <c r="C1362">
        <v>100</v>
      </c>
      <c r="D1362">
        <v>8</v>
      </c>
      <c r="E1362">
        <v>1</v>
      </c>
      <c r="F1362">
        <v>1</v>
      </c>
      <c r="G1362">
        <v>1</v>
      </c>
      <c r="H1362">
        <v>2</v>
      </c>
      <c r="I1362">
        <v>0</v>
      </c>
      <c r="J1362">
        <v>3</v>
      </c>
      <c r="K1362">
        <v>4</v>
      </c>
      <c r="L1362">
        <v>1</v>
      </c>
      <c r="M1362"/>
      <c r="N1362" s="67">
        <v>1258</v>
      </c>
      <c r="O1362">
        <v>0.02</v>
      </c>
      <c r="Q1362" t="s">
        <v>1112</v>
      </c>
      <c r="S1362">
        <v>0.02</v>
      </c>
    </row>
    <row r="1363" spans="1:19" x14ac:dyDescent="0.25">
      <c r="A1363">
        <v>190</v>
      </c>
      <c r="B1363">
        <v>192</v>
      </c>
      <c r="C1363">
        <v>100</v>
      </c>
      <c r="D1363">
        <v>7</v>
      </c>
      <c r="E1363">
        <v>1</v>
      </c>
      <c r="F1363">
        <v>1</v>
      </c>
      <c r="G1363">
        <v>1</v>
      </c>
      <c r="H1363">
        <v>1</v>
      </c>
      <c r="I1363">
        <v>0</v>
      </c>
      <c r="J1363">
        <v>3</v>
      </c>
      <c r="K1363">
        <v>4</v>
      </c>
      <c r="L1363">
        <v>1</v>
      </c>
      <c r="M1363"/>
      <c r="N1363">
        <v>1259</v>
      </c>
      <c r="O1363">
        <v>0.04</v>
      </c>
    </row>
    <row r="1364" spans="1:19" x14ac:dyDescent="0.25">
      <c r="M1364" s="45" t="s">
        <v>735</v>
      </c>
      <c r="N1364" s="59">
        <v>1260</v>
      </c>
      <c r="O1364" s="45">
        <v>0.61</v>
      </c>
      <c r="P1364" s="45">
        <v>0.5</v>
      </c>
      <c r="Q1364">
        <v>1.7</v>
      </c>
      <c r="S1364" s="45">
        <v>3.89</v>
      </c>
    </row>
    <row r="1365" spans="1:19" x14ac:dyDescent="0.25">
      <c r="A1365">
        <v>192</v>
      </c>
      <c r="B1365">
        <v>194</v>
      </c>
      <c r="C1365">
        <v>100</v>
      </c>
      <c r="D1365">
        <v>7</v>
      </c>
      <c r="E1365">
        <v>1</v>
      </c>
      <c r="F1365">
        <v>1</v>
      </c>
      <c r="G1365">
        <v>1</v>
      </c>
      <c r="H1365">
        <v>2</v>
      </c>
      <c r="I1365">
        <v>1</v>
      </c>
      <c r="J1365">
        <v>3</v>
      </c>
      <c r="K1365">
        <v>3</v>
      </c>
      <c r="L1365">
        <v>1</v>
      </c>
      <c r="M1365"/>
      <c r="N1365">
        <v>1261</v>
      </c>
      <c r="O1365">
        <v>0.02</v>
      </c>
      <c r="P1365" t="s">
        <v>327</v>
      </c>
      <c r="Q1365" t="s">
        <v>1112</v>
      </c>
      <c r="S1365">
        <v>0.02</v>
      </c>
    </row>
    <row r="1366" spans="1:19" x14ac:dyDescent="0.25">
      <c r="A1366">
        <v>194</v>
      </c>
      <c r="B1366">
        <v>196</v>
      </c>
      <c r="C1366">
        <v>100</v>
      </c>
      <c r="D1366">
        <v>3</v>
      </c>
      <c r="E1366">
        <v>1</v>
      </c>
      <c r="F1366">
        <v>1</v>
      </c>
      <c r="G1366">
        <v>2</v>
      </c>
      <c r="H1366">
        <v>2</v>
      </c>
      <c r="I1366">
        <v>0</v>
      </c>
      <c r="J1366">
        <v>3</v>
      </c>
      <c r="K1366">
        <v>4</v>
      </c>
      <c r="L1366">
        <v>1</v>
      </c>
      <c r="M1366"/>
      <c r="N1366" s="67">
        <v>1262</v>
      </c>
      <c r="O1366">
        <v>7.0000000000000007E-2</v>
      </c>
      <c r="P1366" t="s">
        <v>327</v>
      </c>
      <c r="Q1366" t="s">
        <v>1112</v>
      </c>
      <c r="S1366">
        <v>0.05</v>
      </c>
    </row>
    <row r="1367" spans="1:19" x14ac:dyDescent="0.25">
      <c r="A1367">
        <v>196</v>
      </c>
      <c r="B1367">
        <v>198</v>
      </c>
      <c r="C1367">
        <v>100</v>
      </c>
      <c r="D1367">
        <v>4</v>
      </c>
      <c r="E1367">
        <v>1</v>
      </c>
      <c r="F1367">
        <v>1</v>
      </c>
      <c r="G1367">
        <v>1</v>
      </c>
      <c r="H1367">
        <v>2</v>
      </c>
      <c r="I1367">
        <v>1</v>
      </c>
      <c r="J1367">
        <v>3</v>
      </c>
      <c r="K1367">
        <v>4</v>
      </c>
      <c r="L1367">
        <v>1</v>
      </c>
      <c r="M1367"/>
      <c r="N1367">
        <v>1263</v>
      </c>
      <c r="O1367">
        <v>0.03</v>
      </c>
    </row>
    <row r="1368" spans="1:19" x14ac:dyDescent="0.25">
      <c r="A1368">
        <v>198</v>
      </c>
      <c r="B1368">
        <v>200</v>
      </c>
      <c r="C1368">
        <v>100</v>
      </c>
      <c r="D1368">
        <v>3</v>
      </c>
      <c r="E1368">
        <v>1</v>
      </c>
      <c r="F1368">
        <v>1</v>
      </c>
      <c r="G1368">
        <v>1</v>
      </c>
      <c r="H1368">
        <v>2</v>
      </c>
      <c r="I1368">
        <v>0</v>
      </c>
      <c r="J1368">
        <v>3</v>
      </c>
      <c r="K1368">
        <v>4</v>
      </c>
      <c r="L1368">
        <v>1</v>
      </c>
      <c r="M1368" t="s">
        <v>1244</v>
      </c>
      <c r="N1368" s="67">
        <v>1264</v>
      </c>
      <c r="O1368">
        <v>0.11</v>
      </c>
      <c r="P1368" t="s">
        <v>327</v>
      </c>
      <c r="Q1368" t="s">
        <v>1112</v>
      </c>
      <c r="S1368">
        <v>0.08</v>
      </c>
    </row>
    <row r="1369" spans="1:19" x14ac:dyDescent="0.25">
      <c r="A1369">
        <v>200</v>
      </c>
      <c r="B1369">
        <v>202</v>
      </c>
      <c r="C1369">
        <v>100</v>
      </c>
      <c r="D1369">
        <v>3</v>
      </c>
      <c r="E1369">
        <v>1</v>
      </c>
      <c r="F1369">
        <v>1</v>
      </c>
      <c r="G1369">
        <v>1</v>
      </c>
      <c r="H1369">
        <v>2</v>
      </c>
      <c r="I1369">
        <v>1</v>
      </c>
      <c r="J1369">
        <v>3</v>
      </c>
      <c r="K1369">
        <v>4</v>
      </c>
      <c r="L1369">
        <v>1</v>
      </c>
      <c r="M1369"/>
      <c r="N1369">
        <v>1265</v>
      </c>
      <c r="O1369">
        <v>0.1</v>
      </c>
      <c r="P1369" t="s">
        <v>327</v>
      </c>
      <c r="Q1369" t="s">
        <v>1112</v>
      </c>
      <c r="S1369">
        <v>0.08</v>
      </c>
    </row>
    <row r="1370" spans="1:19" x14ac:dyDescent="0.25">
      <c r="A1370">
        <v>202</v>
      </c>
      <c r="B1370">
        <v>204</v>
      </c>
      <c r="C1370">
        <v>100</v>
      </c>
      <c r="D1370">
        <v>5</v>
      </c>
      <c r="E1370">
        <v>1</v>
      </c>
      <c r="F1370">
        <v>1</v>
      </c>
      <c r="G1370">
        <v>1</v>
      </c>
      <c r="H1370">
        <v>2</v>
      </c>
      <c r="I1370">
        <v>1</v>
      </c>
      <c r="J1370">
        <v>3</v>
      </c>
      <c r="K1370">
        <v>4</v>
      </c>
      <c r="L1370">
        <v>1</v>
      </c>
      <c r="M1370"/>
      <c r="N1370" s="67">
        <v>1266</v>
      </c>
      <c r="O1370">
        <v>0.02</v>
      </c>
      <c r="P1370" t="s">
        <v>327</v>
      </c>
      <c r="Q1370" t="s">
        <v>1112</v>
      </c>
      <c r="S1370">
        <v>0.02</v>
      </c>
    </row>
    <row r="1371" spans="1:19" x14ac:dyDescent="0.25">
      <c r="A1371">
        <v>204</v>
      </c>
      <c r="B1371">
        <v>206</v>
      </c>
      <c r="C1371">
        <v>100</v>
      </c>
      <c r="D1371">
        <v>4</v>
      </c>
      <c r="E1371">
        <v>1</v>
      </c>
      <c r="F1371">
        <v>1</v>
      </c>
      <c r="G1371">
        <v>1</v>
      </c>
      <c r="H1371">
        <v>2</v>
      </c>
      <c r="I1371">
        <v>1</v>
      </c>
      <c r="J1371">
        <v>3</v>
      </c>
      <c r="K1371">
        <v>4</v>
      </c>
      <c r="L1371">
        <v>1</v>
      </c>
      <c r="M1371" t="s">
        <v>1245</v>
      </c>
      <c r="N1371">
        <v>1267</v>
      </c>
      <c r="O1371" t="s">
        <v>326</v>
      </c>
      <c r="P1371" t="s">
        <v>327</v>
      </c>
      <c r="Q1371" t="s">
        <v>1112</v>
      </c>
      <c r="S1371">
        <v>0.01</v>
      </c>
    </row>
    <row r="1372" spans="1:19" x14ac:dyDescent="0.25">
      <c r="A1372">
        <v>206</v>
      </c>
      <c r="B1372">
        <v>208</v>
      </c>
      <c r="C1372">
        <v>100</v>
      </c>
      <c r="D1372">
        <v>2</v>
      </c>
      <c r="E1372">
        <v>1</v>
      </c>
      <c r="F1372">
        <v>1</v>
      </c>
      <c r="G1372">
        <v>2</v>
      </c>
      <c r="H1372">
        <v>2</v>
      </c>
      <c r="I1372">
        <v>1</v>
      </c>
      <c r="J1372">
        <v>3</v>
      </c>
      <c r="K1372">
        <v>4</v>
      </c>
      <c r="L1372">
        <v>1</v>
      </c>
      <c r="M1372" t="s">
        <v>1246</v>
      </c>
      <c r="N1372" s="67">
        <v>1268</v>
      </c>
      <c r="O1372">
        <v>0.04</v>
      </c>
      <c r="P1372" t="s">
        <v>327</v>
      </c>
      <c r="Q1372" t="s">
        <v>1112</v>
      </c>
      <c r="S1372">
        <v>0.03</v>
      </c>
    </row>
    <row r="1373" spans="1:19" x14ac:dyDescent="0.25">
      <c r="A1373">
        <v>208</v>
      </c>
      <c r="B1373">
        <v>210</v>
      </c>
      <c r="C1373">
        <v>100</v>
      </c>
      <c r="D1373">
        <v>10</v>
      </c>
      <c r="E1373">
        <v>1</v>
      </c>
      <c r="F1373">
        <v>1</v>
      </c>
      <c r="G1373">
        <v>1</v>
      </c>
      <c r="H1373">
        <v>2</v>
      </c>
      <c r="I1373">
        <v>0</v>
      </c>
      <c r="J1373">
        <v>3</v>
      </c>
      <c r="K1373">
        <v>4</v>
      </c>
      <c r="L1373">
        <v>1</v>
      </c>
      <c r="M1373" t="s">
        <v>1246</v>
      </c>
      <c r="N1373">
        <v>1269</v>
      </c>
      <c r="O1373">
        <v>0.02</v>
      </c>
      <c r="P1373" t="s">
        <v>327</v>
      </c>
      <c r="Q1373" t="s">
        <v>1112</v>
      </c>
      <c r="S1373">
        <v>0.02</v>
      </c>
    </row>
    <row r="1374" spans="1:19" x14ac:dyDescent="0.25">
      <c r="A1374">
        <v>210</v>
      </c>
      <c r="B1374">
        <v>212</v>
      </c>
      <c r="C1374">
        <v>100</v>
      </c>
      <c r="D1374">
        <v>4</v>
      </c>
      <c r="E1374">
        <v>1</v>
      </c>
      <c r="F1374">
        <v>1</v>
      </c>
      <c r="G1374">
        <v>1</v>
      </c>
      <c r="H1374">
        <v>2</v>
      </c>
      <c r="I1374">
        <v>0</v>
      </c>
      <c r="J1374">
        <v>3</v>
      </c>
      <c r="K1374">
        <v>4</v>
      </c>
      <c r="L1374">
        <v>1</v>
      </c>
      <c r="M1374"/>
      <c r="N1374" s="67">
        <v>1270</v>
      </c>
      <c r="O1374">
        <v>0.02</v>
      </c>
      <c r="P1374" t="s">
        <v>327</v>
      </c>
      <c r="Q1374" t="s">
        <v>1112</v>
      </c>
      <c r="S1374">
        <v>0.02</v>
      </c>
    </row>
    <row r="1375" spans="1:19" x14ac:dyDescent="0.25">
      <c r="A1375">
        <v>212</v>
      </c>
      <c r="B1375">
        <v>214</v>
      </c>
      <c r="C1375">
        <v>100</v>
      </c>
      <c r="D1375">
        <v>5</v>
      </c>
      <c r="E1375">
        <v>1</v>
      </c>
      <c r="F1375">
        <v>1</v>
      </c>
      <c r="G1375">
        <v>1</v>
      </c>
      <c r="H1375">
        <v>2</v>
      </c>
      <c r="I1375">
        <v>1</v>
      </c>
      <c r="J1375">
        <v>3</v>
      </c>
      <c r="K1375">
        <v>4</v>
      </c>
      <c r="L1375">
        <v>1</v>
      </c>
      <c r="M1375" t="s">
        <v>1247</v>
      </c>
      <c r="N1375">
        <v>1271</v>
      </c>
      <c r="O1375">
        <v>0.02</v>
      </c>
      <c r="P1375" t="s">
        <v>327</v>
      </c>
      <c r="Q1375">
        <v>0.5</v>
      </c>
      <c r="S1375">
        <v>0.02</v>
      </c>
    </row>
    <row r="1376" spans="1:19" x14ac:dyDescent="0.25">
      <c r="A1376">
        <v>214</v>
      </c>
      <c r="B1376">
        <v>216</v>
      </c>
      <c r="C1376">
        <v>100</v>
      </c>
      <c r="D1376">
        <v>5</v>
      </c>
      <c r="E1376">
        <v>1</v>
      </c>
      <c r="F1376">
        <v>1</v>
      </c>
      <c r="G1376">
        <v>1</v>
      </c>
      <c r="H1376">
        <v>2</v>
      </c>
      <c r="I1376">
        <v>0</v>
      </c>
      <c r="J1376">
        <v>3</v>
      </c>
      <c r="K1376">
        <v>0</v>
      </c>
      <c r="L1376">
        <v>0</v>
      </c>
      <c r="M1376" t="s">
        <v>1248</v>
      </c>
      <c r="N1376" s="67">
        <v>1272</v>
      </c>
      <c r="O1376">
        <v>0.01</v>
      </c>
      <c r="P1376" t="s">
        <v>327</v>
      </c>
      <c r="Q1376" t="s">
        <v>1112</v>
      </c>
      <c r="S1376">
        <v>0.02</v>
      </c>
    </row>
    <row r="1377" spans="1:20" x14ac:dyDescent="0.25">
      <c r="A1377">
        <v>216</v>
      </c>
      <c r="B1377">
        <v>218</v>
      </c>
      <c r="C1377">
        <v>100</v>
      </c>
      <c r="D1377">
        <v>4</v>
      </c>
      <c r="E1377">
        <v>1</v>
      </c>
      <c r="F1377">
        <v>1</v>
      </c>
      <c r="G1377">
        <v>1</v>
      </c>
      <c r="H1377">
        <v>2</v>
      </c>
      <c r="I1377">
        <v>0</v>
      </c>
      <c r="J1377">
        <v>3</v>
      </c>
      <c r="K1377">
        <v>4</v>
      </c>
      <c r="L1377">
        <v>1</v>
      </c>
      <c r="M1377" t="s">
        <v>1249</v>
      </c>
      <c r="N1377">
        <v>1273</v>
      </c>
      <c r="O1377">
        <v>0.06</v>
      </c>
      <c r="P1377" t="s">
        <v>327</v>
      </c>
      <c r="Q1377">
        <v>0.5</v>
      </c>
      <c r="S1377">
        <v>0.04</v>
      </c>
    </row>
    <row r="1378" spans="1:20" x14ac:dyDescent="0.25">
      <c r="A1378">
        <v>218</v>
      </c>
      <c r="B1378">
        <v>220</v>
      </c>
      <c r="C1378">
        <v>100</v>
      </c>
      <c r="D1378">
        <v>8</v>
      </c>
      <c r="E1378">
        <v>1</v>
      </c>
      <c r="F1378">
        <v>1</v>
      </c>
      <c r="G1378">
        <v>1</v>
      </c>
      <c r="H1378">
        <v>2</v>
      </c>
      <c r="I1378">
        <v>0</v>
      </c>
      <c r="J1378">
        <v>3</v>
      </c>
      <c r="K1378">
        <v>4</v>
      </c>
      <c r="L1378">
        <v>1</v>
      </c>
      <c r="M1378"/>
      <c r="N1378" s="67">
        <v>1274</v>
      </c>
      <c r="O1378">
        <v>0.17</v>
      </c>
      <c r="P1378" t="s">
        <v>327</v>
      </c>
      <c r="Q1378">
        <v>1.1000000000000001</v>
      </c>
      <c r="S1378">
        <v>0.12</v>
      </c>
      <c r="T1378">
        <f>AVERAGE(O1378:O1383,O1385:O1403,O1405:O1423)</f>
        <v>0.34363636363636357</v>
      </c>
    </row>
    <row r="1379" spans="1:20" x14ac:dyDescent="0.25">
      <c r="A1379">
        <v>220</v>
      </c>
      <c r="B1379">
        <v>222</v>
      </c>
      <c r="C1379">
        <v>100</v>
      </c>
      <c r="D1379">
        <v>3</v>
      </c>
      <c r="E1379">
        <v>1</v>
      </c>
      <c r="F1379">
        <v>1</v>
      </c>
      <c r="G1379">
        <v>3</v>
      </c>
      <c r="H1379">
        <v>2</v>
      </c>
      <c r="I1379">
        <v>0</v>
      </c>
      <c r="J1379">
        <v>3</v>
      </c>
      <c r="K1379">
        <v>4</v>
      </c>
      <c r="L1379">
        <v>1</v>
      </c>
      <c r="M1379" s="6" t="s">
        <v>1250</v>
      </c>
      <c r="N1379">
        <v>1275</v>
      </c>
      <c r="O1379">
        <v>0.22</v>
      </c>
      <c r="P1379">
        <v>1.4E-2</v>
      </c>
      <c r="Q1379">
        <v>2.2999999999999998</v>
      </c>
      <c r="S1379">
        <v>0.12</v>
      </c>
    </row>
    <row r="1380" spans="1:20" x14ac:dyDescent="0.25">
      <c r="A1380">
        <v>222</v>
      </c>
      <c r="B1380">
        <v>224</v>
      </c>
      <c r="C1380">
        <v>100</v>
      </c>
      <c r="D1380">
        <v>4</v>
      </c>
      <c r="E1380">
        <v>1</v>
      </c>
      <c r="F1380">
        <v>1</v>
      </c>
      <c r="G1380">
        <v>3</v>
      </c>
      <c r="H1380">
        <v>2</v>
      </c>
      <c r="I1380">
        <v>0</v>
      </c>
      <c r="J1380">
        <v>1</v>
      </c>
      <c r="K1380">
        <v>4</v>
      </c>
      <c r="L1380">
        <v>3</v>
      </c>
      <c r="M1380" t="s">
        <v>1251</v>
      </c>
      <c r="N1380" s="67">
        <v>1276</v>
      </c>
      <c r="O1380">
        <v>1.41</v>
      </c>
      <c r="P1380">
        <v>1.9E-2</v>
      </c>
      <c r="Q1380">
        <v>5.2</v>
      </c>
      <c r="S1380">
        <v>0.9</v>
      </c>
    </row>
    <row r="1381" spans="1:20" x14ac:dyDescent="0.25">
      <c r="A1381">
        <v>224</v>
      </c>
      <c r="B1381">
        <v>226</v>
      </c>
      <c r="C1381">
        <v>100</v>
      </c>
      <c r="D1381">
        <v>6</v>
      </c>
      <c r="E1381">
        <v>1</v>
      </c>
      <c r="F1381">
        <v>1</v>
      </c>
      <c r="G1381">
        <v>2</v>
      </c>
      <c r="H1381">
        <v>2</v>
      </c>
      <c r="I1381">
        <v>0</v>
      </c>
      <c r="J1381">
        <v>1</v>
      </c>
      <c r="K1381">
        <v>4</v>
      </c>
      <c r="L1381">
        <v>2</v>
      </c>
      <c r="M1381" s="6" t="s">
        <v>1252</v>
      </c>
      <c r="N1381">
        <v>1277</v>
      </c>
      <c r="O1381">
        <v>0.53</v>
      </c>
      <c r="P1381">
        <v>7.0000000000000001E-3</v>
      </c>
      <c r="Q1381">
        <v>2.4</v>
      </c>
      <c r="S1381">
        <v>0.34</v>
      </c>
    </row>
    <row r="1382" spans="1:20" x14ac:dyDescent="0.25">
      <c r="A1382">
        <v>226</v>
      </c>
      <c r="B1382">
        <v>228</v>
      </c>
      <c r="C1382">
        <v>100</v>
      </c>
      <c r="D1382">
        <v>12</v>
      </c>
      <c r="E1382">
        <v>1</v>
      </c>
      <c r="F1382">
        <v>3</v>
      </c>
      <c r="G1382">
        <v>1</v>
      </c>
      <c r="H1382">
        <v>2</v>
      </c>
      <c r="I1382">
        <v>0</v>
      </c>
      <c r="J1382">
        <v>1</v>
      </c>
      <c r="L1382">
        <v>0</v>
      </c>
      <c r="M1382" s="6" t="s">
        <v>1253</v>
      </c>
      <c r="N1382" s="67">
        <v>1278</v>
      </c>
      <c r="O1382">
        <v>0.04</v>
      </c>
      <c r="P1382" t="s">
        <v>327</v>
      </c>
      <c r="Q1382">
        <v>0.6</v>
      </c>
      <c r="S1382">
        <v>0.03</v>
      </c>
    </row>
    <row r="1383" spans="1:20" x14ac:dyDescent="0.25">
      <c r="A1383">
        <v>228</v>
      </c>
      <c r="B1383">
        <v>230</v>
      </c>
      <c r="C1383">
        <v>100</v>
      </c>
      <c r="D1383">
        <v>8</v>
      </c>
      <c r="E1383">
        <v>1</v>
      </c>
      <c r="F1383">
        <v>1</v>
      </c>
      <c r="G1383">
        <v>1</v>
      </c>
      <c r="H1383">
        <v>2</v>
      </c>
      <c r="I1383">
        <v>0</v>
      </c>
      <c r="J1383">
        <v>2</v>
      </c>
      <c r="K1383">
        <v>4</v>
      </c>
      <c r="L1383">
        <v>1</v>
      </c>
      <c r="M1383" s="68" t="s">
        <v>1254</v>
      </c>
      <c r="N1383">
        <v>1279</v>
      </c>
      <c r="O1383">
        <v>0.04</v>
      </c>
      <c r="P1383" t="s">
        <v>327</v>
      </c>
      <c r="Q1383" t="s">
        <v>1112</v>
      </c>
      <c r="S1383">
        <v>0.02</v>
      </c>
    </row>
    <row r="1384" spans="1:20" x14ac:dyDescent="0.25">
      <c r="M1384" s="38" t="s">
        <v>371</v>
      </c>
      <c r="N1384" s="59">
        <v>1280</v>
      </c>
      <c r="O1384" s="45">
        <v>1.06</v>
      </c>
      <c r="P1384">
        <v>0.14399999999999999</v>
      </c>
      <c r="Q1384" s="45">
        <v>88</v>
      </c>
      <c r="S1384" s="45">
        <v>0.46</v>
      </c>
    </row>
    <row r="1385" spans="1:20" x14ac:dyDescent="0.25">
      <c r="A1385">
        <v>230</v>
      </c>
      <c r="B1385">
        <v>232</v>
      </c>
      <c r="C1385">
        <v>100</v>
      </c>
      <c r="D1385">
        <v>10</v>
      </c>
      <c r="E1385">
        <v>1</v>
      </c>
      <c r="F1385">
        <v>2</v>
      </c>
      <c r="G1385">
        <v>0</v>
      </c>
      <c r="H1385">
        <v>1</v>
      </c>
      <c r="I1385">
        <v>1</v>
      </c>
      <c r="J1385">
        <v>1</v>
      </c>
      <c r="K1385">
        <v>4</v>
      </c>
      <c r="L1385">
        <v>1</v>
      </c>
      <c r="M1385"/>
      <c r="N1385">
        <v>1281</v>
      </c>
      <c r="O1385">
        <v>7.0000000000000007E-2</v>
      </c>
      <c r="P1385" t="s">
        <v>327</v>
      </c>
      <c r="Q1385" t="s">
        <v>1112</v>
      </c>
      <c r="S1385">
        <v>0.04</v>
      </c>
    </row>
    <row r="1386" spans="1:20" x14ac:dyDescent="0.25">
      <c r="A1386">
        <v>232</v>
      </c>
      <c r="B1386">
        <v>234</v>
      </c>
      <c r="C1386">
        <v>100</v>
      </c>
      <c r="D1386">
        <v>14</v>
      </c>
      <c r="E1386">
        <v>1</v>
      </c>
      <c r="F1386">
        <v>2</v>
      </c>
      <c r="G1386">
        <v>1</v>
      </c>
      <c r="H1386">
        <v>2</v>
      </c>
      <c r="I1386">
        <v>0</v>
      </c>
      <c r="J1386">
        <v>1</v>
      </c>
      <c r="K1386">
        <v>4</v>
      </c>
      <c r="L1386">
        <v>1</v>
      </c>
      <c r="M1386"/>
      <c r="N1386" s="67">
        <v>1282</v>
      </c>
      <c r="O1386">
        <v>0.21</v>
      </c>
      <c r="P1386" t="s">
        <v>327</v>
      </c>
      <c r="Q1386">
        <v>2.7</v>
      </c>
      <c r="S1386">
        <v>7.0000000000000007E-2</v>
      </c>
    </row>
    <row r="1387" spans="1:20" x14ac:dyDescent="0.25">
      <c r="A1387">
        <v>234</v>
      </c>
      <c r="B1387">
        <v>236</v>
      </c>
      <c r="C1387">
        <v>100</v>
      </c>
      <c r="D1387">
        <v>9</v>
      </c>
      <c r="E1387">
        <v>1</v>
      </c>
      <c r="F1387">
        <v>2</v>
      </c>
      <c r="G1387">
        <v>1</v>
      </c>
      <c r="H1387">
        <v>1</v>
      </c>
      <c r="I1387">
        <v>0</v>
      </c>
      <c r="J1387">
        <v>1</v>
      </c>
      <c r="K1387">
        <v>3</v>
      </c>
      <c r="L1387">
        <v>1</v>
      </c>
      <c r="M1387" t="s">
        <v>1255</v>
      </c>
      <c r="N1387">
        <v>1283</v>
      </c>
      <c r="O1387">
        <v>0.16</v>
      </c>
      <c r="P1387" t="s">
        <v>327</v>
      </c>
      <c r="Q1387">
        <v>2.4</v>
      </c>
      <c r="S1387">
        <v>0.06</v>
      </c>
    </row>
    <row r="1388" spans="1:20" x14ac:dyDescent="0.25">
      <c r="A1388">
        <v>236</v>
      </c>
      <c r="B1388">
        <v>238</v>
      </c>
      <c r="C1388">
        <v>100</v>
      </c>
      <c r="D1388">
        <v>6</v>
      </c>
      <c r="E1388">
        <v>1</v>
      </c>
      <c r="F1388">
        <v>2</v>
      </c>
      <c r="G1388">
        <v>1</v>
      </c>
      <c r="H1388">
        <v>2</v>
      </c>
      <c r="I1388">
        <v>0</v>
      </c>
      <c r="J1388">
        <v>2</v>
      </c>
      <c r="K1388">
        <v>2</v>
      </c>
      <c r="L1388">
        <v>2</v>
      </c>
      <c r="M1388" s="6" t="s">
        <v>1256</v>
      </c>
      <c r="N1388" s="67">
        <v>1284</v>
      </c>
      <c r="O1388">
        <v>0.18</v>
      </c>
      <c r="P1388" t="s">
        <v>327</v>
      </c>
      <c r="Q1388">
        <v>2.4</v>
      </c>
      <c r="S1388">
        <v>0.06</v>
      </c>
    </row>
    <row r="1389" spans="1:20" x14ac:dyDescent="0.25">
      <c r="A1389">
        <v>238</v>
      </c>
      <c r="B1389">
        <v>240</v>
      </c>
      <c r="C1389">
        <v>100</v>
      </c>
      <c r="D1389">
        <v>11</v>
      </c>
      <c r="E1389">
        <v>1</v>
      </c>
      <c r="F1389">
        <v>2</v>
      </c>
      <c r="G1389">
        <v>2</v>
      </c>
      <c r="H1389">
        <v>1</v>
      </c>
      <c r="I1389">
        <v>0</v>
      </c>
      <c r="J1389">
        <v>1</v>
      </c>
      <c r="L1389">
        <v>0</v>
      </c>
      <c r="M1389"/>
      <c r="N1389">
        <v>1285</v>
      </c>
      <c r="O1389">
        <v>0.04</v>
      </c>
      <c r="P1389" t="s">
        <v>327</v>
      </c>
      <c r="Q1389">
        <v>0.6</v>
      </c>
      <c r="S1389">
        <v>0.02</v>
      </c>
    </row>
    <row r="1390" spans="1:20" x14ac:dyDescent="0.25">
      <c r="A1390">
        <v>240</v>
      </c>
      <c r="B1390">
        <v>242</v>
      </c>
      <c r="C1390">
        <v>100</v>
      </c>
      <c r="D1390">
        <v>10</v>
      </c>
      <c r="E1390">
        <v>1</v>
      </c>
      <c r="F1390">
        <v>2</v>
      </c>
      <c r="G1390">
        <v>1</v>
      </c>
      <c r="H1390">
        <v>1</v>
      </c>
      <c r="I1390">
        <v>0</v>
      </c>
      <c r="J1390">
        <v>3</v>
      </c>
      <c r="L1390">
        <v>0</v>
      </c>
      <c r="M1390"/>
      <c r="N1390" s="67">
        <v>1286</v>
      </c>
      <c r="O1390">
        <v>0.06</v>
      </c>
      <c r="P1390">
        <v>1.2999999999999999E-2</v>
      </c>
      <c r="Q1390">
        <v>0.6</v>
      </c>
      <c r="S1390">
        <v>0.04</v>
      </c>
    </row>
    <row r="1391" spans="1:20" x14ac:dyDescent="0.25">
      <c r="A1391">
        <v>242</v>
      </c>
      <c r="B1391">
        <v>244</v>
      </c>
      <c r="C1391">
        <v>100</v>
      </c>
      <c r="D1391">
        <v>16</v>
      </c>
      <c r="E1391">
        <v>1</v>
      </c>
      <c r="F1391">
        <v>1</v>
      </c>
      <c r="G1391">
        <v>1</v>
      </c>
      <c r="H1391">
        <v>1</v>
      </c>
      <c r="I1391">
        <v>0</v>
      </c>
      <c r="J1391">
        <v>3</v>
      </c>
      <c r="K1391">
        <v>4</v>
      </c>
      <c r="L1391">
        <v>1</v>
      </c>
      <c r="M1391"/>
      <c r="N1391">
        <v>1287</v>
      </c>
      <c r="O1391">
        <v>0.42</v>
      </c>
      <c r="P1391">
        <v>2.5000000000000001E-2</v>
      </c>
      <c r="Q1391">
        <v>8.8000000000000007</v>
      </c>
      <c r="S1391">
        <v>0.17</v>
      </c>
    </row>
    <row r="1392" spans="1:20" x14ac:dyDescent="0.25">
      <c r="A1392">
        <v>244</v>
      </c>
      <c r="B1392">
        <v>246</v>
      </c>
      <c r="C1392">
        <v>100</v>
      </c>
      <c r="D1392">
        <v>4</v>
      </c>
      <c r="E1392">
        <v>1</v>
      </c>
      <c r="F1392">
        <v>1</v>
      </c>
      <c r="G1392">
        <v>2</v>
      </c>
      <c r="H1392">
        <v>2</v>
      </c>
      <c r="I1392">
        <v>0</v>
      </c>
      <c r="J1392">
        <v>2</v>
      </c>
      <c r="K1392">
        <v>3</v>
      </c>
      <c r="L1392">
        <v>2</v>
      </c>
      <c r="M1392" t="s">
        <v>1257</v>
      </c>
      <c r="N1392" s="67">
        <v>1288</v>
      </c>
      <c r="O1392">
        <v>0.21</v>
      </c>
      <c r="P1392" t="s">
        <v>327</v>
      </c>
      <c r="Q1392">
        <v>3</v>
      </c>
      <c r="S1392">
        <v>7.0000000000000007E-2</v>
      </c>
    </row>
    <row r="1393" spans="1:19" x14ac:dyDescent="0.25">
      <c r="A1393">
        <v>246</v>
      </c>
      <c r="B1393">
        <v>248</v>
      </c>
      <c r="C1393">
        <v>100</v>
      </c>
      <c r="D1393">
        <v>5</v>
      </c>
      <c r="E1393">
        <v>1</v>
      </c>
      <c r="F1393">
        <v>1</v>
      </c>
      <c r="G1393">
        <v>3</v>
      </c>
      <c r="H1393">
        <v>2</v>
      </c>
      <c r="I1393">
        <v>1</v>
      </c>
      <c r="J1393">
        <v>3</v>
      </c>
      <c r="K1393">
        <v>4</v>
      </c>
      <c r="L1393">
        <v>2</v>
      </c>
      <c r="M1393" t="s">
        <v>1217</v>
      </c>
      <c r="N1393">
        <v>1289</v>
      </c>
      <c r="O1393">
        <v>0.24</v>
      </c>
      <c r="P1393">
        <v>1.0999999999999999E-2</v>
      </c>
      <c r="Q1393">
        <v>2.9</v>
      </c>
      <c r="S1393">
        <v>0.1</v>
      </c>
    </row>
    <row r="1394" spans="1:19" x14ac:dyDescent="0.25">
      <c r="A1394">
        <v>248</v>
      </c>
      <c r="B1394">
        <v>250</v>
      </c>
      <c r="C1394">
        <v>100</v>
      </c>
      <c r="D1394">
        <v>5</v>
      </c>
      <c r="E1394">
        <v>1</v>
      </c>
      <c r="F1394">
        <v>1</v>
      </c>
      <c r="G1394">
        <v>2</v>
      </c>
      <c r="H1394">
        <v>2</v>
      </c>
      <c r="I1394">
        <v>1</v>
      </c>
      <c r="J1394">
        <v>3</v>
      </c>
      <c r="K1394">
        <v>3</v>
      </c>
      <c r="L1394">
        <v>1</v>
      </c>
      <c r="M1394"/>
      <c r="N1394" s="67">
        <v>1290</v>
      </c>
      <c r="O1394">
        <v>0.27</v>
      </c>
      <c r="P1394" t="s">
        <v>327</v>
      </c>
      <c r="Q1394">
        <v>3</v>
      </c>
      <c r="S1394">
        <v>0.11</v>
      </c>
    </row>
    <row r="1395" spans="1:19" x14ac:dyDescent="0.25">
      <c r="A1395">
        <v>250</v>
      </c>
      <c r="B1395">
        <v>252</v>
      </c>
      <c r="C1395">
        <v>100</v>
      </c>
      <c r="D1395">
        <v>4</v>
      </c>
      <c r="E1395">
        <v>1</v>
      </c>
      <c r="F1395">
        <v>1</v>
      </c>
      <c r="G1395">
        <v>2</v>
      </c>
      <c r="H1395">
        <v>2</v>
      </c>
      <c r="I1395">
        <v>1</v>
      </c>
      <c r="J1395">
        <v>3</v>
      </c>
      <c r="K1395">
        <v>4</v>
      </c>
      <c r="L1395">
        <v>1</v>
      </c>
      <c r="M1395"/>
      <c r="N1395">
        <v>1291</v>
      </c>
      <c r="O1395">
        <v>0.08</v>
      </c>
      <c r="P1395" t="s">
        <v>327</v>
      </c>
      <c r="Q1395">
        <v>1</v>
      </c>
      <c r="S1395">
        <v>0.05</v>
      </c>
    </row>
    <row r="1396" spans="1:19" x14ac:dyDescent="0.25">
      <c r="A1396">
        <v>252</v>
      </c>
      <c r="B1396">
        <v>254</v>
      </c>
      <c r="C1396">
        <v>100</v>
      </c>
      <c r="D1396">
        <v>5</v>
      </c>
      <c r="E1396">
        <v>1</v>
      </c>
      <c r="F1396">
        <v>1</v>
      </c>
      <c r="G1396">
        <v>1</v>
      </c>
      <c r="H1396">
        <v>2</v>
      </c>
      <c r="I1396">
        <v>1</v>
      </c>
      <c r="J1396">
        <v>3</v>
      </c>
      <c r="K1396">
        <v>4</v>
      </c>
      <c r="L1396">
        <v>1</v>
      </c>
      <c r="M1396" t="s">
        <v>1258</v>
      </c>
      <c r="N1396" s="67">
        <v>1292</v>
      </c>
      <c r="O1396">
        <v>0.03</v>
      </c>
      <c r="P1396" t="s">
        <v>327</v>
      </c>
      <c r="Q1396" t="s">
        <v>1112</v>
      </c>
      <c r="S1396">
        <v>0.02</v>
      </c>
    </row>
    <row r="1397" spans="1:19" x14ac:dyDescent="0.25">
      <c r="A1397">
        <v>254</v>
      </c>
      <c r="B1397">
        <v>256</v>
      </c>
      <c r="C1397">
        <v>100</v>
      </c>
      <c r="D1397">
        <v>4</v>
      </c>
      <c r="E1397">
        <v>1</v>
      </c>
      <c r="F1397">
        <v>1</v>
      </c>
      <c r="G1397">
        <v>2</v>
      </c>
      <c r="H1397">
        <v>2</v>
      </c>
      <c r="I1397">
        <v>2</v>
      </c>
      <c r="J1397">
        <v>3</v>
      </c>
      <c r="K1397">
        <v>4</v>
      </c>
      <c r="L1397">
        <v>1</v>
      </c>
      <c r="M1397" t="s">
        <v>1259</v>
      </c>
      <c r="N1397">
        <v>1293</v>
      </c>
      <c r="O1397">
        <v>0.28000000000000003</v>
      </c>
      <c r="P1397" t="s">
        <v>327</v>
      </c>
      <c r="Q1397">
        <v>2.2999999999999998</v>
      </c>
      <c r="S1397">
        <v>0.11</v>
      </c>
    </row>
    <row r="1398" spans="1:19" x14ac:dyDescent="0.25">
      <c r="A1398">
        <v>256</v>
      </c>
      <c r="B1398">
        <v>258</v>
      </c>
      <c r="C1398">
        <v>100</v>
      </c>
      <c r="D1398">
        <v>3</v>
      </c>
      <c r="E1398">
        <v>1</v>
      </c>
      <c r="F1398">
        <v>1</v>
      </c>
      <c r="G1398">
        <v>2</v>
      </c>
      <c r="H1398">
        <v>2</v>
      </c>
      <c r="I1398">
        <v>2</v>
      </c>
      <c r="J1398">
        <v>3</v>
      </c>
      <c r="K1398">
        <v>4</v>
      </c>
      <c r="L1398">
        <v>1</v>
      </c>
      <c r="M1398" t="s">
        <v>1260</v>
      </c>
      <c r="N1398" s="67">
        <v>1294</v>
      </c>
      <c r="O1398">
        <v>0.14000000000000001</v>
      </c>
      <c r="P1398" t="s">
        <v>327</v>
      </c>
      <c r="Q1398">
        <v>1.3</v>
      </c>
      <c r="S1398">
        <v>7.0000000000000007E-2</v>
      </c>
    </row>
    <row r="1399" spans="1:19" x14ac:dyDescent="0.25">
      <c r="A1399">
        <v>258</v>
      </c>
      <c r="B1399">
        <v>260</v>
      </c>
      <c r="C1399">
        <v>100</v>
      </c>
      <c r="D1399">
        <v>4</v>
      </c>
      <c r="E1399">
        <v>1</v>
      </c>
      <c r="F1399">
        <v>1</v>
      </c>
      <c r="G1399">
        <v>3</v>
      </c>
      <c r="H1399">
        <v>2</v>
      </c>
      <c r="I1399">
        <v>1</v>
      </c>
      <c r="J1399">
        <v>3</v>
      </c>
      <c r="K1399">
        <v>3</v>
      </c>
      <c r="L1399">
        <v>3</v>
      </c>
      <c r="M1399" t="s">
        <v>1261</v>
      </c>
      <c r="N1399">
        <v>1295</v>
      </c>
      <c r="O1399">
        <v>0.43</v>
      </c>
      <c r="P1399" t="s">
        <v>327</v>
      </c>
      <c r="Q1399">
        <v>4.4000000000000004</v>
      </c>
      <c r="S1399">
        <v>0.17</v>
      </c>
    </row>
    <row r="1400" spans="1:19" x14ac:dyDescent="0.25">
      <c r="A1400">
        <v>260</v>
      </c>
      <c r="B1400">
        <v>262</v>
      </c>
      <c r="C1400">
        <v>100</v>
      </c>
      <c r="D1400">
        <v>6</v>
      </c>
      <c r="E1400">
        <v>1</v>
      </c>
      <c r="F1400">
        <v>1</v>
      </c>
      <c r="G1400">
        <v>2</v>
      </c>
      <c r="H1400">
        <v>2</v>
      </c>
      <c r="I1400">
        <v>0</v>
      </c>
      <c r="J1400">
        <v>3</v>
      </c>
      <c r="K1400">
        <v>3</v>
      </c>
      <c r="L1400">
        <v>2</v>
      </c>
      <c r="M1400" t="s">
        <v>1262</v>
      </c>
      <c r="N1400" s="67">
        <v>1296</v>
      </c>
      <c r="O1400">
        <v>0.33</v>
      </c>
      <c r="P1400" t="s">
        <v>327</v>
      </c>
      <c r="Q1400">
        <v>4.4000000000000004</v>
      </c>
      <c r="S1400">
        <v>0.14000000000000001</v>
      </c>
    </row>
    <row r="1401" spans="1:19" x14ac:dyDescent="0.25">
      <c r="A1401">
        <v>262</v>
      </c>
      <c r="B1401">
        <v>264</v>
      </c>
      <c r="C1401">
        <v>100</v>
      </c>
      <c r="D1401">
        <v>5</v>
      </c>
      <c r="E1401">
        <v>1</v>
      </c>
      <c r="F1401">
        <v>1</v>
      </c>
      <c r="G1401">
        <v>2</v>
      </c>
      <c r="H1401">
        <v>2</v>
      </c>
      <c r="I1401">
        <v>2</v>
      </c>
      <c r="J1401">
        <v>3</v>
      </c>
      <c r="K1401">
        <v>3</v>
      </c>
      <c r="L1401">
        <v>2</v>
      </c>
      <c r="M1401" t="s">
        <v>1263</v>
      </c>
      <c r="N1401">
        <v>1297</v>
      </c>
      <c r="O1401">
        <v>0.25</v>
      </c>
      <c r="P1401" t="s">
        <v>327</v>
      </c>
      <c r="Q1401">
        <v>2.7</v>
      </c>
      <c r="S1401">
        <v>0.1</v>
      </c>
    </row>
    <row r="1402" spans="1:19" x14ac:dyDescent="0.25">
      <c r="A1402">
        <v>264</v>
      </c>
      <c r="B1402">
        <v>266</v>
      </c>
      <c r="C1402">
        <v>100</v>
      </c>
      <c r="D1402">
        <v>5</v>
      </c>
      <c r="E1402">
        <v>1</v>
      </c>
      <c r="F1402">
        <v>1</v>
      </c>
      <c r="G1402">
        <v>2</v>
      </c>
      <c r="H1402">
        <v>2</v>
      </c>
      <c r="I1402">
        <v>1</v>
      </c>
      <c r="J1402">
        <v>3</v>
      </c>
      <c r="K1402">
        <v>3</v>
      </c>
      <c r="L1402">
        <v>1</v>
      </c>
      <c r="M1402" t="s">
        <v>1264</v>
      </c>
      <c r="N1402" s="67">
        <v>1298</v>
      </c>
      <c r="O1402">
        <v>0.45</v>
      </c>
      <c r="P1402">
        <v>8.9999999999999993E-3</v>
      </c>
      <c r="Q1402">
        <v>6.3</v>
      </c>
      <c r="S1402">
        <v>0.17</v>
      </c>
    </row>
    <row r="1403" spans="1:19" x14ac:dyDescent="0.25">
      <c r="A1403">
        <v>266</v>
      </c>
      <c r="B1403">
        <v>268</v>
      </c>
      <c r="C1403">
        <v>100</v>
      </c>
      <c r="D1403">
        <v>11</v>
      </c>
      <c r="E1403">
        <v>1</v>
      </c>
      <c r="F1403">
        <v>1</v>
      </c>
      <c r="G1403">
        <v>2</v>
      </c>
      <c r="H1403">
        <v>2</v>
      </c>
      <c r="I1403">
        <v>1</v>
      </c>
      <c r="J1403">
        <v>3</v>
      </c>
      <c r="K1403">
        <v>4</v>
      </c>
      <c r="L1403">
        <v>1</v>
      </c>
      <c r="M1403" s="69" t="s">
        <v>1265</v>
      </c>
      <c r="N1403">
        <v>1299</v>
      </c>
      <c r="O1403">
        <v>0.55000000000000004</v>
      </c>
      <c r="P1403" t="s">
        <v>327</v>
      </c>
      <c r="Q1403">
        <v>6</v>
      </c>
      <c r="S1403">
        <v>0.2</v>
      </c>
    </row>
    <row r="1404" spans="1:19" x14ac:dyDescent="0.25">
      <c r="M1404" s="38" t="s">
        <v>369</v>
      </c>
      <c r="N1404" s="59">
        <v>1300</v>
      </c>
      <c r="O1404" s="45">
        <v>0.49</v>
      </c>
      <c r="P1404">
        <v>5.0000000000000001E-3</v>
      </c>
      <c r="Q1404" s="45">
        <v>29.4</v>
      </c>
      <c r="S1404" s="45">
        <v>0.17</v>
      </c>
    </row>
    <row r="1405" spans="1:19" x14ac:dyDescent="0.25">
      <c r="A1405">
        <v>268</v>
      </c>
      <c r="B1405">
        <v>270</v>
      </c>
      <c r="C1405">
        <v>100</v>
      </c>
      <c r="D1405">
        <v>6</v>
      </c>
      <c r="E1405">
        <v>1</v>
      </c>
      <c r="F1405">
        <v>1</v>
      </c>
      <c r="G1405">
        <v>3</v>
      </c>
      <c r="H1405">
        <v>3</v>
      </c>
      <c r="I1405">
        <v>0</v>
      </c>
      <c r="J1405">
        <v>3</v>
      </c>
      <c r="K1405">
        <v>3</v>
      </c>
      <c r="L1405">
        <v>3</v>
      </c>
      <c r="M1405" s="6" t="s">
        <v>1266</v>
      </c>
      <c r="N1405">
        <v>1301</v>
      </c>
      <c r="O1405">
        <v>0.24</v>
      </c>
      <c r="P1405" t="s">
        <v>327</v>
      </c>
      <c r="Q1405">
        <v>3.4</v>
      </c>
      <c r="S1405">
        <v>0.1</v>
      </c>
    </row>
    <row r="1406" spans="1:19" x14ac:dyDescent="0.25">
      <c r="A1406">
        <v>270</v>
      </c>
      <c r="B1406">
        <v>272</v>
      </c>
      <c r="C1406">
        <v>100</v>
      </c>
      <c r="D1406">
        <v>6</v>
      </c>
      <c r="E1406">
        <v>1</v>
      </c>
      <c r="F1406">
        <v>1</v>
      </c>
      <c r="G1406">
        <v>3</v>
      </c>
      <c r="H1406">
        <v>3</v>
      </c>
      <c r="I1406">
        <v>0</v>
      </c>
      <c r="J1406">
        <v>2</v>
      </c>
      <c r="K1406">
        <v>3</v>
      </c>
      <c r="L1406">
        <v>3</v>
      </c>
      <c r="M1406" t="s">
        <v>1267</v>
      </c>
      <c r="N1406" s="67">
        <v>1302</v>
      </c>
      <c r="O1406">
        <v>0.87</v>
      </c>
      <c r="P1406">
        <v>2.3E-2</v>
      </c>
      <c r="Q1406">
        <v>7</v>
      </c>
      <c r="S1406">
        <v>0.49</v>
      </c>
    </row>
    <row r="1407" spans="1:19" x14ac:dyDescent="0.25">
      <c r="A1407">
        <v>272</v>
      </c>
      <c r="B1407">
        <v>274</v>
      </c>
      <c r="C1407">
        <v>100</v>
      </c>
      <c r="D1407">
        <v>7</v>
      </c>
      <c r="E1407">
        <v>1</v>
      </c>
      <c r="F1407">
        <v>1</v>
      </c>
      <c r="G1407">
        <v>3</v>
      </c>
      <c r="H1407">
        <v>3</v>
      </c>
      <c r="I1407">
        <v>0</v>
      </c>
      <c r="J1407">
        <v>2</v>
      </c>
      <c r="K1407">
        <v>3</v>
      </c>
      <c r="L1407">
        <v>3</v>
      </c>
      <c r="M1407" t="s">
        <v>1268</v>
      </c>
      <c r="N1407">
        <v>1303</v>
      </c>
      <c r="O1407">
        <v>0.45</v>
      </c>
      <c r="P1407">
        <v>7.0000000000000001E-3</v>
      </c>
      <c r="Q1407">
        <v>5.7</v>
      </c>
      <c r="S1407">
        <v>0.18</v>
      </c>
    </row>
    <row r="1408" spans="1:19" x14ac:dyDescent="0.25">
      <c r="A1408">
        <v>274</v>
      </c>
      <c r="B1408">
        <v>276</v>
      </c>
      <c r="C1408">
        <v>100</v>
      </c>
      <c r="D1408">
        <v>5</v>
      </c>
      <c r="E1408">
        <v>1</v>
      </c>
      <c r="F1408">
        <v>1</v>
      </c>
      <c r="G1408">
        <v>3</v>
      </c>
      <c r="H1408">
        <v>3</v>
      </c>
      <c r="I1408">
        <v>0</v>
      </c>
      <c r="J1408">
        <v>2</v>
      </c>
      <c r="K1408">
        <v>3</v>
      </c>
      <c r="L1408">
        <v>3</v>
      </c>
      <c r="M1408"/>
      <c r="N1408" s="67">
        <v>1304</v>
      </c>
      <c r="O1408">
        <v>0.59</v>
      </c>
      <c r="P1408">
        <v>1.4999999999999999E-2</v>
      </c>
      <c r="Q1408">
        <v>6.9</v>
      </c>
      <c r="S1408">
        <v>0.3</v>
      </c>
    </row>
    <row r="1409" spans="1:19" x14ac:dyDescent="0.25">
      <c r="A1409">
        <v>276</v>
      </c>
      <c r="B1409">
        <v>278</v>
      </c>
      <c r="C1409">
        <v>100</v>
      </c>
      <c r="D1409">
        <v>5</v>
      </c>
      <c r="E1409">
        <v>1</v>
      </c>
      <c r="F1409">
        <v>1</v>
      </c>
      <c r="G1409">
        <v>3</v>
      </c>
      <c r="H1409">
        <v>3</v>
      </c>
      <c r="I1409">
        <v>1</v>
      </c>
      <c r="J1409">
        <v>2</v>
      </c>
      <c r="K1409">
        <v>3</v>
      </c>
      <c r="L1409">
        <v>3</v>
      </c>
      <c r="M1409" s="69" t="s">
        <v>1269</v>
      </c>
      <c r="N1409">
        <v>1305</v>
      </c>
      <c r="O1409" s="9">
        <v>0.6</v>
      </c>
      <c r="P1409">
        <v>1.2E-2</v>
      </c>
      <c r="Q1409">
        <v>8.6</v>
      </c>
      <c r="S1409">
        <v>0.23</v>
      </c>
    </row>
    <row r="1410" spans="1:19" x14ac:dyDescent="0.25">
      <c r="A1410">
        <v>278</v>
      </c>
      <c r="B1410">
        <v>280</v>
      </c>
      <c r="C1410">
        <v>100</v>
      </c>
      <c r="D1410">
        <v>3</v>
      </c>
      <c r="E1410">
        <v>1</v>
      </c>
      <c r="F1410">
        <v>1</v>
      </c>
      <c r="G1410">
        <v>2</v>
      </c>
      <c r="H1410">
        <v>3</v>
      </c>
      <c r="I1410">
        <v>1</v>
      </c>
      <c r="J1410">
        <v>3</v>
      </c>
      <c r="K1410">
        <v>3</v>
      </c>
      <c r="L1410">
        <v>1</v>
      </c>
      <c r="M1410"/>
      <c r="N1410" s="67">
        <v>1306</v>
      </c>
      <c r="O1410">
        <v>0.42</v>
      </c>
      <c r="P1410">
        <v>5.0000000000000001E-3</v>
      </c>
      <c r="Q1410">
        <v>5</v>
      </c>
      <c r="S1410">
        <v>0.15</v>
      </c>
    </row>
    <row r="1411" spans="1:19" x14ac:dyDescent="0.25">
      <c r="A1411">
        <v>280</v>
      </c>
      <c r="B1411">
        <v>282</v>
      </c>
      <c r="C1411">
        <v>100</v>
      </c>
      <c r="D1411">
        <v>3</v>
      </c>
      <c r="E1411">
        <v>1</v>
      </c>
      <c r="F1411">
        <v>1</v>
      </c>
      <c r="G1411">
        <v>2</v>
      </c>
      <c r="H1411">
        <v>3</v>
      </c>
      <c r="I1411">
        <v>0</v>
      </c>
      <c r="J1411">
        <v>3</v>
      </c>
      <c r="K1411">
        <v>4</v>
      </c>
      <c r="L1411">
        <v>2</v>
      </c>
      <c r="M1411"/>
      <c r="N1411">
        <v>1307</v>
      </c>
      <c r="O1411">
        <v>0.28000000000000003</v>
      </c>
      <c r="P1411">
        <v>0.01</v>
      </c>
      <c r="Q1411">
        <v>2</v>
      </c>
      <c r="S1411">
        <v>0.18</v>
      </c>
    </row>
    <row r="1412" spans="1:19" x14ac:dyDescent="0.25">
      <c r="A1412">
        <v>282</v>
      </c>
      <c r="B1412">
        <v>284</v>
      </c>
      <c r="C1412">
        <v>100</v>
      </c>
      <c r="D1412">
        <v>3</v>
      </c>
      <c r="E1412">
        <v>1</v>
      </c>
      <c r="F1412">
        <v>1</v>
      </c>
      <c r="G1412">
        <v>2</v>
      </c>
      <c r="H1412">
        <v>2</v>
      </c>
      <c r="I1412">
        <v>0</v>
      </c>
      <c r="J1412">
        <v>3</v>
      </c>
      <c r="K1412">
        <v>3</v>
      </c>
      <c r="L1412">
        <v>2</v>
      </c>
      <c r="M1412" s="6" t="s">
        <v>1270</v>
      </c>
      <c r="N1412" s="67">
        <v>1308</v>
      </c>
      <c r="O1412" s="9">
        <v>0.3</v>
      </c>
      <c r="P1412">
        <v>1.0999999999999999E-2</v>
      </c>
      <c r="Q1412">
        <v>2.8</v>
      </c>
      <c r="S1412">
        <v>0.11</v>
      </c>
    </row>
    <row r="1413" spans="1:19" x14ac:dyDescent="0.25">
      <c r="A1413">
        <v>284</v>
      </c>
      <c r="B1413">
        <v>286</v>
      </c>
      <c r="C1413">
        <v>95</v>
      </c>
      <c r="D1413">
        <v>8</v>
      </c>
      <c r="E1413">
        <v>1</v>
      </c>
      <c r="F1413">
        <v>1</v>
      </c>
      <c r="G1413">
        <v>2</v>
      </c>
      <c r="H1413">
        <v>3</v>
      </c>
      <c r="I1413">
        <v>0</v>
      </c>
      <c r="J1413">
        <v>3</v>
      </c>
      <c r="K1413">
        <v>3</v>
      </c>
      <c r="L1413">
        <v>2</v>
      </c>
      <c r="M1413" t="s">
        <v>1271</v>
      </c>
      <c r="N1413">
        <v>1309</v>
      </c>
      <c r="O1413">
        <v>0.28999999999999998</v>
      </c>
      <c r="P1413" t="s">
        <v>327</v>
      </c>
      <c r="Q1413">
        <v>2.2000000000000002</v>
      </c>
      <c r="S1413">
        <v>0.16</v>
      </c>
    </row>
    <row r="1414" spans="1:19" x14ac:dyDescent="0.25">
      <c r="A1414">
        <v>286</v>
      </c>
      <c r="B1414">
        <v>288</v>
      </c>
      <c r="C1414">
        <v>100</v>
      </c>
      <c r="D1414">
        <v>4</v>
      </c>
      <c r="E1414">
        <v>1</v>
      </c>
      <c r="F1414">
        <v>1</v>
      </c>
      <c r="G1414">
        <v>2</v>
      </c>
      <c r="H1414">
        <v>2</v>
      </c>
      <c r="I1414">
        <v>0</v>
      </c>
      <c r="J1414">
        <v>3</v>
      </c>
      <c r="K1414">
        <v>4</v>
      </c>
      <c r="L1414">
        <v>1</v>
      </c>
      <c r="M1414"/>
      <c r="N1414" s="67">
        <v>1310</v>
      </c>
      <c r="O1414">
        <v>7.0000000000000007E-2</v>
      </c>
      <c r="P1414" t="s">
        <v>327</v>
      </c>
      <c r="Q1414">
        <v>0.6</v>
      </c>
      <c r="S1414">
        <v>0.04</v>
      </c>
    </row>
    <row r="1415" spans="1:19" x14ac:dyDescent="0.25">
      <c r="A1415">
        <v>288</v>
      </c>
      <c r="B1415">
        <v>290</v>
      </c>
      <c r="C1415">
        <v>100</v>
      </c>
      <c r="D1415">
        <v>3</v>
      </c>
      <c r="E1415">
        <v>1</v>
      </c>
      <c r="F1415">
        <v>1</v>
      </c>
      <c r="G1415">
        <v>2</v>
      </c>
      <c r="H1415">
        <v>3</v>
      </c>
      <c r="I1415">
        <v>1</v>
      </c>
      <c r="J1415">
        <v>3</v>
      </c>
      <c r="K1415">
        <v>3</v>
      </c>
      <c r="L1415">
        <v>1</v>
      </c>
      <c r="M1415"/>
      <c r="N1415">
        <v>1311</v>
      </c>
      <c r="O1415">
        <v>0.17</v>
      </c>
      <c r="P1415" t="s">
        <v>327</v>
      </c>
      <c r="Q1415">
        <v>1.7</v>
      </c>
      <c r="S1415">
        <v>0.08</v>
      </c>
    </row>
    <row r="1416" spans="1:19" x14ac:dyDescent="0.25">
      <c r="A1416">
        <v>290</v>
      </c>
      <c r="B1416">
        <v>292</v>
      </c>
      <c r="C1416">
        <v>100</v>
      </c>
      <c r="D1416">
        <v>5</v>
      </c>
      <c r="E1416">
        <v>1</v>
      </c>
      <c r="F1416">
        <v>1</v>
      </c>
      <c r="G1416">
        <v>2</v>
      </c>
      <c r="H1416">
        <v>2</v>
      </c>
      <c r="I1416">
        <v>0</v>
      </c>
      <c r="J1416">
        <v>3</v>
      </c>
      <c r="K1416">
        <v>3</v>
      </c>
      <c r="L1416">
        <v>1</v>
      </c>
      <c r="M1416" s="6" t="s">
        <v>1272</v>
      </c>
      <c r="N1416" s="67">
        <v>1312</v>
      </c>
      <c r="O1416">
        <v>0.12</v>
      </c>
      <c r="P1416" t="s">
        <v>327</v>
      </c>
      <c r="Q1416">
        <v>2</v>
      </c>
      <c r="S1416">
        <v>0.04</v>
      </c>
    </row>
    <row r="1417" spans="1:19" x14ac:dyDescent="0.25">
      <c r="A1417">
        <v>292</v>
      </c>
      <c r="B1417">
        <v>294</v>
      </c>
      <c r="C1417">
        <v>100</v>
      </c>
      <c r="D1417">
        <v>7</v>
      </c>
      <c r="E1417">
        <v>1</v>
      </c>
      <c r="F1417">
        <v>1</v>
      </c>
      <c r="G1417">
        <v>2</v>
      </c>
      <c r="H1417">
        <v>3</v>
      </c>
      <c r="I1417">
        <v>0</v>
      </c>
      <c r="J1417">
        <v>2</v>
      </c>
      <c r="K1417">
        <v>3</v>
      </c>
      <c r="L1417">
        <v>3</v>
      </c>
      <c r="M1417" s="6" t="s">
        <v>1273</v>
      </c>
      <c r="N1417">
        <v>1313</v>
      </c>
      <c r="O1417">
        <v>0.28000000000000003</v>
      </c>
      <c r="P1417">
        <v>6.0000000000000001E-3</v>
      </c>
      <c r="Q1417">
        <v>2.8</v>
      </c>
      <c r="S1417">
        <v>0.11</v>
      </c>
    </row>
    <row r="1418" spans="1:19" x14ac:dyDescent="0.25">
      <c r="A1418">
        <v>294</v>
      </c>
      <c r="B1418">
        <v>296</v>
      </c>
      <c r="C1418">
        <v>100</v>
      </c>
      <c r="D1418">
        <v>6</v>
      </c>
      <c r="E1418">
        <v>1</v>
      </c>
      <c r="F1418">
        <v>1</v>
      </c>
      <c r="G1418">
        <v>2</v>
      </c>
      <c r="H1418">
        <v>2</v>
      </c>
      <c r="I1418">
        <v>0</v>
      </c>
      <c r="J1418">
        <v>2</v>
      </c>
      <c r="K1418">
        <v>3</v>
      </c>
      <c r="L1418">
        <v>1</v>
      </c>
      <c r="M1418" t="s">
        <v>1274</v>
      </c>
      <c r="N1418" s="67">
        <v>1314</v>
      </c>
      <c r="O1418">
        <v>0.15</v>
      </c>
      <c r="P1418" t="s">
        <v>327</v>
      </c>
      <c r="Q1418">
        <v>1.5</v>
      </c>
      <c r="S1418">
        <v>0.06</v>
      </c>
    </row>
    <row r="1419" spans="1:19" x14ac:dyDescent="0.25">
      <c r="A1419">
        <v>296</v>
      </c>
      <c r="B1419">
        <v>298</v>
      </c>
      <c r="C1419">
        <v>100</v>
      </c>
      <c r="D1419">
        <v>7</v>
      </c>
      <c r="E1419">
        <v>1</v>
      </c>
      <c r="F1419">
        <v>1</v>
      </c>
      <c r="G1419">
        <v>2</v>
      </c>
      <c r="H1419">
        <v>2</v>
      </c>
      <c r="I1419">
        <v>0</v>
      </c>
      <c r="J1419">
        <v>3</v>
      </c>
      <c r="K1419">
        <v>4</v>
      </c>
      <c r="L1419">
        <v>1</v>
      </c>
      <c r="M1419" t="s">
        <v>1275</v>
      </c>
      <c r="N1419">
        <v>1315</v>
      </c>
      <c r="O1419">
        <v>0.21</v>
      </c>
      <c r="P1419">
        <v>5.0000000000000001E-3</v>
      </c>
      <c r="Q1419">
        <v>3.2</v>
      </c>
      <c r="S1419">
        <v>7.0000000000000007E-2</v>
      </c>
    </row>
    <row r="1420" spans="1:19" x14ac:dyDescent="0.25">
      <c r="A1420">
        <v>298</v>
      </c>
      <c r="B1420">
        <v>300</v>
      </c>
      <c r="C1420">
        <v>100</v>
      </c>
      <c r="D1420">
        <v>8</v>
      </c>
      <c r="E1420">
        <v>1</v>
      </c>
      <c r="F1420">
        <v>1</v>
      </c>
      <c r="G1420">
        <v>2</v>
      </c>
      <c r="H1420">
        <v>2</v>
      </c>
      <c r="I1420">
        <v>0</v>
      </c>
      <c r="J1420">
        <v>3</v>
      </c>
      <c r="K1420">
        <v>2</v>
      </c>
      <c r="L1420">
        <v>1</v>
      </c>
      <c r="M1420" t="s">
        <v>1276</v>
      </c>
      <c r="N1420" s="67">
        <v>1316</v>
      </c>
      <c r="O1420">
        <v>0.15</v>
      </c>
      <c r="P1420" t="s">
        <v>327</v>
      </c>
      <c r="Q1420">
        <v>2.7</v>
      </c>
      <c r="S1420">
        <v>0.08</v>
      </c>
    </row>
    <row r="1421" spans="1:19" x14ac:dyDescent="0.25">
      <c r="A1421">
        <v>300</v>
      </c>
      <c r="B1421">
        <v>302</v>
      </c>
      <c r="C1421">
        <v>100</v>
      </c>
      <c r="D1421">
        <v>6</v>
      </c>
      <c r="E1421">
        <v>1</v>
      </c>
      <c r="F1421">
        <v>1</v>
      </c>
      <c r="G1421">
        <v>2</v>
      </c>
      <c r="H1421">
        <v>2</v>
      </c>
      <c r="I1421">
        <v>0</v>
      </c>
      <c r="J1421">
        <v>3</v>
      </c>
      <c r="K1421">
        <v>2</v>
      </c>
      <c r="L1421">
        <v>1</v>
      </c>
      <c r="M1421"/>
      <c r="N1421">
        <v>1317</v>
      </c>
      <c r="O1421">
        <v>0.78</v>
      </c>
      <c r="P1421">
        <v>5.0000000000000001E-3</v>
      </c>
      <c r="Q1421">
        <v>9.6</v>
      </c>
      <c r="S1421">
        <v>0.21</v>
      </c>
    </row>
    <row r="1422" spans="1:19" x14ac:dyDescent="0.25">
      <c r="A1422">
        <v>302</v>
      </c>
      <c r="B1422">
        <v>304</v>
      </c>
      <c r="C1422">
        <v>100</v>
      </c>
      <c r="D1422">
        <v>5</v>
      </c>
      <c r="E1422">
        <v>1</v>
      </c>
      <c r="F1422">
        <v>2</v>
      </c>
      <c r="G1422">
        <v>3</v>
      </c>
      <c r="H1422">
        <v>2</v>
      </c>
      <c r="I1422">
        <v>0</v>
      </c>
      <c r="J1422">
        <v>3</v>
      </c>
      <c r="K1422">
        <v>3</v>
      </c>
      <c r="L1422">
        <v>2</v>
      </c>
      <c r="M1422" t="s">
        <v>1277</v>
      </c>
      <c r="N1422" s="67">
        <v>1318</v>
      </c>
      <c r="O1422">
        <v>1.06</v>
      </c>
      <c r="P1422">
        <v>0.02</v>
      </c>
      <c r="Q1422">
        <v>16.100000000000001</v>
      </c>
      <c r="S1422">
        <v>0.32</v>
      </c>
    </row>
    <row r="1423" spans="1:19" x14ac:dyDescent="0.25">
      <c r="A1423">
        <v>304</v>
      </c>
      <c r="B1423">
        <v>306</v>
      </c>
      <c r="C1423">
        <v>100</v>
      </c>
      <c r="D1423">
        <v>4</v>
      </c>
      <c r="E1423">
        <v>1</v>
      </c>
      <c r="F1423">
        <v>2</v>
      </c>
      <c r="G1423">
        <v>3</v>
      </c>
      <c r="H1423">
        <v>3</v>
      </c>
      <c r="I1423">
        <v>0</v>
      </c>
      <c r="J1423">
        <v>3</v>
      </c>
      <c r="K1423">
        <v>3</v>
      </c>
      <c r="L1423">
        <v>3</v>
      </c>
      <c r="M1423" s="69" t="s">
        <v>1278</v>
      </c>
      <c r="N1423">
        <v>1319</v>
      </c>
      <c r="O1423">
        <v>1.28</v>
      </c>
      <c r="P1423">
        <v>4.9000000000000002E-2</v>
      </c>
      <c r="Q1423">
        <v>12.7</v>
      </c>
      <c r="S1423">
        <v>0.59</v>
      </c>
    </row>
    <row r="1424" spans="1:19" x14ac:dyDescent="0.25">
      <c r="M1424" s="38" t="s">
        <v>348</v>
      </c>
      <c r="N1424" s="59">
        <v>1320</v>
      </c>
      <c r="O1424" s="45">
        <v>0.15</v>
      </c>
      <c r="P1424">
        <v>0.127</v>
      </c>
      <c r="Q1424" t="s">
        <v>1112</v>
      </c>
      <c r="S1424" s="45">
        <v>0.92</v>
      </c>
    </row>
    <row r="1425" spans="1:19" x14ac:dyDescent="0.25">
      <c r="A1425">
        <v>306</v>
      </c>
      <c r="B1425">
        <v>308</v>
      </c>
      <c r="C1425">
        <v>100</v>
      </c>
      <c r="D1425">
        <v>4</v>
      </c>
      <c r="E1425">
        <v>1</v>
      </c>
      <c r="F1425">
        <v>2</v>
      </c>
      <c r="G1425">
        <v>2</v>
      </c>
      <c r="H1425">
        <v>3</v>
      </c>
      <c r="I1425">
        <v>0</v>
      </c>
      <c r="J1425">
        <v>2</v>
      </c>
      <c r="K1425">
        <v>4</v>
      </c>
      <c r="L1425">
        <v>1</v>
      </c>
      <c r="M1425" t="s">
        <v>1275</v>
      </c>
      <c r="N1425">
        <v>1321</v>
      </c>
      <c r="O1425">
        <v>0.03</v>
      </c>
      <c r="P1425" t="s">
        <v>327</v>
      </c>
      <c r="Q1425" t="s">
        <v>1112</v>
      </c>
      <c r="S1425">
        <v>7.0000000000000007E-2</v>
      </c>
    </row>
    <row r="1426" spans="1:19" x14ac:dyDescent="0.25">
      <c r="A1426">
        <v>308</v>
      </c>
      <c r="B1426">
        <v>310</v>
      </c>
      <c r="C1426">
        <v>100</v>
      </c>
      <c r="D1426">
        <v>3</v>
      </c>
      <c r="E1426">
        <v>1</v>
      </c>
      <c r="F1426">
        <v>2</v>
      </c>
      <c r="G1426">
        <v>2</v>
      </c>
      <c r="H1426">
        <v>3</v>
      </c>
      <c r="I1426">
        <v>0</v>
      </c>
      <c r="J1426">
        <v>2</v>
      </c>
      <c r="K1426">
        <v>4</v>
      </c>
      <c r="L1426">
        <v>1</v>
      </c>
      <c r="M1426" t="s">
        <v>1279</v>
      </c>
      <c r="N1426">
        <v>1322</v>
      </c>
      <c r="O1426">
        <v>0.01</v>
      </c>
      <c r="P1426" t="s">
        <v>327</v>
      </c>
      <c r="Q1426" t="s">
        <v>1112</v>
      </c>
      <c r="S1426">
        <v>0.02</v>
      </c>
    </row>
    <row r="1427" spans="1:19" x14ac:dyDescent="0.25">
      <c r="A1427">
        <v>310</v>
      </c>
      <c r="B1427">
        <v>312</v>
      </c>
      <c r="C1427">
        <v>100</v>
      </c>
      <c r="D1427">
        <v>5</v>
      </c>
      <c r="E1427">
        <v>1</v>
      </c>
      <c r="F1427">
        <v>3</v>
      </c>
      <c r="G1427">
        <v>1</v>
      </c>
      <c r="H1427">
        <v>3</v>
      </c>
      <c r="I1427">
        <v>0</v>
      </c>
      <c r="J1427">
        <v>2</v>
      </c>
      <c r="K1427">
        <v>4</v>
      </c>
      <c r="L1427">
        <v>1</v>
      </c>
      <c r="M1427" t="s">
        <v>1280</v>
      </c>
      <c r="N1427">
        <v>1323</v>
      </c>
      <c r="O1427">
        <v>0.04</v>
      </c>
      <c r="P1427" t="s">
        <v>327</v>
      </c>
      <c r="Q1427" t="s">
        <v>1112</v>
      </c>
      <c r="S1427">
        <v>0.03</v>
      </c>
    </row>
    <row r="1428" spans="1:19" x14ac:dyDescent="0.25">
      <c r="A1428">
        <v>312</v>
      </c>
      <c r="B1428">
        <v>314</v>
      </c>
      <c r="C1428">
        <v>100</v>
      </c>
      <c r="D1428">
        <v>0</v>
      </c>
      <c r="E1428">
        <v>11</v>
      </c>
      <c r="F1428">
        <v>0</v>
      </c>
      <c r="G1428">
        <v>0</v>
      </c>
      <c r="H1428">
        <v>0</v>
      </c>
      <c r="I1428">
        <v>1</v>
      </c>
      <c r="J1428">
        <v>0</v>
      </c>
      <c r="L1428">
        <v>0</v>
      </c>
      <c r="M1428" s="6" t="s">
        <v>1281</v>
      </c>
      <c r="N1428">
        <v>1324</v>
      </c>
    </row>
    <row r="1429" spans="1:19" x14ac:dyDescent="0.25">
      <c r="A1429">
        <v>314</v>
      </c>
      <c r="B1429">
        <v>316</v>
      </c>
      <c r="C1429">
        <v>100</v>
      </c>
      <c r="D1429">
        <v>0</v>
      </c>
      <c r="E1429">
        <v>11</v>
      </c>
      <c r="F1429">
        <v>0</v>
      </c>
      <c r="G1429">
        <v>0</v>
      </c>
      <c r="H1429">
        <v>0</v>
      </c>
      <c r="I1429">
        <v>1</v>
      </c>
      <c r="J1429">
        <v>0</v>
      </c>
      <c r="L1429">
        <v>0</v>
      </c>
      <c r="M1429" t="s">
        <v>1282</v>
      </c>
      <c r="N1429">
        <v>1325</v>
      </c>
    </row>
    <row r="1430" spans="1:19" x14ac:dyDescent="0.25">
      <c r="A1430">
        <v>316</v>
      </c>
      <c r="B1430">
        <v>318</v>
      </c>
      <c r="C1430">
        <v>100</v>
      </c>
      <c r="D1430">
        <v>0</v>
      </c>
      <c r="E1430">
        <v>11</v>
      </c>
      <c r="F1430">
        <v>0</v>
      </c>
      <c r="G1430">
        <v>0</v>
      </c>
      <c r="H1430">
        <v>0</v>
      </c>
      <c r="I1430">
        <v>1</v>
      </c>
      <c r="J1430">
        <v>0</v>
      </c>
      <c r="L1430">
        <v>0</v>
      </c>
      <c r="M1430"/>
      <c r="N1430">
        <v>1326</v>
      </c>
    </row>
    <row r="1431" spans="1:19" x14ac:dyDescent="0.25">
      <c r="A1431">
        <v>318</v>
      </c>
      <c r="B1431">
        <v>320</v>
      </c>
      <c r="C1431">
        <v>100</v>
      </c>
      <c r="D1431">
        <v>0</v>
      </c>
      <c r="E1431">
        <v>11</v>
      </c>
      <c r="F1431">
        <v>0</v>
      </c>
      <c r="G1431">
        <v>0</v>
      </c>
      <c r="H1431">
        <v>0</v>
      </c>
      <c r="I1431">
        <v>1</v>
      </c>
      <c r="J1431">
        <v>0</v>
      </c>
      <c r="L1431">
        <v>0</v>
      </c>
      <c r="M1431"/>
      <c r="N1431">
        <v>1327</v>
      </c>
    </row>
    <row r="1432" spans="1:19" x14ac:dyDescent="0.25">
      <c r="A1432">
        <v>320</v>
      </c>
      <c r="B1432">
        <v>322</v>
      </c>
      <c r="C1432">
        <v>100</v>
      </c>
      <c r="D1432">
        <v>3</v>
      </c>
      <c r="E1432">
        <v>1</v>
      </c>
      <c r="F1432">
        <v>3</v>
      </c>
      <c r="G1432">
        <v>1</v>
      </c>
      <c r="H1432">
        <v>2</v>
      </c>
      <c r="I1432">
        <v>0</v>
      </c>
      <c r="J1432">
        <v>2</v>
      </c>
      <c r="K1432">
        <v>4</v>
      </c>
      <c r="L1432">
        <v>2</v>
      </c>
      <c r="M1432" s="6" t="s">
        <v>1283</v>
      </c>
      <c r="N1432">
        <v>1328</v>
      </c>
      <c r="O1432">
        <v>0.11</v>
      </c>
      <c r="P1432">
        <v>6.0000000000000001E-3</v>
      </c>
    </row>
    <row r="1433" spans="1:19" x14ac:dyDescent="0.25">
      <c r="A1433">
        <v>322</v>
      </c>
      <c r="B1433">
        <v>324</v>
      </c>
      <c r="C1433">
        <v>100</v>
      </c>
      <c r="D1433">
        <v>7</v>
      </c>
      <c r="E1433">
        <v>1</v>
      </c>
      <c r="F1433">
        <v>3</v>
      </c>
      <c r="G1433">
        <v>2</v>
      </c>
      <c r="H1433">
        <v>3</v>
      </c>
      <c r="I1433">
        <v>0</v>
      </c>
      <c r="J1433">
        <v>2</v>
      </c>
      <c r="K1433">
        <v>4</v>
      </c>
      <c r="L1433">
        <v>1</v>
      </c>
      <c r="M1433" t="s">
        <v>1284</v>
      </c>
      <c r="N1433">
        <v>1329</v>
      </c>
    </row>
    <row r="1434" spans="1:19" x14ac:dyDescent="0.25">
      <c r="A1434">
        <v>324</v>
      </c>
      <c r="B1434">
        <v>326</v>
      </c>
      <c r="C1434">
        <v>100</v>
      </c>
      <c r="D1434">
        <v>6</v>
      </c>
      <c r="E1434">
        <v>1</v>
      </c>
      <c r="F1434">
        <v>3</v>
      </c>
      <c r="G1434">
        <v>1</v>
      </c>
      <c r="H1434">
        <v>2</v>
      </c>
      <c r="I1434">
        <v>0</v>
      </c>
      <c r="J1434">
        <v>2</v>
      </c>
      <c r="K1434">
        <v>4</v>
      </c>
      <c r="L1434">
        <v>1</v>
      </c>
      <c r="M1434"/>
      <c r="N1434">
        <v>1330</v>
      </c>
    </row>
    <row r="1435" spans="1:19" x14ac:dyDescent="0.25">
      <c r="A1435">
        <v>326</v>
      </c>
      <c r="B1435">
        <v>328</v>
      </c>
      <c r="C1435">
        <v>100</v>
      </c>
      <c r="D1435">
        <v>9</v>
      </c>
      <c r="E1435">
        <v>1</v>
      </c>
      <c r="F1435">
        <v>3</v>
      </c>
      <c r="G1435">
        <v>1</v>
      </c>
      <c r="H1435">
        <v>3</v>
      </c>
      <c r="I1435">
        <v>0</v>
      </c>
      <c r="J1435">
        <v>2</v>
      </c>
      <c r="K1435">
        <v>4</v>
      </c>
      <c r="L1435">
        <v>1</v>
      </c>
      <c r="M1435"/>
      <c r="N1435">
        <v>1331</v>
      </c>
    </row>
    <row r="1436" spans="1:19" x14ac:dyDescent="0.25">
      <c r="A1436">
        <v>328</v>
      </c>
      <c r="B1436">
        <v>330</v>
      </c>
      <c r="C1436">
        <v>100</v>
      </c>
      <c r="D1436">
        <v>12</v>
      </c>
      <c r="E1436">
        <v>1</v>
      </c>
      <c r="F1436">
        <v>3</v>
      </c>
      <c r="G1436">
        <v>1</v>
      </c>
      <c r="H1436">
        <v>2</v>
      </c>
      <c r="I1436">
        <v>0</v>
      </c>
      <c r="J1436">
        <v>2</v>
      </c>
      <c r="K1436">
        <v>4</v>
      </c>
      <c r="L1436">
        <v>1</v>
      </c>
      <c r="M1436"/>
      <c r="N1436">
        <v>1332</v>
      </c>
    </row>
    <row r="1437" spans="1:19" x14ac:dyDescent="0.25">
      <c r="A1437">
        <v>330</v>
      </c>
      <c r="B1437">
        <v>332</v>
      </c>
      <c r="C1437">
        <v>100</v>
      </c>
      <c r="D1437">
        <v>3</v>
      </c>
      <c r="E1437">
        <v>11</v>
      </c>
      <c r="F1437">
        <v>2</v>
      </c>
      <c r="G1437">
        <v>0</v>
      </c>
      <c r="H1437">
        <v>0</v>
      </c>
      <c r="I1437">
        <v>0</v>
      </c>
      <c r="J1437">
        <v>0</v>
      </c>
      <c r="L1437">
        <v>0</v>
      </c>
      <c r="M1437" s="6" t="s">
        <v>1285</v>
      </c>
      <c r="N1437">
        <v>1333</v>
      </c>
    </row>
    <row r="1438" spans="1:19" x14ac:dyDescent="0.25">
      <c r="A1438">
        <v>332</v>
      </c>
      <c r="B1438">
        <v>334</v>
      </c>
      <c r="C1438">
        <v>100</v>
      </c>
      <c r="D1438">
        <v>3</v>
      </c>
      <c r="E1438">
        <v>11</v>
      </c>
      <c r="F1438">
        <v>2</v>
      </c>
      <c r="G1438">
        <v>0</v>
      </c>
      <c r="H1438">
        <v>0</v>
      </c>
      <c r="I1438">
        <v>0</v>
      </c>
      <c r="J1438">
        <v>0</v>
      </c>
      <c r="L1438">
        <v>0</v>
      </c>
      <c r="M1438" t="s">
        <v>1286</v>
      </c>
      <c r="N1438">
        <v>1334</v>
      </c>
    </row>
    <row r="1439" spans="1:19" x14ac:dyDescent="0.25">
      <c r="A1439">
        <v>334</v>
      </c>
      <c r="B1439" s="12">
        <v>335.4</v>
      </c>
      <c r="C1439">
        <v>100</v>
      </c>
      <c r="D1439">
        <v>3</v>
      </c>
      <c r="E1439">
        <v>11</v>
      </c>
      <c r="F1439">
        <v>3</v>
      </c>
      <c r="G1439">
        <v>0</v>
      </c>
      <c r="H1439">
        <v>0</v>
      </c>
      <c r="I1439">
        <v>0</v>
      </c>
      <c r="J1439">
        <v>0</v>
      </c>
      <c r="L1439">
        <v>0</v>
      </c>
      <c r="M1439" s="6" t="s">
        <v>1287</v>
      </c>
      <c r="N1439">
        <v>1335</v>
      </c>
    </row>
    <row r="1440" spans="1:19" x14ac:dyDescent="0.25">
      <c r="B1440" s="45"/>
      <c r="M1440" s="45" t="s">
        <v>1288</v>
      </c>
    </row>
    <row r="1441" spans="1:35" x14ac:dyDescent="0.25">
      <c r="M1441"/>
    </row>
    <row r="1442" spans="1:35" x14ac:dyDescent="0.25">
      <c r="M1442"/>
    </row>
    <row r="1443" spans="1:35" x14ac:dyDescent="0.25">
      <c r="M1443"/>
    </row>
    <row r="1444" spans="1:35" x14ac:dyDescent="0.25">
      <c r="M1444" t="s">
        <v>1289</v>
      </c>
    </row>
    <row r="1445" spans="1:35" x14ac:dyDescent="0.25">
      <c r="M1445" t="s">
        <v>1290</v>
      </c>
    </row>
    <row r="1446" spans="1:35" x14ac:dyDescent="0.25">
      <c r="M1446" t="s">
        <v>1291</v>
      </c>
    </row>
    <row r="1447" spans="1:35" x14ac:dyDescent="0.25">
      <c r="M1447" t="s">
        <v>1292</v>
      </c>
    </row>
    <row r="1448" spans="1:35" x14ac:dyDescent="0.25">
      <c r="M1448" t="s">
        <v>1293</v>
      </c>
    </row>
    <row r="1449" spans="1:35" x14ac:dyDescent="0.25">
      <c r="M1449" t="s">
        <v>1294</v>
      </c>
    </row>
    <row r="1450" spans="1:35" x14ac:dyDescent="0.25">
      <c r="M1450"/>
    </row>
    <row r="1451" spans="1:35" x14ac:dyDescent="0.25">
      <c r="M1451"/>
    </row>
    <row r="1452" spans="1:35" x14ac:dyDescent="0.25">
      <c r="A1452" s="71" t="s">
        <v>1295</v>
      </c>
      <c r="B1452" s="71"/>
      <c r="C1452" s="70" t="s">
        <v>1296</v>
      </c>
      <c r="D1452" s="70"/>
      <c r="E1452" s="70"/>
      <c r="F1452" s="70" t="s">
        <v>1297</v>
      </c>
      <c r="G1452" s="70"/>
      <c r="H1452" s="70"/>
      <c r="I1452" s="70"/>
      <c r="J1452" s="70" t="s">
        <v>1298</v>
      </c>
      <c r="K1452" s="70"/>
      <c r="L1452" s="70"/>
      <c r="M1452" s="1" t="s">
        <v>4</v>
      </c>
      <c r="N1452" s="70" t="s">
        <v>5</v>
      </c>
      <c r="O1452" s="70"/>
      <c r="P1452" s="70"/>
      <c r="Q1452" s="70" t="s">
        <v>283</v>
      </c>
      <c r="R1452" s="70"/>
      <c r="X1452" t="s">
        <v>14</v>
      </c>
      <c r="AA1452" t="s">
        <v>178</v>
      </c>
      <c r="AB1452" t="s">
        <v>36</v>
      </c>
      <c r="AC1452" t="s">
        <v>284</v>
      </c>
      <c r="AD1452" t="s">
        <v>285</v>
      </c>
      <c r="AE1452" t="s">
        <v>286</v>
      </c>
      <c r="AF1452" t="s">
        <v>1157</v>
      </c>
      <c r="AG1452" t="s">
        <v>288</v>
      </c>
      <c r="AH1452" t="s">
        <v>289</v>
      </c>
      <c r="AI1452" t="s">
        <v>290</v>
      </c>
    </row>
    <row r="1453" spans="1:35" x14ac:dyDescent="0.25">
      <c r="A1453" s="70" t="s">
        <v>1299</v>
      </c>
      <c r="B1453" s="70"/>
      <c r="C1453" s="70"/>
      <c r="D1453" s="70"/>
      <c r="E1453" s="70"/>
      <c r="F1453" s="70" t="s">
        <v>1300</v>
      </c>
      <c r="G1453" s="70"/>
      <c r="H1453" s="70"/>
      <c r="I1453" s="70"/>
      <c r="J1453" s="70" t="s">
        <v>1301</v>
      </c>
      <c r="K1453" s="70"/>
      <c r="L1453" s="70"/>
      <c r="M1453" t="s">
        <v>1302</v>
      </c>
      <c r="N1453" s="70" t="s">
        <v>1303</v>
      </c>
      <c r="O1453" s="70"/>
      <c r="P1453" s="70"/>
      <c r="Q1453" s="70"/>
      <c r="R1453" s="4"/>
      <c r="X1453">
        <v>1</v>
      </c>
      <c r="Y1453" t="s">
        <v>22</v>
      </c>
      <c r="AA1453" t="s">
        <v>180</v>
      </c>
      <c r="AB1453" t="s">
        <v>181</v>
      </c>
      <c r="AC1453" s="6" t="s">
        <v>296</v>
      </c>
      <c r="AD1453" t="s">
        <v>182</v>
      </c>
      <c r="AE1453" t="s">
        <v>182</v>
      </c>
      <c r="AF1453" t="s">
        <v>182</v>
      </c>
      <c r="AG1453" t="s">
        <v>182</v>
      </c>
      <c r="AH1453" t="s">
        <v>578</v>
      </c>
      <c r="AI1453" t="s">
        <v>182</v>
      </c>
    </row>
    <row r="1454" spans="1:35" x14ac:dyDescent="0.25">
      <c r="A1454" s="2" t="s">
        <v>15</v>
      </c>
      <c r="B1454" s="2"/>
      <c r="C1454" s="2" t="s">
        <v>16</v>
      </c>
      <c r="D1454" s="2" t="s">
        <v>17</v>
      </c>
      <c r="E1454" s="2" t="s">
        <v>18</v>
      </c>
      <c r="F1454" s="2" t="s">
        <v>16</v>
      </c>
      <c r="G1454" s="2" t="s">
        <v>19</v>
      </c>
      <c r="H1454" s="2" t="s">
        <v>18</v>
      </c>
      <c r="I1454" s="2" t="s">
        <v>16</v>
      </c>
      <c r="J1454" s="2" t="s">
        <v>17</v>
      </c>
      <c r="K1454" s="2" t="s">
        <v>18</v>
      </c>
      <c r="L1454" s="2" t="s">
        <v>16</v>
      </c>
      <c r="M1454" s="2" t="s">
        <v>299</v>
      </c>
      <c r="N1454" s="70" t="s">
        <v>300</v>
      </c>
      <c r="O1454" s="70"/>
      <c r="P1454" s="70"/>
      <c r="Q1454" s="70" t="s">
        <v>301</v>
      </c>
      <c r="R1454" s="70"/>
      <c r="X1454">
        <v>2</v>
      </c>
      <c r="Y1454" t="s">
        <v>302</v>
      </c>
      <c r="AB1454" t="s">
        <v>183</v>
      </c>
      <c r="AC1454" s="6" t="s">
        <v>303</v>
      </c>
      <c r="AD1454" t="s">
        <v>184</v>
      </c>
      <c r="AE1454" t="s">
        <v>184</v>
      </c>
      <c r="AF1454" t="s">
        <v>184</v>
      </c>
      <c r="AG1454" t="s">
        <v>184</v>
      </c>
      <c r="AH1454" t="s">
        <v>305</v>
      </c>
      <c r="AI1454" t="s">
        <v>306</v>
      </c>
    </row>
    <row r="1455" spans="1:35" x14ac:dyDescent="0.25">
      <c r="A1455" s="2"/>
      <c r="B1455" s="2"/>
      <c r="C1455" s="2">
        <v>25.9</v>
      </c>
      <c r="D1455" s="2">
        <v>210.4</v>
      </c>
      <c r="E1455" s="2">
        <v>44</v>
      </c>
      <c r="F1455" s="2">
        <v>100.6</v>
      </c>
      <c r="G1455" s="2">
        <v>211.1</v>
      </c>
      <c r="H1455" s="2">
        <v>44.6</v>
      </c>
      <c r="I1455" s="2"/>
      <c r="J1455" s="2"/>
      <c r="K1455" s="2"/>
      <c r="L1455" s="2"/>
      <c r="M1455" s="21"/>
      <c r="N1455" s="4"/>
      <c r="O1455" s="2"/>
      <c r="P1455" s="2"/>
      <c r="Q1455" s="2"/>
      <c r="R1455" s="2"/>
      <c r="AB1455" t="s">
        <v>186</v>
      </c>
      <c r="AC1455" s="6" t="s">
        <v>310</v>
      </c>
      <c r="AD1455" t="s">
        <v>187</v>
      </c>
      <c r="AE1455" t="s">
        <v>187</v>
      </c>
      <c r="AF1455" t="s">
        <v>187</v>
      </c>
      <c r="AG1455" t="s">
        <v>187</v>
      </c>
      <c r="AH1455" t="s">
        <v>312</v>
      </c>
      <c r="AI1455" t="s">
        <v>187</v>
      </c>
    </row>
    <row r="1456" spans="1:35" x14ac:dyDescent="0.25">
      <c r="A1456" s="70" t="s">
        <v>27</v>
      </c>
      <c r="B1456" s="70"/>
      <c r="C1456" s="4"/>
      <c r="D1456" s="4"/>
      <c r="E1456" s="4"/>
      <c r="F1456" s="4"/>
      <c r="M1456"/>
      <c r="N1456" s="70" t="s">
        <v>185</v>
      </c>
      <c r="O1456" s="70"/>
      <c r="X1456">
        <v>5</v>
      </c>
      <c r="Y1456" t="s">
        <v>309</v>
      </c>
      <c r="AB1456" t="s">
        <v>188</v>
      </c>
      <c r="AC1456" t="s">
        <v>316</v>
      </c>
      <c r="AD1456" t="s">
        <v>189</v>
      </c>
      <c r="AE1456" t="s">
        <v>189</v>
      </c>
      <c r="AF1456" t="s">
        <v>189</v>
      </c>
      <c r="AG1456" t="s">
        <v>189</v>
      </c>
      <c r="AH1456" t="s">
        <v>318</v>
      </c>
      <c r="AI1456" t="s">
        <v>189</v>
      </c>
    </row>
    <row r="1457" spans="1:34" x14ac:dyDescent="0.25">
      <c r="A1457" t="s">
        <v>33</v>
      </c>
      <c r="B1457" t="s">
        <v>34</v>
      </c>
      <c r="C1457" t="s">
        <v>35</v>
      </c>
      <c r="D1457" t="s">
        <v>36</v>
      </c>
      <c r="E1457" t="s">
        <v>37</v>
      </c>
      <c r="F1457" t="s">
        <v>38</v>
      </c>
      <c r="G1457" t="s">
        <v>39</v>
      </c>
      <c r="H1457" t="s">
        <v>40</v>
      </c>
      <c r="I1457" t="s">
        <v>41</v>
      </c>
      <c r="J1457" t="s">
        <v>820</v>
      </c>
      <c r="K1457" t="s">
        <v>319</v>
      </c>
      <c r="L1457" t="s">
        <v>43</v>
      </c>
      <c r="M1457" t="s">
        <v>44</v>
      </c>
      <c r="N1457" t="s">
        <v>45</v>
      </c>
      <c r="O1457" t="s">
        <v>46</v>
      </c>
      <c r="P1457" t="s">
        <v>47</v>
      </c>
      <c r="Q1457" t="s">
        <v>48</v>
      </c>
      <c r="R1457" t="s">
        <v>320</v>
      </c>
      <c r="S1457" t="s">
        <v>321</v>
      </c>
      <c r="T1457" t="s">
        <v>1184</v>
      </c>
      <c r="X1457">
        <v>10</v>
      </c>
      <c r="Y1457" t="s">
        <v>315</v>
      </c>
      <c r="AC1457" s="6" t="s">
        <v>328</v>
      </c>
      <c r="AH1457" s="6"/>
    </row>
    <row r="1458" spans="1:34" x14ac:dyDescent="0.25">
      <c r="M1458" s="45" t="s">
        <v>660</v>
      </c>
      <c r="N1458" s="45" t="s">
        <v>1304</v>
      </c>
      <c r="O1458" s="45" t="s">
        <v>326</v>
      </c>
      <c r="P1458">
        <v>3.9E-2</v>
      </c>
      <c r="Q1458" s="45" t="s">
        <v>1112</v>
      </c>
      <c r="R1458">
        <v>1</v>
      </c>
      <c r="S1458" s="45" t="s">
        <v>326</v>
      </c>
      <c r="X1458">
        <v>11</v>
      </c>
      <c r="Y1458" t="s">
        <v>324</v>
      </c>
      <c r="AC1458" s="8" t="s">
        <v>330</v>
      </c>
    </row>
    <row r="1459" spans="1:34" x14ac:dyDescent="0.25">
      <c r="A1459">
        <v>0</v>
      </c>
      <c r="B1459">
        <v>2</v>
      </c>
      <c r="C1459">
        <v>80</v>
      </c>
      <c r="D1459">
        <v>20</v>
      </c>
      <c r="E1459">
        <v>1</v>
      </c>
      <c r="F1459">
        <v>3</v>
      </c>
      <c r="G1459">
        <v>0</v>
      </c>
      <c r="H1459">
        <v>0</v>
      </c>
      <c r="I1459">
        <v>0</v>
      </c>
      <c r="J1459">
        <v>1</v>
      </c>
      <c r="K1459">
        <v>1</v>
      </c>
      <c r="L1459">
        <v>2</v>
      </c>
      <c r="M1459" s="6" t="s">
        <v>1305</v>
      </c>
      <c r="N1459" s="7">
        <v>1337</v>
      </c>
      <c r="O1459">
        <v>0.49</v>
      </c>
      <c r="P1459">
        <v>1.4E-2</v>
      </c>
      <c r="Q1459">
        <v>5.5</v>
      </c>
      <c r="R1459">
        <v>4</v>
      </c>
      <c r="S1459">
        <v>0.01</v>
      </c>
      <c r="T1459">
        <v>0.38700000000000001</v>
      </c>
      <c r="U1459" s="9">
        <f>AVERAGE(O1459:O1461,O1463:O1472)</f>
        <v>0.36230769230769222</v>
      </c>
      <c r="V1459" s="9">
        <f>AVERAGE(O1459:O1461,O1463:O1473,O1476:O1480)</f>
        <v>1.5147368421052632</v>
      </c>
      <c r="W1459" s="9">
        <f>AVERAGE(O1459:O1461,O1463:O1473,O1476:O1483,O1485:O1503,O1505:O1508)</f>
        <v>1.1620000000000004</v>
      </c>
      <c r="X1459">
        <f>T1459/O1459</f>
        <v>0.78979591836734697</v>
      </c>
    </row>
    <row r="1460" spans="1:34" x14ac:dyDescent="0.25">
      <c r="A1460">
        <v>2</v>
      </c>
      <c r="B1460">
        <v>4</v>
      </c>
      <c r="C1460">
        <v>90</v>
      </c>
      <c r="D1460">
        <v>20</v>
      </c>
      <c r="E1460">
        <v>1</v>
      </c>
      <c r="F1460">
        <v>3</v>
      </c>
      <c r="G1460">
        <v>1</v>
      </c>
      <c r="H1460">
        <v>0</v>
      </c>
      <c r="I1460">
        <v>0</v>
      </c>
      <c r="J1460">
        <v>2</v>
      </c>
      <c r="K1460">
        <v>1</v>
      </c>
      <c r="L1460">
        <v>2</v>
      </c>
      <c r="M1460" t="s">
        <v>1306</v>
      </c>
      <c r="N1460" s="7">
        <v>1338</v>
      </c>
      <c r="O1460">
        <v>0.37</v>
      </c>
      <c r="P1460">
        <v>5.0000000000000001E-3</v>
      </c>
      <c r="Q1460">
        <v>9.6</v>
      </c>
      <c r="R1460">
        <v>4</v>
      </c>
      <c r="S1460" t="s">
        <v>326</v>
      </c>
      <c r="T1460">
        <v>0.28299999999999997</v>
      </c>
      <c r="X1460">
        <f t="shared" ref="X1460:X1473" si="54">T1460/O1460</f>
        <v>0.76486486486486482</v>
      </c>
    </row>
    <row r="1461" spans="1:34" x14ac:dyDescent="0.25">
      <c r="A1461">
        <v>4</v>
      </c>
      <c r="B1461">
        <v>6</v>
      </c>
      <c r="C1461">
        <v>100</v>
      </c>
      <c r="D1461">
        <v>20</v>
      </c>
      <c r="E1461">
        <v>1</v>
      </c>
      <c r="F1461">
        <v>3</v>
      </c>
      <c r="G1461">
        <v>1</v>
      </c>
      <c r="H1461">
        <v>0</v>
      </c>
      <c r="I1461">
        <v>0</v>
      </c>
      <c r="J1461">
        <v>1</v>
      </c>
      <c r="K1461">
        <v>1</v>
      </c>
      <c r="L1461">
        <v>2</v>
      </c>
      <c r="M1461" t="s">
        <v>1307</v>
      </c>
      <c r="N1461" s="7">
        <v>1339</v>
      </c>
      <c r="O1461">
        <v>0.52</v>
      </c>
      <c r="P1461" t="s">
        <v>327</v>
      </c>
      <c r="Q1461">
        <v>5.7</v>
      </c>
      <c r="R1461">
        <v>5</v>
      </c>
      <c r="S1461" t="s">
        <v>326</v>
      </c>
      <c r="T1461">
        <v>0.41899999999999998</v>
      </c>
      <c r="X1461">
        <f t="shared" si="54"/>
        <v>0.80576923076923068</v>
      </c>
    </row>
    <row r="1462" spans="1:34" x14ac:dyDescent="0.25">
      <c r="M1462" s="38" t="s">
        <v>371</v>
      </c>
      <c r="N1462" s="59">
        <v>1340</v>
      </c>
      <c r="O1462" s="45">
        <v>1.04</v>
      </c>
      <c r="P1462">
        <v>0.14899999999999999</v>
      </c>
      <c r="Q1462" s="45">
        <v>96</v>
      </c>
      <c r="R1462">
        <v>11</v>
      </c>
      <c r="S1462" s="45">
        <v>0.49</v>
      </c>
      <c r="T1462">
        <v>0.14699999999999999</v>
      </c>
      <c r="X1462">
        <f t="shared" si="54"/>
        <v>0.14134615384615384</v>
      </c>
    </row>
    <row r="1463" spans="1:34" x14ac:dyDescent="0.25">
      <c r="A1463">
        <v>6</v>
      </c>
      <c r="B1463">
        <v>8</v>
      </c>
      <c r="C1463">
        <v>100</v>
      </c>
      <c r="D1463">
        <v>12</v>
      </c>
      <c r="E1463">
        <v>1</v>
      </c>
      <c r="F1463">
        <v>3</v>
      </c>
      <c r="G1463">
        <v>1</v>
      </c>
      <c r="H1463">
        <v>0</v>
      </c>
      <c r="I1463">
        <v>0</v>
      </c>
      <c r="J1463">
        <v>1</v>
      </c>
      <c r="K1463">
        <v>1</v>
      </c>
      <c r="L1463">
        <v>2</v>
      </c>
      <c r="M1463" s="6" t="s">
        <v>1308</v>
      </c>
      <c r="N1463" s="7">
        <v>1341</v>
      </c>
      <c r="O1463">
        <v>0.41</v>
      </c>
      <c r="P1463">
        <v>6.0000000000000001E-3</v>
      </c>
      <c r="Q1463">
        <v>3.4</v>
      </c>
      <c r="R1463">
        <v>1</v>
      </c>
      <c r="S1463" t="s">
        <v>326</v>
      </c>
      <c r="T1463">
        <v>0.33500000000000002</v>
      </c>
      <c r="X1463">
        <f t="shared" si="54"/>
        <v>0.81707317073170738</v>
      </c>
    </row>
    <row r="1464" spans="1:34" x14ac:dyDescent="0.25">
      <c r="A1464">
        <v>8</v>
      </c>
      <c r="B1464">
        <v>10</v>
      </c>
      <c r="C1464">
        <v>100</v>
      </c>
      <c r="D1464">
        <v>10</v>
      </c>
      <c r="E1464">
        <v>1</v>
      </c>
      <c r="F1464">
        <v>3</v>
      </c>
      <c r="G1464">
        <v>1</v>
      </c>
      <c r="H1464">
        <v>0</v>
      </c>
      <c r="I1464">
        <v>0</v>
      </c>
      <c r="J1464">
        <v>1</v>
      </c>
      <c r="K1464">
        <v>1</v>
      </c>
      <c r="L1464">
        <v>2</v>
      </c>
      <c r="M1464" t="s">
        <v>1309</v>
      </c>
      <c r="N1464" s="7">
        <v>1342</v>
      </c>
      <c r="O1464">
        <v>0.37</v>
      </c>
      <c r="P1464" t="s">
        <v>327</v>
      </c>
      <c r="Q1464">
        <v>1.8</v>
      </c>
      <c r="R1464">
        <v>4</v>
      </c>
      <c r="S1464" t="s">
        <v>326</v>
      </c>
      <c r="T1464">
        <v>0.32900000000000001</v>
      </c>
      <c r="X1464">
        <f t="shared" si="54"/>
        <v>0.88918918918918921</v>
      </c>
    </row>
    <row r="1465" spans="1:34" x14ac:dyDescent="0.25">
      <c r="A1465">
        <v>10</v>
      </c>
      <c r="B1465">
        <v>12</v>
      </c>
      <c r="C1465">
        <v>100</v>
      </c>
      <c r="D1465">
        <v>14</v>
      </c>
      <c r="E1465">
        <v>1</v>
      </c>
      <c r="F1465">
        <v>3</v>
      </c>
      <c r="G1465">
        <v>2</v>
      </c>
      <c r="H1465">
        <v>0</v>
      </c>
      <c r="I1465">
        <v>0</v>
      </c>
      <c r="J1465">
        <v>1</v>
      </c>
      <c r="K1465">
        <v>1</v>
      </c>
      <c r="L1465">
        <v>2</v>
      </c>
      <c r="M1465"/>
      <c r="N1465" s="7">
        <v>1343</v>
      </c>
      <c r="O1465">
        <v>0.24</v>
      </c>
      <c r="P1465" t="s">
        <v>327</v>
      </c>
      <c r="Q1465">
        <v>1.4</v>
      </c>
      <c r="R1465">
        <v>4</v>
      </c>
      <c r="S1465">
        <v>0.01</v>
      </c>
      <c r="T1465">
        <v>0.16600000000000001</v>
      </c>
      <c r="X1465">
        <f t="shared" si="54"/>
        <v>0.69166666666666676</v>
      </c>
    </row>
    <row r="1466" spans="1:34" x14ac:dyDescent="0.25">
      <c r="A1466">
        <v>12</v>
      </c>
      <c r="B1466">
        <v>14</v>
      </c>
      <c r="C1466">
        <v>100</v>
      </c>
      <c r="D1466">
        <v>14</v>
      </c>
      <c r="E1466">
        <v>1</v>
      </c>
      <c r="F1466">
        <v>3</v>
      </c>
      <c r="G1466">
        <v>2</v>
      </c>
      <c r="H1466">
        <v>0</v>
      </c>
      <c r="I1466">
        <v>0</v>
      </c>
      <c r="J1466">
        <v>1</v>
      </c>
      <c r="K1466">
        <v>1</v>
      </c>
      <c r="L1466">
        <v>3</v>
      </c>
      <c r="M1466" s="6" t="s">
        <v>1310</v>
      </c>
      <c r="N1466" s="7">
        <v>1344</v>
      </c>
      <c r="O1466">
        <v>0.36</v>
      </c>
      <c r="P1466" t="s">
        <v>327</v>
      </c>
      <c r="Q1466">
        <v>2.9</v>
      </c>
      <c r="R1466">
        <v>6</v>
      </c>
      <c r="S1466">
        <v>0.04</v>
      </c>
      <c r="T1466">
        <v>0.23699999999999999</v>
      </c>
      <c r="X1466">
        <f t="shared" si="54"/>
        <v>0.65833333333333333</v>
      </c>
    </row>
    <row r="1467" spans="1:34" x14ac:dyDescent="0.25">
      <c r="A1467">
        <v>14</v>
      </c>
      <c r="B1467">
        <v>16</v>
      </c>
      <c r="C1467">
        <v>100</v>
      </c>
      <c r="D1467">
        <v>12</v>
      </c>
      <c r="E1467">
        <v>1</v>
      </c>
      <c r="F1467">
        <v>3</v>
      </c>
      <c r="G1467">
        <v>2</v>
      </c>
      <c r="H1467">
        <v>0</v>
      </c>
      <c r="I1467">
        <v>0</v>
      </c>
      <c r="J1467">
        <v>0</v>
      </c>
      <c r="K1467">
        <v>1</v>
      </c>
      <c r="L1467">
        <v>3</v>
      </c>
      <c r="M1467" t="s">
        <v>1311</v>
      </c>
      <c r="N1467" s="7">
        <v>1345</v>
      </c>
      <c r="O1467">
        <v>0.54</v>
      </c>
      <c r="P1467">
        <v>5.0000000000000001E-3</v>
      </c>
      <c r="Q1467">
        <v>5.9</v>
      </c>
      <c r="R1467">
        <v>6</v>
      </c>
      <c r="S1467">
        <v>0.01</v>
      </c>
      <c r="T1467">
        <v>0.443</v>
      </c>
      <c r="X1467">
        <f t="shared" si="54"/>
        <v>0.82037037037037031</v>
      </c>
      <c r="Y1467">
        <f>AVERAGE(O1459:O1461,O1463:O1468)</f>
        <v>0.41111111111111104</v>
      </c>
    </row>
    <row r="1468" spans="1:34" x14ac:dyDescent="0.25">
      <c r="A1468">
        <v>16</v>
      </c>
      <c r="B1468">
        <v>18</v>
      </c>
      <c r="C1468">
        <v>100</v>
      </c>
      <c r="D1468">
        <v>14</v>
      </c>
      <c r="E1468">
        <v>1</v>
      </c>
      <c r="F1468">
        <v>3</v>
      </c>
      <c r="G1468">
        <v>3</v>
      </c>
      <c r="H1468">
        <v>0</v>
      </c>
      <c r="I1468">
        <v>0</v>
      </c>
      <c r="J1468">
        <v>0</v>
      </c>
      <c r="K1468">
        <v>2</v>
      </c>
      <c r="L1468">
        <v>3</v>
      </c>
      <c r="M1468"/>
      <c r="N1468" s="7">
        <v>1346</v>
      </c>
      <c r="O1468" s="9">
        <v>0.4</v>
      </c>
      <c r="P1468" t="s">
        <v>327</v>
      </c>
      <c r="Q1468">
        <v>5</v>
      </c>
      <c r="R1468">
        <v>9</v>
      </c>
      <c r="S1468">
        <v>0.05</v>
      </c>
      <c r="T1468">
        <v>0.27</v>
      </c>
      <c r="X1468">
        <f t="shared" si="54"/>
        <v>0.67500000000000004</v>
      </c>
      <c r="Y1468" s="9">
        <f>AVERAGE(X1459:X1461,X1463:X1468)</f>
        <v>0.76800697158807862</v>
      </c>
      <c r="Z1468" t="s">
        <v>1312</v>
      </c>
    </row>
    <row r="1469" spans="1:34" x14ac:dyDescent="0.25">
      <c r="A1469">
        <v>18</v>
      </c>
      <c r="B1469">
        <v>20</v>
      </c>
      <c r="C1469">
        <v>100</v>
      </c>
      <c r="D1469">
        <v>16</v>
      </c>
      <c r="E1469">
        <v>1</v>
      </c>
      <c r="F1469">
        <v>3</v>
      </c>
      <c r="G1469">
        <v>2</v>
      </c>
      <c r="H1469">
        <v>0</v>
      </c>
      <c r="I1469">
        <v>0</v>
      </c>
      <c r="J1469">
        <v>1</v>
      </c>
      <c r="K1469">
        <v>2</v>
      </c>
      <c r="L1469">
        <v>3</v>
      </c>
      <c r="M1469"/>
      <c r="N1469" s="7">
        <v>1347</v>
      </c>
      <c r="O1469">
        <v>0.26</v>
      </c>
      <c r="P1469" t="s">
        <v>327</v>
      </c>
      <c r="Q1469">
        <v>2.2000000000000002</v>
      </c>
      <c r="R1469">
        <v>6</v>
      </c>
      <c r="S1469">
        <v>7.0000000000000007E-2</v>
      </c>
      <c r="T1469">
        <v>6.3E-2</v>
      </c>
      <c r="X1469">
        <f t="shared" si="54"/>
        <v>0.24230769230769231</v>
      </c>
    </row>
    <row r="1470" spans="1:34" x14ac:dyDescent="0.25">
      <c r="A1470">
        <v>20</v>
      </c>
      <c r="B1470">
        <v>22</v>
      </c>
      <c r="C1470">
        <v>100</v>
      </c>
      <c r="D1470">
        <v>14</v>
      </c>
      <c r="E1470">
        <v>1</v>
      </c>
      <c r="F1470">
        <v>2</v>
      </c>
      <c r="G1470">
        <v>1</v>
      </c>
      <c r="H1470">
        <v>0</v>
      </c>
      <c r="I1470">
        <v>0</v>
      </c>
      <c r="J1470">
        <v>1</v>
      </c>
      <c r="K1470">
        <v>2</v>
      </c>
      <c r="L1470">
        <v>3</v>
      </c>
      <c r="M1470" s="6" t="s">
        <v>1313</v>
      </c>
      <c r="N1470" s="7">
        <v>1348</v>
      </c>
      <c r="O1470">
        <v>0.18</v>
      </c>
      <c r="P1470" t="s">
        <v>327</v>
      </c>
      <c r="Q1470">
        <v>1.6</v>
      </c>
      <c r="R1470">
        <v>5</v>
      </c>
      <c r="S1470">
        <v>7.0000000000000007E-2</v>
      </c>
      <c r="T1470">
        <v>0.04</v>
      </c>
      <c r="X1470">
        <f t="shared" si="54"/>
        <v>0.22222222222222224</v>
      </c>
    </row>
    <row r="1471" spans="1:34" x14ac:dyDescent="0.25">
      <c r="A1471">
        <v>22</v>
      </c>
      <c r="B1471">
        <v>24</v>
      </c>
      <c r="C1471">
        <v>100</v>
      </c>
      <c r="D1471">
        <v>14</v>
      </c>
      <c r="E1471">
        <v>1</v>
      </c>
      <c r="F1471">
        <v>2</v>
      </c>
      <c r="G1471">
        <v>1</v>
      </c>
      <c r="H1471">
        <v>0</v>
      </c>
      <c r="I1471">
        <v>0</v>
      </c>
      <c r="J1471">
        <v>2</v>
      </c>
      <c r="K1471">
        <v>2</v>
      </c>
      <c r="L1471">
        <v>2</v>
      </c>
      <c r="M1471" t="s">
        <v>1314</v>
      </c>
      <c r="N1471" s="7">
        <v>1349</v>
      </c>
      <c r="O1471">
        <v>0.36</v>
      </c>
      <c r="P1471" t="s">
        <v>327</v>
      </c>
      <c r="Q1471">
        <v>3.2</v>
      </c>
      <c r="R1471">
        <v>5</v>
      </c>
      <c r="S1471">
        <v>0.11</v>
      </c>
      <c r="T1471">
        <v>0.04</v>
      </c>
      <c r="X1471">
        <f t="shared" si="54"/>
        <v>0.11111111111111112</v>
      </c>
    </row>
    <row r="1472" spans="1:34" x14ac:dyDescent="0.25">
      <c r="A1472">
        <v>24</v>
      </c>
      <c r="B1472">
        <v>26</v>
      </c>
      <c r="C1472">
        <v>100</v>
      </c>
      <c r="D1472">
        <v>16</v>
      </c>
      <c r="E1472">
        <v>1</v>
      </c>
      <c r="F1472">
        <v>2</v>
      </c>
      <c r="G1472">
        <v>1</v>
      </c>
      <c r="H1472">
        <v>0</v>
      </c>
      <c r="I1472">
        <v>0</v>
      </c>
      <c r="J1472">
        <v>2</v>
      </c>
      <c r="K1472">
        <v>2</v>
      </c>
      <c r="L1472">
        <v>2</v>
      </c>
      <c r="M1472" t="s">
        <v>1315</v>
      </c>
      <c r="N1472" s="7">
        <v>1350</v>
      </c>
      <c r="O1472">
        <v>0.21</v>
      </c>
      <c r="P1472" t="s">
        <v>327</v>
      </c>
      <c r="Q1472">
        <v>1.8</v>
      </c>
      <c r="R1472">
        <v>6</v>
      </c>
      <c r="S1472">
        <v>7.0000000000000007E-2</v>
      </c>
      <c r="T1472">
        <v>2.9000000000000001E-2</v>
      </c>
      <c r="X1472">
        <f t="shared" si="54"/>
        <v>0.1380952380952381</v>
      </c>
    </row>
    <row r="1473" spans="1:24" x14ac:dyDescent="0.25">
      <c r="A1473">
        <v>26</v>
      </c>
      <c r="B1473">
        <v>28</v>
      </c>
      <c r="C1473">
        <v>100</v>
      </c>
      <c r="D1473">
        <v>20</v>
      </c>
      <c r="E1473">
        <v>1</v>
      </c>
      <c r="F1473">
        <v>3</v>
      </c>
      <c r="G1473">
        <v>3</v>
      </c>
      <c r="H1473">
        <v>0</v>
      </c>
      <c r="I1473">
        <v>0</v>
      </c>
      <c r="J1473">
        <v>2</v>
      </c>
      <c r="K1473">
        <v>2</v>
      </c>
      <c r="L1473">
        <v>3</v>
      </c>
      <c r="M1473" t="s">
        <v>1316</v>
      </c>
      <c r="N1473" s="7">
        <v>1351</v>
      </c>
      <c r="O1473">
        <v>1.18</v>
      </c>
      <c r="P1473">
        <v>1.2E-2</v>
      </c>
      <c r="Q1473">
        <v>15.7</v>
      </c>
      <c r="R1473">
        <v>3</v>
      </c>
      <c r="S1473">
        <v>0.28000000000000003</v>
      </c>
      <c r="T1473">
        <v>0.06</v>
      </c>
      <c r="U1473" s="9">
        <f>AVERAGE(O1473,O1476:O1480)</f>
        <v>4.0116666666666667</v>
      </c>
      <c r="X1473">
        <f t="shared" si="54"/>
        <v>5.0847457627118647E-2</v>
      </c>
    </row>
    <row r="1474" spans="1:24" x14ac:dyDescent="0.25">
      <c r="M1474" s="45" t="s">
        <v>1317</v>
      </c>
      <c r="N1474" s="59">
        <v>1336</v>
      </c>
      <c r="O1474" s="45">
        <v>0.01</v>
      </c>
      <c r="Q1474" s="45" t="s">
        <v>1112</v>
      </c>
      <c r="R1474" s="45" t="s">
        <v>89</v>
      </c>
      <c r="S1474" s="45" t="s">
        <v>326</v>
      </c>
    </row>
    <row r="1475" spans="1:24" x14ac:dyDescent="0.25">
      <c r="M1475" s="38" t="s">
        <v>371</v>
      </c>
      <c r="N1475" s="59" t="s">
        <v>1318</v>
      </c>
      <c r="O1475" s="45">
        <v>1.02</v>
      </c>
      <c r="Q1475" s="45">
        <v>93</v>
      </c>
      <c r="R1475" s="45">
        <v>12</v>
      </c>
      <c r="S1475" s="45">
        <v>0.49</v>
      </c>
    </row>
    <row r="1476" spans="1:24" x14ac:dyDescent="0.25">
      <c r="A1476">
        <v>28</v>
      </c>
      <c r="B1476">
        <v>30</v>
      </c>
      <c r="C1476">
        <v>100</v>
      </c>
      <c r="D1476">
        <v>20</v>
      </c>
      <c r="E1476">
        <v>1</v>
      </c>
      <c r="F1476">
        <v>3</v>
      </c>
      <c r="G1476">
        <v>3</v>
      </c>
      <c r="H1476">
        <v>0</v>
      </c>
      <c r="I1476">
        <v>0</v>
      </c>
      <c r="J1476">
        <v>1</v>
      </c>
      <c r="K1476">
        <v>2</v>
      </c>
      <c r="L1476">
        <v>3</v>
      </c>
      <c r="M1476" s="6" t="s">
        <v>1319</v>
      </c>
      <c r="N1476" s="7">
        <v>1352</v>
      </c>
      <c r="O1476">
        <v>3.34</v>
      </c>
      <c r="Q1476">
        <v>39.4</v>
      </c>
      <c r="R1476">
        <v>6</v>
      </c>
      <c r="S1476">
        <v>0.72</v>
      </c>
      <c r="T1476">
        <v>7.4999999999999997E-2</v>
      </c>
      <c r="X1476">
        <f>T1476/O1476</f>
        <v>2.2455089820359281E-2</v>
      </c>
    </row>
    <row r="1477" spans="1:24" x14ac:dyDescent="0.25">
      <c r="A1477">
        <v>30</v>
      </c>
      <c r="B1477">
        <v>32</v>
      </c>
      <c r="C1477">
        <v>100</v>
      </c>
      <c r="D1477">
        <v>6</v>
      </c>
      <c r="E1477">
        <v>1</v>
      </c>
      <c r="F1477">
        <v>3</v>
      </c>
      <c r="G1477">
        <v>3</v>
      </c>
      <c r="H1477">
        <v>0</v>
      </c>
      <c r="I1477">
        <v>0</v>
      </c>
      <c r="J1477">
        <v>1</v>
      </c>
      <c r="K1477">
        <v>2</v>
      </c>
      <c r="L1477">
        <v>3</v>
      </c>
      <c r="M1477" t="s">
        <v>1320</v>
      </c>
      <c r="N1477" s="7">
        <v>1353</v>
      </c>
      <c r="O1477">
        <v>13.55</v>
      </c>
      <c r="Q1477">
        <v>103</v>
      </c>
      <c r="R1477">
        <v>11</v>
      </c>
      <c r="S1477">
        <v>2.95</v>
      </c>
      <c r="T1477">
        <v>0.27300000000000002</v>
      </c>
      <c r="X1477">
        <f>T1477/O1477</f>
        <v>2.014760147601476E-2</v>
      </c>
    </row>
    <row r="1478" spans="1:24" x14ac:dyDescent="0.25">
      <c r="A1478">
        <v>32</v>
      </c>
      <c r="B1478">
        <v>34</v>
      </c>
      <c r="C1478">
        <v>100</v>
      </c>
      <c r="D1478">
        <v>12</v>
      </c>
      <c r="E1478">
        <v>1</v>
      </c>
      <c r="F1478">
        <v>3</v>
      </c>
      <c r="G1478">
        <v>3</v>
      </c>
      <c r="H1478">
        <v>0</v>
      </c>
      <c r="I1478">
        <v>0</v>
      </c>
      <c r="J1478">
        <v>1</v>
      </c>
      <c r="K1478">
        <v>2</v>
      </c>
      <c r="L1478">
        <v>3</v>
      </c>
      <c r="M1478" t="s">
        <v>1321</v>
      </c>
      <c r="N1478" s="7">
        <v>1354</v>
      </c>
      <c r="O1478">
        <v>2.0499999999999998</v>
      </c>
      <c r="Q1478">
        <v>14.2</v>
      </c>
      <c r="R1478">
        <v>7</v>
      </c>
      <c r="S1478">
        <v>0.48</v>
      </c>
      <c r="T1478">
        <v>8.4000000000000005E-2</v>
      </c>
      <c r="X1478">
        <f>T1478/O1478</f>
        <v>4.097560975609757E-2</v>
      </c>
    </row>
    <row r="1479" spans="1:24" x14ac:dyDescent="0.25">
      <c r="A1479">
        <v>34</v>
      </c>
      <c r="B1479">
        <v>36</v>
      </c>
      <c r="C1479">
        <v>100</v>
      </c>
      <c r="D1479">
        <v>14</v>
      </c>
      <c r="E1479">
        <v>1</v>
      </c>
      <c r="F1479">
        <v>3</v>
      </c>
      <c r="G1479">
        <v>3</v>
      </c>
      <c r="H1479">
        <v>0</v>
      </c>
      <c r="I1479">
        <v>0</v>
      </c>
      <c r="J1479">
        <v>2</v>
      </c>
      <c r="K1479">
        <v>2</v>
      </c>
      <c r="L1479">
        <v>3</v>
      </c>
      <c r="M1479" t="s">
        <v>1322</v>
      </c>
      <c r="N1479" s="7">
        <v>1355</v>
      </c>
      <c r="O1479">
        <v>3.29</v>
      </c>
      <c r="Q1479">
        <v>19.100000000000001</v>
      </c>
      <c r="R1479">
        <v>11</v>
      </c>
      <c r="S1479">
        <v>0.72</v>
      </c>
      <c r="T1479">
        <v>9.1999999999999998E-2</v>
      </c>
      <c r="X1479">
        <f>T1479/O1479</f>
        <v>2.7963525835866261E-2</v>
      </c>
    </row>
    <row r="1480" spans="1:24" x14ac:dyDescent="0.25">
      <c r="A1480">
        <v>36</v>
      </c>
      <c r="B1480">
        <v>38</v>
      </c>
      <c r="C1480">
        <v>100</v>
      </c>
      <c r="D1480">
        <v>8</v>
      </c>
      <c r="E1480">
        <v>1</v>
      </c>
      <c r="F1480">
        <v>3</v>
      </c>
      <c r="G1480">
        <v>3</v>
      </c>
      <c r="H1480">
        <v>0</v>
      </c>
      <c r="I1480">
        <v>0</v>
      </c>
      <c r="J1480">
        <v>2</v>
      </c>
      <c r="K1480">
        <v>2</v>
      </c>
      <c r="L1480">
        <v>3</v>
      </c>
      <c r="M1480" t="s">
        <v>1323</v>
      </c>
      <c r="N1480" s="7">
        <v>1356</v>
      </c>
      <c r="O1480">
        <v>0.66</v>
      </c>
      <c r="P1480">
        <v>6.0000000000000001E-3</v>
      </c>
      <c r="Q1480">
        <v>5.3</v>
      </c>
      <c r="R1480">
        <v>7</v>
      </c>
      <c r="S1480">
        <v>0.18</v>
      </c>
    </row>
    <row r="1481" spans="1:24" x14ac:dyDescent="0.25">
      <c r="A1481">
        <v>38</v>
      </c>
      <c r="B1481">
        <v>40</v>
      </c>
      <c r="C1481">
        <v>100</v>
      </c>
      <c r="D1481">
        <v>12</v>
      </c>
      <c r="E1481">
        <v>1</v>
      </c>
      <c r="F1481">
        <v>2</v>
      </c>
      <c r="G1481">
        <v>1</v>
      </c>
      <c r="H1481">
        <v>0</v>
      </c>
      <c r="I1481">
        <v>0</v>
      </c>
      <c r="J1481">
        <v>2</v>
      </c>
      <c r="K1481">
        <v>2</v>
      </c>
      <c r="L1481">
        <v>1</v>
      </c>
      <c r="M1481"/>
      <c r="N1481" s="7">
        <v>1357</v>
      </c>
      <c r="O1481">
        <v>0.04</v>
      </c>
      <c r="P1481" t="s">
        <v>327</v>
      </c>
      <c r="Q1481" t="s">
        <v>1112</v>
      </c>
      <c r="R1481">
        <v>9</v>
      </c>
      <c r="S1481">
        <v>0.04</v>
      </c>
      <c r="U1481" s="9">
        <f>AVERAGE(O1481:O1483,O1485:O1487)</f>
        <v>6.8333333333333343E-2</v>
      </c>
    </row>
    <row r="1482" spans="1:24" x14ac:dyDescent="0.25">
      <c r="A1482">
        <v>40</v>
      </c>
      <c r="B1482">
        <v>42</v>
      </c>
      <c r="C1482">
        <v>100</v>
      </c>
      <c r="D1482">
        <v>7</v>
      </c>
      <c r="E1482">
        <v>1</v>
      </c>
      <c r="F1482">
        <v>2</v>
      </c>
      <c r="G1482">
        <v>1</v>
      </c>
      <c r="H1482">
        <v>0</v>
      </c>
      <c r="I1482">
        <v>0</v>
      </c>
      <c r="J1482">
        <v>2</v>
      </c>
      <c r="K1482">
        <v>2</v>
      </c>
      <c r="L1482">
        <v>1</v>
      </c>
      <c r="M1482"/>
      <c r="N1482" s="7">
        <v>1358</v>
      </c>
      <c r="O1482">
        <v>0.03</v>
      </c>
      <c r="P1482" t="s">
        <v>327</v>
      </c>
      <c r="Q1482" t="s">
        <v>1112</v>
      </c>
      <c r="R1482">
        <v>6</v>
      </c>
      <c r="S1482">
        <v>0.03</v>
      </c>
    </row>
    <row r="1483" spans="1:24" x14ac:dyDescent="0.25">
      <c r="A1483">
        <v>42</v>
      </c>
      <c r="B1483">
        <v>44</v>
      </c>
      <c r="C1483">
        <v>100</v>
      </c>
      <c r="D1483">
        <v>6</v>
      </c>
      <c r="E1483">
        <v>1</v>
      </c>
      <c r="F1483">
        <v>2</v>
      </c>
      <c r="G1483">
        <v>2</v>
      </c>
      <c r="H1483">
        <v>0</v>
      </c>
      <c r="I1483">
        <v>0</v>
      </c>
      <c r="J1483">
        <v>2</v>
      </c>
      <c r="K1483">
        <v>4</v>
      </c>
      <c r="L1483">
        <v>1</v>
      </c>
      <c r="M1483" t="s">
        <v>1324</v>
      </c>
      <c r="N1483" s="7">
        <v>1359</v>
      </c>
      <c r="O1483">
        <v>0.02</v>
      </c>
      <c r="P1483" t="s">
        <v>327</v>
      </c>
      <c r="Q1483" t="s">
        <v>1112</v>
      </c>
      <c r="R1483">
        <v>5</v>
      </c>
      <c r="S1483">
        <v>7.0000000000000007E-2</v>
      </c>
    </row>
    <row r="1484" spans="1:24" x14ac:dyDescent="0.25">
      <c r="M1484" s="38" t="s">
        <v>369</v>
      </c>
      <c r="N1484" s="59">
        <v>1360</v>
      </c>
      <c r="O1484" s="45">
        <v>0.5</v>
      </c>
      <c r="P1484">
        <v>1.4E-2</v>
      </c>
      <c r="Q1484" s="45">
        <v>34.9</v>
      </c>
      <c r="R1484">
        <v>9</v>
      </c>
      <c r="S1484" s="45">
        <v>0.18</v>
      </c>
    </row>
    <row r="1485" spans="1:24" x14ac:dyDescent="0.25">
      <c r="A1485">
        <v>44</v>
      </c>
      <c r="B1485">
        <v>46</v>
      </c>
      <c r="C1485">
        <v>100</v>
      </c>
      <c r="D1485">
        <v>9</v>
      </c>
      <c r="E1485">
        <v>1</v>
      </c>
      <c r="F1485">
        <v>2</v>
      </c>
      <c r="G1485">
        <v>2</v>
      </c>
      <c r="H1485">
        <v>0</v>
      </c>
      <c r="I1485">
        <v>0</v>
      </c>
      <c r="J1485">
        <v>2</v>
      </c>
      <c r="K1485">
        <v>4</v>
      </c>
      <c r="L1485">
        <v>1</v>
      </c>
      <c r="M1485" t="s">
        <v>1325</v>
      </c>
      <c r="N1485" s="7">
        <v>1361</v>
      </c>
      <c r="O1485">
        <v>0.08</v>
      </c>
      <c r="P1485">
        <v>8.0000000000000002E-3</v>
      </c>
      <c r="Q1485" t="s">
        <v>1112</v>
      </c>
      <c r="R1485">
        <v>7</v>
      </c>
      <c r="S1485">
        <v>0.09</v>
      </c>
    </row>
    <row r="1486" spans="1:24" x14ac:dyDescent="0.25">
      <c r="A1486">
        <v>46</v>
      </c>
      <c r="B1486">
        <v>48</v>
      </c>
      <c r="C1486">
        <v>100</v>
      </c>
      <c r="D1486">
        <v>8</v>
      </c>
      <c r="E1486">
        <v>1</v>
      </c>
      <c r="F1486">
        <v>2</v>
      </c>
      <c r="G1486">
        <v>1</v>
      </c>
      <c r="H1486">
        <v>1</v>
      </c>
      <c r="I1486">
        <v>0</v>
      </c>
      <c r="J1486">
        <v>2</v>
      </c>
      <c r="K1486">
        <v>4</v>
      </c>
      <c r="L1486">
        <v>1</v>
      </c>
      <c r="M1486" t="s">
        <v>1326</v>
      </c>
      <c r="N1486" s="7">
        <v>1362</v>
      </c>
      <c r="O1486">
        <v>0.1</v>
      </c>
      <c r="P1486">
        <v>8.9999999999999993E-3</v>
      </c>
      <c r="Q1486" t="s">
        <v>1112</v>
      </c>
      <c r="R1486">
        <v>5</v>
      </c>
      <c r="S1486">
        <v>0.08</v>
      </c>
    </row>
    <row r="1487" spans="1:24" x14ac:dyDescent="0.25">
      <c r="A1487">
        <v>48</v>
      </c>
      <c r="B1487">
        <v>50</v>
      </c>
      <c r="C1487">
        <v>100</v>
      </c>
      <c r="D1487">
        <v>8</v>
      </c>
      <c r="E1487">
        <v>1</v>
      </c>
      <c r="F1487">
        <v>2</v>
      </c>
      <c r="G1487">
        <v>1</v>
      </c>
      <c r="H1487">
        <v>1</v>
      </c>
      <c r="I1487">
        <v>0</v>
      </c>
      <c r="J1487">
        <v>2</v>
      </c>
      <c r="K1487">
        <v>4</v>
      </c>
      <c r="L1487">
        <v>1</v>
      </c>
      <c r="M1487" t="s">
        <v>149</v>
      </c>
      <c r="N1487" s="7">
        <v>1363</v>
      </c>
      <c r="O1487">
        <v>0.14000000000000001</v>
      </c>
      <c r="P1487" t="s">
        <v>327</v>
      </c>
      <c r="Q1487" t="s">
        <v>1112</v>
      </c>
      <c r="R1487">
        <v>4</v>
      </c>
      <c r="S1487">
        <v>0.1</v>
      </c>
    </row>
    <row r="1488" spans="1:24" x14ac:dyDescent="0.25">
      <c r="A1488">
        <v>50</v>
      </c>
      <c r="B1488">
        <v>52</v>
      </c>
      <c r="C1488">
        <v>100</v>
      </c>
      <c r="D1488">
        <v>5</v>
      </c>
      <c r="E1488">
        <v>1</v>
      </c>
      <c r="F1488">
        <v>3</v>
      </c>
      <c r="G1488">
        <v>3</v>
      </c>
      <c r="H1488">
        <v>1</v>
      </c>
      <c r="I1488">
        <v>1</v>
      </c>
      <c r="J1488">
        <v>3</v>
      </c>
      <c r="K1488">
        <v>4</v>
      </c>
      <c r="L1488">
        <v>3</v>
      </c>
      <c r="M1488" s="6" t="s">
        <v>1327</v>
      </c>
      <c r="N1488" s="7">
        <v>1364</v>
      </c>
      <c r="O1488">
        <v>0.26</v>
      </c>
      <c r="P1488">
        <v>1.0999999999999999E-2</v>
      </c>
      <c r="Q1488" t="s">
        <v>1112</v>
      </c>
      <c r="R1488">
        <v>5</v>
      </c>
      <c r="S1488">
        <v>0.26</v>
      </c>
      <c r="U1488" s="9">
        <f>AVERAGE(O1488:O1495)</f>
        <v>2.0012499999999998</v>
      </c>
    </row>
    <row r="1489" spans="1:21" x14ac:dyDescent="0.25">
      <c r="A1489">
        <v>52</v>
      </c>
      <c r="B1489">
        <v>54</v>
      </c>
      <c r="C1489">
        <v>100</v>
      </c>
      <c r="D1489">
        <v>6</v>
      </c>
      <c r="E1489">
        <v>1</v>
      </c>
      <c r="F1489">
        <v>3</v>
      </c>
      <c r="G1489">
        <v>3</v>
      </c>
      <c r="H1489">
        <v>2</v>
      </c>
      <c r="I1489">
        <v>0</v>
      </c>
      <c r="J1489">
        <v>3</v>
      </c>
      <c r="K1489">
        <v>4</v>
      </c>
      <c r="L1489">
        <v>3</v>
      </c>
      <c r="M1489" t="s">
        <v>1328</v>
      </c>
      <c r="N1489" s="7">
        <v>1365</v>
      </c>
      <c r="O1489">
        <v>3.21</v>
      </c>
      <c r="P1489">
        <v>1.4E-2</v>
      </c>
      <c r="Q1489">
        <v>1.8</v>
      </c>
      <c r="R1489">
        <v>22</v>
      </c>
      <c r="S1489">
        <v>3.34</v>
      </c>
    </row>
    <row r="1490" spans="1:21" x14ac:dyDescent="0.25">
      <c r="A1490">
        <v>54</v>
      </c>
      <c r="B1490">
        <v>56</v>
      </c>
      <c r="C1490">
        <v>100</v>
      </c>
      <c r="D1490">
        <v>2</v>
      </c>
      <c r="E1490">
        <v>1</v>
      </c>
      <c r="F1490">
        <v>2</v>
      </c>
      <c r="G1490">
        <v>3</v>
      </c>
      <c r="H1490">
        <v>1</v>
      </c>
      <c r="I1490">
        <v>0</v>
      </c>
      <c r="J1490">
        <v>3</v>
      </c>
      <c r="K1490">
        <v>4</v>
      </c>
      <c r="L1490">
        <v>3</v>
      </c>
      <c r="M1490" t="s">
        <v>1329</v>
      </c>
      <c r="N1490" s="7">
        <v>1366</v>
      </c>
      <c r="O1490">
        <v>6.41</v>
      </c>
      <c r="P1490">
        <v>2.7E-2</v>
      </c>
      <c r="Q1490">
        <v>2.9</v>
      </c>
      <c r="R1490">
        <v>27</v>
      </c>
      <c r="S1490">
        <v>5.67</v>
      </c>
    </row>
    <row r="1491" spans="1:21" x14ac:dyDescent="0.25">
      <c r="A1491">
        <v>56</v>
      </c>
      <c r="B1491">
        <v>58</v>
      </c>
      <c r="C1491">
        <v>100</v>
      </c>
      <c r="D1491">
        <v>5</v>
      </c>
      <c r="E1491">
        <v>1</v>
      </c>
      <c r="F1491">
        <v>3</v>
      </c>
      <c r="G1491">
        <v>3</v>
      </c>
      <c r="H1491">
        <v>2</v>
      </c>
      <c r="I1491">
        <v>0</v>
      </c>
      <c r="J1491">
        <v>3</v>
      </c>
      <c r="K1491">
        <v>4</v>
      </c>
      <c r="L1491">
        <v>3</v>
      </c>
      <c r="M1491"/>
      <c r="N1491" s="7">
        <v>1367</v>
      </c>
      <c r="O1491">
        <v>1.1299999999999999</v>
      </c>
      <c r="P1491">
        <v>5.0000000000000001E-3</v>
      </c>
      <c r="Q1491">
        <v>0.5</v>
      </c>
      <c r="R1491">
        <v>10</v>
      </c>
      <c r="S1491">
        <v>1.17</v>
      </c>
    </row>
    <row r="1492" spans="1:21" x14ac:dyDescent="0.25">
      <c r="A1492">
        <v>58</v>
      </c>
      <c r="B1492">
        <v>60</v>
      </c>
      <c r="C1492">
        <v>100</v>
      </c>
      <c r="D1492">
        <v>5</v>
      </c>
      <c r="E1492">
        <v>1</v>
      </c>
      <c r="F1492">
        <v>2</v>
      </c>
      <c r="G1492">
        <v>3</v>
      </c>
      <c r="H1492">
        <v>1</v>
      </c>
      <c r="I1492">
        <v>0</v>
      </c>
      <c r="J1492">
        <v>3</v>
      </c>
      <c r="K1492">
        <v>4</v>
      </c>
      <c r="L1492">
        <v>3</v>
      </c>
      <c r="M1492"/>
      <c r="N1492" s="7">
        <v>1368</v>
      </c>
      <c r="O1492">
        <v>0.94</v>
      </c>
      <c r="P1492" t="s">
        <v>327</v>
      </c>
      <c r="Q1492">
        <v>0.9</v>
      </c>
      <c r="R1492">
        <v>14</v>
      </c>
      <c r="S1492">
        <v>0.88</v>
      </c>
    </row>
    <row r="1493" spans="1:21" x14ac:dyDescent="0.25">
      <c r="A1493">
        <v>60</v>
      </c>
      <c r="B1493">
        <v>62</v>
      </c>
      <c r="C1493">
        <v>100</v>
      </c>
      <c r="D1493">
        <v>6</v>
      </c>
      <c r="E1493">
        <v>1</v>
      </c>
      <c r="F1493">
        <v>3</v>
      </c>
      <c r="G1493">
        <v>2</v>
      </c>
      <c r="H1493">
        <v>2</v>
      </c>
      <c r="I1493">
        <v>0</v>
      </c>
      <c r="J1493">
        <v>3</v>
      </c>
      <c r="K1493">
        <v>4</v>
      </c>
      <c r="L1493">
        <v>3</v>
      </c>
      <c r="M1493" t="s">
        <v>1330</v>
      </c>
      <c r="N1493" s="7">
        <v>1369</v>
      </c>
      <c r="O1493">
        <v>2.35</v>
      </c>
      <c r="P1493" t="s">
        <v>327</v>
      </c>
      <c r="Q1493">
        <v>1.4</v>
      </c>
      <c r="R1493">
        <v>23</v>
      </c>
      <c r="S1493">
        <v>2.34</v>
      </c>
    </row>
    <row r="1494" spans="1:21" x14ac:dyDescent="0.25">
      <c r="A1494">
        <v>62</v>
      </c>
      <c r="B1494">
        <v>64</v>
      </c>
      <c r="C1494">
        <v>100</v>
      </c>
      <c r="D1494">
        <v>5</v>
      </c>
      <c r="E1494">
        <v>1</v>
      </c>
      <c r="F1494">
        <v>2</v>
      </c>
      <c r="G1494">
        <v>1</v>
      </c>
      <c r="H1494">
        <v>1</v>
      </c>
      <c r="I1494">
        <v>0</v>
      </c>
      <c r="J1494">
        <v>3</v>
      </c>
      <c r="K1494">
        <v>4</v>
      </c>
      <c r="L1494">
        <v>3</v>
      </c>
      <c r="M1494" t="s">
        <v>1331</v>
      </c>
      <c r="N1494" s="7">
        <v>1370</v>
      </c>
      <c r="O1494">
        <v>1.31</v>
      </c>
      <c r="P1494" t="s">
        <v>327</v>
      </c>
      <c r="Q1494">
        <v>2.2000000000000002</v>
      </c>
      <c r="R1494">
        <v>6</v>
      </c>
      <c r="S1494">
        <v>1.34</v>
      </c>
    </row>
    <row r="1495" spans="1:21" x14ac:dyDescent="0.25">
      <c r="A1495">
        <v>64</v>
      </c>
      <c r="B1495">
        <v>66</v>
      </c>
      <c r="C1495">
        <v>100</v>
      </c>
      <c r="D1495">
        <v>7</v>
      </c>
      <c r="E1495">
        <v>1</v>
      </c>
      <c r="F1495">
        <v>3</v>
      </c>
      <c r="G1495">
        <v>1</v>
      </c>
      <c r="H1495">
        <v>1</v>
      </c>
      <c r="I1495">
        <v>0</v>
      </c>
      <c r="J1495">
        <v>3</v>
      </c>
      <c r="K1495">
        <v>4</v>
      </c>
      <c r="L1495">
        <v>3</v>
      </c>
      <c r="M1495" t="s">
        <v>1332</v>
      </c>
      <c r="N1495" s="7">
        <v>1371</v>
      </c>
      <c r="O1495" s="9">
        <v>0.4</v>
      </c>
      <c r="P1495" t="s">
        <v>327</v>
      </c>
      <c r="Q1495">
        <v>0.9</v>
      </c>
      <c r="R1495">
        <v>5</v>
      </c>
      <c r="S1495">
        <v>0.38</v>
      </c>
    </row>
    <row r="1496" spans="1:21" x14ac:dyDescent="0.25">
      <c r="A1496">
        <v>66</v>
      </c>
      <c r="B1496">
        <v>68</v>
      </c>
      <c r="C1496">
        <v>100</v>
      </c>
      <c r="D1496">
        <v>5</v>
      </c>
      <c r="E1496">
        <v>1</v>
      </c>
      <c r="F1496">
        <v>3</v>
      </c>
      <c r="G1496">
        <v>2</v>
      </c>
      <c r="H1496">
        <v>1</v>
      </c>
      <c r="I1496">
        <v>1</v>
      </c>
      <c r="J1496">
        <v>3</v>
      </c>
      <c r="K1496">
        <v>4</v>
      </c>
      <c r="L1496">
        <v>1</v>
      </c>
      <c r="M1496" t="s">
        <v>1333</v>
      </c>
      <c r="N1496" s="7">
        <v>1372</v>
      </c>
      <c r="O1496">
        <v>0.04</v>
      </c>
      <c r="P1496" t="s">
        <v>327</v>
      </c>
      <c r="Q1496" t="s">
        <v>1112</v>
      </c>
      <c r="R1496">
        <v>7</v>
      </c>
      <c r="S1496">
        <v>0.04</v>
      </c>
      <c r="U1496" s="9">
        <f>AVERAGE(O1496:O1499)</f>
        <v>3.5000000000000003E-2</v>
      </c>
    </row>
    <row r="1497" spans="1:21" x14ac:dyDescent="0.25">
      <c r="A1497">
        <v>68</v>
      </c>
      <c r="B1497">
        <v>70</v>
      </c>
      <c r="C1497">
        <v>100</v>
      </c>
      <c r="D1497">
        <v>6</v>
      </c>
      <c r="E1497">
        <v>1</v>
      </c>
      <c r="F1497">
        <v>1</v>
      </c>
      <c r="G1497">
        <v>2</v>
      </c>
      <c r="H1497">
        <v>2</v>
      </c>
      <c r="I1497">
        <v>2</v>
      </c>
      <c r="J1497">
        <v>3</v>
      </c>
      <c r="K1497">
        <v>4</v>
      </c>
      <c r="L1497">
        <v>2</v>
      </c>
      <c r="M1497" t="s">
        <v>1334</v>
      </c>
      <c r="N1497" s="7">
        <v>1373</v>
      </c>
      <c r="O1497">
        <v>0.02</v>
      </c>
      <c r="P1497" t="s">
        <v>327</v>
      </c>
      <c r="Q1497" t="s">
        <v>1112</v>
      </c>
      <c r="R1497">
        <v>7</v>
      </c>
      <c r="S1497">
        <v>7.0000000000000007E-2</v>
      </c>
    </row>
    <row r="1498" spans="1:21" x14ac:dyDescent="0.25">
      <c r="A1498">
        <v>70</v>
      </c>
      <c r="B1498">
        <v>72</v>
      </c>
      <c r="C1498">
        <v>100</v>
      </c>
      <c r="D1498">
        <v>5</v>
      </c>
      <c r="E1498">
        <v>1</v>
      </c>
      <c r="F1498">
        <v>1</v>
      </c>
      <c r="G1498">
        <v>2</v>
      </c>
      <c r="H1498">
        <v>2</v>
      </c>
      <c r="I1498">
        <v>1</v>
      </c>
      <c r="J1498">
        <v>3</v>
      </c>
      <c r="K1498">
        <v>4</v>
      </c>
      <c r="L1498">
        <v>1</v>
      </c>
      <c r="M1498"/>
      <c r="N1498" s="7">
        <v>1374</v>
      </c>
      <c r="O1498">
        <v>0.02</v>
      </c>
      <c r="P1498" t="s">
        <v>327</v>
      </c>
      <c r="Q1498" t="s">
        <v>1112</v>
      </c>
      <c r="R1498">
        <v>11</v>
      </c>
      <c r="S1498">
        <v>0.08</v>
      </c>
    </row>
    <row r="1499" spans="1:21" x14ac:dyDescent="0.25">
      <c r="A1499">
        <v>72</v>
      </c>
      <c r="B1499">
        <v>74</v>
      </c>
      <c r="C1499">
        <v>100</v>
      </c>
      <c r="D1499">
        <v>7</v>
      </c>
      <c r="E1499">
        <v>1</v>
      </c>
      <c r="F1499">
        <v>1</v>
      </c>
      <c r="G1499">
        <v>2</v>
      </c>
      <c r="H1499">
        <v>2</v>
      </c>
      <c r="I1499">
        <v>2</v>
      </c>
      <c r="J1499">
        <v>3</v>
      </c>
      <c r="K1499">
        <v>4</v>
      </c>
      <c r="L1499">
        <v>1</v>
      </c>
      <c r="M1499"/>
      <c r="N1499" s="7">
        <v>1375</v>
      </c>
      <c r="O1499">
        <v>0.06</v>
      </c>
      <c r="P1499" t="s">
        <v>327</v>
      </c>
      <c r="Q1499">
        <v>0.7</v>
      </c>
      <c r="R1499">
        <v>5</v>
      </c>
      <c r="S1499">
        <v>0.09</v>
      </c>
    </row>
    <row r="1500" spans="1:21" x14ac:dyDescent="0.25">
      <c r="A1500">
        <v>74</v>
      </c>
      <c r="B1500">
        <v>76</v>
      </c>
      <c r="C1500">
        <v>100</v>
      </c>
      <c r="D1500">
        <v>4</v>
      </c>
      <c r="E1500">
        <v>1</v>
      </c>
      <c r="F1500">
        <v>1</v>
      </c>
      <c r="G1500">
        <v>2</v>
      </c>
      <c r="H1500">
        <v>2</v>
      </c>
      <c r="I1500">
        <v>1</v>
      </c>
      <c r="J1500">
        <v>3</v>
      </c>
      <c r="K1500">
        <v>4</v>
      </c>
      <c r="L1500">
        <v>1</v>
      </c>
      <c r="M1500"/>
      <c r="N1500" s="7">
        <v>1376</v>
      </c>
      <c r="O1500">
        <v>0.51</v>
      </c>
      <c r="P1500">
        <v>8.9999999999999993E-3</v>
      </c>
      <c r="Q1500">
        <v>2.2000000000000002</v>
      </c>
      <c r="R1500">
        <v>8</v>
      </c>
      <c r="S1500">
        <v>0.3</v>
      </c>
      <c r="U1500" s="9">
        <f>AVERAGE(O1500:O1503,O1505:O1508)</f>
        <v>0.86875000000000013</v>
      </c>
    </row>
    <row r="1501" spans="1:21" x14ac:dyDescent="0.25">
      <c r="A1501">
        <v>76</v>
      </c>
      <c r="B1501">
        <v>78</v>
      </c>
      <c r="C1501">
        <v>100</v>
      </c>
      <c r="D1501">
        <v>4</v>
      </c>
      <c r="E1501">
        <v>1</v>
      </c>
      <c r="F1501">
        <v>1</v>
      </c>
      <c r="G1501">
        <v>2</v>
      </c>
      <c r="H1501">
        <v>2</v>
      </c>
      <c r="I1501">
        <v>1</v>
      </c>
      <c r="J1501">
        <v>2</v>
      </c>
      <c r="K1501">
        <v>4</v>
      </c>
      <c r="L1501">
        <v>1</v>
      </c>
      <c r="M1501"/>
      <c r="N1501" s="7">
        <v>1377</v>
      </c>
      <c r="O1501">
        <v>0.06</v>
      </c>
      <c r="P1501" t="s">
        <v>327</v>
      </c>
      <c r="Q1501" t="s">
        <v>1112</v>
      </c>
      <c r="R1501">
        <v>4</v>
      </c>
      <c r="S1501">
        <v>0.06</v>
      </c>
    </row>
    <row r="1502" spans="1:21" x14ac:dyDescent="0.25">
      <c r="A1502">
        <v>78</v>
      </c>
      <c r="B1502">
        <v>80</v>
      </c>
      <c r="C1502">
        <v>100</v>
      </c>
      <c r="D1502">
        <v>9</v>
      </c>
      <c r="E1502">
        <v>1</v>
      </c>
      <c r="F1502">
        <v>1</v>
      </c>
      <c r="G1502">
        <v>2</v>
      </c>
      <c r="H1502">
        <v>2</v>
      </c>
      <c r="I1502">
        <v>0</v>
      </c>
      <c r="J1502">
        <v>3</v>
      </c>
      <c r="K1502">
        <v>4</v>
      </c>
      <c r="L1502">
        <v>1</v>
      </c>
      <c r="M1502" s="6" t="s">
        <v>1335</v>
      </c>
      <c r="N1502" s="7">
        <v>1378</v>
      </c>
      <c r="O1502">
        <v>0.21</v>
      </c>
      <c r="P1502" t="s">
        <v>327</v>
      </c>
      <c r="Q1502">
        <v>0.8</v>
      </c>
      <c r="R1502">
        <v>3</v>
      </c>
      <c r="S1502">
        <v>0.18</v>
      </c>
    </row>
    <row r="1503" spans="1:21" x14ac:dyDescent="0.25">
      <c r="A1503">
        <v>80</v>
      </c>
      <c r="B1503">
        <v>82</v>
      </c>
      <c r="C1503">
        <v>100</v>
      </c>
      <c r="D1503">
        <v>4</v>
      </c>
      <c r="E1503">
        <v>1</v>
      </c>
      <c r="F1503">
        <v>2</v>
      </c>
      <c r="G1503">
        <v>2</v>
      </c>
      <c r="H1503">
        <v>2</v>
      </c>
      <c r="I1503">
        <v>0</v>
      </c>
      <c r="J1503">
        <v>2</v>
      </c>
      <c r="K1503">
        <v>2</v>
      </c>
      <c r="L1503">
        <v>3</v>
      </c>
      <c r="M1503" t="s">
        <v>1336</v>
      </c>
      <c r="N1503" s="7">
        <v>1379</v>
      </c>
      <c r="O1503">
        <v>2.8</v>
      </c>
      <c r="P1503">
        <v>1.2E-2</v>
      </c>
      <c r="Q1503">
        <v>2.6</v>
      </c>
      <c r="R1503">
        <v>27</v>
      </c>
      <c r="S1503">
        <v>1.34</v>
      </c>
    </row>
    <row r="1504" spans="1:21" x14ac:dyDescent="0.25">
      <c r="M1504" s="38" t="s">
        <v>371</v>
      </c>
      <c r="N1504" s="59">
        <v>1380</v>
      </c>
      <c r="O1504" s="45">
        <v>1.05</v>
      </c>
      <c r="P1504">
        <v>0.159</v>
      </c>
      <c r="Q1504" s="45">
        <v>96.6</v>
      </c>
      <c r="R1504">
        <v>12</v>
      </c>
      <c r="S1504" s="45">
        <v>0.51</v>
      </c>
    </row>
    <row r="1505" spans="1:21" x14ac:dyDescent="0.25">
      <c r="A1505">
        <v>82</v>
      </c>
      <c r="B1505">
        <v>84</v>
      </c>
      <c r="C1505">
        <v>100</v>
      </c>
      <c r="D1505">
        <v>5</v>
      </c>
      <c r="E1505">
        <v>1</v>
      </c>
      <c r="F1505">
        <v>3</v>
      </c>
      <c r="G1505">
        <v>2</v>
      </c>
      <c r="H1505">
        <v>2</v>
      </c>
      <c r="I1505">
        <v>0</v>
      </c>
      <c r="J1505">
        <v>3</v>
      </c>
      <c r="K1505">
        <v>4</v>
      </c>
      <c r="L1505">
        <v>1</v>
      </c>
      <c r="M1505" t="s">
        <v>1337</v>
      </c>
      <c r="N1505" s="7">
        <v>1381</v>
      </c>
      <c r="O1505">
        <v>7.0000000000000007E-2</v>
      </c>
      <c r="P1505" t="s">
        <v>327</v>
      </c>
      <c r="Q1505">
        <v>1</v>
      </c>
      <c r="R1505">
        <v>6</v>
      </c>
      <c r="S1505">
        <v>0.12</v>
      </c>
    </row>
    <row r="1506" spans="1:21" x14ac:dyDescent="0.25">
      <c r="A1506">
        <v>84</v>
      </c>
      <c r="B1506">
        <v>86</v>
      </c>
      <c r="C1506">
        <v>100</v>
      </c>
      <c r="D1506">
        <v>4</v>
      </c>
      <c r="E1506">
        <v>1</v>
      </c>
      <c r="F1506">
        <v>3</v>
      </c>
      <c r="G1506">
        <v>3</v>
      </c>
      <c r="H1506">
        <v>2</v>
      </c>
      <c r="I1506">
        <v>0</v>
      </c>
      <c r="J1506">
        <v>1</v>
      </c>
      <c r="K1506">
        <v>4</v>
      </c>
      <c r="L1506">
        <v>3</v>
      </c>
      <c r="M1506" t="s">
        <v>1338</v>
      </c>
      <c r="N1506" s="7">
        <v>1382</v>
      </c>
      <c r="O1506">
        <v>2.16</v>
      </c>
      <c r="P1506">
        <v>3.9E-2</v>
      </c>
      <c r="Q1506">
        <v>7.3</v>
      </c>
      <c r="R1506">
        <v>14</v>
      </c>
      <c r="S1506">
        <v>2.44</v>
      </c>
    </row>
    <row r="1507" spans="1:21" x14ac:dyDescent="0.25">
      <c r="A1507">
        <v>86</v>
      </c>
      <c r="B1507">
        <v>88</v>
      </c>
      <c r="C1507">
        <v>100</v>
      </c>
      <c r="D1507">
        <v>5</v>
      </c>
      <c r="E1507">
        <v>1</v>
      </c>
      <c r="F1507">
        <v>3</v>
      </c>
      <c r="G1507">
        <v>2</v>
      </c>
      <c r="H1507">
        <v>2</v>
      </c>
      <c r="I1507">
        <v>0</v>
      </c>
      <c r="J1507">
        <v>0</v>
      </c>
      <c r="K1507">
        <v>4</v>
      </c>
      <c r="L1507">
        <v>1</v>
      </c>
      <c r="M1507" s="6" t="s">
        <v>1339</v>
      </c>
      <c r="N1507" s="7">
        <v>1383</v>
      </c>
      <c r="O1507" s="9">
        <v>0.9</v>
      </c>
      <c r="P1507">
        <v>3.7999999999999999E-2</v>
      </c>
      <c r="Q1507">
        <v>36.200000000000003</v>
      </c>
      <c r="R1507">
        <v>15</v>
      </c>
      <c r="S1507">
        <v>0.7</v>
      </c>
    </row>
    <row r="1508" spans="1:21" x14ac:dyDescent="0.25">
      <c r="A1508">
        <v>88</v>
      </c>
      <c r="B1508">
        <v>90</v>
      </c>
      <c r="C1508">
        <v>100</v>
      </c>
      <c r="D1508">
        <v>7</v>
      </c>
      <c r="E1508">
        <v>1</v>
      </c>
      <c r="F1508">
        <v>3</v>
      </c>
      <c r="G1508">
        <v>1</v>
      </c>
      <c r="H1508">
        <v>2</v>
      </c>
      <c r="I1508">
        <v>0</v>
      </c>
      <c r="J1508">
        <v>0</v>
      </c>
      <c r="K1508">
        <v>4</v>
      </c>
      <c r="L1508">
        <v>1</v>
      </c>
      <c r="M1508" t="s">
        <v>1340</v>
      </c>
      <c r="N1508" s="7">
        <v>1384</v>
      </c>
      <c r="O1508">
        <v>0.24</v>
      </c>
      <c r="P1508">
        <v>3.2000000000000001E-2</v>
      </c>
      <c r="Q1508">
        <v>21.8</v>
      </c>
      <c r="R1508">
        <v>15</v>
      </c>
      <c r="S1508">
        <v>0.26</v>
      </c>
    </row>
    <row r="1509" spans="1:21" x14ac:dyDescent="0.25">
      <c r="A1509">
        <v>90</v>
      </c>
      <c r="B1509">
        <v>92</v>
      </c>
      <c r="C1509">
        <v>100</v>
      </c>
      <c r="D1509">
        <v>4</v>
      </c>
      <c r="E1509">
        <v>1</v>
      </c>
      <c r="F1509">
        <v>3</v>
      </c>
      <c r="G1509">
        <v>2</v>
      </c>
      <c r="H1509">
        <v>2</v>
      </c>
      <c r="I1509">
        <v>0</v>
      </c>
      <c r="J1509">
        <v>2</v>
      </c>
      <c r="K1509">
        <v>4</v>
      </c>
      <c r="L1509">
        <v>1</v>
      </c>
      <c r="M1509"/>
      <c r="N1509" s="7">
        <v>1385</v>
      </c>
      <c r="O1509">
        <v>7.0000000000000007E-2</v>
      </c>
      <c r="P1509" t="s">
        <v>327</v>
      </c>
      <c r="Q1509">
        <v>2.5</v>
      </c>
      <c r="R1509">
        <v>10</v>
      </c>
      <c r="S1509">
        <v>0.16</v>
      </c>
      <c r="U1509">
        <f>AVERAGE(O1509:O1515)</f>
        <v>0.13999999999999999</v>
      </c>
    </row>
    <row r="1510" spans="1:21" x14ac:dyDescent="0.25">
      <c r="A1510">
        <v>92</v>
      </c>
      <c r="B1510">
        <v>94</v>
      </c>
      <c r="C1510">
        <v>100</v>
      </c>
      <c r="D1510">
        <v>7</v>
      </c>
      <c r="E1510">
        <v>1</v>
      </c>
      <c r="F1510">
        <v>3</v>
      </c>
      <c r="G1510">
        <v>3</v>
      </c>
      <c r="H1510">
        <v>2</v>
      </c>
      <c r="I1510">
        <v>0</v>
      </c>
      <c r="J1510">
        <v>3</v>
      </c>
      <c r="K1510">
        <v>4</v>
      </c>
      <c r="L1510">
        <v>1</v>
      </c>
      <c r="M1510"/>
      <c r="N1510" s="7">
        <v>1386</v>
      </c>
      <c r="O1510">
        <v>0.04</v>
      </c>
      <c r="P1510" t="s">
        <v>327</v>
      </c>
      <c r="Q1510">
        <v>1.2</v>
      </c>
      <c r="R1510">
        <v>10</v>
      </c>
      <c r="S1510">
        <v>0.28999999999999998</v>
      </c>
    </row>
    <row r="1511" spans="1:21" x14ac:dyDescent="0.25">
      <c r="A1511">
        <v>94</v>
      </c>
      <c r="B1511">
        <v>96</v>
      </c>
      <c r="C1511">
        <v>100</v>
      </c>
      <c r="D1511">
        <v>5</v>
      </c>
      <c r="E1511">
        <v>1</v>
      </c>
      <c r="F1511">
        <v>3</v>
      </c>
      <c r="G1511">
        <v>3</v>
      </c>
      <c r="H1511">
        <v>2</v>
      </c>
      <c r="I1511">
        <v>0</v>
      </c>
      <c r="J1511">
        <v>2</v>
      </c>
      <c r="K1511">
        <v>4</v>
      </c>
      <c r="L1511">
        <v>2</v>
      </c>
      <c r="M1511" t="s">
        <v>1341</v>
      </c>
      <c r="N1511" s="7">
        <v>1387</v>
      </c>
      <c r="O1511">
        <v>0.45</v>
      </c>
      <c r="P1511">
        <v>1.4E-2</v>
      </c>
      <c r="Q1511">
        <v>12</v>
      </c>
      <c r="R1511">
        <v>29</v>
      </c>
      <c r="S1511">
        <v>0.46</v>
      </c>
    </row>
    <row r="1512" spans="1:21" x14ac:dyDescent="0.25">
      <c r="A1512">
        <v>96</v>
      </c>
      <c r="B1512">
        <v>98</v>
      </c>
      <c r="C1512">
        <v>100</v>
      </c>
      <c r="D1512">
        <v>6</v>
      </c>
      <c r="E1512">
        <v>1</v>
      </c>
      <c r="F1512">
        <v>3</v>
      </c>
      <c r="G1512">
        <v>2</v>
      </c>
      <c r="H1512">
        <v>2</v>
      </c>
      <c r="I1512">
        <v>0</v>
      </c>
      <c r="J1512">
        <v>3</v>
      </c>
      <c r="K1512">
        <v>4</v>
      </c>
      <c r="L1512">
        <v>2</v>
      </c>
      <c r="M1512"/>
      <c r="N1512" s="7">
        <v>1388</v>
      </c>
      <c r="O1512">
        <v>0.21</v>
      </c>
      <c r="P1512">
        <v>8.0000000000000002E-3</v>
      </c>
      <c r="Q1512">
        <v>1.3</v>
      </c>
      <c r="R1512">
        <v>14</v>
      </c>
      <c r="S1512">
        <v>0.45</v>
      </c>
    </row>
    <row r="1513" spans="1:21" x14ac:dyDescent="0.25">
      <c r="A1513">
        <v>98</v>
      </c>
      <c r="B1513">
        <v>100</v>
      </c>
      <c r="C1513">
        <v>100</v>
      </c>
      <c r="D1513">
        <v>6</v>
      </c>
      <c r="E1513">
        <v>1</v>
      </c>
      <c r="F1513">
        <v>2</v>
      </c>
      <c r="G1513">
        <v>2</v>
      </c>
      <c r="H1513">
        <v>2</v>
      </c>
      <c r="I1513">
        <v>0</v>
      </c>
      <c r="J1513">
        <v>3</v>
      </c>
      <c r="K1513">
        <v>4</v>
      </c>
      <c r="L1513">
        <v>1</v>
      </c>
      <c r="M1513" t="s">
        <v>1342</v>
      </c>
      <c r="N1513" s="7">
        <v>1389</v>
      </c>
      <c r="O1513">
        <v>0.09</v>
      </c>
      <c r="P1513" t="s">
        <v>327</v>
      </c>
      <c r="Q1513">
        <v>0.5</v>
      </c>
      <c r="R1513">
        <v>8</v>
      </c>
      <c r="S1513">
        <v>0.31</v>
      </c>
    </row>
    <row r="1514" spans="1:21" x14ac:dyDescent="0.25">
      <c r="A1514">
        <v>100</v>
      </c>
      <c r="B1514">
        <v>102</v>
      </c>
      <c r="C1514">
        <v>100</v>
      </c>
      <c r="D1514">
        <v>4</v>
      </c>
      <c r="E1514">
        <v>1</v>
      </c>
      <c r="F1514">
        <v>1</v>
      </c>
      <c r="G1514">
        <v>2</v>
      </c>
      <c r="H1514">
        <v>2</v>
      </c>
      <c r="I1514">
        <v>0</v>
      </c>
      <c r="J1514">
        <v>3</v>
      </c>
      <c r="K1514">
        <v>4</v>
      </c>
      <c r="L1514">
        <v>1</v>
      </c>
      <c r="M1514"/>
      <c r="N1514" s="7">
        <v>1390</v>
      </c>
      <c r="O1514">
        <v>0.03</v>
      </c>
      <c r="P1514" t="s">
        <v>327</v>
      </c>
      <c r="Q1514" t="s">
        <v>1112</v>
      </c>
      <c r="R1514">
        <v>8</v>
      </c>
      <c r="S1514">
        <v>0.12</v>
      </c>
    </row>
    <row r="1515" spans="1:21" x14ac:dyDescent="0.25">
      <c r="A1515">
        <v>102</v>
      </c>
      <c r="B1515" s="12">
        <v>103.3</v>
      </c>
      <c r="C1515">
        <v>100</v>
      </c>
      <c r="D1515">
        <v>2</v>
      </c>
      <c r="E1515">
        <v>1</v>
      </c>
      <c r="F1515">
        <v>1</v>
      </c>
      <c r="G1515">
        <v>2</v>
      </c>
      <c r="H1515">
        <v>2</v>
      </c>
      <c r="I1515">
        <v>1</v>
      </c>
      <c r="J1515">
        <v>3</v>
      </c>
      <c r="K1515">
        <v>4</v>
      </c>
      <c r="L1515">
        <v>1</v>
      </c>
      <c r="M1515"/>
      <c r="N1515" s="7">
        <v>1391</v>
      </c>
      <c r="O1515">
        <v>0.09</v>
      </c>
      <c r="P1515" t="s">
        <v>327</v>
      </c>
      <c r="Q1515">
        <v>0.7</v>
      </c>
      <c r="R1515">
        <v>8</v>
      </c>
      <c r="S1515">
        <v>0.31</v>
      </c>
    </row>
    <row r="1516" spans="1:21" x14ac:dyDescent="0.25">
      <c r="M1516" s="45" t="s">
        <v>1343</v>
      </c>
      <c r="N1516" s="7"/>
    </row>
    <row r="1517" spans="1:21" x14ac:dyDescent="0.25">
      <c r="M1517"/>
      <c r="N1517" s="7"/>
    </row>
    <row r="1518" spans="1:21" x14ac:dyDescent="0.25">
      <c r="M1518" t="s">
        <v>1344</v>
      </c>
      <c r="N1518" s="7"/>
    </row>
    <row r="1519" spans="1:21" x14ac:dyDescent="0.25">
      <c r="M1519" t="s">
        <v>1345</v>
      </c>
      <c r="N1519" s="7"/>
    </row>
    <row r="1520" spans="1:21" x14ac:dyDescent="0.25">
      <c r="M1520" t="s">
        <v>1346</v>
      </c>
      <c r="N1520" s="7"/>
    </row>
    <row r="1521" spans="1:34" x14ac:dyDescent="0.25">
      <c r="M1521" t="s">
        <v>1347</v>
      </c>
      <c r="N1521" s="7"/>
    </row>
    <row r="1522" spans="1:34" x14ac:dyDescent="0.25">
      <c r="M1522" t="s">
        <v>1348</v>
      </c>
      <c r="N1522" s="7"/>
    </row>
    <row r="1523" spans="1:34" x14ac:dyDescent="0.25">
      <c r="M1523" t="s">
        <v>1349</v>
      </c>
      <c r="N1523" s="7"/>
    </row>
    <row r="1524" spans="1:34" x14ac:dyDescent="0.25">
      <c r="M1524" t="s">
        <v>1350</v>
      </c>
      <c r="N1524" s="59"/>
    </row>
    <row r="1525" spans="1:34" x14ac:dyDescent="0.25">
      <c r="M1525" t="s">
        <v>1351</v>
      </c>
      <c r="N1525" s="7"/>
    </row>
    <row r="1526" spans="1:34" x14ac:dyDescent="0.25">
      <c r="M1526" t="s">
        <v>1352</v>
      </c>
      <c r="N1526" s="7"/>
    </row>
    <row r="1531" spans="1:34" x14ac:dyDescent="0.25">
      <c r="A1531" s="71" t="s">
        <v>1353</v>
      </c>
      <c r="B1531" s="70"/>
      <c r="C1531" s="70" t="s">
        <v>1354</v>
      </c>
      <c r="D1531" s="70"/>
      <c r="E1531" s="70"/>
      <c r="F1531" s="70" t="s">
        <v>1355</v>
      </c>
      <c r="G1531" s="70"/>
      <c r="H1531" s="70"/>
      <c r="I1531" s="70"/>
      <c r="J1531" s="70" t="s">
        <v>1356</v>
      </c>
      <c r="K1531" s="70"/>
      <c r="L1531" s="70"/>
      <c r="M1531" s="1" t="s">
        <v>4</v>
      </c>
      <c r="N1531" s="70" t="s">
        <v>5</v>
      </c>
      <c r="O1531" s="70"/>
      <c r="P1531" s="70"/>
      <c r="Q1531" s="70" t="s">
        <v>283</v>
      </c>
      <c r="R1531" s="70"/>
      <c r="W1531" t="s">
        <v>14</v>
      </c>
      <c r="Z1531" t="s">
        <v>178</v>
      </c>
      <c r="AA1531" t="s">
        <v>36</v>
      </c>
      <c r="AB1531" t="s">
        <v>284</v>
      </c>
      <c r="AC1531" t="s">
        <v>285</v>
      </c>
      <c r="AD1531" t="s">
        <v>286</v>
      </c>
      <c r="AE1531" t="s">
        <v>1157</v>
      </c>
      <c r="AF1531" t="s">
        <v>288</v>
      </c>
      <c r="AG1531" t="s">
        <v>289</v>
      </c>
      <c r="AH1531" t="s">
        <v>290</v>
      </c>
    </row>
    <row r="1532" spans="1:34" x14ac:dyDescent="0.25">
      <c r="A1532" s="70" t="s">
        <v>1299</v>
      </c>
      <c r="B1532" s="70"/>
      <c r="C1532" s="70"/>
      <c r="D1532" s="70"/>
      <c r="E1532" s="70"/>
      <c r="F1532" s="70" t="s">
        <v>1300</v>
      </c>
      <c r="G1532" s="70"/>
      <c r="H1532" s="70"/>
      <c r="I1532" s="70"/>
      <c r="J1532" s="70" t="s">
        <v>1357</v>
      </c>
      <c r="K1532" s="70"/>
      <c r="L1532" s="70"/>
      <c r="M1532" t="s">
        <v>1358</v>
      </c>
      <c r="N1532" s="70" t="s">
        <v>1162</v>
      </c>
      <c r="O1532" s="70"/>
      <c r="P1532" s="70"/>
      <c r="Q1532" s="70"/>
      <c r="R1532" s="4"/>
      <c r="W1532">
        <v>1</v>
      </c>
      <c r="X1532" t="s">
        <v>22</v>
      </c>
      <c r="Z1532" t="s">
        <v>180</v>
      </c>
      <c r="AA1532" t="s">
        <v>181</v>
      </c>
      <c r="AB1532" s="6" t="s">
        <v>296</v>
      </c>
      <c r="AC1532" t="s">
        <v>182</v>
      </c>
      <c r="AD1532" t="s">
        <v>182</v>
      </c>
      <c r="AE1532" t="s">
        <v>182</v>
      </c>
      <c r="AF1532" t="s">
        <v>182</v>
      </c>
      <c r="AG1532" t="s">
        <v>578</v>
      </c>
      <c r="AH1532" t="s">
        <v>182</v>
      </c>
    </row>
    <row r="1533" spans="1:34" x14ac:dyDescent="0.25">
      <c r="A1533" s="2" t="s">
        <v>15</v>
      </c>
      <c r="B1533" s="2"/>
      <c r="C1533" s="2" t="s">
        <v>16</v>
      </c>
      <c r="D1533" s="2" t="s">
        <v>17</v>
      </c>
      <c r="E1533" s="2" t="s">
        <v>18</v>
      </c>
      <c r="F1533" s="2" t="s">
        <v>16</v>
      </c>
      <c r="G1533" s="2" t="s">
        <v>19</v>
      </c>
      <c r="H1533" s="2" t="s">
        <v>18</v>
      </c>
      <c r="I1533" s="2" t="s">
        <v>16</v>
      </c>
      <c r="J1533" s="2" t="s">
        <v>17</v>
      </c>
      <c r="K1533" s="2" t="s">
        <v>18</v>
      </c>
      <c r="L1533" s="2" t="s">
        <v>16</v>
      </c>
      <c r="M1533" s="2" t="s">
        <v>299</v>
      </c>
      <c r="N1533" s="70" t="s">
        <v>300</v>
      </c>
      <c r="O1533" s="70"/>
      <c r="P1533" s="70"/>
      <c r="Q1533" s="70" t="s">
        <v>301</v>
      </c>
      <c r="R1533" s="70"/>
      <c r="W1533">
        <v>2</v>
      </c>
      <c r="X1533" t="s">
        <v>302</v>
      </c>
      <c r="AA1533" t="s">
        <v>183</v>
      </c>
      <c r="AB1533" s="6" t="s">
        <v>303</v>
      </c>
      <c r="AC1533" t="s">
        <v>184</v>
      </c>
      <c r="AD1533" t="s">
        <v>184</v>
      </c>
      <c r="AE1533" t="s">
        <v>184</v>
      </c>
      <c r="AF1533" t="s">
        <v>184</v>
      </c>
      <c r="AG1533" t="s">
        <v>305</v>
      </c>
      <c r="AH1533" t="s">
        <v>306</v>
      </c>
    </row>
    <row r="1534" spans="1:34" x14ac:dyDescent="0.25">
      <c r="A1534" s="2"/>
      <c r="B1534" s="2"/>
      <c r="C1534" s="2">
        <v>10</v>
      </c>
      <c r="D1534" s="2">
        <v>343</v>
      </c>
      <c r="E1534" s="2">
        <v>89.2</v>
      </c>
      <c r="F1534" s="2">
        <v>145</v>
      </c>
      <c r="G1534" s="2"/>
      <c r="H1534" s="2">
        <v>89.4</v>
      </c>
      <c r="I1534" s="2"/>
      <c r="J1534" s="2"/>
      <c r="K1534" s="2"/>
      <c r="L1534" s="2"/>
      <c r="M1534" s="21"/>
      <c r="N1534" s="4"/>
      <c r="O1534" s="2"/>
      <c r="P1534" s="2"/>
      <c r="Q1534" s="2"/>
      <c r="R1534" s="2"/>
      <c r="W1534">
        <v>5</v>
      </c>
      <c r="X1534" t="s">
        <v>309</v>
      </c>
      <c r="AA1534" t="s">
        <v>186</v>
      </c>
      <c r="AB1534" s="6" t="s">
        <v>310</v>
      </c>
      <c r="AC1534" t="s">
        <v>187</v>
      </c>
      <c r="AD1534" t="s">
        <v>187</v>
      </c>
      <c r="AE1534" t="s">
        <v>187</v>
      </c>
      <c r="AF1534" t="s">
        <v>187</v>
      </c>
      <c r="AG1534" t="s">
        <v>312</v>
      </c>
      <c r="AH1534" t="s">
        <v>187</v>
      </c>
    </row>
    <row r="1535" spans="1:34" x14ac:dyDescent="0.25">
      <c r="A1535" s="70" t="s">
        <v>27</v>
      </c>
      <c r="B1535" s="70"/>
      <c r="C1535" s="4"/>
      <c r="D1535" s="4"/>
      <c r="E1535" s="4"/>
      <c r="F1535" s="4"/>
      <c r="M1535"/>
      <c r="N1535" s="70" t="s">
        <v>185</v>
      </c>
      <c r="O1535" s="70"/>
      <c r="W1535">
        <v>10</v>
      </c>
      <c r="X1535" t="s">
        <v>315</v>
      </c>
      <c r="AA1535" t="s">
        <v>188</v>
      </c>
      <c r="AB1535" t="s">
        <v>316</v>
      </c>
      <c r="AC1535" t="s">
        <v>189</v>
      </c>
      <c r="AD1535" t="s">
        <v>189</v>
      </c>
      <c r="AE1535" t="s">
        <v>189</v>
      </c>
      <c r="AF1535" t="s">
        <v>189</v>
      </c>
      <c r="AG1535" t="s">
        <v>318</v>
      </c>
      <c r="AH1535" t="s">
        <v>189</v>
      </c>
    </row>
    <row r="1536" spans="1:34" x14ac:dyDescent="0.25">
      <c r="A1536" t="s">
        <v>33</v>
      </c>
      <c r="B1536" t="s">
        <v>34</v>
      </c>
      <c r="C1536" t="s">
        <v>35</v>
      </c>
      <c r="D1536" t="s">
        <v>36</v>
      </c>
      <c r="E1536" t="s">
        <v>37</v>
      </c>
      <c r="F1536" t="s">
        <v>38</v>
      </c>
      <c r="G1536" t="s">
        <v>39</v>
      </c>
      <c r="H1536" t="s">
        <v>40</v>
      </c>
      <c r="I1536" t="s">
        <v>41</v>
      </c>
      <c r="J1536" t="s">
        <v>820</v>
      </c>
      <c r="K1536" t="s">
        <v>319</v>
      </c>
      <c r="L1536" t="s">
        <v>43</v>
      </c>
      <c r="M1536" t="s">
        <v>44</v>
      </c>
      <c r="N1536" t="s">
        <v>45</v>
      </c>
      <c r="O1536" t="s">
        <v>46</v>
      </c>
      <c r="P1536" t="s">
        <v>47</v>
      </c>
      <c r="Q1536" t="s">
        <v>48</v>
      </c>
      <c r="R1536" t="s">
        <v>49</v>
      </c>
      <c r="S1536" t="s">
        <v>321</v>
      </c>
      <c r="V1536" t="s">
        <v>1184</v>
      </c>
      <c r="W1536">
        <v>11</v>
      </c>
      <c r="X1536" t="s">
        <v>1359</v>
      </c>
      <c r="AB1536" s="6" t="s">
        <v>328</v>
      </c>
      <c r="AG1536" s="6"/>
    </row>
    <row r="1537" spans="1:28" x14ac:dyDescent="0.25">
      <c r="A1537">
        <v>0</v>
      </c>
      <c r="B1537">
        <v>2</v>
      </c>
      <c r="C1537">
        <v>70</v>
      </c>
      <c r="D1537">
        <v>10</v>
      </c>
      <c r="E1537">
        <v>1</v>
      </c>
      <c r="F1537">
        <v>3</v>
      </c>
      <c r="G1537">
        <v>3</v>
      </c>
      <c r="H1537">
        <v>1</v>
      </c>
      <c r="I1537">
        <v>0</v>
      </c>
      <c r="J1537">
        <v>2</v>
      </c>
      <c r="K1537">
        <v>1</v>
      </c>
      <c r="L1537">
        <v>3</v>
      </c>
      <c r="M1537" s="6" t="s">
        <v>1360</v>
      </c>
      <c r="N1537">
        <v>1392</v>
      </c>
      <c r="O1537">
        <v>1.63</v>
      </c>
      <c r="P1537">
        <v>5.0000000000000001E-3</v>
      </c>
      <c r="Q1537">
        <v>12.4</v>
      </c>
      <c r="R1537">
        <v>4</v>
      </c>
      <c r="S1537">
        <v>0.04</v>
      </c>
      <c r="T1537" s="9">
        <f>AVERAGE(O1537:O1543)</f>
        <v>0.73571428571428577</v>
      </c>
      <c r="U1537" s="9">
        <f>AVERAGE(O1537:O1544,O1546:O1564,O1566:O1591)</f>
        <v>0.34396226415094339</v>
      </c>
      <c r="V1537">
        <v>1.48</v>
      </c>
      <c r="W1537" s="12">
        <f>AVERAGE(Q1537:Q1544,Q1546:Q1564,Q1566:Q1591)</f>
        <v>5.1639999999999988</v>
      </c>
      <c r="X1537" s="9">
        <f>V1537/O1537</f>
        <v>0.90797546012269947</v>
      </c>
      <c r="AB1537" s="8" t="s">
        <v>330</v>
      </c>
    </row>
    <row r="1538" spans="1:28" x14ac:dyDescent="0.25">
      <c r="A1538">
        <v>2</v>
      </c>
      <c r="B1538">
        <v>4</v>
      </c>
      <c r="C1538">
        <v>100</v>
      </c>
      <c r="D1538">
        <v>10</v>
      </c>
      <c r="E1538">
        <v>1</v>
      </c>
      <c r="F1538">
        <v>2</v>
      </c>
      <c r="G1538">
        <v>1</v>
      </c>
      <c r="H1538">
        <v>1</v>
      </c>
      <c r="I1538">
        <v>0</v>
      </c>
      <c r="J1538">
        <v>3</v>
      </c>
      <c r="K1538">
        <v>1</v>
      </c>
      <c r="L1538">
        <v>2</v>
      </c>
      <c r="M1538" t="s">
        <v>1361</v>
      </c>
      <c r="N1538" s="7">
        <v>1393</v>
      </c>
      <c r="O1538">
        <v>0.78</v>
      </c>
      <c r="P1538" t="s">
        <v>327</v>
      </c>
      <c r="Q1538">
        <v>5.7</v>
      </c>
      <c r="R1538">
        <v>3</v>
      </c>
      <c r="S1538">
        <v>0.01</v>
      </c>
      <c r="V1538">
        <v>0.66</v>
      </c>
      <c r="X1538" s="9">
        <f t="shared" ref="X1538:X1544" si="55">V1538/O1538</f>
        <v>0.84615384615384615</v>
      </c>
    </row>
    <row r="1539" spans="1:28" x14ac:dyDescent="0.25">
      <c r="A1539">
        <v>4</v>
      </c>
      <c r="B1539">
        <v>6</v>
      </c>
      <c r="C1539">
        <v>100</v>
      </c>
      <c r="D1539">
        <v>10</v>
      </c>
      <c r="E1539">
        <v>1</v>
      </c>
      <c r="F1539">
        <v>2</v>
      </c>
      <c r="G1539">
        <v>1</v>
      </c>
      <c r="H1539">
        <v>1</v>
      </c>
      <c r="I1539">
        <v>0</v>
      </c>
      <c r="J1539">
        <v>3</v>
      </c>
      <c r="K1539">
        <v>1</v>
      </c>
      <c r="L1539">
        <v>2</v>
      </c>
      <c r="M1539" t="s">
        <v>1362</v>
      </c>
      <c r="N1539">
        <v>1394</v>
      </c>
      <c r="O1539">
        <v>0.61</v>
      </c>
      <c r="P1539" t="s">
        <v>327</v>
      </c>
      <c r="Q1539">
        <v>5.3</v>
      </c>
      <c r="R1539">
        <v>3</v>
      </c>
      <c r="S1539">
        <v>0.01</v>
      </c>
      <c r="V1539">
        <v>0.51</v>
      </c>
      <c r="X1539" s="9">
        <f t="shared" si="55"/>
        <v>0.83606557377049184</v>
      </c>
    </row>
    <row r="1540" spans="1:28" x14ac:dyDescent="0.25">
      <c r="A1540">
        <v>6</v>
      </c>
      <c r="B1540">
        <v>8</v>
      </c>
      <c r="C1540">
        <v>100</v>
      </c>
      <c r="D1540">
        <v>14</v>
      </c>
      <c r="E1540">
        <v>1</v>
      </c>
      <c r="F1540">
        <v>2</v>
      </c>
      <c r="G1540">
        <v>2</v>
      </c>
      <c r="H1540">
        <v>1</v>
      </c>
      <c r="I1540">
        <v>0</v>
      </c>
      <c r="J1540">
        <v>3</v>
      </c>
      <c r="K1540">
        <v>1</v>
      </c>
      <c r="L1540">
        <v>2</v>
      </c>
      <c r="M1540" t="s">
        <v>1363</v>
      </c>
      <c r="N1540" s="7">
        <v>1395</v>
      </c>
      <c r="O1540">
        <v>0.51</v>
      </c>
      <c r="P1540">
        <v>5.0000000000000001E-3</v>
      </c>
      <c r="Q1540">
        <v>5.3</v>
      </c>
      <c r="R1540">
        <v>4</v>
      </c>
      <c r="S1540">
        <v>0.01</v>
      </c>
      <c r="V1540">
        <v>0.44700000000000001</v>
      </c>
      <c r="X1540" s="9">
        <f t="shared" si="55"/>
        <v>0.87647058823529411</v>
      </c>
    </row>
    <row r="1541" spans="1:28" x14ac:dyDescent="0.25">
      <c r="A1541">
        <v>8</v>
      </c>
      <c r="B1541">
        <v>10</v>
      </c>
      <c r="C1541">
        <v>100</v>
      </c>
      <c r="D1541">
        <v>14</v>
      </c>
      <c r="E1541">
        <v>1</v>
      </c>
      <c r="F1541">
        <v>2</v>
      </c>
      <c r="G1541">
        <v>3</v>
      </c>
      <c r="H1541">
        <v>1</v>
      </c>
      <c r="I1541">
        <v>0</v>
      </c>
      <c r="J1541">
        <v>3</v>
      </c>
      <c r="K1541">
        <v>2</v>
      </c>
      <c r="L1541">
        <v>3</v>
      </c>
      <c r="M1541" t="s">
        <v>1364</v>
      </c>
      <c r="N1541">
        <v>1396</v>
      </c>
      <c r="O1541">
        <v>0.45</v>
      </c>
      <c r="P1541" t="s">
        <v>327</v>
      </c>
      <c r="Q1541">
        <v>5.6</v>
      </c>
      <c r="R1541">
        <v>9</v>
      </c>
      <c r="S1541">
        <v>7.0000000000000007E-2</v>
      </c>
      <c r="V1541">
        <v>0.182</v>
      </c>
      <c r="X1541" s="9">
        <f t="shared" si="55"/>
        <v>0.40444444444444444</v>
      </c>
    </row>
    <row r="1542" spans="1:28" x14ac:dyDescent="0.25">
      <c r="A1542">
        <v>10</v>
      </c>
      <c r="B1542">
        <v>12</v>
      </c>
      <c r="C1542">
        <v>100</v>
      </c>
      <c r="D1542">
        <v>9</v>
      </c>
      <c r="E1542">
        <v>1</v>
      </c>
      <c r="F1542">
        <v>2</v>
      </c>
      <c r="G1542">
        <v>2</v>
      </c>
      <c r="H1542">
        <v>1</v>
      </c>
      <c r="I1542">
        <v>0</v>
      </c>
      <c r="J1542">
        <v>3</v>
      </c>
      <c r="K1542">
        <v>1</v>
      </c>
      <c r="L1542">
        <v>2</v>
      </c>
      <c r="M1542" s="24" t="s">
        <v>1365</v>
      </c>
      <c r="N1542" s="7">
        <v>1397</v>
      </c>
      <c r="O1542">
        <v>0.41</v>
      </c>
      <c r="P1542" t="s">
        <v>327</v>
      </c>
      <c r="Q1542">
        <v>4</v>
      </c>
      <c r="R1542">
        <v>5</v>
      </c>
      <c r="S1542">
        <v>0.09</v>
      </c>
      <c r="V1542">
        <v>0.124</v>
      </c>
      <c r="X1542" s="9">
        <f t="shared" si="55"/>
        <v>0.30243902439024389</v>
      </c>
    </row>
    <row r="1543" spans="1:28" x14ac:dyDescent="0.25">
      <c r="A1543">
        <v>12</v>
      </c>
      <c r="B1543">
        <v>14</v>
      </c>
      <c r="C1543">
        <v>100</v>
      </c>
      <c r="D1543">
        <v>18</v>
      </c>
      <c r="E1543">
        <v>1</v>
      </c>
      <c r="F1543">
        <v>2</v>
      </c>
      <c r="G1543">
        <v>2</v>
      </c>
      <c r="H1543">
        <v>1</v>
      </c>
      <c r="I1543">
        <v>0</v>
      </c>
      <c r="J1543">
        <v>3</v>
      </c>
      <c r="K1543">
        <v>2</v>
      </c>
      <c r="L1543">
        <v>3</v>
      </c>
      <c r="M1543" t="s">
        <v>1366</v>
      </c>
      <c r="N1543">
        <v>1398</v>
      </c>
      <c r="O1543">
        <v>0.76</v>
      </c>
      <c r="P1543" t="s">
        <v>327</v>
      </c>
      <c r="Q1543">
        <v>7.4</v>
      </c>
      <c r="R1543">
        <v>4</v>
      </c>
      <c r="S1543">
        <v>0.18</v>
      </c>
      <c r="V1543">
        <v>8.3000000000000004E-2</v>
      </c>
      <c r="X1543" s="9">
        <f t="shared" si="55"/>
        <v>0.10921052631578948</v>
      </c>
    </row>
    <row r="1544" spans="1:28" x14ac:dyDescent="0.25">
      <c r="A1544">
        <v>14</v>
      </c>
      <c r="B1544">
        <v>16</v>
      </c>
      <c r="C1544">
        <v>100</v>
      </c>
      <c r="D1544">
        <v>16</v>
      </c>
      <c r="E1544">
        <v>1</v>
      </c>
      <c r="F1544">
        <v>2</v>
      </c>
      <c r="G1544">
        <v>1</v>
      </c>
      <c r="H1544">
        <v>1</v>
      </c>
      <c r="I1544">
        <v>0</v>
      </c>
      <c r="J1544">
        <v>3</v>
      </c>
      <c r="K1544">
        <v>2</v>
      </c>
      <c r="L1544">
        <v>2</v>
      </c>
      <c r="M1544" s="24" t="s">
        <v>1367</v>
      </c>
      <c r="N1544" s="7">
        <v>1399</v>
      </c>
      <c r="O1544">
        <v>0.26</v>
      </c>
      <c r="P1544" t="s">
        <v>327</v>
      </c>
      <c r="Q1544">
        <v>4</v>
      </c>
      <c r="R1544">
        <v>3</v>
      </c>
      <c r="S1544">
        <v>0.08</v>
      </c>
      <c r="T1544" s="9">
        <f>AVERAGE(O1543,O1546:O1552)</f>
        <v>0.26124999999999998</v>
      </c>
      <c r="V1544">
        <v>3.3000000000000002E-2</v>
      </c>
      <c r="X1544" s="9">
        <f t="shared" si="55"/>
        <v>0.12692307692307692</v>
      </c>
    </row>
    <row r="1545" spans="1:28" x14ac:dyDescent="0.25">
      <c r="M1545" s="38" t="s">
        <v>371</v>
      </c>
      <c r="N1545" s="45">
        <v>1400</v>
      </c>
      <c r="O1545" s="45">
        <v>1.02</v>
      </c>
      <c r="P1545">
        <v>0.13800000000000001</v>
      </c>
      <c r="Q1545" s="45">
        <v>95</v>
      </c>
      <c r="R1545">
        <v>8</v>
      </c>
      <c r="S1545" s="45">
        <v>0.48</v>
      </c>
    </row>
    <row r="1546" spans="1:28" x14ac:dyDescent="0.25">
      <c r="A1546">
        <v>16</v>
      </c>
      <c r="B1546">
        <v>18</v>
      </c>
      <c r="C1546">
        <v>100</v>
      </c>
      <c r="D1546">
        <v>14</v>
      </c>
      <c r="E1546">
        <v>1</v>
      </c>
      <c r="F1546">
        <v>2</v>
      </c>
      <c r="G1546">
        <v>1</v>
      </c>
      <c r="H1546">
        <v>1</v>
      </c>
      <c r="I1546">
        <v>0</v>
      </c>
      <c r="J1546">
        <v>3</v>
      </c>
      <c r="K1546">
        <v>4</v>
      </c>
      <c r="L1546">
        <v>1</v>
      </c>
      <c r="M1546" s="6" t="s">
        <v>1368</v>
      </c>
      <c r="N1546" s="7">
        <v>1401</v>
      </c>
      <c r="O1546">
        <v>0.09</v>
      </c>
      <c r="P1546" t="s">
        <v>327</v>
      </c>
      <c r="Q1546">
        <v>1.2</v>
      </c>
      <c r="R1546">
        <v>3</v>
      </c>
      <c r="S1546">
        <v>0.06</v>
      </c>
    </row>
    <row r="1547" spans="1:28" x14ac:dyDescent="0.25">
      <c r="A1547">
        <v>18</v>
      </c>
      <c r="B1547">
        <v>20</v>
      </c>
      <c r="C1547">
        <v>100</v>
      </c>
      <c r="D1547">
        <v>10</v>
      </c>
      <c r="E1547">
        <v>1</v>
      </c>
      <c r="F1547">
        <v>2</v>
      </c>
      <c r="G1547">
        <v>1</v>
      </c>
      <c r="H1547">
        <v>1</v>
      </c>
      <c r="I1547">
        <v>0</v>
      </c>
      <c r="J1547">
        <v>3</v>
      </c>
      <c r="K1547">
        <v>4</v>
      </c>
      <c r="L1547">
        <v>1</v>
      </c>
      <c r="M1547" t="s">
        <v>1369</v>
      </c>
      <c r="N1547">
        <v>1402</v>
      </c>
      <c r="O1547">
        <v>0.03</v>
      </c>
      <c r="P1547" t="s">
        <v>327</v>
      </c>
      <c r="Q1547" t="s">
        <v>1112</v>
      </c>
      <c r="R1547">
        <v>5</v>
      </c>
      <c r="S1547">
        <v>0.04</v>
      </c>
    </row>
    <row r="1548" spans="1:28" x14ac:dyDescent="0.25">
      <c r="A1548">
        <v>20</v>
      </c>
      <c r="B1548">
        <v>22</v>
      </c>
      <c r="C1548">
        <v>100</v>
      </c>
      <c r="D1548">
        <v>12</v>
      </c>
      <c r="E1548">
        <v>1</v>
      </c>
      <c r="F1548">
        <v>2</v>
      </c>
      <c r="G1548">
        <v>1</v>
      </c>
      <c r="H1548">
        <v>1</v>
      </c>
      <c r="I1548">
        <v>0</v>
      </c>
      <c r="J1548">
        <v>3</v>
      </c>
      <c r="K1548">
        <v>3</v>
      </c>
      <c r="L1548">
        <v>2</v>
      </c>
      <c r="M1548" t="s">
        <v>1370</v>
      </c>
      <c r="N1548" s="7">
        <v>1403</v>
      </c>
      <c r="O1548">
        <v>0.44</v>
      </c>
      <c r="P1548" t="s">
        <v>327</v>
      </c>
      <c r="Q1548">
        <v>3.6</v>
      </c>
      <c r="R1548">
        <v>8</v>
      </c>
      <c r="S1548">
        <v>0.19</v>
      </c>
    </row>
    <row r="1549" spans="1:28" x14ac:dyDescent="0.25">
      <c r="A1549">
        <v>22</v>
      </c>
      <c r="B1549">
        <v>24</v>
      </c>
      <c r="C1549">
        <v>100</v>
      </c>
      <c r="D1549">
        <v>12</v>
      </c>
      <c r="E1549">
        <v>1</v>
      </c>
      <c r="F1549">
        <v>2</v>
      </c>
      <c r="G1549">
        <v>1</v>
      </c>
      <c r="H1549">
        <v>1</v>
      </c>
      <c r="I1549">
        <v>0</v>
      </c>
      <c r="J1549">
        <v>3</v>
      </c>
      <c r="K1549">
        <v>4</v>
      </c>
      <c r="L1549">
        <v>1</v>
      </c>
      <c r="M1549"/>
      <c r="N1549">
        <v>1404</v>
      </c>
      <c r="O1549">
        <v>0.42</v>
      </c>
      <c r="P1549" t="s">
        <v>327</v>
      </c>
      <c r="Q1549">
        <v>5.2</v>
      </c>
      <c r="R1549">
        <v>4</v>
      </c>
      <c r="S1549">
        <v>0.19</v>
      </c>
    </row>
    <row r="1550" spans="1:28" x14ac:dyDescent="0.25">
      <c r="A1550">
        <v>24</v>
      </c>
      <c r="B1550">
        <v>26</v>
      </c>
      <c r="C1550">
        <v>100</v>
      </c>
      <c r="D1550">
        <v>10</v>
      </c>
      <c r="E1550">
        <v>1</v>
      </c>
      <c r="F1550">
        <v>2</v>
      </c>
      <c r="G1550">
        <v>1</v>
      </c>
      <c r="H1550">
        <v>1</v>
      </c>
      <c r="I1550">
        <v>1</v>
      </c>
      <c r="J1550">
        <v>3</v>
      </c>
      <c r="K1550">
        <v>4</v>
      </c>
      <c r="L1550">
        <v>1</v>
      </c>
      <c r="M1550"/>
      <c r="N1550" s="7">
        <v>1405</v>
      </c>
      <c r="O1550">
        <v>0.06</v>
      </c>
      <c r="P1550" t="s">
        <v>327</v>
      </c>
      <c r="Q1550">
        <v>0.6</v>
      </c>
      <c r="R1550">
        <v>6</v>
      </c>
      <c r="S1550">
        <v>0.09</v>
      </c>
    </row>
    <row r="1551" spans="1:28" x14ac:dyDescent="0.25">
      <c r="A1551">
        <v>26</v>
      </c>
      <c r="B1551">
        <v>28</v>
      </c>
      <c r="C1551">
        <v>100</v>
      </c>
      <c r="D1551">
        <v>10</v>
      </c>
      <c r="E1551">
        <v>1</v>
      </c>
      <c r="F1551">
        <v>2</v>
      </c>
      <c r="G1551">
        <v>1</v>
      </c>
      <c r="H1551">
        <v>1</v>
      </c>
      <c r="I1551">
        <v>0</v>
      </c>
      <c r="J1551">
        <v>3</v>
      </c>
      <c r="K1551">
        <v>4</v>
      </c>
      <c r="L1551">
        <v>2</v>
      </c>
      <c r="M1551" t="s">
        <v>1371</v>
      </c>
      <c r="N1551">
        <v>1406</v>
      </c>
      <c r="O1551">
        <v>0.12</v>
      </c>
      <c r="P1551" t="s">
        <v>327</v>
      </c>
      <c r="Q1551">
        <v>0.9</v>
      </c>
      <c r="R1551">
        <v>4</v>
      </c>
      <c r="S1551">
        <v>0.1</v>
      </c>
    </row>
    <row r="1552" spans="1:28" x14ac:dyDescent="0.25">
      <c r="A1552">
        <v>28</v>
      </c>
      <c r="B1552">
        <v>30</v>
      </c>
      <c r="C1552">
        <v>100</v>
      </c>
      <c r="D1552">
        <v>16</v>
      </c>
      <c r="E1552">
        <v>1</v>
      </c>
      <c r="F1552">
        <v>3</v>
      </c>
      <c r="G1552">
        <v>2</v>
      </c>
      <c r="H1552">
        <v>1</v>
      </c>
      <c r="I1552">
        <v>0</v>
      </c>
      <c r="J1552">
        <v>2</v>
      </c>
      <c r="K1552">
        <v>2</v>
      </c>
      <c r="L1552">
        <v>2</v>
      </c>
      <c r="M1552" s="6" t="s">
        <v>1372</v>
      </c>
      <c r="N1552" s="7">
        <v>1407</v>
      </c>
      <c r="O1552">
        <v>0.17</v>
      </c>
      <c r="P1552" t="s">
        <v>327</v>
      </c>
      <c r="Q1552">
        <v>1.7</v>
      </c>
      <c r="R1552">
        <v>4</v>
      </c>
      <c r="S1552">
        <v>0.08</v>
      </c>
    </row>
    <row r="1553" spans="1:20" x14ac:dyDescent="0.25">
      <c r="A1553">
        <v>30</v>
      </c>
      <c r="B1553">
        <v>32</v>
      </c>
      <c r="C1553">
        <v>100</v>
      </c>
      <c r="D1553">
        <v>12</v>
      </c>
      <c r="E1553">
        <v>1</v>
      </c>
      <c r="F1553">
        <v>3</v>
      </c>
      <c r="G1553">
        <v>3</v>
      </c>
      <c r="H1553">
        <v>1</v>
      </c>
      <c r="I1553">
        <v>0</v>
      </c>
      <c r="J1553">
        <v>2</v>
      </c>
      <c r="K1553">
        <v>2</v>
      </c>
      <c r="L1553">
        <v>2</v>
      </c>
      <c r="M1553" t="s">
        <v>1373</v>
      </c>
      <c r="N1553">
        <v>1408</v>
      </c>
      <c r="O1553">
        <v>0.42</v>
      </c>
      <c r="P1553">
        <v>7.0000000000000001E-3</v>
      </c>
      <c r="Q1553">
        <v>5.4</v>
      </c>
      <c r="R1553">
        <v>3</v>
      </c>
      <c r="S1553">
        <v>0.15</v>
      </c>
      <c r="T1553" s="9">
        <f>AVERAGE(O1553:O1557)</f>
        <v>0.77600000000000002</v>
      </c>
    </row>
    <row r="1554" spans="1:20" x14ac:dyDescent="0.25">
      <c r="A1554">
        <v>32</v>
      </c>
      <c r="B1554">
        <v>34</v>
      </c>
      <c r="C1554">
        <v>100</v>
      </c>
      <c r="D1554">
        <v>8</v>
      </c>
      <c r="E1554">
        <v>1</v>
      </c>
      <c r="F1554">
        <v>3</v>
      </c>
      <c r="G1554">
        <v>3</v>
      </c>
      <c r="H1554">
        <v>1</v>
      </c>
      <c r="I1554">
        <v>0</v>
      </c>
      <c r="J1554">
        <v>2</v>
      </c>
      <c r="K1554">
        <v>2</v>
      </c>
      <c r="L1554">
        <v>3</v>
      </c>
      <c r="M1554" t="s">
        <v>1374</v>
      </c>
      <c r="N1554" s="7">
        <v>1409</v>
      </c>
      <c r="O1554" s="9">
        <v>1.6</v>
      </c>
      <c r="P1554">
        <v>2.4E-2</v>
      </c>
      <c r="Q1554">
        <v>26.9</v>
      </c>
      <c r="R1554">
        <v>16</v>
      </c>
      <c r="S1554">
        <v>0.45</v>
      </c>
    </row>
    <row r="1555" spans="1:20" x14ac:dyDescent="0.25">
      <c r="A1555">
        <v>34</v>
      </c>
      <c r="B1555">
        <v>36</v>
      </c>
      <c r="C1555">
        <v>100</v>
      </c>
      <c r="D1555">
        <v>7</v>
      </c>
      <c r="E1555">
        <v>1</v>
      </c>
      <c r="F1555">
        <v>3</v>
      </c>
      <c r="G1555">
        <v>3</v>
      </c>
      <c r="H1555">
        <v>1</v>
      </c>
      <c r="I1555">
        <v>0</v>
      </c>
      <c r="J1555">
        <v>2</v>
      </c>
      <c r="K1555">
        <v>2</v>
      </c>
      <c r="L1555">
        <v>3</v>
      </c>
      <c r="M1555" s="24" t="s">
        <v>1375</v>
      </c>
      <c r="N1555">
        <v>1410</v>
      </c>
      <c r="O1555">
        <v>1.05</v>
      </c>
      <c r="P1555">
        <v>1.4999999999999999E-2</v>
      </c>
      <c r="Q1555">
        <v>18.5</v>
      </c>
      <c r="R1555">
        <v>10</v>
      </c>
      <c r="S1555">
        <v>0.27</v>
      </c>
    </row>
    <row r="1556" spans="1:20" x14ac:dyDescent="0.25">
      <c r="A1556">
        <v>36</v>
      </c>
      <c r="B1556">
        <v>38</v>
      </c>
      <c r="C1556">
        <v>100</v>
      </c>
      <c r="D1556">
        <v>8</v>
      </c>
      <c r="E1556">
        <v>1</v>
      </c>
      <c r="F1556">
        <v>3</v>
      </c>
      <c r="G1556">
        <v>3</v>
      </c>
      <c r="H1556">
        <v>2</v>
      </c>
      <c r="I1556">
        <v>0</v>
      </c>
      <c r="J1556">
        <v>2</v>
      </c>
      <c r="K1556">
        <v>2</v>
      </c>
      <c r="L1556">
        <v>3</v>
      </c>
      <c r="M1556" t="s">
        <v>1376</v>
      </c>
      <c r="N1556" s="7">
        <v>1411</v>
      </c>
      <c r="O1556">
        <v>0.22</v>
      </c>
      <c r="P1556">
        <v>1.2999999999999999E-2</v>
      </c>
      <c r="Q1556">
        <v>6.6</v>
      </c>
      <c r="R1556">
        <v>4</v>
      </c>
      <c r="S1556">
        <v>0.08</v>
      </c>
    </row>
    <row r="1557" spans="1:20" x14ac:dyDescent="0.25">
      <c r="A1557">
        <v>38</v>
      </c>
      <c r="B1557">
        <v>40</v>
      </c>
      <c r="C1557">
        <v>100</v>
      </c>
      <c r="D1557">
        <v>8</v>
      </c>
      <c r="E1557">
        <v>1</v>
      </c>
      <c r="F1557">
        <v>3</v>
      </c>
      <c r="G1557">
        <v>1</v>
      </c>
      <c r="H1557">
        <v>2</v>
      </c>
      <c r="I1557">
        <v>0</v>
      </c>
      <c r="J1557">
        <v>2</v>
      </c>
      <c r="K1557">
        <v>2</v>
      </c>
      <c r="L1557">
        <v>1</v>
      </c>
      <c r="M1557" s="6" t="s">
        <v>1377</v>
      </c>
      <c r="N1557">
        <v>1412</v>
      </c>
      <c r="O1557">
        <v>0.59</v>
      </c>
      <c r="P1557">
        <v>2.5999999999999999E-2</v>
      </c>
      <c r="Q1557">
        <v>19.399999999999999</v>
      </c>
      <c r="R1557">
        <v>15</v>
      </c>
      <c r="S1557">
        <v>0.36</v>
      </c>
    </row>
    <row r="1558" spans="1:20" x14ac:dyDescent="0.25">
      <c r="A1558">
        <v>40</v>
      </c>
      <c r="B1558">
        <v>42</v>
      </c>
      <c r="C1558">
        <v>100</v>
      </c>
      <c r="D1558">
        <v>12</v>
      </c>
      <c r="E1558">
        <v>1</v>
      </c>
      <c r="F1558">
        <v>3</v>
      </c>
      <c r="G1558">
        <v>1</v>
      </c>
      <c r="H1558">
        <v>2</v>
      </c>
      <c r="I1558">
        <v>0</v>
      </c>
      <c r="J1558">
        <v>2</v>
      </c>
      <c r="L1558">
        <v>0</v>
      </c>
      <c r="M1558"/>
      <c r="N1558" s="7">
        <v>1413</v>
      </c>
      <c r="O1558">
        <v>0.05</v>
      </c>
      <c r="P1558" t="s">
        <v>327</v>
      </c>
      <c r="Q1558">
        <v>2.2999999999999998</v>
      </c>
      <c r="R1558">
        <v>1</v>
      </c>
      <c r="S1558">
        <v>0.03</v>
      </c>
      <c r="T1558" s="9">
        <f>AVERAGE(O1558:O1564,O1566:O1580)</f>
        <v>0.11227272727272726</v>
      </c>
    </row>
    <row r="1559" spans="1:20" x14ac:dyDescent="0.25">
      <c r="A1559">
        <v>42</v>
      </c>
      <c r="B1559">
        <v>44</v>
      </c>
      <c r="C1559">
        <v>100</v>
      </c>
      <c r="D1559">
        <v>10</v>
      </c>
      <c r="E1559">
        <v>1</v>
      </c>
      <c r="F1559">
        <v>3</v>
      </c>
      <c r="G1559">
        <v>1</v>
      </c>
      <c r="H1559">
        <v>2</v>
      </c>
      <c r="I1559">
        <v>0</v>
      </c>
      <c r="J1559">
        <v>3</v>
      </c>
      <c r="L1559">
        <v>0</v>
      </c>
      <c r="M1559"/>
      <c r="N1559">
        <v>1414</v>
      </c>
      <c r="O1559">
        <v>0.01</v>
      </c>
      <c r="P1559" t="s">
        <v>327</v>
      </c>
      <c r="Q1559">
        <v>0.6</v>
      </c>
      <c r="R1559">
        <v>2</v>
      </c>
      <c r="S1559">
        <v>0.03</v>
      </c>
    </row>
    <row r="1560" spans="1:20" x14ac:dyDescent="0.25">
      <c r="A1560">
        <v>44</v>
      </c>
      <c r="B1560">
        <v>46</v>
      </c>
      <c r="C1560">
        <v>100</v>
      </c>
      <c r="D1560">
        <v>8</v>
      </c>
      <c r="E1560">
        <v>1</v>
      </c>
      <c r="F1560">
        <v>2</v>
      </c>
      <c r="G1560">
        <v>2</v>
      </c>
      <c r="H1560">
        <v>2</v>
      </c>
      <c r="I1560">
        <v>0</v>
      </c>
      <c r="J1560">
        <v>3</v>
      </c>
      <c r="L1560">
        <v>0</v>
      </c>
      <c r="M1560"/>
      <c r="N1560" s="7">
        <v>1415</v>
      </c>
      <c r="O1560">
        <v>0.08</v>
      </c>
      <c r="P1560" t="s">
        <v>327</v>
      </c>
      <c r="Q1560">
        <v>2.2000000000000002</v>
      </c>
      <c r="R1560">
        <v>10</v>
      </c>
      <c r="S1560">
        <v>0.03</v>
      </c>
    </row>
    <row r="1561" spans="1:20" x14ac:dyDescent="0.25">
      <c r="A1561">
        <v>46</v>
      </c>
      <c r="B1561">
        <v>48</v>
      </c>
      <c r="C1561">
        <v>100</v>
      </c>
      <c r="D1561">
        <v>6</v>
      </c>
      <c r="E1561">
        <v>1</v>
      </c>
      <c r="F1561">
        <v>2</v>
      </c>
      <c r="G1561">
        <v>2</v>
      </c>
      <c r="H1561">
        <v>2</v>
      </c>
      <c r="I1561">
        <v>1</v>
      </c>
      <c r="J1561">
        <v>3</v>
      </c>
      <c r="K1561">
        <v>4</v>
      </c>
      <c r="L1561">
        <v>1</v>
      </c>
      <c r="M1561" t="s">
        <v>1378</v>
      </c>
      <c r="N1561">
        <v>1416</v>
      </c>
      <c r="O1561">
        <v>0.05</v>
      </c>
      <c r="P1561" t="s">
        <v>327</v>
      </c>
      <c r="Q1561">
        <v>0.8</v>
      </c>
      <c r="R1561">
        <v>2</v>
      </c>
      <c r="S1561">
        <v>0.04</v>
      </c>
    </row>
    <row r="1562" spans="1:20" x14ac:dyDescent="0.25">
      <c r="A1562">
        <v>48</v>
      </c>
      <c r="B1562">
        <v>50</v>
      </c>
      <c r="C1562">
        <v>100</v>
      </c>
      <c r="D1562">
        <v>8</v>
      </c>
      <c r="E1562">
        <v>1</v>
      </c>
      <c r="F1562">
        <v>1</v>
      </c>
      <c r="G1562">
        <v>2</v>
      </c>
      <c r="H1562">
        <v>3</v>
      </c>
      <c r="I1562">
        <v>2</v>
      </c>
      <c r="J1562">
        <v>3</v>
      </c>
      <c r="K1562">
        <v>4</v>
      </c>
      <c r="L1562">
        <v>1</v>
      </c>
      <c r="M1562" t="s">
        <v>1379</v>
      </c>
      <c r="N1562" s="7">
        <v>1417</v>
      </c>
      <c r="O1562">
        <v>0.22</v>
      </c>
      <c r="P1562">
        <v>1.0999999999999999E-2</v>
      </c>
      <c r="Q1562">
        <v>3.1</v>
      </c>
      <c r="R1562">
        <v>1</v>
      </c>
      <c r="S1562">
        <v>0.1</v>
      </c>
    </row>
    <row r="1563" spans="1:20" x14ac:dyDescent="0.25">
      <c r="A1563">
        <v>50</v>
      </c>
      <c r="B1563">
        <v>52</v>
      </c>
      <c r="C1563">
        <v>100</v>
      </c>
      <c r="D1563">
        <v>6</v>
      </c>
      <c r="E1563">
        <v>1</v>
      </c>
      <c r="F1563">
        <v>1</v>
      </c>
      <c r="G1563">
        <v>2</v>
      </c>
      <c r="H1563">
        <v>2</v>
      </c>
      <c r="I1563">
        <v>2</v>
      </c>
      <c r="J1563">
        <v>3</v>
      </c>
      <c r="K1563">
        <v>4</v>
      </c>
      <c r="L1563">
        <v>1</v>
      </c>
      <c r="M1563" t="s">
        <v>1380</v>
      </c>
      <c r="N1563">
        <v>1418</v>
      </c>
      <c r="O1563">
        <v>0.14000000000000001</v>
      </c>
      <c r="P1563">
        <v>5.0000000000000001E-3</v>
      </c>
      <c r="Q1563">
        <v>1.8</v>
      </c>
      <c r="R1563">
        <v>1</v>
      </c>
      <c r="S1563">
        <v>7.0000000000000007E-2</v>
      </c>
    </row>
    <row r="1564" spans="1:20" x14ac:dyDescent="0.25">
      <c r="A1564">
        <v>52</v>
      </c>
      <c r="B1564">
        <v>54</v>
      </c>
      <c r="C1564">
        <v>100</v>
      </c>
      <c r="D1564">
        <v>5</v>
      </c>
      <c r="E1564">
        <v>1</v>
      </c>
      <c r="F1564">
        <v>1</v>
      </c>
      <c r="G1564">
        <v>2</v>
      </c>
      <c r="H1564">
        <v>2</v>
      </c>
      <c r="I1564">
        <v>3</v>
      </c>
      <c r="J1564">
        <v>3</v>
      </c>
      <c r="K1564">
        <v>4</v>
      </c>
      <c r="L1564">
        <v>1</v>
      </c>
      <c r="M1564"/>
      <c r="N1564" s="7">
        <v>1419</v>
      </c>
      <c r="O1564">
        <v>0.14000000000000001</v>
      </c>
      <c r="P1564">
        <v>8.9999999999999993E-3</v>
      </c>
      <c r="Q1564">
        <v>1.4</v>
      </c>
      <c r="R1564">
        <v>1</v>
      </c>
      <c r="S1564">
        <v>0.08</v>
      </c>
    </row>
    <row r="1565" spans="1:20" x14ac:dyDescent="0.25">
      <c r="M1565" s="45" t="s">
        <v>1381</v>
      </c>
      <c r="N1565" s="45">
        <v>1420</v>
      </c>
      <c r="O1565" s="45">
        <v>0.16</v>
      </c>
      <c r="P1565">
        <v>0.14099999999999999</v>
      </c>
      <c r="Q1565">
        <v>0.6</v>
      </c>
      <c r="R1565">
        <v>15</v>
      </c>
      <c r="S1565" s="45">
        <v>0.99</v>
      </c>
    </row>
    <row r="1566" spans="1:20" x14ac:dyDescent="0.25">
      <c r="A1566">
        <v>54</v>
      </c>
      <c r="B1566">
        <v>56</v>
      </c>
      <c r="C1566">
        <v>100</v>
      </c>
      <c r="D1566">
        <v>5</v>
      </c>
      <c r="E1566">
        <v>1</v>
      </c>
      <c r="F1566">
        <v>1</v>
      </c>
      <c r="G1566">
        <v>1</v>
      </c>
      <c r="H1566">
        <v>2</v>
      </c>
      <c r="I1566">
        <v>1</v>
      </c>
      <c r="J1566">
        <v>3</v>
      </c>
      <c r="K1566">
        <v>3</v>
      </c>
      <c r="L1566">
        <v>2</v>
      </c>
      <c r="M1566" t="s">
        <v>1382</v>
      </c>
      <c r="N1566" s="7">
        <v>1421</v>
      </c>
      <c r="O1566">
        <v>0.23</v>
      </c>
      <c r="P1566">
        <v>5.0000000000000001E-3</v>
      </c>
      <c r="Q1566">
        <v>2.2000000000000002</v>
      </c>
      <c r="R1566">
        <v>1</v>
      </c>
      <c r="S1566">
        <v>0.11</v>
      </c>
    </row>
    <row r="1567" spans="1:20" x14ac:dyDescent="0.25">
      <c r="A1567">
        <v>56</v>
      </c>
      <c r="B1567">
        <v>58</v>
      </c>
      <c r="C1567">
        <v>100</v>
      </c>
      <c r="D1567">
        <v>4</v>
      </c>
      <c r="E1567">
        <v>1</v>
      </c>
      <c r="F1567">
        <v>1</v>
      </c>
      <c r="G1567">
        <v>2</v>
      </c>
      <c r="H1567">
        <v>2</v>
      </c>
      <c r="I1567">
        <v>2</v>
      </c>
      <c r="J1567">
        <v>3</v>
      </c>
      <c r="K1567">
        <v>4</v>
      </c>
      <c r="L1567">
        <v>1</v>
      </c>
      <c r="M1567"/>
      <c r="N1567">
        <v>1422</v>
      </c>
      <c r="O1567">
        <v>0.12</v>
      </c>
      <c r="P1567" t="s">
        <v>327</v>
      </c>
      <c r="Q1567">
        <v>1.6</v>
      </c>
      <c r="R1567">
        <v>6</v>
      </c>
      <c r="S1567">
        <v>7.0000000000000007E-2</v>
      </c>
    </row>
    <row r="1568" spans="1:20" x14ac:dyDescent="0.25">
      <c r="A1568">
        <v>58</v>
      </c>
      <c r="B1568">
        <v>60</v>
      </c>
      <c r="C1568">
        <v>100</v>
      </c>
      <c r="D1568">
        <v>8</v>
      </c>
      <c r="E1568">
        <v>1</v>
      </c>
      <c r="F1568">
        <v>1</v>
      </c>
      <c r="G1568">
        <v>3</v>
      </c>
      <c r="H1568">
        <v>2</v>
      </c>
      <c r="I1568">
        <v>1</v>
      </c>
      <c r="J1568">
        <v>3</v>
      </c>
      <c r="K1568">
        <v>3</v>
      </c>
      <c r="L1568">
        <v>1</v>
      </c>
      <c r="M1568" t="s">
        <v>1383</v>
      </c>
      <c r="N1568" s="7">
        <v>1423</v>
      </c>
      <c r="O1568">
        <v>0.23</v>
      </c>
      <c r="P1568" t="s">
        <v>327</v>
      </c>
      <c r="Q1568">
        <v>3.4</v>
      </c>
      <c r="R1568">
        <v>8</v>
      </c>
      <c r="S1568">
        <v>0.09</v>
      </c>
    </row>
    <row r="1569" spans="1:20" x14ac:dyDescent="0.25">
      <c r="A1569">
        <v>60</v>
      </c>
      <c r="B1569">
        <v>62</v>
      </c>
      <c r="C1569">
        <v>100</v>
      </c>
      <c r="D1569">
        <v>5</v>
      </c>
      <c r="E1569">
        <v>1</v>
      </c>
      <c r="F1569">
        <v>1</v>
      </c>
      <c r="G1569">
        <v>2</v>
      </c>
      <c r="H1569">
        <v>2</v>
      </c>
      <c r="I1569">
        <v>0</v>
      </c>
      <c r="J1569">
        <v>3</v>
      </c>
      <c r="K1569">
        <v>4</v>
      </c>
      <c r="L1569">
        <v>1</v>
      </c>
      <c r="M1569" s="69" t="s">
        <v>1384</v>
      </c>
      <c r="N1569">
        <v>1424</v>
      </c>
      <c r="O1569">
        <v>0.06</v>
      </c>
      <c r="P1569" t="s">
        <v>327</v>
      </c>
      <c r="Q1569">
        <v>0.7</v>
      </c>
      <c r="R1569">
        <v>4</v>
      </c>
      <c r="S1569">
        <v>7.0000000000000007E-2</v>
      </c>
    </row>
    <row r="1570" spans="1:20" x14ac:dyDescent="0.25">
      <c r="A1570">
        <v>62</v>
      </c>
      <c r="B1570">
        <v>64</v>
      </c>
      <c r="C1570">
        <v>100</v>
      </c>
      <c r="D1570">
        <v>5</v>
      </c>
      <c r="E1570">
        <v>1</v>
      </c>
      <c r="F1570">
        <v>2</v>
      </c>
      <c r="G1570">
        <v>1</v>
      </c>
      <c r="H1570">
        <v>1</v>
      </c>
      <c r="I1570">
        <v>0</v>
      </c>
      <c r="J1570">
        <v>3</v>
      </c>
      <c r="K1570">
        <v>4</v>
      </c>
      <c r="L1570">
        <v>1</v>
      </c>
      <c r="M1570" s="6" t="s">
        <v>1385</v>
      </c>
      <c r="N1570" s="7">
        <v>1425</v>
      </c>
      <c r="O1570">
        <v>0.01</v>
      </c>
      <c r="P1570" t="s">
        <v>327</v>
      </c>
      <c r="Q1570">
        <v>0.6</v>
      </c>
      <c r="R1570">
        <v>6</v>
      </c>
      <c r="S1570">
        <v>0.02</v>
      </c>
    </row>
    <row r="1571" spans="1:20" x14ac:dyDescent="0.25">
      <c r="A1571">
        <v>64</v>
      </c>
      <c r="B1571">
        <v>66</v>
      </c>
      <c r="C1571">
        <v>100</v>
      </c>
      <c r="D1571">
        <v>5</v>
      </c>
      <c r="E1571">
        <v>1</v>
      </c>
      <c r="F1571">
        <v>2</v>
      </c>
      <c r="G1571">
        <v>2</v>
      </c>
      <c r="H1571">
        <v>1</v>
      </c>
      <c r="I1571">
        <v>0</v>
      </c>
      <c r="J1571">
        <v>3</v>
      </c>
      <c r="K1571">
        <v>2</v>
      </c>
      <c r="L1571">
        <v>3</v>
      </c>
      <c r="M1571" t="s">
        <v>1386</v>
      </c>
      <c r="N1571">
        <v>1426</v>
      </c>
      <c r="O1571">
        <v>0.12</v>
      </c>
      <c r="P1571" t="s">
        <v>327</v>
      </c>
      <c r="Q1571">
        <v>2.9</v>
      </c>
      <c r="R1571">
        <v>13</v>
      </c>
      <c r="S1571">
        <v>0.06</v>
      </c>
    </row>
    <row r="1572" spans="1:20" x14ac:dyDescent="0.25">
      <c r="A1572">
        <v>66</v>
      </c>
      <c r="B1572">
        <v>68</v>
      </c>
      <c r="C1572">
        <v>100</v>
      </c>
      <c r="D1572">
        <v>9</v>
      </c>
      <c r="E1572">
        <v>1</v>
      </c>
      <c r="F1572">
        <v>2</v>
      </c>
      <c r="G1572">
        <v>1</v>
      </c>
      <c r="H1572">
        <v>1</v>
      </c>
      <c r="I1572">
        <v>0</v>
      </c>
      <c r="J1572">
        <v>3</v>
      </c>
      <c r="K1572">
        <v>4</v>
      </c>
      <c r="L1572">
        <v>1</v>
      </c>
      <c r="M1572" t="s">
        <v>1387</v>
      </c>
      <c r="N1572" s="7">
        <v>1427</v>
      </c>
      <c r="O1572">
        <v>0.03</v>
      </c>
      <c r="P1572">
        <v>0.01</v>
      </c>
      <c r="Q1572">
        <v>0.6</v>
      </c>
      <c r="R1572">
        <v>3</v>
      </c>
      <c r="S1572">
        <v>0.02</v>
      </c>
    </row>
    <row r="1573" spans="1:20" x14ac:dyDescent="0.25">
      <c r="A1573">
        <v>68</v>
      </c>
      <c r="B1573">
        <v>70</v>
      </c>
      <c r="C1573">
        <v>100</v>
      </c>
      <c r="D1573">
        <v>8</v>
      </c>
      <c r="E1573">
        <v>1</v>
      </c>
      <c r="F1573">
        <v>2</v>
      </c>
      <c r="G1573">
        <v>1</v>
      </c>
      <c r="H1573">
        <v>1</v>
      </c>
      <c r="I1573">
        <v>0</v>
      </c>
      <c r="J1573">
        <v>3</v>
      </c>
      <c r="K1573">
        <v>4</v>
      </c>
      <c r="L1573">
        <v>1</v>
      </c>
      <c r="M1573"/>
      <c r="N1573">
        <v>1428</v>
      </c>
      <c r="O1573">
        <v>0.08</v>
      </c>
      <c r="P1573" t="s">
        <v>327</v>
      </c>
      <c r="Q1573">
        <v>1.2</v>
      </c>
      <c r="R1573" t="s">
        <v>89</v>
      </c>
      <c r="S1573">
        <v>0.04</v>
      </c>
    </row>
    <row r="1574" spans="1:20" x14ac:dyDescent="0.25">
      <c r="A1574">
        <v>70</v>
      </c>
      <c r="B1574">
        <v>72</v>
      </c>
      <c r="C1574">
        <v>100</v>
      </c>
      <c r="D1574">
        <v>8</v>
      </c>
      <c r="E1574">
        <v>1</v>
      </c>
      <c r="F1574">
        <v>1</v>
      </c>
      <c r="G1574">
        <v>1</v>
      </c>
      <c r="H1574">
        <v>2</v>
      </c>
      <c r="I1574">
        <v>1</v>
      </c>
      <c r="J1574">
        <v>3</v>
      </c>
      <c r="K1574">
        <v>4</v>
      </c>
      <c r="L1574">
        <v>1</v>
      </c>
      <c r="M1574"/>
      <c r="N1574" s="7">
        <v>1429</v>
      </c>
      <c r="O1574">
        <v>0.12</v>
      </c>
      <c r="P1574" t="s">
        <v>327</v>
      </c>
      <c r="Q1574">
        <v>1.7</v>
      </c>
      <c r="R1574">
        <v>1</v>
      </c>
      <c r="S1574">
        <v>0.05</v>
      </c>
    </row>
    <row r="1575" spans="1:20" x14ac:dyDescent="0.25">
      <c r="A1575">
        <v>72</v>
      </c>
      <c r="B1575">
        <v>74</v>
      </c>
      <c r="C1575">
        <v>100</v>
      </c>
      <c r="D1575">
        <v>5</v>
      </c>
      <c r="E1575">
        <v>1</v>
      </c>
      <c r="F1575">
        <v>1</v>
      </c>
      <c r="G1575">
        <v>1</v>
      </c>
      <c r="H1575">
        <v>2</v>
      </c>
      <c r="I1575">
        <v>1</v>
      </c>
      <c r="J1575">
        <v>3</v>
      </c>
      <c r="K1575">
        <v>4</v>
      </c>
      <c r="L1575">
        <v>1</v>
      </c>
      <c r="M1575"/>
      <c r="N1575">
        <v>1430</v>
      </c>
      <c r="O1575">
        <v>0.09</v>
      </c>
      <c r="P1575" t="s">
        <v>327</v>
      </c>
      <c r="Q1575">
        <v>0.9</v>
      </c>
      <c r="R1575">
        <v>4</v>
      </c>
      <c r="S1575">
        <v>7.0000000000000007E-2</v>
      </c>
    </row>
    <row r="1576" spans="1:20" x14ac:dyDescent="0.25">
      <c r="A1576">
        <v>74</v>
      </c>
      <c r="B1576">
        <v>76</v>
      </c>
      <c r="C1576">
        <v>100</v>
      </c>
      <c r="D1576">
        <v>5</v>
      </c>
      <c r="E1576">
        <v>1</v>
      </c>
      <c r="F1576">
        <v>1</v>
      </c>
      <c r="G1576">
        <v>2</v>
      </c>
      <c r="H1576">
        <v>2</v>
      </c>
      <c r="I1576">
        <v>1</v>
      </c>
      <c r="J1576">
        <v>3</v>
      </c>
      <c r="K1576">
        <v>4</v>
      </c>
      <c r="L1576">
        <v>1</v>
      </c>
      <c r="M1576"/>
      <c r="N1576" s="7">
        <v>1431</v>
      </c>
      <c r="O1576">
        <v>0.31</v>
      </c>
      <c r="P1576">
        <v>5.0000000000000001E-3</v>
      </c>
      <c r="Q1576">
        <v>3.2</v>
      </c>
      <c r="R1576">
        <v>7</v>
      </c>
      <c r="S1576">
        <v>0.12</v>
      </c>
    </row>
    <row r="1577" spans="1:20" x14ac:dyDescent="0.25">
      <c r="A1577">
        <v>76</v>
      </c>
      <c r="B1577">
        <v>78</v>
      </c>
      <c r="C1577">
        <v>100</v>
      </c>
      <c r="D1577">
        <v>6</v>
      </c>
      <c r="E1577">
        <v>1</v>
      </c>
      <c r="F1577">
        <v>1</v>
      </c>
      <c r="G1577">
        <v>3</v>
      </c>
      <c r="H1577">
        <v>3</v>
      </c>
      <c r="I1577">
        <v>1</v>
      </c>
      <c r="J1577">
        <v>3</v>
      </c>
      <c r="K1577">
        <v>3</v>
      </c>
      <c r="L1577">
        <v>2</v>
      </c>
      <c r="M1577" s="6" t="s">
        <v>1388</v>
      </c>
      <c r="N1577">
        <v>1432</v>
      </c>
      <c r="O1577">
        <v>0.05</v>
      </c>
      <c r="P1577" t="s">
        <v>327</v>
      </c>
      <c r="Q1577" t="s">
        <v>1112</v>
      </c>
      <c r="R1577">
        <v>6</v>
      </c>
      <c r="S1577">
        <v>0.05</v>
      </c>
    </row>
    <row r="1578" spans="1:20" x14ac:dyDescent="0.25">
      <c r="A1578">
        <v>78</v>
      </c>
      <c r="B1578">
        <v>80</v>
      </c>
      <c r="C1578">
        <v>100</v>
      </c>
      <c r="D1578">
        <v>8</v>
      </c>
      <c r="E1578">
        <v>1</v>
      </c>
      <c r="F1578">
        <v>1</v>
      </c>
      <c r="G1578">
        <v>2</v>
      </c>
      <c r="H1578">
        <v>3</v>
      </c>
      <c r="I1578">
        <v>1</v>
      </c>
      <c r="J1578">
        <v>3</v>
      </c>
      <c r="K1578">
        <v>3</v>
      </c>
      <c r="L1578">
        <v>2</v>
      </c>
      <c r="M1578" t="s">
        <v>1389</v>
      </c>
      <c r="N1578" s="7">
        <v>1433</v>
      </c>
      <c r="O1578" s="9">
        <v>0.1</v>
      </c>
      <c r="P1578" t="s">
        <v>327</v>
      </c>
      <c r="Q1578">
        <v>0.7</v>
      </c>
      <c r="R1578">
        <v>8</v>
      </c>
      <c r="S1578">
        <v>0.08</v>
      </c>
    </row>
    <row r="1579" spans="1:20" x14ac:dyDescent="0.25">
      <c r="A1579">
        <v>80</v>
      </c>
      <c r="B1579">
        <v>82</v>
      </c>
      <c r="C1579">
        <v>100</v>
      </c>
      <c r="D1579">
        <v>8</v>
      </c>
      <c r="E1579">
        <v>1</v>
      </c>
      <c r="F1579">
        <v>1</v>
      </c>
      <c r="G1579">
        <v>2</v>
      </c>
      <c r="H1579">
        <v>3</v>
      </c>
      <c r="I1579">
        <v>2</v>
      </c>
      <c r="J1579">
        <v>3</v>
      </c>
      <c r="K1579">
        <v>4</v>
      </c>
      <c r="L1579">
        <v>1</v>
      </c>
      <c r="M1579" t="s">
        <v>1390</v>
      </c>
      <c r="N1579">
        <v>1434</v>
      </c>
      <c r="O1579">
        <v>0.04</v>
      </c>
      <c r="P1579" t="s">
        <v>327</v>
      </c>
      <c r="Q1579" t="s">
        <v>1112</v>
      </c>
      <c r="R1579">
        <v>5</v>
      </c>
      <c r="S1579">
        <v>7.0000000000000007E-2</v>
      </c>
    </row>
    <row r="1580" spans="1:20" x14ac:dyDescent="0.25">
      <c r="A1580">
        <v>82</v>
      </c>
      <c r="B1580">
        <v>84</v>
      </c>
      <c r="C1580">
        <v>100</v>
      </c>
      <c r="D1580">
        <v>7</v>
      </c>
      <c r="E1580">
        <v>1</v>
      </c>
      <c r="F1580">
        <v>2</v>
      </c>
      <c r="G1580">
        <v>2</v>
      </c>
      <c r="H1580">
        <v>3</v>
      </c>
      <c r="I1580">
        <v>1</v>
      </c>
      <c r="J1580">
        <v>3</v>
      </c>
      <c r="K1580">
        <v>3</v>
      </c>
      <c r="L1580">
        <v>2</v>
      </c>
      <c r="M1580"/>
      <c r="N1580" s="7">
        <v>1435</v>
      </c>
      <c r="O1580">
        <v>0.19</v>
      </c>
      <c r="P1580" t="s">
        <v>327</v>
      </c>
      <c r="Q1580">
        <v>2.2000000000000002</v>
      </c>
      <c r="R1580">
        <v>10</v>
      </c>
      <c r="S1580">
        <v>0.08</v>
      </c>
    </row>
    <row r="1581" spans="1:20" x14ac:dyDescent="0.25">
      <c r="A1581">
        <v>84</v>
      </c>
      <c r="B1581">
        <v>86</v>
      </c>
      <c r="C1581">
        <v>100</v>
      </c>
      <c r="D1581">
        <v>3</v>
      </c>
      <c r="E1581">
        <v>1</v>
      </c>
      <c r="F1581">
        <v>1</v>
      </c>
      <c r="G1581">
        <v>2</v>
      </c>
      <c r="H1581">
        <v>3</v>
      </c>
      <c r="I1581">
        <v>1</v>
      </c>
      <c r="J1581">
        <v>3</v>
      </c>
      <c r="K1581">
        <v>3</v>
      </c>
      <c r="L1581">
        <v>3</v>
      </c>
      <c r="M1581" t="s">
        <v>1391</v>
      </c>
      <c r="N1581">
        <v>1436</v>
      </c>
      <c r="O1581">
        <v>0.53</v>
      </c>
      <c r="P1581" t="s">
        <v>327</v>
      </c>
      <c r="Q1581">
        <v>6.4</v>
      </c>
      <c r="R1581">
        <v>4</v>
      </c>
      <c r="S1581">
        <v>0.18</v>
      </c>
      <c r="T1581" s="9">
        <f>AVERAGE(O1581:O1584,O1586:O1589)</f>
        <v>0.44124999999999998</v>
      </c>
    </row>
    <row r="1582" spans="1:20" x14ac:dyDescent="0.25">
      <c r="A1582">
        <v>86</v>
      </c>
      <c r="B1582">
        <v>88</v>
      </c>
      <c r="C1582">
        <v>100</v>
      </c>
      <c r="D1582">
        <v>6</v>
      </c>
      <c r="E1582">
        <v>1</v>
      </c>
      <c r="F1582">
        <v>2</v>
      </c>
      <c r="G1582">
        <v>2</v>
      </c>
      <c r="H1582">
        <v>3</v>
      </c>
      <c r="I1582">
        <v>1</v>
      </c>
      <c r="J1582">
        <v>3</v>
      </c>
      <c r="K1582">
        <v>3</v>
      </c>
      <c r="L1582">
        <v>3</v>
      </c>
      <c r="M1582" t="s">
        <v>1392</v>
      </c>
      <c r="N1582" s="7">
        <v>1437</v>
      </c>
      <c r="O1582">
        <v>0.28999999999999998</v>
      </c>
      <c r="P1582" t="s">
        <v>327</v>
      </c>
      <c r="Q1582">
        <v>2.5</v>
      </c>
      <c r="R1582">
        <v>5</v>
      </c>
      <c r="S1582">
        <v>0.11</v>
      </c>
    </row>
    <row r="1583" spans="1:20" x14ac:dyDescent="0.25">
      <c r="A1583">
        <v>88</v>
      </c>
      <c r="B1583">
        <v>90</v>
      </c>
      <c r="C1583">
        <v>100</v>
      </c>
      <c r="D1583">
        <v>3</v>
      </c>
      <c r="E1583">
        <v>1</v>
      </c>
      <c r="F1583">
        <v>1</v>
      </c>
      <c r="G1583">
        <v>3</v>
      </c>
      <c r="H1583">
        <v>3</v>
      </c>
      <c r="I1583">
        <v>2</v>
      </c>
      <c r="J1583">
        <v>3</v>
      </c>
      <c r="K1583">
        <v>3</v>
      </c>
      <c r="L1583">
        <v>2</v>
      </c>
      <c r="M1583" t="s">
        <v>1393</v>
      </c>
      <c r="N1583">
        <v>1438</v>
      </c>
      <c r="O1583">
        <v>0.47</v>
      </c>
      <c r="P1583" t="s">
        <v>327</v>
      </c>
      <c r="Q1583">
        <v>5.0999999999999996</v>
      </c>
      <c r="R1583">
        <v>5</v>
      </c>
      <c r="S1583">
        <v>0.15</v>
      </c>
    </row>
    <row r="1584" spans="1:20" x14ac:dyDescent="0.25">
      <c r="A1584">
        <v>90</v>
      </c>
      <c r="B1584">
        <v>92</v>
      </c>
      <c r="C1584">
        <v>100</v>
      </c>
      <c r="D1584">
        <v>5</v>
      </c>
      <c r="E1584">
        <v>1</v>
      </c>
      <c r="F1584">
        <v>1</v>
      </c>
      <c r="G1584">
        <v>3</v>
      </c>
      <c r="H1584">
        <v>3</v>
      </c>
      <c r="I1584">
        <v>2</v>
      </c>
      <c r="J1584">
        <v>3</v>
      </c>
      <c r="K1584">
        <v>3</v>
      </c>
      <c r="L1584">
        <v>3</v>
      </c>
      <c r="M1584" t="s">
        <v>1394</v>
      </c>
      <c r="N1584" s="7">
        <v>1439</v>
      </c>
      <c r="O1584">
        <v>0.25</v>
      </c>
      <c r="P1584" t="s">
        <v>327</v>
      </c>
      <c r="Q1584">
        <v>2.6</v>
      </c>
      <c r="R1584">
        <v>9</v>
      </c>
      <c r="S1584">
        <v>0.09</v>
      </c>
    </row>
    <row r="1585" spans="1:20" x14ac:dyDescent="0.25">
      <c r="M1585" s="38" t="s">
        <v>369</v>
      </c>
      <c r="N1585" s="45">
        <v>1440</v>
      </c>
      <c r="O1585" s="45">
        <v>0.52</v>
      </c>
      <c r="P1585">
        <v>8.9999999999999993E-3</v>
      </c>
      <c r="Q1585" s="45">
        <v>36.700000000000003</v>
      </c>
      <c r="R1585">
        <v>10</v>
      </c>
      <c r="S1585" s="45">
        <v>0.19</v>
      </c>
    </row>
    <row r="1586" spans="1:20" x14ac:dyDescent="0.25">
      <c r="A1586">
        <v>92</v>
      </c>
      <c r="B1586">
        <v>94</v>
      </c>
      <c r="C1586">
        <v>100</v>
      </c>
      <c r="D1586">
        <v>7</v>
      </c>
      <c r="E1586">
        <v>1</v>
      </c>
      <c r="F1586">
        <v>1</v>
      </c>
      <c r="G1586">
        <v>2</v>
      </c>
      <c r="H1586">
        <v>3</v>
      </c>
      <c r="I1586">
        <v>3</v>
      </c>
      <c r="J1586">
        <v>3</v>
      </c>
      <c r="K1586">
        <v>3</v>
      </c>
      <c r="L1586">
        <v>3</v>
      </c>
      <c r="M1586" t="s">
        <v>1395</v>
      </c>
      <c r="N1586" s="7">
        <v>1441</v>
      </c>
      <c r="O1586">
        <v>0.21</v>
      </c>
      <c r="P1586" t="s">
        <v>327</v>
      </c>
      <c r="Q1586">
        <v>2</v>
      </c>
      <c r="R1586">
        <v>11</v>
      </c>
      <c r="S1586">
        <v>0.08</v>
      </c>
    </row>
    <row r="1587" spans="1:20" x14ac:dyDescent="0.25">
      <c r="A1587">
        <v>94</v>
      </c>
      <c r="B1587">
        <v>96</v>
      </c>
      <c r="C1587">
        <v>100</v>
      </c>
      <c r="D1587">
        <v>8</v>
      </c>
      <c r="E1587">
        <v>1</v>
      </c>
      <c r="F1587">
        <v>1</v>
      </c>
      <c r="G1587">
        <v>2</v>
      </c>
      <c r="H1587">
        <v>3</v>
      </c>
      <c r="I1587">
        <v>1</v>
      </c>
      <c r="J1587">
        <v>3</v>
      </c>
      <c r="K1587">
        <v>3</v>
      </c>
      <c r="L1587">
        <v>2</v>
      </c>
      <c r="M1587"/>
      <c r="N1587">
        <v>1442</v>
      </c>
      <c r="O1587">
        <v>0.19</v>
      </c>
      <c r="P1587" t="s">
        <v>327</v>
      </c>
      <c r="Q1587">
        <v>1.8</v>
      </c>
      <c r="R1587">
        <v>11</v>
      </c>
      <c r="S1587">
        <v>0.08</v>
      </c>
    </row>
    <row r="1588" spans="1:20" x14ac:dyDescent="0.25">
      <c r="A1588">
        <v>96</v>
      </c>
      <c r="B1588">
        <v>98</v>
      </c>
      <c r="C1588">
        <v>100</v>
      </c>
      <c r="D1588">
        <v>10</v>
      </c>
      <c r="E1588">
        <v>1</v>
      </c>
      <c r="F1588">
        <v>1</v>
      </c>
      <c r="G1588">
        <v>3</v>
      </c>
      <c r="H1588">
        <v>3</v>
      </c>
      <c r="I1588">
        <v>1</v>
      </c>
      <c r="J1588">
        <v>3</v>
      </c>
      <c r="K1588">
        <v>3</v>
      </c>
      <c r="L1588">
        <v>2</v>
      </c>
      <c r="M1588"/>
      <c r="N1588" s="7">
        <v>1443</v>
      </c>
      <c r="O1588">
        <v>0.73</v>
      </c>
      <c r="P1588" t="s">
        <v>327</v>
      </c>
      <c r="Q1588">
        <v>7.6</v>
      </c>
      <c r="R1588">
        <v>14</v>
      </c>
      <c r="S1588">
        <v>0.27</v>
      </c>
    </row>
    <row r="1589" spans="1:20" x14ac:dyDescent="0.25">
      <c r="A1589">
        <v>98</v>
      </c>
      <c r="B1589">
        <v>100</v>
      </c>
      <c r="C1589">
        <v>100</v>
      </c>
      <c r="D1589">
        <v>6</v>
      </c>
      <c r="E1589">
        <v>1</v>
      </c>
      <c r="F1589">
        <v>1</v>
      </c>
      <c r="G1589">
        <v>2</v>
      </c>
      <c r="H1589">
        <v>3</v>
      </c>
      <c r="I1589">
        <v>2</v>
      </c>
      <c r="J1589">
        <v>3</v>
      </c>
      <c r="K1589">
        <v>3</v>
      </c>
      <c r="L1589">
        <v>3</v>
      </c>
      <c r="M1589" t="s">
        <v>1396</v>
      </c>
      <c r="N1589">
        <v>1444</v>
      </c>
      <c r="O1589" s="46">
        <v>0.86</v>
      </c>
      <c r="P1589" t="s">
        <v>327</v>
      </c>
      <c r="Q1589">
        <v>8.1</v>
      </c>
      <c r="R1589">
        <v>17</v>
      </c>
      <c r="S1589">
        <v>0.38</v>
      </c>
    </row>
    <row r="1590" spans="1:20" x14ac:dyDescent="0.25">
      <c r="A1590">
        <v>100</v>
      </c>
      <c r="B1590">
        <v>102</v>
      </c>
      <c r="C1590">
        <v>100</v>
      </c>
      <c r="D1590">
        <v>6</v>
      </c>
      <c r="E1590">
        <v>1</v>
      </c>
      <c r="F1590">
        <v>1</v>
      </c>
      <c r="G1590">
        <v>1</v>
      </c>
      <c r="H1590">
        <v>2</v>
      </c>
      <c r="I1590">
        <v>1</v>
      </c>
      <c r="J1590">
        <v>3</v>
      </c>
      <c r="K1590">
        <v>4</v>
      </c>
      <c r="L1590">
        <v>1</v>
      </c>
      <c r="M1590"/>
      <c r="N1590" s="7">
        <v>1445</v>
      </c>
      <c r="O1590" s="46">
        <v>0.86</v>
      </c>
      <c r="P1590" t="s">
        <v>327</v>
      </c>
      <c r="Q1590">
        <v>8.1999999999999993</v>
      </c>
      <c r="R1590">
        <v>11</v>
      </c>
      <c r="S1590">
        <v>0.36</v>
      </c>
    </row>
    <row r="1591" spans="1:20" x14ac:dyDescent="0.25">
      <c r="A1591">
        <v>102</v>
      </c>
      <c r="B1591">
        <v>104</v>
      </c>
      <c r="C1591">
        <v>100</v>
      </c>
      <c r="D1591">
        <v>5</v>
      </c>
      <c r="E1591">
        <v>1</v>
      </c>
      <c r="F1591">
        <v>1</v>
      </c>
      <c r="G1591">
        <v>2</v>
      </c>
      <c r="H1591">
        <v>3</v>
      </c>
      <c r="I1591">
        <v>2</v>
      </c>
      <c r="J1591">
        <v>3</v>
      </c>
      <c r="K1591">
        <v>4</v>
      </c>
      <c r="L1591">
        <v>1</v>
      </c>
      <c r="M1591"/>
      <c r="N1591">
        <v>1446</v>
      </c>
      <c r="O1591">
        <v>0.23</v>
      </c>
      <c r="P1591" t="s">
        <v>327</v>
      </c>
      <c r="Q1591">
        <v>3.4</v>
      </c>
      <c r="R1591">
        <v>7</v>
      </c>
      <c r="S1591">
        <v>0.1</v>
      </c>
    </row>
    <row r="1592" spans="1:20" x14ac:dyDescent="0.25">
      <c r="A1592">
        <v>104</v>
      </c>
      <c r="B1592">
        <v>106</v>
      </c>
      <c r="C1592">
        <v>100</v>
      </c>
      <c r="D1592">
        <v>7</v>
      </c>
      <c r="E1592">
        <v>1</v>
      </c>
      <c r="F1592">
        <v>1</v>
      </c>
      <c r="G1592">
        <v>3</v>
      </c>
      <c r="H1592">
        <v>3</v>
      </c>
      <c r="I1592">
        <v>1</v>
      </c>
      <c r="J1592">
        <v>3</v>
      </c>
      <c r="K1592">
        <v>4</v>
      </c>
      <c r="L1592">
        <v>1</v>
      </c>
      <c r="M1592"/>
      <c r="N1592" s="7">
        <v>1447</v>
      </c>
      <c r="O1592">
        <v>0.19</v>
      </c>
      <c r="P1592" t="s">
        <v>327</v>
      </c>
      <c r="Q1592">
        <v>1.1000000000000001</v>
      </c>
      <c r="R1592">
        <v>7</v>
      </c>
      <c r="S1592">
        <v>0.14000000000000001</v>
      </c>
      <c r="T1592" s="9">
        <f>AVERAGE(O1592:O1604,O1606:O1614)</f>
        <v>0.12681818181818183</v>
      </c>
    </row>
    <row r="1593" spans="1:20" x14ac:dyDescent="0.25">
      <c r="A1593">
        <v>106</v>
      </c>
      <c r="B1593">
        <v>108</v>
      </c>
      <c r="C1593">
        <v>100</v>
      </c>
      <c r="D1593">
        <v>7</v>
      </c>
      <c r="E1593">
        <v>1</v>
      </c>
      <c r="F1593">
        <v>1</v>
      </c>
      <c r="G1593">
        <v>2</v>
      </c>
      <c r="H1593">
        <v>3</v>
      </c>
      <c r="I1593">
        <v>1</v>
      </c>
      <c r="J1593">
        <v>3</v>
      </c>
      <c r="K1593">
        <v>4</v>
      </c>
      <c r="L1593">
        <v>1</v>
      </c>
      <c r="M1593"/>
      <c r="N1593">
        <v>1448</v>
      </c>
      <c r="O1593">
        <v>0.15</v>
      </c>
      <c r="P1593" t="s">
        <v>327</v>
      </c>
      <c r="Q1593">
        <v>1.2</v>
      </c>
      <c r="R1593">
        <v>5</v>
      </c>
      <c r="S1593">
        <v>0.11</v>
      </c>
    </row>
    <row r="1594" spans="1:20" x14ac:dyDescent="0.25">
      <c r="A1594">
        <v>108</v>
      </c>
      <c r="B1594">
        <v>110</v>
      </c>
      <c r="C1594">
        <v>100</v>
      </c>
      <c r="D1594">
        <v>8</v>
      </c>
      <c r="E1594">
        <v>1</v>
      </c>
      <c r="F1594">
        <v>2</v>
      </c>
      <c r="G1594">
        <v>2</v>
      </c>
      <c r="H1594">
        <v>2</v>
      </c>
      <c r="I1594">
        <v>0</v>
      </c>
      <c r="J1594">
        <v>3</v>
      </c>
      <c r="K1594">
        <v>3</v>
      </c>
      <c r="L1594">
        <v>1</v>
      </c>
      <c r="M1594" s="24" t="s">
        <v>1397</v>
      </c>
      <c r="N1594" s="7">
        <v>1449</v>
      </c>
      <c r="O1594">
        <v>0.11</v>
      </c>
      <c r="P1594" t="s">
        <v>327</v>
      </c>
      <c r="Q1594">
        <v>1.4</v>
      </c>
      <c r="R1594">
        <v>9</v>
      </c>
      <c r="S1594">
        <v>0.06</v>
      </c>
    </row>
    <row r="1595" spans="1:20" x14ac:dyDescent="0.25">
      <c r="A1595">
        <v>110</v>
      </c>
      <c r="B1595">
        <v>112</v>
      </c>
      <c r="C1595">
        <v>100</v>
      </c>
      <c r="D1595">
        <v>8</v>
      </c>
      <c r="E1595">
        <v>1</v>
      </c>
      <c r="F1595">
        <v>1</v>
      </c>
      <c r="G1595">
        <v>2</v>
      </c>
      <c r="H1595">
        <v>2</v>
      </c>
      <c r="I1595">
        <v>1</v>
      </c>
      <c r="J1595">
        <v>3</v>
      </c>
      <c r="K1595">
        <v>4</v>
      </c>
      <c r="L1595">
        <v>1</v>
      </c>
      <c r="M1595"/>
      <c r="N1595">
        <v>1450</v>
      </c>
      <c r="O1595">
        <v>0.06</v>
      </c>
      <c r="P1595" t="s">
        <v>327</v>
      </c>
      <c r="Q1595" t="s">
        <v>1112</v>
      </c>
      <c r="R1595">
        <v>7</v>
      </c>
      <c r="S1595">
        <v>0.05</v>
      </c>
    </row>
    <row r="1596" spans="1:20" x14ac:dyDescent="0.25">
      <c r="A1596">
        <v>112</v>
      </c>
      <c r="B1596">
        <v>114</v>
      </c>
      <c r="C1596">
        <v>100</v>
      </c>
      <c r="D1596">
        <v>14</v>
      </c>
      <c r="E1596">
        <v>1</v>
      </c>
      <c r="F1596">
        <v>1</v>
      </c>
      <c r="G1596">
        <v>2</v>
      </c>
      <c r="H1596">
        <v>2</v>
      </c>
      <c r="I1596">
        <v>1</v>
      </c>
      <c r="J1596">
        <v>3</v>
      </c>
      <c r="K1596">
        <v>4</v>
      </c>
      <c r="L1596">
        <v>1</v>
      </c>
      <c r="M1596" s="24" t="s">
        <v>1398</v>
      </c>
      <c r="N1596" s="7">
        <v>1451</v>
      </c>
      <c r="O1596">
        <v>0.06</v>
      </c>
      <c r="P1596" t="s">
        <v>327</v>
      </c>
      <c r="Q1596">
        <v>0.7</v>
      </c>
      <c r="R1596">
        <v>6</v>
      </c>
      <c r="S1596">
        <v>0.02</v>
      </c>
    </row>
    <row r="1597" spans="1:20" x14ac:dyDescent="0.25">
      <c r="A1597">
        <v>114</v>
      </c>
      <c r="B1597">
        <v>116</v>
      </c>
      <c r="C1597">
        <v>100</v>
      </c>
      <c r="D1597">
        <v>12</v>
      </c>
      <c r="E1597">
        <v>1</v>
      </c>
      <c r="F1597">
        <v>1</v>
      </c>
      <c r="G1597">
        <v>2</v>
      </c>
      <c r="H1597">
        <v>2</v>
      </c>
      <c r="I1597">
        <v>0</v>
      </c>
      <c r="J1597">
        <v>3</v>
      </c>
      <c r="K1597">
        <v>3</v>
      </c>
      <c r="L1597">
        <v>1</v>
      </c>
      <c r="M1597" t="s">
        <v>1399</v>
      </c>
      <c r="N1597">
        <v>1452</v>
      </c>
      <c r="O1597">
        <v>7.0000000000000007E-2</v>
      </c>
      <c r="P1597" t="s">
        <v>327</v>
      </c>
      <c r="Q1597">
        <v>0.9</v>
      </c>
      <c r="R1597">
        <v>4</v>
      </c>
      <c r="S1597">
        <v>0.03</v>
      </c>
    </row>
    <row r="1598" spans="1:20" x14ac:dyDescent="0.25">
      <c r="A1598">
        <v>116</v>
      </c>
      <c r="B1598">
        <v>118</v>
      </c>
      <c r="C1598">
        <v>100</v>
      </c>
      <c r="D1598">
        <v>12</v>
      </c>
      <c r="E1598">
        <v>1</v>
      </c>
      <c r="F1598">
        <v>1</v>
      </c>
      <c r="G1598">
        <v>1</v>
      </c>
      <c r="H1598">
        <v>2</v>
      </c>
      <c r="I1598">
        <v>1</v>
      </c>
      <c r="J1598">
        <v>3</v>
      </c>
      <c r="L1598">
        <v>0</v>
      </c>
      <c r="M1598"/>
      <c r="N1598" s="7">
        <v>1453</v>
      </c>
      <c r="O1598">
        <v>0.06</v>
      </c>
      <c r="P1598" t="s">
        <v>327</v>
      </c>
      <c r="Q1598">
        <v>0.9</v>
      </c>
      <c r="R1598">
        <v>6</v>
      </c>
      <c r="S1598">
        <v>0.02</v>
      </c>
    </row>
    <row r="1599" spans="1:20" x14ac:dyDescent="0.25">
      <c r="A1599">
        <v>118</v>
      </c>
      <c r="B1599">
        <v>120</v>
      </c>
      <c r="C1599">
        <v>100</v>
      </c>
      <c r="D1599">
        <v>7</v>
      </c>
      <c r="E1599">
        <v>1</v>
      </c>
      <c r="F1599">
        <v>1</v>
      </c>
      <c r="G1599">
        <v>1</v>
      </c>
      <c r="H1599">
        <v>2</v>
      </c>
      <c r="I1599">
        <v>0</v>
      </c>
      <c r="J1599">
        <v>3</v>
      </c>
      <c r="K1599">
        <v>4</v>
      </c>
      <c r="L1599">
        <v>1</v>
      </c>
      <c r="M1599"/>
      <c r="N1599">
        <v>1454</v>
      </c>
      <c r="O1599">
        <v>0.21</v>
      </c>
      <c r="P1599" t="s">
        <v>327</v>
      </c>
      <c r="Q1599">
        <v>1.3</v>
      </c>
      <c r="R1599">
        <v>9</v>
      </c>
      <c r="S1599">
        <v>0.14000000000000001</v>
      </c>
    </row>
    <row r="1600" spans="1:20" x14ac:dyDescent="0.25">
      <c r="A1600">
        <v>120</v>
      </c>
      <c r="B1600">
        <v>122</v>
      </c>
      <c r="C1600">
        <v>100</v>
      </c>
      <c r="D1600">
        <v>8</v>
      </c>
      <c r="E1600">
        <v>1</v>
      </c>
      <c r="F1600">
        <v>1</v>
      </c>
      <c r="G1600">
        <v>2</v>
      </c>
      <c r="H1600">
        <v>2</v>
      </c>
      <c r="I1600">
        <v>0</v>
      </c>
      <c r="J1600">
        <v>3</v>
      </c>
      <c r="K1600">
        <v>4</v>
      </c>
      <c r="L1600">
        <v>1</v>
      </c>
      <c r="M1600" t="s">
        <v>1400</v>
      </c>
      <c r="N1600" s="7">
        <v>1455</v>
      </c>
      <c r="O1600">
        <v>0.12</v>
      </c>
      <c r="P1600" t="s">
        <v>327</v>
      </c>
      <c r="Q1600" t="s">
        <v>1112</v>
      </c>
      <c r="R1600">
        <v>17</v>
      </c>
      <c r="S1600">
        <v>0.08</v>
      </c>
    </row>
    <row r="1601" spans="1:19" x14ac:dyDescent="0.25">
      <c r="A1601">
        <v>122</v>
      </c>
      <c r="B1601">
        <v>124</v>
      </c>
      <c r="C1601">
        <v>100</v>
      </c>
      <c r="D1601">
        <v>10</v>
      </c>
      <c r="E1601">
        <v>1</v>
      </c>
      <c r="F1601">
        <v>1</v>
      </c>
      <c r="G1601">
        <v>2</v>
      </c>
      <c r="H1601">
        <v>2</v>
      </c>
      <c r="I1601">
        <v>2</v>
      </c>
      <c r="J1601">
        <v>3</v>
      </c>
      <c r="K1601">
        <v>4</v>
      </c>
      <c r="L1601">
        <v>1</v>
      </c>
      <c r="M1601"/>
      <c r="N1601">
        <v>1456</v>
      </c>
      <c r="O1601">
        <v>0.06</v>
      </c>
      <c r="P1601" t="s">
        <v>327</v>
      </c>
      <c r="Q1601" t="s">
        <v>1112</v>
      </c>
      <c r="R1601">
        <v>7</v>
      </c>
      <c r="S1601">
        <v>0.06</v>
      </c>
    </row>
    <row r="1602" spans="1:19" x14ac:dyDescent="0.25">
      <c r="A1602">
        <v>124</v>
      </c>
      <c r="B1602">
        <v>126</v>
      </c>
      <c r="C1602">
        <v>100</v>
      </c>
      <c r="D1602">
        <v>8</v>
      </c>
      <c r="E1602">
        <v>1</v>
      </c>
      <c r="F1602">
        <v>1</v>
      </c>
      <c r="G1602">
        <v>2</v>
      </c>
      <c r="H1602">
        <v>3</v>
      </c>
      <c r="I1602">
        <v>3</v>
      </c>
      <c r="J1602">
        <v>3</v>
      </c>
      <c r="K1602">
        <v>4</v>
      </c>
      <c r="L1602">
        <v>1</v>
      </c>
      <c r="M1602" t="s">
        <v>1401</v>
      </c>
      <c r="N1602" s="7">
        <v>1457</v>
      </c>
      <c r="O1602">
        <v>0.02</v>
      </c>
      <c r="P1602" t="s">
        <v>327</v>
      </c>
      <c r="Q1602" t="s">
        <v>1112</v>
      </c>
      <c r="R1602">
        <v>7</v>
      </c>
      <c r="S1602">
        <v>0.06</v>
      </c>
    </row>
    <row r="1603" spans="1:19" x14ac:dyDescent="0.25">
      <c r="A1603">
        <v>126</v>
      </c>
      <c r="B1603">
        <v>128</v>
      </c>
      <c r="C1603">
        <v>100</v>
      </c>
      <c r="D1603">
        <v>8</v>
      </c>
      <c r="E1603">
        <v>1</v>
      </c>
      <c r="F1603">
        <v>1</v>
      </c>
      <c r="G1603">
        <v>2</v>
      </c>
      <c r="H1603">
        <v>3</v>
      </c>
      <c r="I1603">
        <v>2</v>
      </c>
      <c r="J1603">
        <v>3</v>
      </c>
      <c r="K1603">
        <v>4</v>
      </c>
      <c r="L1603">
        <v>1</v>
      </c>
      <c r="M1603"/>
      <c r="N1603">
        <v>1458</v>
      </c>
      <c r="O1603">
        <v>0.05</v>
      </c>
      <c r="P1603" t="s">
        <v>327</v>
      </c>
      <c r="Q1603" t="s">
        <v>1112</v>
      </c>
      <c r="R1603">
        <v>6</v>
      </c>
      <c r="S1603">
        <v>0.06</v>
      </c>
    </row>
    <row r="1604" spans="1:19" x14ac:dyDescent="0.25">
      <c r="A1604">
        <v>128</v>
      </c>
      <c r="B1604">
        <v>130</v>
      </c>
      <c r="C1604">
        <v>100</v>
      </c>
      <c r="D1604">
        <v>8</v>
      </c>
      <c r="E1604">
        <v>1</v>
      </c>
      <c r="F1604">
        <v>1</v>
      </c>
      <c r="G1604">
        <v>2</v>
      </c>
      <c r="H1604">
        <v>3</v>
      </c>
      <c r="I1604">
        <v>1</v>
      </c>
      <c r="J1604">
        <v>3</v>
      </c>
      <c r="K1604">
        <v>4</v>
      </c>
      <c r="L1604">
        <v>1</v>
      </c>
      <c r="M1604"/>
      <c r="N1604" s="7">
        <v>1459</v>
      </c>
      <c r="O1604">
        <v>0.04</v>
      </c>
      <c r="P1604" t="s">
        <v>327</v>
      </c>
      <c r="Q1604" t="s">
        <v>1112</v>
      </c>
      <c r="R1604">
        <v>8</v>
      </c>
      <c r="S1604">
        <v>0.08</v>
      </c>
    </row>
    <row r="1605" spans="1:19" x14ac:dyDescent="0.25">
      <c r="M1605" s="45" t="s">
        <v>371</v>
      </c>
      <c r="N1605" s="45">
        <v>1460</v>
      </c>
      <c r="O1605" s="45">
        <v>1.04</v>
      </c>
      <c r="P1605">
        <v>0.158</v>
      </c>
      <c r="Q1605" s="45">
        <v>99</v>
      </c>
      <c r="R1605">
        <v>12</v>
      </c>
      <c r="S1605" s="45">
        <v>0.51</v>
      </c>
    </row>
    <row r="1606" spans="1:19" x14ac:dyDescent="0.25">
      <c r="A1606">
        <v>130</v>
      </c>
      <c r="B1606">
        <v>132</v>
      </c>
      <c r="C1606">
        <v>100</v>
      </c>
      <c r="D1606">
        <v>7</v>
      </c>
      <c r="E1606">
        <v>1</v>
      </c>
      <c r="F1606">
        <v>1</v>
      </c>
      <c r="G1606">
        <v>2</v>
      </c>
      <c r="H1606">
        <v>3</v>
      </c>
      <c r="I1606">
        <v>1</v>
      </c>
      <c r="J1606">
        <v>3</v>
      </c>
      <c r="K1606">
        <v>4</v>
      </c>
      <c r="L1606">
        <v>1</v>
      </c>
      <c r="M1606"/>
      <c r="N1606">
        <v>1461</v>
      </c>
      <c r="O1606">
        <v>0.04</v>
      </c>
      <c r="P1606" t="s">
        <v>327</v>
      </c>
      <c r="Q1606" t="s">
        <v>1112</v>
      </c>
      <c r="R1606">
        <v>6</v>
      </c>
      <c r="S1606">
        <v>0.05</v>
      </c>
    </row>
    <row r="1607" spans="1:19" x14ac:dyDescent="0.25">
      <c r="A1607">
        <v>132</v>
      </c>
      <c r="B1607">
        <v>134</v>
      </c>
      <c r="C1607">
        <v>100</v>
      </c>
      <c r="D1607">
        <v>6</v>
      </c>
      <c r="E1607">
        <v>1</v>
      </c>
      <c r="F1607">
        <v>1</v>
      </c>
      <c r="G1607">
        <v>2</v>
      </c>
      <c r="H1607">
        <v>3</v>
      </c>
      <c r="I1607">
        <v>2</v>
      </c>
      <c r="J1607">
        <v>3</v>
      </c>
      <c r="K1607">
        <v>4</v>
      </c>
      <c r="L1607">
        <v>1</v>
      </c>
      <c r="M1607"/>
      <c r="N1607">
        <v>1462</v>
      </c>
      <c r="O1607">
        <v>0.14000000000000001</v>
      </c>
      <c r="P1607" t="s">
        <v>327</v>
      </c>
      <c r="Q1607">
        <v>2</v>
      </c>
      <c r="R1607">
        <v>5</v>
      </c>
      <c r="S1607">
        <v>7.0000000000000007E-2</v>
      </c>
    </row>
    <row r="1608" spans="1:19" x14ac:dyDescent="0.25">
      <c r="A1608">
        <v>134</v>
      </c>
      <c r="B1608">
        <v>136</v>
      </c>
      <c r="C1608">
        <v>100</v>
      </c>
      <c r="D1608">
        <v>6</v>
      </c>
      <c r="E1608">
        <v>1</v>
      </c>
      <c r="F1608">
        <v>1</v>
      </c>
      <c r="G1608">
        <v>2</v>
      </c>
      <c r="H1608">
        <v>3</v>
      </c>
      <c r="I1608">
        <v>1</v>
      </c>
      <c r="J1608">
        <v>3</v>
      </c>
      <c r="K1608">
        <v>3</v>
      </c>
      <c r="L1608">
        <v>2</v>
      </c>
      <c r="M1608" s="6" t="s">
        <v>1402</v>
      </c>
      <c r="N1608">
        <v>1463</v>
      </c>
      <c r="O1608">
        <v>0.43</v>
      </c>
      <c r="P1608" t="s">
        <v>327</v>
      </c>
      <c r="Q1608">
        <v>8.1999999999999993</v>
      </c>
      <c r="R1608">
        <v>7</v>
      </c>
      <c r="S1608">
        <v>0.16</v>
      </c>
    </row>
    <row r="1609" spans="1:19" x14ac:dyDescent="0.25">
      <c r="A1609">
        <v>136</v>
      </c>
      <c r="B1609">
        <v>138</v>
      </c>
      <c r="C1609">
        <v>100</v>
      </c>
      <c r="D1609">
        <v>5</v>
      </c>
      <c r="E1609">
        <v>1</v>
      </c>
      <c r="F1609">
        <v>1</v>
      </c>
      <c r="G1609">
        <v>2</v>
      </c>
      <c r="H1609">
        <v>3</v>
      </c>
      <c r="I1609">
        <v>2</v>
      </c>
      <c r="J1609">
        <v>3</v>
      </c>
      <c r="K1609">
        <v>3</v>
      </c>
      <c r="L1609">
        <v>2</v>
      </c>
      <c r="M1609" t="s">
        <v>1403</v>
      </c>
      <c r="N1609">
        <v>1464</v>
      </c>
      <c r="O1609">
        <v>0.28000000000000003</v>
      </c>
      <c r="P1609" t="s">
        <v>327</v>
      </c>
      <c r="Q1609">
        <v>5.5</v>
      </c>
      <c r="R1609">
        <v>7</v>
      </c>
      <c r="S1609">
        <v>0.11</v>
      </c>
    </row>
    <row r="1610" spans="1:19" x14ac:dyDescent="0.25">
      <c r="A1610">
        <v>138</v>
      </c>
      <c r="B1610">
        <v>140</v>
      </c>
      <c r="C1610">
        <v>100</v>
      </c>
      <c r="D1610">
        <v>6</v>
      </c>
      <c r="E1610">
        <v>1</v>
      </c>
      <c r="F1610">
        <v>1</v>
      </c>
      <c r="G1610">
        <v>2</v>
      </c>
      <c r="H1610">
        <v>3</v>
      </c>
      <c r="I1610">
        <v>2</v>
      </c>
      <c r="J1610">
        <v>3</v>
      </c>
      <c r="K1610">
        <v>3</v>
      </c>
      <c r="L1610">
        <v>2</v>
      </c>
      <c r="M1610"/>
      <c r="N1610">
        <v>1465</v>
      </c>
      <c r="O1610">
        <v>0.21</v>
      </c>
      <c r="P1610">
        <v>6.0000000000000001E-3</v>
      </c>
      <c r="Q1610">
        <v>3.9</v>
      </c>
      <c r="R1610">
        <v>2</v>
      </c>
      <c r="S1610">
        <v>0.09</v>
      </c>
    </row>
    <row r="1611" spans="1:19" x14ac:dyDescent="0.25">
      <c r="A1611">
        <v>140</v>
      </c>
      <c r="B1611">
        <v>142</v>
      </c>
      <c r="C1611">
        <v>100</v>
      </c>
      <c r="D1611">
        <v>5</v>
      </c>
      <c r="E1611">
        <v>1</v>
      </c>
      <c r="F1611">
        <v>1</v>
      </c>
      <c r="G1611">
        <v>2</v>
      </c>
      <c r="H1611">
        <v>3</v>
      </c>
      <c r="I1611">
        <v>2</v>
      </c>
      <c r="J1611">
        <v>3</v>
      </c>
      <c r="K1611">
        <v>3</v>
      </c>
      <c r="L1611">
        <v>1</v>
      </c>
      <c r="M1611"/>
      <c r="N1611">
        <v>1466</v>
      </c>
      <c r="O1611">
        <v>0.32</v>
      </c>
      <c r="P1611">
        <v>7.0000000000000001E-3</v>
      </c>
      <c r="Q1611">
        <v>7.4</v>
      </c>
      <c r="R1611">
        <v>4</v>
      </c>
      <c r="S1611">
        <v>0.16</v>
      </c>
    </row>
    <row r="1612" spans="1:19" x14ac:dyDescent="0.25">
      <c r="A1612">
        <v>142</v>
      </c>
      <c r="B1612">
        <v>144</v>
      </c>
      <c r="C1612">
        <v>100</v>
      </c>
      <c r="D1612">
        <v>4</v>
      </c>
      <c r="E1612">
        <v>1</v>
      </c>
      <c r="F1612">
        <v>1</v>
      </c>
      <c r="G1612">
        <v>1</v>
      </c>
      <c r="H1612">
        <v>3</v>
      </c>
      <c r="I1612">
        <v>2</v>
      </c>
      <c r="J1612">
        <v>3</v>
      </c>
      <c r="K1612">
        <v>4</v>
      </c>
      <c r="L1612">
        <v>1</v>
      </c>
      <c r="M1612"/>
      <c r="N1612">
        <v>1467</v>
      </c>
      <c r="O1612">
        <v>0.08</v>
      </c>
      <c r="P1612" t="s">
        <v>327</v>
      </c>
      <c r="Q1612">
        <v>1.3</v>
      </c>
      <c r="R1612">
        <v>3</v>
      </c>
      <c r="S1612">
        <v>0.05</v>
      </c>
    </row>
    <row r="1613" spans="1:19" x14ac:dyDescent="0.25">
      <c r="A1613">
        <v>144</v>
      </c>
      <c r="B1613">
        <v>146</v>
      </c>
      <c r="C1613">
        <v>100</v>
      </c>
      <c r="D1613">
        <v>5</v>
      </c>
      <c r="E1613">
        <v>1</v>
      </c>
      <c r="F1613">
        <v>1</v>
      </c>
      <c r="G1613">
        <v>1</v>
      </c>
      <c r="H1613">
        <v>2</v>
      </c>
      <c r="I1613">
        <v>2</v>
      </c>
      <c r="J1613">
        <v>3</v>
      </c>
      <c r="K1613">
        <v>4</v>
      </c>
      <c r="L1613">
        <v>1</v>
      </c>
      <c r="M1613" t="s">
        <v>1404</v>
      </c>
      <c r="N1613">
        <v>1468</v>
      </c>
      <c r="O1613">
        <v>0.05</v>
      </c>
      <c r="P1613" t="s">
        <v>327</v>
      </c>
      <c r="Q1613">
        <v>0.8</v>
      </c>
      <c r="R1613">
        <v>3</v>
      </c>
      <c r="S1613">
        <v>0.06</v>
      </c>
    </row>
    <row r="1614" spans="1:19" x14ac:dyDescent="0.25">
      <c r="A1614">
        <v>146</v>
      </c>
      <c r="B1614" s="12">
        <v>147.9</v>
      </c>
      <c r="C1614">
        <v>100</v>
      </c>
      <c r="D1614">
        <v>3</v>
      </c>
      <c r="E1614">
        <v>1</v>
      </c>
      <c r="F1614">
        <v>1</v>
      </c>
      <c r="G1614">
        <v>1</v>
      </c>
      <c r="H1614">
        <v>2</v>
      </c>
      <c r="I1614">
        <v>2</v>
      </c>
      <c r="J1614">
        <v>3</v>
      </c>
      <c r="K1614">
        <v>4</v>
      </c>
      <c r="L1614">
        <v>1</v>
      </c>
      <c r="M1614"/>
      <c r="N1614">
        <v>1469</v>
      </c>
      <c r="O1614">
        <v>0.04</v>
      </c>
      <c r="P1614" t="s">
        <v>327</v>
      </c>
      <c r="Q1614" t="s">
        <v>1112</v>
      </c>
      <c r="R1614">
        <v>2</v>
      </c>
      <c r="S1614">
        <v>0.06</v>
      </c>
    </row>
    <row r="1615" spans="1:19" x14ac:dyDescent="0.25">
      <c r="M1615" s="45" t="s">
        <v>1405</v>
      </c>
    </row>
    <row r="1616" spans="1:19" x14ac:dyDescent="0.25">
      <c r="M1616"/>
    </row>
    <row r="1617" spans="1:33" x14ac:dyDescent="0.25">
      <c r="M1617" t="s">
        <v>1406</v>
      </c>
    </row>
    <row r="1618" spans="1:33" x14ac:dyDescent="0.25">
      <c r="M1618" t="s">
        <v>1407</v>
      </c>
    </row>
    <row r="1619" spans="1:33" x14ac:dyDescent="0.25">
      <c r="M1619" t="s">
        <v>1408</v>
      </c>
    </row>
    <row r="1620" spans="1:33" x14ac:dyDescent="0.25">
      <c r="M1620" t="s">
        <v>1409</v>
      </c>
    </row>
    <row r="1621" spans="1:33" x14ac:dyDescent="0.25">
      <c r="M1621" t="s">
        <v>1410</v>
      </c>
    </row>
    <row r="1622" spans="1:33" x14ac:dyDescent="0.25">
      <c r="M1622" t="s">
        <v>1411</v>
      </c>
    </row>
    <row r="1623" spans="1:33" x14ac:dyDescent="0.25">
      <c r="M1623" t="s">
        <v>1412</v>
      </c>
    </row>
    <row r="1624" spans="1:33" x14ac:dyDescent="0.25">
      <c r="M1624" t="s">
        <v>1413</v>
      </c>
    </row>
    <row r="1625" spans="1:33" x14ac:dyDescent="0.25">
      <c r="M1625" t="s">
        <v>1414</v>
      </c>
    </row>
    <row r="1628" spans="1:33" x14ac:dyDescent="0.25">
      <c r="A1628" s="71" t="s">
        <v>1415</v>
      </c>
      <c r="B1628" s="71"/>
      <c r="C1628" s="70" t="s">
        <v>1416</v>
      </c>
      <c r="D1628" s="70"/>
      <c r="E1628" s="70"/>
      <c r="F1628" s="70" t="s">
        <v>1417</v>
      </c>
      <c r="G1628" s="70"/>
      <c r="H1628" s="70"/>
      <c r="I1628" s="70"/>
      <c r="J1628" s="70" t="s">
        <v>1418</v>
      </c>
      <c r="K1628" s="70"/>
      <c r="L1628" s="70"/>
      <c r="M1628" s="1" t="s">
        <v>4</v>
      </c>
      <c r="N1628" s="70" t="s">
        <v>5</v>
      </c>
      <c r="O1628" s="70"/>
      <c r="P1628" s="70"/>
      <c r="Q1628" s="70" t="s">
        <v>283</v>
      </c>
      <c r="R1628" s="70"/>
      <c r="V1628" t="s">
        <v>14</v>
      </c>
      <c r="Y1628" t="s">
        <v>178</v>
      </c>
      <c r="Z1628" t="s">
        <v>36</v>
      </c>
      <c r="AA1628" t="s">
        <v>284</v>
      </c>
      <c r="AB1628" t="s">
        <v>285</v>
      </c>
      <c r="AC1628" t="s">
        <v>286</v>
      </c>
      <c r="AD1628" t="s">
        <v>1157</v>
      </c>
      <c r="AE1628" t="s">
        <v>288</v>
      </c>
      <c r="AF1628" t="s">
        <v>289</v>
      </c>
      <c r="AG1628" t="s">
        <v>290</v>
      </c>
    </row>
    <row r="1629" spans="1:33" x14ac:dyDescent="0.25">
      <c r="A1629" s="70" t="s">
        <v>1299</v>
      </c>
      <c r="B1629" s="70"/>
      <c r="C1629" s="70"/>
      <c r="D1629" s="70"/>
      <c r="E1629" s="70"/>
      <c r="F1629" s="70">
        <v>4455209</v>
      </c>
      <c r="G1629" s="70"/>
      <c r="H1629" s="70"/>
      <c r="I1629" s="70"/>
      <c r="J1629" s="70" t="s">
        <v>1357</v>
      </c>
      <c r="K1629" s="70"/>
      <c r="L1629" s="70"/>
      <c r="M1629" t="s">
        <v>1419</v>
      </c>
      <c r="N1629" s="70" t="s">
        <v>1162</v>
      </c>
      <c r="O1629" s="70"/>
      <c r="P1629" s="70"/>
      <c r="Q1629" s="70"/>
      <c r="R1629" s="4"/>
      <c r="V1629">
        <v>1</v>
      </c>
      <c r="W1629" t="s">
        <v>22</v>
      </c>
      <c r="Y1629" t="s">
        <v>180</v>
      </c>
      <c r="Z1629" t="s">
        <v>181</v>
      </c>
      <c r="AA1629" s="6" t="s">
        <v>296</v>
      </c>
      <c r="AB1629" t="s">
        <v>182</v>
      </c>
      <c r="AC1629" t="s">
        <v>182</v>
      </c>
      <c r="AD1629" t="s">
        <v>182</v>
      </c>
      <c r="AE1629" t="s">
        <v>182</v>
      </c>
      <c r="AF1629" t="s">
        <v>578</v>
      </c>
      <c r="AG1629" t="s">
        <v>182</v>
      </c>
    </row>
    <row r="1630" spans="1:33" x14ac:dyDescent="0.25">
      <c r="A1630" s="2" t="s">
        <v>15</v>
      </c>
      <c r="B1630" s="2"/>
      <c r="C1630" s="2" t="s">
        <v>16</v>
      </c>
      <c r="D1630" s="2" t="s">
        <v>17</v>
      </c>
      <c r="E1630" s="2" t="s">
        <v>18</v>
      </c>
      <c r="F1630" s="2" t="s">
        <v>16</v>
      </c>
      <c r="G1630" s="2" t="s">
        <v>19</v>
      </c>
      <c r="H1630" s="2" t="s">
        <v>18</v>
      </c>
      <c r="I1630" s="2" t="s">
        <v>16</v>
      </c>
      <c r="J1630" s="2" t="s">
        <v>17</v>
      </c>
      <c r="K1630" s="2" t="s">
        <v>18</v>
      </c>
      <c r="L1630" s="2" t="s">
        <v>16</v>
      </c>
      <c r="M1630" s="2" t="s">
        <v>299</v>
      </c>
      <c r="N1630" s="70" t="s">
        <v>300</v>
      </c>
      <c r="O1630" s="70"/>
      <c r="P1630" s="70"/>
      <c r="Q1630" s="70" t="s">
        <v>301</v>
      </c>
      <c r="R1630" s="70"/>
      <c r="V1630">
        <v>2</v>
      </c>
      <c r="W1630" t="s">
        <v>302</v>
      </c>
      <c r="Z1630" t="s">
        <v>183</v>
      </c>
      <c r="AA1630" s="6" t="s">
        <v>303</v>
      </c>
      <c r="AB1630" t="s">
        <v>184</v>
      </c>
      <c r="AC1630" t="s">
        <v>184</v>
      </c>
      <c r="AD1630" t="s">
        <v>184</v>
      </c>
      <c r="AE1630" t="s">
        <v>184</v>
      </c>
      <c r="AF1630" t="s">
        <v>305</v>
      </c>
      <c r="AG1630" t="s">
        <v>306</v>
      </c>
    </row>
    <row r="1631" spans="1:33" x14ac:dyDescent="0.25">
      <c r="A1631" s="2"/>
      <c r="B1631" s="2"/>
      <c r="C1631" s="2">
        <v>33</v>
      </c>
      <c r="D1631" s="35">
        <v>183.9</v>
      </c>
      <c r="E1631" s="2">
        <v>45.1</v>
      </c>
      <c r="F1631" s="2">
        <v>112</v>
      </c>
      <c r="G1631" s="2">
        <v>186.2</v>
      </c>
      <c r="H1631" s="2">
        <v>45.6</v>
      </c>
      <c r="I1631" s="2"/>
      <c r="J1631" s="2"/>
      <c r="K1631" s="2"/>
      <c r="L1631" s="2"/>
      <c r="M1631" s="21"/>
      <c r="N1631" s="4"/>
      <c r="O1631" s="2"/>
      <c r="P1631" s="2"/>
      <c r="Q1631" s="2"/>
      <c r="R1631" s="2"/>
      <c r="V1631">
        <v>5</v>
      </c>
      <c r="W1631" t="s">
        <v>309</v>
      </c>
      <c r="Z1631" t="s">
        <v>186</v>
      </c>
      <c r="AA1631" s="6" t="s">
        <v>310</v>
      </c>
      <c r="AB1631" t="s">
        <v>187</v>
      </c>
      <c r="AC1631" t="s">
        <v>187</v>
      </c>
      <c r="AD1631" t="s">
        <v>187</v>
      </c>
      <c r="AE1631" t="s">
        <v>187</v>
      </c>
      <c r="AF1631" t="s">
        <v>312</v>
      </c>
      <c r="AG1631" t="s">
        <v>187</v>
      </c>
    </row>
    <row r="1632" spans="1:33" x14ac:dyDescent="0.25">
      <c r="A1632" s="70" t="s">
        <v>27</v>
      </c>
      <c r="B1632" s="70"/>
      <c r="C1632" s="4"/>
      <c r="D1632" s="4"/>
      <c r="E1632" s="4"/>
      <c r="F1632" s="4"/>
      <c r="M1632"/>
      <c r="N1632" s="70" t="s">
        <v>185</v>
      </c>
      <c r="O1632" s="70"/>
      <c r="V1632">
        <v>10</v>
      </c>
      <c r="W1632" t="s">
        <v>315</v>
      </c>
      <c r="Z1632" t="s">
        <v>188</v>
      </c>
      <c r="AA1632" t="s">
        <v>316</v>
      </c>
      <c r="AB1632" t="s">
        <v>189</v>
      </c>
      <c r="AC1632" t="s">
        <v>189</v>
      </c>
      <c r="AD1632" t="s">
        <v>189</v>
      </c>
      <c r="AE1632" t="s">
        <v>189</v>
      </c>
      <c r="AF1632" t="s">
        <v>318</v>
      </c>
      <c r="AG1632" t="s">
        <v>189</v>
      </c>
    </row>
    <row r="1633" spans="1:32" x14ac:dyDescent="0.25">
      <c r="A1633" t="s">
        <v>33</v>
      </c>
      <c r="B1633" t="s">
        <v>34</v>
      </c>
      <c r="C1633" t="s">
        <v>35</v>
      </c>
      <c r="D1633" t="s">
        <v>36</v>
      </c>
      <c r="E1633" t="s">
        <v>37</v>
      </c>
      <c r="F1633" t="s">
        <v>38</v>
      </c>
      <c r="G1633" t="s">
        <v>39</v>
      </c>
      <c r="H1633" t="s">
        <v>40</v>
      </c>
      <c r="I1633" t="s">
        <v>41</v>
      </c>
      <c r="J1633" t="s">
        <v>820</v>
      </c>
      <c r="K1633" t="s">
        <v>319</v>
      </c>
      <c r="L1633" t="s">
        <v>43</v>
      </c>
      <c r="M1633" t="s">
        <v>44</v>
      </c>
      <c r="N1633" t="s">
        <v>45</v>
      </c>
      <c r="O1633" t="s">
        <v>46</v>
      </c>
      <c r="P1633" t="s">
        <v>47</v>
      </c>
      <c r="Q1633" t="s">
        <v>48</v>
      </c>
      <c r="R1633" t="s">
        <v>49</v>
      </c>
      <c r="S1633" t="s">
        <v>321</v>
      </c>
      <c r="V1633">
        <v>11</v>
      </c>
      <c r="W1633" t="s">
        <v>1420</v>
      </c>
      <c r="AA1633" s="6" t="s">
        <v>328</v>
      </c>
      <c r="AF1633" s="6"/>
    </row>
    <row r="1634" spans="1:32" x14ac:dyDescent="0.25">
      <c r="M1634" s="5"/>
      <c r="V1634" t="s">
        <v>1184</v>
      </c>
      <c r="W1634" t="s">
        <v>338</v>
      </c>
      <c r="AA1634" s="8" t="s">
        <v>330</v>
      </c>
    </row>
    <row r="1635" spans="1:32" x14ac:dyDescent="0.25">
      <c r="A1635">
        <v>0</v>
      </c>
      <c r="B1635">
        <v>2</v>
      </c>
      <c r="C1635">
        <v>80</v>
      </c>
      <c r="D1635">
        <v>25</v>
      </c>
      <c r="E1635">
        <v>1</v>
      </c>
      <c r="F1635">
        <v>3</v>
      </c>
      <c r="G1635">
        <v>1</v>
      </c>
      <c r="H1635">
        <v>1</v>
      </c>
      <c r="I1635">
        <v>0</v>
      </c>
      <c r="J1635">
        <v>2</v>
      </c>
      <c r="K1635">
        <v>1</v>
      </c>
      <c r="L1635">
        <v>2</v>
      </c>
      <c r="M1635" s="57" t="s">
        <v>1421</v>
      </c>
      <c r="N1635" s="7">
        <v>1470</v>
      </c>
      <c r="O1635">
        <v>0.32</v>
      </c>
      <c r="P1635">
        <v>6.0000000000000001E-3</v>
      </c>
      <c r="Q1635">
        <v>6.7</v>
      </c>
      <c r="R1635">
        <v>4</v>
      </c>
      <c r="S1635" t="s">
        <v>326</v>
      </c>
      <c r="T1635" s="9">
        <f>AVERAGE(O1635:O1644,O1646:O1649)</f>
        <v>0.38785714285714284</v>
      </c>
      <c r="U1635" s="9">
        <f>AVERAGE(O1635:O1644,O1646:O1657,O1659:O1665,O1667:O1685,O1687:O1695)</f>
        <v>0.28298245614035084</v>
      </c>
      <c r="V1635">
        <v>0.21</v>
      </c>
      <c r="W1635" s="9">
        <f t="shared" ref="W1635:W1644" si="56">V1635/O1635</f>
        <v>0.65625</v>
      </c>
    </row>
    <row r="1636" spans="1:32" x14ac:dyDescent="0.25">
      <c r="A1636">
        <v>2</v>
      </c>
      <c r="B1636">
        <v>4</v>
      </c>
      <c r="C1636">
        <v>95</v>
      </c>
      <c r="D1636">
        <v>25</v>
      </c>
      <c r="E1636">
        <v>1</v>
      </c>
      <c r="F1636">
        <v>3</v>
      </c>
      <c r="G1636">
        <v>1</v>
      </c>
      <c r="H1636">
        <v>1</v>
      </c>
      <c r="I1636">
        <v>0</v>
      </c>
      <c r="J1636">
        <v>2</v>
      </c>
      <c r="K1636">
        <v>1</v>
      </c>
      <c r="L1636">
        <v>3</v>
      </c>
      <c r="M1636" s="45" t="s">
        <v>1422</v>
      </c>
      <c r="N1636" s="7">
        <v>1471</v>
      </c>
      <c r="O1636" s="9">
        <v>0.8</v>
      </c>
      <c r="P1636">
        <v>5.0000000000000001E-3</v>
      </c>
      <c r="Q1636">
        <v>4.2</v>
      </c>
      <c r="R1636">
        <v>4</v>
      </c>
      <c r="S1636" t="s">
        <v>326</v>
      </c>
      <c r="V1636">
        <v>0.67600000000000005</v>
      </c>
      <c r="W1636" s="9">
        <f t="shared" si="56"/>
        <v>0.84499999999999997</v>
      </c>
    </row>
    <row r="1637" spans="1:32" x14ac:dyDescent="0.25">
      <c r="A1637">
        <v>4</v>
      </c>
      <c r="B1637">
        <v>6</v>
      </c>
      <c r="C1637">
        <v>95</v>
      </c>
      <c r="D1637">
        <v>25</v>
      </c>
      <c r="E1637">
        <v>1</v>
      </c>
      <c r="F1637">
        <v>3</v>
      </c>
      <c r="G1637">
        <v>1</v>
      </c>
      <c r="H1637">
        <v>1</v>
      </c>
      <c r="I1637">
        <v>0</v>
      </c>
      <c r="J1637">
        <v>2</v>
      </c>
      <c r="K1637">
        <v>1</v>
      </c>
      <c r="L1637">
        <v>2</v>
      </c>
      <c r="M1637" s="45" t="s">
        <v>1423</v>
      </c>
      <c r="N1637" s="7">
        <v>1472</v>
      </c>
      <c r="O1637" s="9">
        <v>0.8</v>
      </c>
      <c r="P1637" t="s">
        <v>327</v>
      </c>
      <c r="Q1637">
        <v>2.6</v>
      </c>
      <c r="R1637">
        <v>4</v>
      </c>
      <c r="S1637" t="s">
        <v>326</v>
      </c>
      <c r="V1637">
        <v>0.66800000000000004</v>
      </c>
      <c r="W1637" s="9">
        <f t="shared" si="56"/>
        <v>0.83499999999999996</v>
      </c>
    </row>
    <row r="1638" spans="1:32" x14ac:dyDescent="0.25">
      <c r="A1638">
        <v>6</v>
      </c>
      <c r="B1638">
        <v>8</v>
      </c>
      <c r="C1638">
        <v>98</v>
      </c>
      <c r="D1638">
        <v>25</v>
      </c>
      <c r="E1638">
        <v>1</v>
      </c>
      <c r="F1638">
        <v>3</v>
      </c>
      <c r="G1638">
        <v>2</v>
      </c>
      <c r="H1638">
        <v>1</v>
      </c>
      <c r="I1638">
        <v>0</v>
      </c>
      <c r="J1638">
        <v>2</v>
      </c>
      <c r="K1638">
        <v>1</v>
      </c>
      <c r="L1638">
        <v>3</v>
      </c>
      <c r="M1638"/>
      <c r="N1638" s="7">
        <v>1473</v>
      </c>
      <c r="O1638">
        <v>0.26</v>
      </c>
      <c r="P1638" t="s">
        <v>327</v>
      </c>
      <c r="Q1638">
        <v>2.5</v>
      </c>
      <c r="R1638">
        <v>4</v>
      </c>
      <c r="S1638" t="s">
        <v>326</v>
      </c>
      <c r="V1638">
        <v>0.17100000000000001</v>
      </c>
      <c r="W1638" s="9">
        <f t="shared" si="56"/>
        <v>0.65769230769230769</v>
      </c>
    </row>
    <row r="1639" spans="1:32" x14ac:dyDescent="0.25">
      <c r="A1639">
        <v>8</v>
      </c>
      <c r="B1639">
        <v>10</v>
      </c>
      <c r="C1639">
        <v>98</v>
      </c>
      <c r="D1639">
        <v>25</v>
      </c>
      <c r="E1639">
        <v>1</v>
      </c>
      <c r="F1639">
        <v>3</v>
      </c>
      <c r="G1639">
        <v>1</v>
      </c>
      <c r="H1639">
        <v>1</v>
      </c>
      <c r="I1639">
        <v>0</v>
      </c>
      <c r="J1639">
        <v>2</v>
      </c>
      <c r="K1639">
        <v>1</v>
      </c>
      <c r="L1639">
        <v>2</v>
      </c>
      <c r="M1639"/>
      <c r="N1639" s="7">
        <v>1474</v>
      </c>
      <c r="O1639">
        <v>0.25</v>
      </c>
      <c r="P1639" t="s">
        <v>327</v>
      </c>
      <c r="Q1639">
        <v>2.7</v>
      </c>
      <c r="R1639">
        <v>5</v>
      </c>
      <c r="S1639">
        <v>0.02</v>
      </c>
      <c r="V1639">
        <v>0.17699999999999999</v>
      </c>
      <c r="W1639" s="9">
        <f t="shared" si="56"/>
        <v>0.70799999999999996</v>
      </c>
    </row>
    <row r="1640" spans="1:32" x14ac:dyDescent="0.25">
      <c r="A1640">
        <v>10</v>
      </c>
      <c r="B1640">
        <v>12</v>
      </c>
      <c r="C1640">
        <v>98</v>
      </c>
      <c r="D1640">
        <v>20</v>
      </c>
      <c r="E1640">
        <v>1</v>
      </c>
      <c r="F1640">
        <v>3</v>
      </c>
      <c r="G1640">
        <v>1</v>
      </c>
      <c r="H1640">
        <v>1</v>
      </c>
      <c r="I1640">
        <v>0</v>
      </c>
      <c r="J1640">
        <v>2</v>
      </c>
      <c r="K1640">
        <v>1</v>
      </c>
      <c r="L1640">
        <v>2</v>
      </c>
      <c r="M1640"/>
      <c r="N1640" s="7">
        <v>1475</v>
      </c>
      <c r="O1640">
        <v>0.28000000000000003</v>
      </c>
      <c r="P1640" t="s">
        <v>327</v>
      </c>
      <c r="Q1640">
        <v>1.9</v>
      </c>
      <c r="R1640">
        <v>7</v>
      </c>
      <c r="S1640">
        <v>0.03</v>
      </c>
      <c r="V1640">
        <v>0.19400000000000001</v>
      </c>
      <c r="W1640" s="9">
        <f t="shared" si="56"/>
        <v>0.69285714285714284</v>
      </c>
    </row>
    <row r="1641" spans="1:32" x14ac:dyDescent="0.25">
      <c r="A1641">
        <v>12</v>
      </c>
      <c r="B1641">
        <v>14</v>
      </c>
      <c r="C1641">
        <v>98</v>
      </c>
      <c r="D1641">
        <v>20</v>
      </c>
      <c r="E1641">
        <v>1</v>
      </c>
      <c r="F1641">
        <v>2</v>
      </c>
      <c r="G1641">
        <v>1</v>
      </c>
      <c r="H1641">
        <v>1</v>
      </c>
      <c r="I1641">
        <v>0</v>
      </c>
      <c r="J1641">
        <v>2</v>
      </c>
      <c r="K1641">
        <v>1</v>
      </c>
      <c r="L1641">
        <v>3</v>
      </c>
      <c r="M1641" t="s">
        <v>1424</v>
      </c>
      <c r="N1641" s="7">
        <v>1476</v>
      </c>
      <c r="O1641">
        <v>0.35</v>
      </c>
      <c r="P1641" t="s">
        <v>327</v>
      </c>
      <c r="Q1641">
        <v>3.8</v>
      </c>
      <c r="R1641">
        <v>7</v>
      </c>
      <c r="S1641">
        <v>0.05</v>
      </c>
      <c r="V1641">
        <v>0.158</v>
      </c>
      <c r="W1641" s="9">
        <f t="shared" si="56"/>
        <v>0.45142857142857146</v>
      </c>
    </row>
    <row r="1642" spans="1:32" x14ac:dyDescent="0.25">
      <c r="A1642">
        <v>14</v>
      </c>
      <c r="B1642">
        <v>16</v>
      </c>
      <c r="C1642">
        <v>100</v>
      </c>
      <c r="D1642">
        <v>14</v>
      </c>
      <c r="E1642">
        <v>1</v>
      </c>
      <c r="F1642">
        <v>2</v>
      </c>
      <c r="G1642">
        <v>1</v>
      </c>
      <c r="H1642">
        <v>1</v>
      </c>
      <c r="I1642">
        <v>0</v>
      </c>
      <c r="J1642">
        <v>3</v>
      </c>
      <c r="K1642">
        <v>1</v>
      </c>
      <c r="L1642">
        <v>2</v>
      </c>
      <c r="M1642"/>
      <c r="N1642" s="7">
        <v>1477</v>
      </c>
      <c r="O1642">
        <v>0.16</v>
      </c>
      <c r="P1642" t="s">
        <v>327</v>
      </c>
      <c r="Q1642">
        <v>1.6</v>
      </c>
      <c r="R1642">
        <v>8</v>
      </c>
      <c r="S1642">
        <v>0.11</v>
      </c>
      <c r="U1642">
        <f>AVERAGE(O1635:O1642)</f>
        <v>0.40250000000000002</v>
      </c>
      <c r="V1642">
        <v>5.0999999999999997E-2</v>
      </c>
      <c r="W1642" s="9">
        <f t="shared" si="56"/>
        <v>0.31874999999999998</v>
      </c>
    </row>
    <row r="1643" spans="1:32" x14ac:dyDescent="0.25">
      <c r="A1643">
        <v>16</v>
      </c>
      <c r="B1643">
        <v>18</v>
      </c>
      <c r="C1643">
        <v>100</v>
      </c>
      <c r="D1643">
        <v>16</v>
      </c>
      <c r="E1643">
        <v>1</v>
      </c>
      <c r="F1643">
        <v>2</v>
      </c>
      <c r="G1643">
        <v>1</v>
      </c>
      <c r="H1643">
        <v>1</v>
      </c>
      <c r="I1643">
        <v>0</v>
      </c>
      <c r="J1643">
        <v>2</v>
      </c>
      <c r="K1643">
        <v>1</v>
      </c>
      <c r="L1643">
        <v>2</v>
      </c>
      <c r="M1643"/>
      <c r="N1643" s="7">
        <v>1478</v>
      </c>
      <c r="O1643">
        <v>0.14000000000000001</v>
      </c>
      <c r="P1643" t="s">
        <v>327</v>
      </c>
      <c r="Q1643">
        <v>0.7</v>
      </c>
      <c r="R1643">
        <v>6</v>
      </c>
      <c r="S1643">
        <v>0.09</v>
      </c>
      <c r="V1643">
        <v>4.9000000000000002E-2</v>
      </c>
      <c r="W1643" s="9">
        <f t="shared" si="56"/>
        <v>0.35</v>
      </c>
    </row>
    <row r="1644" spans="1:32" x14ac:dyDescent="0.25">
      <c r="A1644">
        <v>18</v>
      </c>
      <c r="B1644">
        <v>20</v>
      </c>
      <c r="C1644">
        <v>100</v>
      </c>
      <c r="D1644">
        <v>16</v>
      </c>
      <c r="E1644">
        <v>1</v>
      </c>
      <c r="F1644">
        <v>2</v>
      </c>
      <c r="G1644">
        <v>1</v>
      </c>
      <c r="H1644">
        <v>1</v>
      </c>
      <c r="I1644">
        <v>0</v>
      </c>
      <c r="J1644">
        <v>3</v>
      </c>
      <c r="K1644">
        <v>4</v>
      </c>
      <c r="L1644">
        <v>1</v>
      </c>
      <c r="M1644"/>
      <c r="N1644" s="7">
        <v>1479</v>
      </c>
      <c r="O1644">
        <v>0.11</v>
      </c>
      <c r="P1644" t="s">
        <v>327</v>
      </c>
      <c r="Q1644">
        <v>0.6</v>
      </c>
      <c r="R1644">
        <v>4</v>
      </c>
      <c r="S1644">
        <v>0.11</v>
      </c>
      <c r="V1644">
        <v>1.7999999999999999E-2</v>
      </c>
      <c r="W1644" s="9">
        <f t="shared" si="56"/>
        <v>0.16363636363636364</v>
      </c>
    </row>
    <row r="1645" spans="1:32" x14ac:dyDescent="0.25">
      <c r="M1645" s="38" t="s">
        <v>369</v>
      </c>
      <c r="N1645" s="59">
        <v>1480</v>
      </c>
      <c r="O1645" s="45">
        <v>0.51</v>
      </c>
      <c r="P1645">
        <v>0.01</v>
      </c>
      <c r="Q1645" s="45">
        <v>33.700000000000003</v>
      </c>
      <c r="R1645">
        <v>12</v>
      </c>
      <c r="S1645" s="55">
        <v>0.2</v>
      </c>
    </row>
    <row r="1646" spans="1:32" x14ac:dyDescent="0.25">
      <c r="A1646">
        <v>20</v>
      </c>
      <c r="B1646">
        <v>22</v>
      </c>
      <c r="C1646">
        <v>100</v>
      </c>
      <c r="D1646">
        <v>14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3</v>
      </c>
      <c r="K1646">
        <v>4</v>
      </c>
      <c r="L1646">
        <v>1</v>
      </c>
      <c r="M1646" s="57" t="s">
        <v>1425</v>
      </c>
      <c r="N1646" s="7">
        <v>1481</v>
      </c>
      <c r="O1646">
        <v>0.61</v>
      </c>
      <c r="P1646">
        <v>6.0000000000000001E-3</v>
      </c>
      <c r="Q1646">
        <v>6.2</v>
      </c>
      <c r="R1646">
        <v>5</v>
      </c>
      <c r="S1646">
        <v>0.28000000000000003</v>
      </c>
    </row>
    <row r="1647" spans="1:32" x14ac:dyDescent="0.25">
      <c r="A1647">
        <v>22</v>
      </c>
      <c r="B1647">
        <v>24</v>
      </c>
      <c r="C1647">
        <v>100</v>
      </c>
      <c r="D1647">
        <v>12</v>
      </c>
      <c r="E1647">
        <v>1</v>
      </c>
      <c r="F1647">
        <v>1</v>
      </c>
      <c r="G1647">
        <v>1</v>
      </c>
      <c r="H1647">
        <v>1</v>
      </c>
      <c r="I1647">
        <v>0</v>
      </c>
      <c r="J1647">
        <v>2</v>
      </c>
      <c r="L1647">
        <v>0</v>
      </c>
      <c r="M1647" s="45" t="s">
        <v>1426</v>
      </c>
      <c r="N1647" s="7">
        <v>1482</v>
      </c>
      <c r="O1647">
        <v>0.22</v>
      </c>
      <c r="P1647" t="s">
        <v>327</v>
      </c>
      <c r="Q1647">
        <v>2.1</v>
      </c>
      <c r="R1647">
        <v>6</v>
      </c>
      <c r="S1647">
        <v>0.11</v>
      </c>
    </row>
    <row r="1648" spans="1:32" x14ac:dyDescent="0.25">
      <c r="A1648">
        <v>24</v>
      </c>
      <c r="B1648">
        <v>26</v>
      </c>
      <c r="C1648">
        <v>100</v>
      </c>
      <c r="D1648">
        <v>12</v>
      </c>
      <c r="E1648">
        <v>1</v>
      </c>
      <c r="F1648">
        <v>1</v>
      </c>
      <c r="G1648">
        <v>2</v>
      </c>
      <c r="H1648">
        <v>1</v>
      </c>
      <c r="I1648">
        <v>0</v>
      </c>
      <c r="J1648">
        <v>3</v>
      </c>
      <c r="K1648">
        <v>2</v>
      </c>
      <c r="L1648">
        <v>1</v>
      </c>
      <c r="M1648" s="45" t="s">
        <v>1427</v>
      </c>
      <c r="N1648" s="7">
        <v>1483</v>
      </c>
      <c r="O1648">
        <v>0.84</v>
      </c>
      <c r="P1648">
        <v>7.0000000000000001E-3</v>
      </c>
      <c r="Q1648">
        <v>8.1</v>
      </c>
      <c r="R1648">
        <v>8</v>
      </c>
      <c r="S1648">
        <v>0.23</v>
      </c>
    </row>
    <row r="1649" spans="1:20" x14ac:dyDescent="0.25">
      <c r="A1649">
        <v>26</v>
      </c>
      <c r="B1649">
        <v>28</v>
      </c>
      <c r="C1649">
        <v>100</v>
      </c>
      <c r="D1649">
        <v>10</v>
      </c>
      <c r="E1649">
        <v>1</v>
      </c>
      <c r="F1649">
        <v>1</v>
      </c>
      <c r="G1649">
        <v>3</v>
      </c>
      <c r="H1649">
        <v>1</v>
      </c>
      <c r="I1649">
        <v>0</v>
      </c>
      <c r="J1649">
        <v>3</v>
      </c>
      <c r="K1649">
        <v>2</v>
      </c>
      <c r="L1649">
        <v>3</v>
      </c>
      <c r="M1649" t="s">
        <v>1428</v>
      </c>
      <c r="N1649" s="7">
        <v>1484</v>
      </c>
      <c r="O1649">
        <v>0.28999999999999998</v>
      </c>
      <c r="P1649" t="s">
        <v>327</v>
      </c>
      <c r="Q1649">
        <v>2.9</v>
      </c>
      <c r="R1649">
        <v>29</v>
      </c>
      <c r="S1649" s="9">
        <v>0.1</v>
      </c>
    </row>
    <row r="1650" spans="1:20" x14ac:dyDescent="0.25">
      <c r="A1650">
        <v>28</v>
      </c>
      <c r="B1650">
        <v>30</v>
      </c>
      <c r="C1650">
        <v>100</v>
      </c>
      <c r="D1650">
        <v>10</v>
      </c>
      <c r="E1650">
        <v>1</v>
      </c>
      <c r="F1650">
        <v>1</v>
      </c>
      <c r="G1650">
        <v>2</v>
      </c>
      <c r="H1650">
        <v>1</v>
      </c>
      <c r="I1650">
        <v>0</v>
      </c>
      <c r="J1650">
        <v>3</v>
      </c>
      <c r="K1650">
        <v>4</v>
      </c>
      <c r="L1650">
        <v>1</v>
      </c>
      <c r="M1650"/>
      <c r="N1650" s="7">
        <v>1485</v>
      </c>
      <c r="O1650">
        <v>0.08</v>
      </c>
      <c r="P1650" t="s">
        <v>327</v>
      </c>
      <c r="Q1650">
        <v>0.5</v>
      </c>
      <c r="R1650">
        <v>10</v>
      </c>
      <c r="S1650">
        <v>7.0000000000000007E-2</v>
      </c>
      <c r="T1650" s="9">
        <f>AVERAGE(O1650:O1657)</f>
        <v>8.6250000000000007E-2</v>
      </c>
    </row>
    <row r="1651" spans="1:20" x14ac:dyDescent="0.25">
      <c r="A1651">
        <v>30</v>
      </c>
      <c r="B1651">
        <v>32</v>
      </c>
      <c r="C1651">
        <v>100</v>
      </c>
      <c r="D1651">
        <v>9</v>
      </c>
      <c r="E1651">
        <v>1</v>
      </c>
      <c r="F1651">
        <v>1</v>
      </c>
      <c r="G1651">
        <v>1</v>
      </c>
      <c r="H1651">
        <v>1</v>
      </c>
      <c r="I1651">
        <v>0</v>
      </c>
      <c r="J1651">
        <v>3</v>
      </c>
      <c r="L1651">
        <v>0</v>
      </c>
      <c r="M1651"/>
      <c r="N1651" s="7">
        <v>1486</v>
      </c>
      <c r="O1651">
        <v>0.11</v>
      </c>
      <c r="P1651" t="s">
        <v>327</v>
      </c>
      <c r="Q1651">
        <v>0.7</v>
      </c>
      <c r="R1651">
        <v>8</v>
      </c>
      <c r="S1651">
        <v>0.06</v>
      </c>
    </row>
    <row r="1652" spans="1:20" x14ac:dyDescent="0.25">
      <c r="A1652">
        <v>32</v>
      </c>
      <c r="B1652">
        <v>34</v>
      </c>
      <c r="C1652">
        <v>100</v>
      </c>
      <c r="D1652">
        <v>10</v>
      </c>
      <c r="E1652">
        <v>1</v>
      </c>
      <c r="F1652">
        <v>1</v>
      </c>
      <c r="G1652">
        <v>2</v>
      </c>
      <c r="H1652">
        <v>1</v>
      </c>
      <c r="I1652">
        <v>0</v>
      </c>
      <c r="J1652">
        <v>3</v>
      </c>
      <c r="K1652">
        <v>3</v>
      </c>
      <c r="L1652">
        <v>1</v>
      </c>
      <c r="M1652" t="s">
        <v>1429</v>
      </c>
      <c r="N1652" s="7">
        <v>1487</v>
      </c>
      <c r="O1652">
        <v>0.06</v>
      </c>
      <c r="P1652" t="s">
        <v>327</v>
      </c>
      <c r="Q1652" t="s">
        <v>1112</v>
      </c>
      <c r="R1652">
        <v>9</v>
      </c>
      <c r="S1652">
        <v>0.05</v>
      </c>
    </row>
    <row r="1653" spans="1:20" x14ac:dyDescent="0.25">
      <c r="A1653">
        <v>34</v>
      </c>
      <c r="B1653">
        <v>36</v>
      </c>
      <c r="C1653">
        <v>100</v>
      </c>
      <c r="D1653">
        <v>10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3</v>
      </c>
      <c r="K1653">
        <v>4</v>
      </c>
      <c r="L1653">
        <v>1</v>
      </c>
      <c r="M1653"/>
      <c r="N1653" s="7">
        <v>1488</v>
      </c>
      <c r="O1653">
        <v>0.02</v>
      </c>
      <c r="P1653" t="s">
        <v>327</v>
      </c>
      <c r="Q1653">
        <v>0.5</v>
      </c>
      <c r="R1653">
        <v>13</v>
      </c>
      <c r="S1653">
        <v>0.05</v>
      </c>
    </row>
    <row r="1654" spans="1:20" x14ac:dyDescent="0.25">
      <c r="A1654">
        <v>36</v>
      </c>
      <c r="B1654">
        <v>38</v>
      </c>
      <c r="C1654">
        <v>100</v>
      </c>
      <c r="D1654">
        <v>12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3</v>
      </c>
      <c r="K1654">
        <v>4</v>
      </c>
      <c r="L1654">
        <v>1</v>
      </c>
      <c r="M1654"/>
      <c r="N1654" s="7">
        <v>1489</v>
      </c>
      <c r="O1654">
        <v>0.25</v>
      </c>
      <c r="P1654" t="s">
        <v>327</v>
      </c>
      <c r="Q1654">
        <v>2.4</v>
      </c>
      <c r="R1654">
        <v>7</v>
      </c>
      <c r="S1654" s="9">
        <v>0.1</v>
      </c>
    </row>
    <row r="1655" spans="1:20" x14ac:dyDescent="0.25">
      <c r="A1655">
        <v>38</v>
      </c>
      <c r="B1655">
        <v>40</v>
      </c>
      <c r="C1655">
        <v>100</v>
      </c>
      <c r="D1655">
        <v>14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3</v>
      </c>
      <c r="K1655">
        <v>4</v>
      </c>
      <c r="L1655">
        <v>1</v>
      </c>
      <c r="M1655"/>
      <c r="N1655" s="7">
        <v>1490</v>
      </c>
      <c r="O1655">
        <v>0.01</v>
      </c>
      <c r="P1655" t="s">
        <v>327</v>
      </c>
      <c r="Q1655">
        <v>0.5</v>
      </c>
      <c r="R1655">
        <v>4</v>
      </c>
      <c r="S1655">
        <v>0.03</v>
      </c>
    </row>
    <row r="1656" spans="1:20" x14ac:dyDescent="0.25">
      <c r="A1656">
        <v>40</v>
      </c>
      <c r="B1656">
        <v>42</v>
      </c>
      <c r="C1656">
        <v>100</v>
      </c>
      <c r="D1656">
        <v>6</v>
      </c>
      <c r="E1656">
        <v>1</v>
      </c>
      <c r="F1656">
        <v>1</v>
      </c>
      <c r="G1656">
        <v>2</v>
      </c>
      <c r="H1656">
        <v>1</v>
      </c>
      <c r="I1656">
        <v>1</v>
      </c>
      <c r="J1656">
        <v>3</v>
      </c>
      <c r="K1656">
        <v>4</v>
      </c>
      <c r="L1656">
        <v>1</v>
      </c>
      <c r="M1656"/>
      <c r="N1656" s="7">
        <v>1491</v>
      </c>
      <c r="O1656">
        <v>0.03</v>
      </c>
      <c r="P1656" t="s">
        <v>327</v>
      </c>
      <c r="Q1656" t="s">
        <v>1112</v>
      </c>
      <c r="R1656">
        <v>4</v>
      </c>
      <c r="S1656">
        <v>0.05</v>
      </c>
    </row>
    <row r="1657" spans="1:20" x14ac:dyDescent="0.25">
      <c r="A1657">
        <v>42</v>
      </c>
      <c r="B1657">
        <v>44</v>
      </c>
      <c r="C1657">
        <v>100</v>
      </c>
      <c r="D1657">
        <v>16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3</v>
      </c>
      <c r="K1657">
        <v>2</v>
      </c>
      <c r="L1657">
        <v>1</v>
      </c>
      <c r="M1657"/>
      <c r="N1657" s="7">
        <v>1492</v>
      </c>
      <c r="O1657">
        <v>0.13</v>
      </c>
      <c r="P1657" t="s">
        <v>327</v>
      </c>
      <c r="Q1657">
        <v>1.6</v>
      </c>
      <c r="R1657">
        <v>3</v>
      </c>
      <c r="S1657">
        <v>0.05</v>
      </c>
    </row>
    <row r="1658" spans="1:20" x14ac:dyDescent="0.25">
      <c r="M1658" s="45" t="s">
        <v>660</v>
      </c>
      <c r="N1658" s="7" t="s">
        <v>1430</v>
      </c>
      <c r="O1658" s="45">
        <v>0.01</v>
      </c>
      <c r="P1658" t="s">
        <v>327</v>
      </c>
      <c r="Q1658" t="s">
        <v>1112</v>
      </c>
      <c r="R1658">
        <v>1</v>
      </c>
      <c r="S1658">
        <v>0.02</v>
      </c>
    </row>
    <row r="1659" spans="1:20" x14ac:dyDescent="0.25">
      <c r="A1659">
        <v>44</v>
      </c>
      <c r="B1659">
        <v>46</v>
      </c>
      <c r="C1659">
        <v>100</v>
      </c>
      <c r="D1659">
        <v>12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3</v>
      </c>
      <c r="K1659">
        <v>2</v>
      </c>
      <c r="L1659">
        <v>2</v>
      </c>
      <c r="M1659" t="s">
        <v>1431</v>
      </c>
      <c r="N1659" s="7">
        <v>1493</v>
      </c>
      <c r="O1659">
        <v>0.37</v>
      </c>
      <c r="P1659">
        <v>5.0000000000000001E-3</v>
      </c>
      <c r="Q1659">
        <v>4</v>
      </c>
      <c r="R1659">
        <v>10</v>
      </c>
      <c r="S1659">
        <v>0.11</v>
      </c>
      <c r="T1659" s="9">
        <f>AVERAGE(O1659:O1665,O1667:O1671)</f>
        <v>0.28333333333333333</v>
      </c>
    </row>
    <row r="1660" spans="1:20" x14ac:dyDescent="0.25">
      <c r="A1660">
        <v>46</v>
      </c>
      <c r="B1660">
        <v>48</v>
      </c>
      <c r="C1660">
        <v>100</v>
      </c>
      <c r="D1660">
        <v>12</v>
      </c>
      <c r="E1660">
        <v>1</v>
      </c>
      <c r="F1660">
        <v>1</v>
      </c>
      <c r="G1660">
        <v>2</v>
      </c>
      <c r="H1660">
        <v>1</v>
      </c>
      <c r="I1660">
        <v>0</v>
      </c>
      <c r="J1660">
        <v>3</v>
      </c>
      <c r="K1660">
        <v>4</v>
      </c>
      <c r="L1660">
        <v>2</v>
      </c>
      <c r="M1660" t="s">
        <v>1432</v>
      </c>
      <c r="N1660" s="7">
        <v>1494</v>
      </c>
      <c r="O1660">
        <v>0.16</v>
      </c>
      <c r="P1660">
        <v>7.0000000000000001E-3</v>
      </c>
      <c r="Q1660">
        <v>1.2</v>
      </c>
      <c r="R1660">
        <v>3</v>
      </c>
      <c r="S1660">
        <v>7.0000000000000007E-2</v>
      </c>
    </row>
    <row r="1661" spans="1:20" x14ac:dyDescent="0.25">
      <c r="A1661">
        <v>48</v>
      </c>
      <c r="B1661">
        <v>50</v>
      </c>
      <c r="C1661">
        <v>100</v>
      </c>
      <c r="D1661">
        <v>14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3</v>
      </c>
      <c r="K1661">
        <v>4</v>
      </c>
      <c r="L1661">
        <v>1</v>
      </c>
      <c r="M1661"/>
      <c r="N1661" s="7">
        <v>1495</v>
      </c>
      <c r="O1661">
        <v>0.05</v>
      </c>
      <c r="P1661" t="s">
        <v>327</v>
      </c>
      <c r="Q1661" t="s">
        <v>1112</v>
      </c>
      <c r="R1661">
        <v>9</v>
      </c>
      <c r="S1661">
        <v>0.03</v>
      </c>
    </row>
    <row r="1662" spans="1:20" x14ac:dyDescent="0.25">
      <c r="A1662">
        <v>50</v>
      </c>
      <c r="B1662">
        <v>52</v>
      </c>
      <c r="C1662">
        <v>100</v>
      </c>
      <c r="D1662">
        <v>12</v>
      </c>
      <c r="E1662">
        <v>1</v>
      </c>
      <c r="F1662">
        <v>1</v>
      </c>
      <c r="G1662">
        <v>1</v>
      </c>
      <c r="H1662">
        <v>1</v>
      </c>
      <c r="I1662">
        <v>0</v>
      </c>
      <c r="J1662">
        <v>3</v>
      </c>
      <c r="K1662">
        <v>4</v>
      </c>
      <c r="L1662">
        <v>1</v>
      </c>
      <c r="M1662"/>
      <c r="N1662" s="7">
        <v>1496</v>
      </c>
      <c r="O1662">
        <v>0.22</v>
      </c>
      <c r="P1662" t="s">
        <v>327</v>
      </c>
      <c r="Q1662">
        <v>2.5</v>
      </c>
      <c r="R1662">
        <v>6</v>
      </c>
      <c r="S1662">
        <v>7.0000000000000007E-2</v>
      </c>
    </row>
    <row r="1663" spans="1:20" x14ac:dyDescent="0.25">
      <c r="A1663">
        <v>52</v>
      </c>
      <c r="B1663">
        <v>54</v>
      </c>
      <c r="C1663">
        <v>100</v>
      </c>
      <c r="D1663">
        <v>8</v>
      </c>
      <c r="E1663">
        <v>1</v>
      </c>
      <c r="F1663">
        <v>1</v>
      </c>
      <c r="G1663">
        <v>2</v>
      </c>
      <c r="H1663">
        <v>1</v>
      </c>
      <c r="I1663">
        <v>0</v>
      </c>
      <c r="J1663">
        <v>3</v>
      </c>
      <c r="K1663">
        <v>2</v>
      </c>
      <c r="L1663">
        <v>1</v>
      </c>
      <c r="M1663" t="s">
        <v>1433</v>
      </c>
      <c r="N1663" s="7">
        <v>1497</v>
      </c>
      <c r="O1663">
        <v>0.37</v>
      </c>
      <c r="P1663">
        <v>6.0000000000000001E-3</v>
      </c>
      <c r="Q1663">
        <v>3.9</v>
      </c>
      <c r="R1663">
        <v>4</v>
      </c>
      <c r="S1663">
        <v>0.14000000000000001</v>
      </c>
    </row>
    <row r="1664" spans="1:20" x14ac:dyDescent="0.25">
      <c r="A1664">
        <v>54</v>
      </c>
      <c r="B1664">
        <v>56</v>
      </c>
      <c r="C1664">
        <v>100</v>
      </c>
      <c r="D1664">
        <v>10</v>
      </c>
      <c r="E1664">
        <v>1</v>
      </c>
      <c r="F1664">
        <v>1</v>
      </c>
      <c r="G1664">
        <v>2</v>
      </c>
      <c r="H1664">
        <v>1</v>
      </c>
      <c r="I1664">
        <v>0</v>
      </c>
      <c r="J1664">
        <v>3</v>
      </c>
      <c r="K1664">
        <v>2</v>
      </c>
      <c r="L1664">
        <v>1</v>
      </c>
      <c r="M1664"/>
      <c r="N1664" s="7">
        <v>1498</v>
      </c>
      <c r="O1664">
        <v>0.41</v>
      </c>
      <c r="P1664">
        <v>5.0000000000000001E-3</v>
      </c>
      <c r="Q1664">
        <v>3.8</v>
      </c>
      <c r="R1664">
        <v>3</v>
      </c>
      <c r="S1664">
        <v>0.13</v>
      </c>
    </row>
    <row r="1665" spans="1:20" x14ac:dyDescent="0.25">
      <c r="A1665">
        <v>56</v>
      </c>
      <c r="B1665">
        <v>58</v>
      </c>
      <c r="C1665">
        <v>100</v>
      </c>
      <c r="D1665">
        <v>10</v>
      </c>
      <c r="E1665">
        <v>1</v>
      </c>
      <c r="F1665">
        <v>1</v>
      </c>
      <c r="G1665">
        <v>2</v>
      </c>
      <c r="H1665">
        <v>1</v>
      </c>
      <c r="I1665">
        <v>0</v>
      </c>
      <c r="J1665">
        <v>3</v>
      </c>
      <c r="K1665">
        <v>2</v>
      </c>
      <c r="L1665">
        <v>1</v>
      </c>
      <c r="M1665"/>
      <c r="N1665" s="7">
        <v>1499</v>
      </c>
      <c r="O1665">
        <v>0.36</v>
      </c>
      <c r="P1665">
        <v>5.0000000000000001E-3</v>
      </c>
      <c r="Q1665">
        <v>3.3</v>
      </c>
      <c r="R1665">
        <v>3</v>
      </c>
      <c r="S1665">
        <v>0.11</v>
      </c>
    </row>
    <row r="1666" spans="1:20" x14ac:dyDescent="0.25">
      <c r="M1666" s="38" t="s">
        <v>369</v>
      </c>
      <c r="N1666" s="59">
        <v>1500</v>
      </c>
      <c r="O1666" s="45">
        <v>0.54</v>
      </c>
      <c r="P1666">
        <v>8.9999999999999993E-3</v>
      </c>
      <c r="Q1666" s="45">
        <v>29.3</v>
      </c>
      <c r="R1666">
        <v>9</v>
      </c>
      <c r="S1666" s="45">
        <v>0.18</v>
      </c>
    </row>
    <row r="1667" spans="1:20" x14ac:dyDescent="0.25">
      <c r="A1667">
        <v>58</v>
      </c>
      <c r="B1667">
        <v>60</v>
      </c>
      <c r="C1667">
        <v>100</v>
      </c>
      <c r="D1667">
        <v>10</v>
      </c>
      <c r="E1667">
        <v>1</v>
      </c>
      <c r="F1667">
        <v>2</v>
      </c>
      <c r="G1667">
        <v>2</v>
      </c>
      <c r="H1667">
        <v>2</v>
      </c>
      <c r="I1667">
        <v>0</v>
      </c>
      <c r="J1667">
        <v>3</v>
      </c>
      <c r="K1667">
        <v>2</v>
      </c>
      <c r="L1667">
        <v>1</v>
      </c>
      <c r="M1667" t="s">
        <v>1434</v>
      </c>
      <c r="N1667" s="7">
        <v>1501</v>
      </c>
      <c r="O1667">
        <v>0.3</v>
      </c>
      <c r="P1667">
        <v>5.0000000000000001E-3</v>
      </c>
      <c r="Q1667">
        <v>3</v>
      </c>
      <c r="R1667">
        <v>7</v>
      </c>
      <c r="S1667">
        <v>0.09</v>
      </c>
    </row>
    <row r="1668" spans="1:20" x14ac:dyDescent="0.25">
      <c r="A1668">
        <v>60</v>
      </c>
      <c r="B1668">
        <v>62</v>
      </c>
      <c r="C1668">
        <v>100</v>
      </c>
      <c r="D1668">
        <v>10</v>
      </c>
      <c r="E1668">
        <v>1</v>
      </c>
      <c r="F1668">
        <v>1</v>
      </c>
      <c r="G1668">
        <v>1</v>
      </c>
      <c r="H1668">
        <v>1</v>
      </c>
      <c r="I1668">
        <v>0</v>
      </c>
      <c r="J1668">
        <v>3</v>
      </c>
      <c r="K1668">
        <v>2</v>
      </c>
      <c r="L1668">
        <v>1</v>
      </c>
      <c r="M1668"/>
      <c r="N1668" s="7">
        <v>1502</v>
      </c>
      <c r="O1668">
        <v>0.36</v>
      </c>
      <c r="P1668">
        <v>7.0000000000000001E-3</v>
      </c>
      <c r="Q1668">
        <v>3.8</v>
      </c>
      <c r="R1668">
        <v>2</v>
      </c>
      <c r="S1668">
        <v>0.09</v>
      </c>
    </row>
    <row r="1669" spans="1:20" x14ac:dyDescent="0.25">
      <c r="A1669">
        <v>62</v>
      </c>
      <c r="B1669">
        <v>64</v>
      </c>
      <c r="C1669">
        <v>100</v>
      </c>
      <c r="D1669">
        <v>7</v>
      </c>
      <c r="E1669">
        <v>1</v>
      </c>
      <c r="F1669">
        <v>1</v>
      </c>
      <c r="G1669">
        <v>2</v>
      </c>
      <c r="H1669">
        <v>1</v>
      </c>
      <c r="I1669">
        <v>0</v>
      </c>
      <c r="J1669">
        <v>3</v>
      </c>
      <c r="K1669">
        <v>2</v>
      </c>
      <c r="L1669">
        <v>1</v>
      </c>
      <c r="M1669"/>
      <c r="N1669" s="7">
        <v>1503</v>
      </c>
      <c r="O1669">
        <v>0.28999999999999998</v>
      </c>
      <c r="P1669">
        <v>5.0000000000000001E-3</v>
      </c>
      <c r="Q1669">
        <v>2.8</v>
      </c>
      <c r="R1669">
        <v>5</v>
      </c>
      <c r="S1669">
        <v>0.09</v>
      </c>
    </row>
    <row r="1670" spans="1:20" x14ac:dyDescent="0.25">
      <c r="A1670">
        <v>64</v>
      </c>
      <c r="B1670">
        <v>66</v>
      </c>
      <c r="C1670">
        <v>100</v>
      </c>
      <c r="D1670">
        <v>14</v>
      </c>
      <c r="E1670">
        <v>1</v>
      </c>
      <c r="F1670">
        <v>1</v>
      </c>
      <c r="G1670">
        <v>1</v>
      </c>
      <c r="H1670">
        <v>1</v>
      </c>
      <c r="I1670">
        <v>0</v>
      </c>
      <c r="J1670">
        <v>3</v>
      </c>
      <c r="K1670">
        <v>2</v>
      </c>
      <c r="L1670">
        <v>1</v>
      </c>
      <c r="M1670"/>
      <c r="N1670" s="7">
        <v>1504</v>
      </c>
      <c r="O1670">
        <v>0.18</v>
      </c>
      <c r="P1670">
        <v>5.0000000000000001E-3</v>
      </c>
      <c r="Q1670">
        <v>2</v>
      </c>
      <c r="R1670">
        <v>6</v>
      </c>
      <c r="S1670">
        <v>0.06</v>
      </c>
    </row>
    <row r="1671" spans="1:20" x14ac:dyDescent="0.25">
      <c r="A1671">
        <v>66</v>
      </c>
      <c r="B1671">
        <v>68</v>
      </c>
      <c r="C1671">
        <v>100</v>
      </c>
      <c r="D1671">
        <v>14</v>
      </c>
      <c r="E1671">
        <v>1</v>
      </c>
      <c r="F1671">
        <v>1</v>
      </c>
      <c r="G1671">
        <v>3</v>
      </c>
      <c r="H1671">
        <v>1</v>
      </c>
      <c r="I1671">
        <v>0</v>
      </c>
      <c r="J1671">
        <v>3</v>
      </c>
      <c r="K1671">
        <v>2</v>
      </c>
      <c r="L1671">
        <v>3</v>
      </c>
      <c r="M1671" t="s">
        <v>1435</v>
      </c>
      <c r="N1671" s="7">
        <v>1505</v>
      </c>
      <c r="O1671">
        <v>0.33</v>
      </c>
      <c r="P1671">
        <v>1.2999999999999999E-2</v>
      </c>
      <c r="Q1671">
        <v>3.7</v>
      </c>
      <c r="R1671">
        <v>3</v>
      </c>
      <c r="S1671">
        <v>0.09</v>
      </c>
    </row>
    <row r="1672" spans="1:20" x14ac:dyDescent="0.25">
      <c r="A1672">
        <v>68</v>
      </c>
      <c r="B1672">
        <v>70</v>
      </c>
      <c r="C1672">
        <v>100</v>
      </c>
      <c r="D1672">
        <v>14</v>
      </c>
      <c r="E1672">
        <v>1</v>
      </c>
      <c r="F1672">
        <v>1</v>
      </c>
      <c r="G1672">
        <v>2</v>
      </c>
      <c r="H1672">
        <v>1</v>
      </c>
      <c r="I1672">
        <v>0</v>
      </c>
      <c r="J1672">
        <v>3</v>
      </c>
      <c r="K1672">
        <v>4</v>
      </c>
      <c r="L1672">
        <v>2</v>
      </c>
      <c r="M1672" t="s">
        <v>1436</v>
      </c>
      <c r="N1672" s="7">
        <v>1506</v>
      </c>
      <c r="O1672">
        <v>0.11</v>
      </c>
      <c r="P1672">
        <v>5.0000000000000001E-3</v>
      </c>
      <c r="Q1672">
        <v>1.1000000000000001</v>
      </c>
      <c r="R1672">
        <v>4</v>
      </c>
      <c r="S1672">
        <v>0.06</v>
      </c>
      <c r="T1672" s="9">
        <f>AVERAGE(O1672:O1679)</f>
        <v>5.2500000000000005E-2</v>
      </c>
    </row>
    <row r="1673" spans="1:20" x14ac:dyDescent="0.25">
      <c r="A1673">
        <v>70</v>
      </c>
      <c r="B1673">
        <v>72</v>
      </c>
      <c r="C1673">
        <v>100</v>
      </c>
      <c r="D1673">
        <v>12</v>
      </c>
      <c r="E1673">
        <v>1</v>
      </c>
      <c r="F1673">
        <v>1</v>
      </c>
      <c r="G1673">
        <v>1</v>
      </c>
      <c r="H1673">
        <v>1</v>
      </c>
      <c r="I1673">
        <v>0</v>
      </c>
      <c r="J1673">
        <v>3</v>
      </c>
      <c r="K1673">
        <v>4</v>
      </c>
      <c r="L1673">
        <v>1</v>
      </c>
      <c r="M1673"/>
      <c r="N1673" s="7">
        <v>1507</v>
      </c>
      <c r="O1673">
        <v>0.05</v>
      </c>
      <c r="P1673">
        <v>6.0000000000000001E-3</v>
      </c>
      <c r="Q1673" t="s">
        <v>1112</v>
      </c>
      <c r="R1673">
        <v>3</v>
      </c>
      <c r="S1673">
        <v>0.05</v>
      </c>
    </row>
    <row r="1674" spans="1:20" x14ac:dyDescent="0.25">
      <c r="A1674">
        <v>72</v>
      </c>
      <c r="B1674">
        <v>74</v>
      </c>
      <c r="C1674">
        <v>100</v>
      </c>
      <c r="D1674">
        <v>12</v>
      </c>
      <c r="E1674">
        <v>1</v>
      </c>
      <c r="F1674">
        <v>1</v>
      </c>
      <c r="G1674">
        <v>1</v>
      </c>
      <c r="H1674">
        <v>1</v>
      </c>
      <c r="I1674">
        <v>0</v>
      </c>
      <c r="J1674">
        <v>3</v>
      </c>
      <c r="K1674">
        <v>4</v>
      </c>
      <c r="L1674">
        <v>1</v>
      </c>
      <c r="M1674"/>
      <c r="N1674" s="7">
        <v>1508</v>
      </c>
      <c r="O1674">
        <v>0.03</v>
      </c>
      <c r="P1674">
        <v>6.0000000000000001E-3</v>
      </c>
      <c r="Q1674" t="s">
        <v>1112</v>
      </c>
      <c r="R1674">
        <v>3</v>
      </c>
      <c r="S1674">
        <v>0.03</v>
      </c>
    </row>
    <row r="1675" spans="1:20" x14ac:dyDescent="0.25">
      <c r="A1675">
        <v>74</v>
      </c>
      <c r="B1675">
        <v>76</v>
      </c>
      <c r="C1675">
        <v>100</v>
      </c>
      <c r="D1675">
        <v>8</v>
      </c>
      <c r="E1675">
        <v>1</v>
      </c>
      <c r="F1675">
        <v>1</v>
      </c>
      <c r="G1675">
        <v>3</v>
      </c>
      <c r="H1675">
        <v>1</v>
      </c>
      <c r="I1675">
        <v>0</v>
      </c>
      <c r="J1675">
        <v>3</v>
      </c>
      <c r="K1675">
        <v>4</v>
      </c>
      <c r="L1675">
        <v>3</v>
      </c>
      <c r="M1675" t="s">
        <v>1437</v>
      </c>
      <c r="N1675" s="7">
        <v>1509</v>
      </c>
      <c r="O1675">
        <v>0.06</v>
      </c>
      <c r="P1675">
        <v>7.0000000000000001E-3</v>
      </c>
      <c r="Q1675" t="s">
        <v>1112</v>
      </c>
      <c r="R1675">
        <v>13</v>
      </c>
      <c r="S1675">
        <v>0.41</v>
      </c>
    </row>
    <row r="1676" spans="1:20" x14ac:dyDescent="0.25">
      <c r="A1676">
        <v>76</v>
      </c>
      <c r="B1676">
        <v>78</v>
      </c>
      <c r="C1676">
        <v>100</v>
      </c>
      <c r="D1676">
        <v>4</v>
      </c>
      <c r="E1676">
        <v>1</v>
      </c>
      <c r="F1676">
        <v>2</v>
      </c>
      <c r="G1676">
        <v>2</v>
      </c>
      <c r="H1676">
        <v>1</v>
      </c>
      <c r="I1676">
        <v>1</v>
      </c>
      <c r="J1676">
        <v>3</v>
      </c>
      <c r="K1676">
        <v>4</v>
      </c>
      <c r="L1676">
        <v>1</v>
      </c>
      <c r="M1676" s="6" t="s">
        <v>1438</v>
      </c>
      <c r="N1676" s="7">
        <v>1510</v>
      </c>
      <c r="O1676">
        <v>0.02</v>
      </c>
      <c r="P1676" t="s">
        <v>327</v>
      </c>
      <c r="Q1676" t="s">
        <v>1112</v>
      </c>
      <c r="R1676">
        <v>2</v>
      </c>
      <c r="S1676">
        <v>0.09</v>
      </c>
    </row>
    <row r="1677" spans="1:20" x14ac:dyDescent="0.25">
      <c r="A1677">
        <v>78</v>
      </c>
      <c r="B1677">
        <v>80</v>
      </c>
      <c r="C1677">
        <v>100</v>
      </c>
      <c r="D1677">
        <v>7</v>
      </c>
      <c r="E1677">
        <v>1</v>
      </c>
      <c r="F1677">
        <v>2</v>
      </c>
      <c r="G1677">
        <v>1</v>
      </c>
      <c r="H1677">
        <v>2</v>
      </c>
      <c r="I1677">
        <v>0</v>
      </c>
      <c r="J1677">
        <v>3</v>
      </c>
      <c r="K1677">
        <v>4</v>
      </c>
      <c r="L1677">
        <v>1</v>
      </c>
      <c r="M1677"/>
      <c r="N1677" s="7">
        <v>1511</v>
      </c>
      <c r="O1677">
        <v>0.06</v>
      </c>
      <c r="P1677" t="s">
        <v>327</v>
      </c>
      <c r="Q1677">
        <v>0.9</v>
      </c>
      <c r="R1677">
        <v>4</v>
      </c>
      <c r="S1677">
        <v>0.19</v>
      </c>
    </row>
    <row r="1678" spans="1:20" x14ac:dyDescent="0.25">
      <c r="A1678">
        <v>80</v>
      </c>
      <c r="B1678">
        <v>82</v>
      </c>
      <c r="C1678">
        <v>100</v>
      </c>
      <c r="D1678">
        <v>9</v>
      </c>
      <c r="E1678">
        <v>1</v>
      </c>
      <c r="F1678">
        <v>3</v>
      </c>
      <c r="G1678">
        <v>3</v>
      </c>
      <c r="H1678">
        <v>2</v>
      </c>
      <c r="I1678">
        <v>0</v>
      </c>
      <c r="J1678">
        <v>2</v>
      </c>
      <c r="K1678">
        <v>4</v>
      </c>
      <c r="L1678">
        <v>1</v>
      </c>
      <c r="M1678" t="s">
        <v>1439</v>
      </c>
      <c r="N1678" s="7">
        <v>1512</v>
      </c>
      <c r="O1678">
        <v>7.0000000000000007E-2</v>
      </c>
      <c r="P1678">
        <v>6.0000000000000001E-3</v>
      </c>
      <c r="Q1678">
        <v>3.1</v>
      </c>
      <c r="R1678">
        <v>38</v>
      </c>
      <c r="S1678">
        <v>0.25</v>
      </c>
    </row>
    <row r="1679" spans="1:20" x14ac:dyDescent="0.25">
      <c r="A1679">
        <v>82</v>
      </c>
      <c r="B1679">
        <v>84</v>
      </c>
      <c r="C1679">
        <v>100</v>
      </c>
      <c r="D1679">
        <v>10</v>
      </c>
      <c r="E1679">
        <v>1</v>
      </c>
      <c r="F1679">
        <v>3</v>
      </c>
      <c r="G1679">
        <v>2</v>
      </c>
      <c r="H1679">
        <v>2</v>
      </c>
      <c r="I1679">
        <v>0</v>
      </c>
      <c r="J1679">
        <v>2</v>
      </c>
      <c r="K1679">
        <v>4</v>
      </c>
      <c r="L1679">
        <v>1</v>
      </c>
      <c r="M1679"/>
      <c r="N1679" s="7">
        <v>1513</v>
      </c>
      <c r="O1679">
        <v>0.02</v>
      </c>
      <c r="P1679" t="s">
        <v>327</v>
      </c>
      <c r="Q1679">
        <v>0.6</v>
      </c>
      <c r="R1679">
        <v>4</v>
      </c>
      <c r="S1679">
        <v>0.05</v>
      </c>
    </row>
    <row r="1680" spans="1:20" x14ac:dyDescent="0.25">
      <c r="A1680">
        <v>84</v>
      </c>
      <c r="B1680">
        <v>86</v>
      </c>
      <c r="C1680">
        <v>100</v>
      </c>
      <c r="D1680">
        <v>8</v>
      </c>
      <c r="E1680">
        <v>1</v>
      </c>
      <c r="F1680">
        <v>3</v>
      </c>
      <c r="G1680">
        <v>2</v>
      </c>
      <c r="H1680">
        <v>2</v>
      </c>
      <c r="I1680">
        <v>0</v>
      </c>
      <c r="J1680">
        <v>2</v>
      </c>
      <c r="K1680">
        <v>4</v>
      </c>
      <c r="L1680">
        <v>1</v>
      </c>
      <c r="M1680" t="s">
        <v>1440</v>
      </c>
      <c r="N1680" s="7">
        <v>1514</v>
      </c>
      <c r="O1680">
        <v>0.26</v>
      </c>
      <c r="P1680">
        <v>1.7999999999999999E-2</v>
      </c>
      <c r="Q1680">
        <v>9.4</v>
      </c>
      <c r="R1680">
        <v>9</v>
      </c>
      <c r="S1680">
        <v>0.22</v>
      </c>
      <c r="T1680" s="9">
        <f>AVERAGE(O1680:O1685,O1687:O1689)</f>
        <v>0.61555555555555563</v>
      </c>
    </row>
    <row r="1681" spans="1:20" x14ac:dyDescent="0.25">
      <c r="A1681">
        <v>86</v>
      </c>
      <c r="B1681">
        <v>88</v>
      </c>
      <c r="C1681">
        <v>100</v>
      </c>
      <c r="D1681">
        <v>8</v>
      </c>
      <c r="E1681">
        <v>1</v>
      </c>
      <c r="F1681">
        <v>3</v>
      </c>
      <c r="G1681">
        <v>2</v>
      </c>
      <c r="H1681">
        <v>2</v>
      </c>
      <c r="I1681">
        <v>0</v>
      </c>
      <c r="J1681">
        <v>1</v>
      </c>
      <c r="K1681">
        <v>4</v>
      </c>
      <c r="L1681">
        <v>3</v>
      </c>
      <c r="M1681" t="s">
        <v>1441</v>
      </c>
      <c r="N1681" s="7">
        <v>1515</v>
      </c>
      <c r="O1681">
        <v>0.69</v>
      </c>
      <c r="P1681">
        <v>1.4E-2</v>
      </c>
      <c r="Q1681">
        <v>12.3</v>
      </c>
      <c r="R1681">
        <v>4</v>
      </c>
      <c r="S1681">
        <v>0.64</v>
      </c>
    </row>
    <row r="1682" spans="1:20" x14ac:dyDescent="0.25">
      <c r="A1682">
        <v>88</v>
      </c>
      <c r="B1682">
        <v>90</v>
      </c>
      <c r="C1682">
        <v>100</v>
      </c>
      <c r="D1682">
        <v>8</v>
      </c>
      <c r="E1682">
        <v>1</v>
      </c>
      <c r="F1682">
        <v>3</v>
      </c>
      <c r="G1682">
        <v>3</v>
      </c>
      <c r="H1682">
        <v>2</v>
      </c>
      <c r="I1682">
        <v>0</v>
      </c>
      <c r="J1682">
        <v>1</v>
      </c>
      <c r="K1682">
        <v>4</v>
      </c>
      <c r="L1682">
        <v>3</v>
      </c>
      <c r="M1682" t="s">
        <v>1442</v>
      </c>
      <c r="N1682" s="7">
        <v>1516</v>
      </c>
      <c r="O1682">
        <v>1.71</v>
      </c>
      <c r="P1682">
        <v>2.1000000000000001E-2</v>
      </c>
      <c r="Q1682">
        <v>16.399999999999999</v>
      </c>
      <c r="R1682">
        <v>5</v>
      </c>
      <c r="S1682">
        <v>1.7</v>
      </c>
    </row>
    <row r="1683" spans="1:20" x14ac:dyDescent="0.25">
      <c r="A1683">
        <v>90</v>
      </c>
      <c r="B1683">
        <v>92</v>
      </c>
      <c r="C1683">
        <v>100</v>
      </c>
      <c r="D1683">
        <v>12</v>
      </c>
      <c r="E1683">
        <v>1</v>
      </c>
      <c r="F1683">
        <v>2</v>
      </c>
      <c r="G1683">
        <v>3</v>
      </c>
      <c r="H1683">
        <v>2</v>
      </c>
      <c r="I1683">
        <v>0</v>
      </c>
      <c r="J1683">
        <v>2</v>
      </c>
      <c r="K1683">
        <v>4</v>
      </c>
      <c r="L1683">
        <v>1</v>
      </c>
      <c r="M1683" t="s">
        <v>1443</v>
      </c>
      <c r="N1683" s="7">
        <v>1517</v>
      </c>
      <c r="O1683">
        <v>0.19</v>
      </c>
      <c r="P1683">
        <v>6.0000000000000001E-3</v>
      </c>
      <c r="Q1683">
        <v>1.8</v>
      </c>
      <c r="R1683">
        <v>4</v>
      </c>
      <c r="S1683">
        <v>0.15</v>
      </c>
    </row>
    <row r="1684" spans="1:20" x14ac:dyDescent="0.25">
      <c r="A1684">
        <v>92</v>
      </c>
      <c r="B1684">
        <v>94</v>
      </c>
      <c r="C1684">
        <v>100</v>
      </c>
      <c r="D1684">
        <v>12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v>3</v>
      </c>
      <c r="K1684">
        <v>4</v>
      </c>
      <c r="L1684">
        <v>2</v>
      </c>
      <c r="M1684" t="s">
        <v>1443</v>
      </c>
      <c r="N1684" s="7">
        <v>1518</v>
      </c>
      <c r="O1684">
        <v>0.32</v>
      </c>
      <c r="P1684">
        <v>5.0000000000000001E-3</v>
      </c>
      <c r="Q1684">
        <v>0.7</v>
      </c>
      <c r="R1684">
        <v>4</v>
      </c>
      <c r="S1684">
        <v>0.28999999999999998</v>
      </c>
    </row>
    <row r="1685" spans="1:20" x14ac:dyDescent="0.25">
      <c r="A1685">
        <v>94</v>
      </c>
      <c r="B1685">
        <v>96</v>
      </c>
      <c r="C1685">
        <v>100</v>
      </c>
      <c r="D1685">
        <v>8</v>
      </c>
      <c r="E1685">
        <v>1</v>
      </c>
      <c r="F1685">
        <v>1</v>
      </c>
      <c r="G1685">
        <v>2</v>
      </c>
      <c r="H1685">
        <v>1</v>
      </c>
      <c r="I1685">
        <v>0</v>
      </c>
      <c r="J1685">
        <v>3</v>
      </c>
      <c r="K1685">
        <v>4</v>
      </c>
      <c r="L1685">
        <v>2</v>
      </c>
      <c r="M1685" t="s">
        <v>1444</v>
      </c>
      <c r="N1685" s="7">
        <v>1519</v>
      </c>
      <c r="O1685">
        <v>0.86</v>
      </c>
      <c r="P1685">
        <v>5.0000000000000001E-3</v>
      </c>
      <c r="Q1685">
        <v>0.7</v>
      </c>
      <c r="R1685">
        <v>20</v>
      </c>
      <c r="S1685">
        <v>0.87</v>
      </c>
    </row>
    <row r="1686" spans="1:20" x14ac:dyDescent="0.25">
      <c r="M1686" s="38" t="s">
        <v>371</v>
      </c>
      <c r="N1686" s="59">
        <v>1520</v>
      </c>
      <c r="O1686" s="45">
        <v>1.1100000000000001</v>
      </c>
      <c r="P1686">
        <v>0.153</v>
      </c>
      <c r="Q1686" s="45">
        <v>100</v>
      </c>
      <c r="R1686">
        <v>12</v>
      </c>
      <c r="S1686" s="45">
        <v>0.49</v>
      </c>
    </row>
    <row r="1687" spans="1:20" x14ac:dyDescent="0.25">
      <c r="A1687">
        <v>96</v>
      </c>
      <c r="B1687">
        <v>98</v>
      </c>
      <c r="C1687">
        <v>100</v>
      </c>
      <c r="D1687">
        <v>5</v>
      </c>
      <c r="E1687">
        <v>1</v>
      </c>
      <c r="F1687">
        <v>1</v>
      </c>
      <c r="G1687">
        <v>2</v>
      </c>
      <c r="H1687">
        <v>1</v>
      </c>
      <c r="I1687">
        <v>0</v>
      </c>
      <c r="J1687">
        <v>3</v>
      </c>
      <c r="K1687">
        <v>4</v>
      </c>
      <c r="L1687">
        <v>2</v>
      </c>
      <c r="M1687" t="s">
        <v>1444</v>
      </c>
      <c r="N1687" s="7">
        <v>1521</v>
      </c>
      <c r="O1687">
        <v>0.65</v>
      </c>
      <c r="P1687">
        <v>7.0000000000000001E-3</v>
      </c>
      <c r="Q1687">
        <v>1.4</v>
      </c>
      <c r="R1687">
        <v>22</v>
      </c>
      <c r="S1687">
        <v>0.74</v>
      </c>
    </row>
    <row r="1688" spans="1:20" x14ac:dyDescent="0.25">
      <c r="A1688">
        <v>98</v>
      </c>
      <c r="B1688">
        <v>100</v>
      </c>
      <c r="C1688">
        <v>100</v>
      </c>
      <c r="D1688">
        <v>6</v>
      </c>
      <c r="E1688">
        <v>1</v>
      </c>
      <c r="F1688">
        <v>1</v>
      </c>
      <c r="G1688">
        <v>2</v>
      </c>
      <c r="H1688">
        <v>1</v>
      </c>
      <c r="I1688">
        <v>0</v>
      </c>
      <c r="J1688">
        <v>3</v>
      </c>
      <c r="K1688">
        <v>4</v>
      </c>
      <c r="L1688">
        <v>2</v>
      </c>
      <c r="M1688" s="57" t="s">
        <v>1445</v>
      </c>
      <c r="N1688" s="7">
        <v>1522</v>
      </c>
      <c r="O1688">
        <v>0.28000000000000003</v>
      </c>
      <c r="P1688" t="s">
        <v>327</v>
      </c>
      <c r="Q1688" t="s">
        <v>1112</v>
      </c>
      <c r="R1688">
        <v>10</v>
      </c>
      <c r="S1688">
        <v>0.28000000000000003</v>
      </c>
    </row>
    <row r="1689" spans="1:20" x14ac:dyDescent="0.25">
      <c r="A1689">
        <v>100</v>
      </c>
      <c r="B1689">
        <v>102</v>
      </c>
      <c r="C1689">
        <v>100</v>
      </c>
      <c r="D1689">
        <v>4</v>
      </c>
      <c r="E1689">
        <v>1</v>
      </c>
      <c r="F1689">
        <v>1</v>
      </c>
      <c r="G1689">
        <v>2</v>
      </c>
      <c r="H1689">
        <v>1</v>
      </c>
      <c r="I1689">
        <v>1</v>
      </c>
      <c r="J1689">
        <v>3</v>
      </c>
      <c r="K1689">
        <v>4</v>
      </c>
      <c r="L1689">
        <v>2</v>
      </c>
      <c r="M1689" t="s">
        <v>1444</v>
      </c>
      <c r="N1689" s="7">
        <v>1523</v>
      </c>
      <c r="O1689">
        <v>0.57999999999999996</v>
      </c>
      <c r="P1689" t="s">
        <v>327</v>
      </c>
      <c r="Q1689">
        <v>0.7</v>
      </c>
      <c r="R1689">
        <v>4</v>
      </c>
      <c r="S1689">
        <v>0.56000000000000005</v>
      </c>
    </row>
    <row r="1690" spans="1:20" x14ac:dyDescent="0.25">
      <c r="A1690">
        <v>102</v>
      </c>
      <c r="B1690">
        <v>104</v>
      </c>
      <c r="C1690">
        <v>100</v>
      </c>
      <c r="D1690">
        <v>4</v>
      </c>
      <c r="E1690">
        <v>1</v>
      </c>
      <c r="F1690">
        <v>1</v>
      </c>
      <c r="G1690">
        <v>1</v>
      </c>
      <c r="H1690">
        <v>1</v>
      </c>
      <c r="I1690">
        <v>0</v>
      </c>
      <c r="J1690">
        <v>3</v>
      </c>
      <c r="K1690">
        <v>4</v>
      </c>
      <c r="L1690">
        <v>1</v>
      </c>
      <c r="M1690"/>
      <c r="N1690" s="7">
        <v>1524</v>
      </c>
      <c r="O1690" s="9">
        <v>0.1</v>
      </c>
      <c r="P1690" t="s">
        <v>327</v>
      </c>
      <c r="Q1690">
        <v>0.5</v>
      </c>
      <c r="R1690">
        <v>10</v>
      </c>
      <c r="S1690">
        <v>0.08</v>
      </c>
      <c r="T1690" s="9">
        <f>AVERAGE(O1690:O1695)</f>
        <v>0.10833333333333334</v>
      </c>
    </row>
    <row r="1691" spans="1:20" x14ac:dyDescent="0.25">
      <c r="A1691">
        <v>104</v>
      </c>
      <c r="B1691">
        <v>106</v>
      </c>
      <c r="C1691">
        <v>100</v>
      </c>
      <c r="D1691">
        <v>5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3</v>
      </c>
      <c r="K1691">
        <v>4</v>
      </c>
      <c r="L1691">
        <v>1</v>
      </c>
      <c r="M1691"/>
      <c r="N1691" s="7">
        <v>1525</v>
      </c>
      <c r="O1691">
        <v>0.01</v>
      </c>
      <c r="P1691" t="s">
        <v>327</v>
      </c>
      <c r="Q1691" t="s">
        <v>1112</v>
      </c>
      <c r="R1691">
        <v>10</v>
      </c>
      <c r="S1691">
        <v>0.08</v>
      </c>
    </row>
    <row r="1692" spans="1:20" x14ac:dyDescent="0.25">
      <c r="A1692">
        <v>106</v>
      </c>
      <c r="B1692">
        <v>108</v>
      </c>
      <c r="C1692">
        <v>100</v>
      </c>
      <c r="D1692">
        <v>4</v>
      </c>
      <c r="E1692">
        <v>1</v>
      </c>
      <c r="F1692">
        <v>1</v>
      </c>
      <c r="G1692">
        <v>2</v>
      </c>
      <c r="H1692">
        <v>1</v>
      </c>
      <c r="I1692">
        <v>0</v>
      </c>
      <c r="J1692">
        <v>3</v>
      </c>
      <c r="K1692">
        <v>4</v>
      </c>
      <c r="L1692">
        <v>2</v>
      </c>
      <c r="M1692"/>
      <c r="N1692" s="7">
        <v>1526</v>
      </c>
      <c r="O1692">
        <v>0.42</v>
      </c>
      <c r="P1692" t="s">
        <v>327</v>
      </c>
      <c r="Q1692">
        <v>0.7</v>
      </c>
      <c r="R1692">
        <v>7</v>
      </c>
      <c r="S1692">
        <v>0.42</v>
      </c>
    </row>
    <row r="1693" spans="1:20" x14ac:dyDescent="0.25">
      <c r="A1693">
        <v>108</v>
      </c>
      <c r="B1693">
        <v>110</v>
      </c>
      <c r="C1693">
        <v>100</v>
      </c>
      <c r="D1693">
        <v>7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3</v>
      </c>
      <c r="K1693">
        <v>4</v>
      </c>
      <c r="L1693">
        <v>1</v>
      </c>
      <c r="M1693"/>
      <c r="N1693" s="7">
        <v>1527</v>
      </c>
      <c r="O1693">
        <v>0.08</v>
      </c>
      <c r="P1693" t="s">
        <v>327</v>
      </c>
      <c r="Q1693" t="s">
        <v>1112</v>
      </c>
      <c r="R1693">
        <v>13</v>
      </c>
      <c r="S1693">
        <v>0.12</v>
      </c>
    </row>
    <row r="1694" spans="1:20" x14ac:dyDescent="0.25">
      <c r="A1694">
        <v>110</v>
      </c>
      <c r="B1694">
        <v>112</v>
      </c>
      <c r="C1694">
        <v>100</v>
      </c>
      <c r="D1694">
        <v>5</v>
      </c>
      <c r="E1694">
        <v>1</v>
      </c>
      <c r="F1694">
        <v>1</v>
      </c>
      <c r="G1694">
        <v>1</v>
      </c>
      <c r="H1694">
        <v>1</v>
      </c>
      <c r="I1694">
        <v>0</v>
      </c>
      <c r="J1694">
        <v>3</v>
      </c>
      <c r="K1694">
        <v>4</v>
      </c>
      <c r="L1694">
        <v>1</v>
      </c>
      <c r="M1694"/>
      <c r="N1694" s="7">
        <v>1528</v>
      </c>
      <c r="O1694">
        <v>0.03</v>
      </c>
      <c r="P1694" t="s">
        <v>327</v>
      </c>
      <c r="Q1694" t="s">
        <v>1112</v>
      </c>
      <c r="R1694">
        <v>8</v>
      </c>
      <c r="S1694">
        <v>0.17</v>
      </c>
    </row>
    <row r="1695" spans="1:20" x14ac:dyDescent="0.25">
      <c r="A1695">
        <v>112</v>
      </c>
      <c r="B1695" s="12">
        <v>112.8</v>
      </c>
      <c r="C1695">
        <v>100</v>
      </c>
      <c r="D1695">
        <v>4</v>
      </c>
      <c r="E1695">
        <v>1</v>
      </c>
      <c r="F1695">
        <v>1</v>
      </c>
      <c r="G1695">
        <v>1</v>
      </c>
      <c r="H1695">
        <v>1</v>
      </c>
      <c r="I1695">
        <v>0</v>
      </c>
      <c r="J1695">
        <v>3</v>
      </c>
      <c r="K1695">
        <v>4</v>
      </c>
      <c r="L1695">
        <v>1</v>
      </c>
      <c r="M1695"/>
      <c r="N1695" s="7">
        <v>1529</v>
      </c>
      <c r="O1695">
        <v>0.01</v>
      </c>
      <c r="P1695" t="s">
        <v>327</v>
      </c>
      <c r="Q1695" t="s">
        <v>1112</v>
      </c>
      <c r="R1695">
        <v>13</v>
      </c>
      <c r="S1695">
        <v>7.0000000000000007E-2</v>
      </c>
    </row>
    <row r="1696" spans="1:20" x14ac:dyDescent="0.25">
      <c r="M1696" t="s">
        <v>1418</v>
      </c>
    </row>
    <row r="1697" spans="1:33" x14ac:dyDescent="0.25">
      <c r="M1697"/>
    </row>
    <row r="1698" spans="1:33" x14ac:dyDescent="0.25">
      <c r="M1698" t="s">
        <v>1446</v>
      </c>
    </row>
    <row r="1699" spans="1:33" x14ac:dyDescent="0.25">
      <c r="M1699" t="s">
        <v>1447</v>
      </c>
    </row>
    <row r="1700" spans="1:33" x14ac:dyDescent="0.25">
      <c r="M1700" t="s">
        <v>1448</v>
      </c>
    </row>
    <row r="1701" spans="1:33" x14ac:dyDescent="0.25">
      <c r="M1701" t="s">
        <v>1449</v>
      </c>
    </row>
    <row r="1702" spans="1:33" x14ac:dyDescent="0.25">
      <c r="M1702" t="s">
        <v>1450</v>
      </c>
    </row>
    <row r="1703" spans="1:33" x14ac:dyDescent="0.25">
      <c r="M1703" t="s">
        <v>1451</v>
      </c>
    </row>
    <row r="1704" spans="1:33" x14ac:dyDescent="0.25">
      <c r="M1704" t="s">
        <v>1452</v>
      </c>
    </row>
    <row r="1709" spans="1:33" x14ac:dyDescent="0.25">
      <c r="A1709" s="71" t="s">
        <v>1453</v>
      </c>
      <c r="B1709" s="71"/>
      <c r="C1709" s="70" t="s">
        <v>1454</v>
      </c>
      <c r="D1709" s="70"/>
      <c r="E1709" s="70"/>
      <c r="F1709" s="70" t="s">
        <v>1455</v>
      </c>
      <c r="G1709" s="70"/>
      <c r="H1709" s="70"/>
      <c r="I1709" s="70"/>
      <c r="J1709" s="70" t="s">
        <v>1456</v>
      </c>
      <c r="K1709" s="70"/>
      <c r="L1709" s="70"/>
      <c r="M1709" s="1" t="s">
        <v>4</v>
      </c>
      <c r="N1709" s="70" t="s">
        <v>5</v>
      </c>
      <c r="O1709" s="70"/>
      <c r="P1709" s="70"/>
      <c r="Q1709" s="70" t="s">
        <v>283</v>
      </c>
      <c r="R1709" s="70"/>
      <c r="V1709" t="s">
        <v>14</v>
      </c>
      <c r="Y1709" t="s">
        <v>178</v>
      </c>
      <c r="Z1709" t="s">
        <v>36</v>
      </c>
      <c r="AA1709" t="s">
        <v>284</v>
      </c>
      <c r="AB1709" t="s">
        <v>285</v>
      </c>
      <c r="AC1709" t="s">
        <v>286</v>
      </c>
      <c r="AD1709" t="s">
        <v>1157</v>
      </c>
      <c r="AE1709" t="s">
        <v>288</v>
      </c>
      <c r="AF1709" t="s">
        <v>289</v>
      </c>
      <c r="AG1709" t="s">
        <v>290</v>
      </c>
    </row>
    <row r="1710" spans="1:33" x14ac:dyDescent="0.25">
      <c r="A1710" s="70" t="s">
        <v>1299</v>
      </c>
      <c r="B1710" s="70"/>
      <c r="C1710" s="70"/>
      <c r="D1710" s="70"/>
      <c r="E1710" s="70"/>
      <c r="F1710" s="70" t="s">
        <v>1457</v>
      </c>
      <c r="G1710" s="70"/>
      <c r="H1710" s="70"/>
      <c r="I1710" s="70"/>
      <c r="J1710" s="70" t="s">
        <v>1458</v>
      </c>
      <c r="K1710" s="70"/>
      <c r="L1710" s="70"/>
      <c r="M1710" t="s">
        <v>1358</v>
      </c>
      <c r="N1710" s="70" t="s">
        <v>1162</v>
      </c>
      <c r="O1710" s="70"/>
      <c r="P1710" s="70"/>
      <c r="Q1710" s="70"/>
      <c r="R1710" s="70"/>
      <c r="V1710">
        <v>1</v>
      </c>
      <c r="W1710" t="s">
        <v>22</v>
      </c>
      <c r="Y1710" t="s">
        <v>180</v>
      </c>
      <c r="Z1710" t="s">
        <v>181</v>
      </c>
      <c r="AA1710" s="6" t="s">
        <v>296</v>
      </c>
      <c r="AB1710" t="s">
        <v>182</v>
      </c>
      <c r="AC1710" t="s">
        <v>182</v>
      </c>
      <c r="AD1710" t="s">
        <v>182</v>
      </c>
      <c r="AE1710" t="s">
        <v>182</v>
      </c>
      <c r="AF1710" t="s">
        <v>578</v>
      </c>
      <c r="AG1710" t="s">
        <v>182</v>
      </c>
    </row>
    <row r="1711" spans="1:33" x14ac:dyDescent="0.25">
      <c r="A1711" s="2" t="s">
        <v>15</v>
      </c>
      <c r="B1711" s="2"/>
      <c r="C1711" s="2" t="s">
        <v>16</v>
      </c>
      <c r="D1711" s="2" t="s">
        <v>17</v>
      </c>
      <c r="E1711" s="2" t="s">
        <v>18</v>
      </c>
      <c r="F1711" s="2" t="s">
        <v>16</v>
      </c>
      <c r="G1711" s="2" t="s">
        <v>19</v>
      </c>
      <c r="H1711" s="2" t="s">
        <v>18</v>
      </c>
      <c r="I1711" s="2" t="s">
        <v>16</v>
      </c>
      <c r="J1711" s="2" t="s">
        <v>17</v>
      </c>
      <c r="K1711" s="2" t="s">
        <v>18</v>
      </c>
      <c r="L1711" s="2" t="s">
        <v>16</v>
      </c>
      <c r="M1711" s="2" t="s">
        <v>299</v>
      </c>
      <c r="N1711" s="70" t="s">
        <v>300</v>
      </c>
      <c r="O1711" s="70"/>
      <c r="P1711" s="70"/>
      <c r="Q1711" s="70" t="s">
        <v>301</v>
      </c>
      <c r="R1711" s="70"/>
      <c r="V1711">
        <v>2</v>
      </c>
      <c r="W1711" t="s">
        <v>302</v>
      </c>
      <c r="Z1711" t="s">
        <v>183</v>
      </c>
      <c r="AA1711" s="6" t="s">
        <v>303</v>
      </c>
      <c r="AB1711" t="s">
        <v>184</v>
      </c>
      <c r="AC1711" t="s">
        <v>184</v>
      </c>
      <c r="AD1711" t="s">
        <v>184</v>
      </c>
      <c r="AE1711" t="s">
        <v>184</v>
      </c>
      <c r="AF1711" t="s">
        <v>305</v>
      </c>
      <c r="AG1711" t="s">
        <v>306</v>
      </c>
    </row>
    <row r="1712" spans="1:33" x14ac:dyDescent="0.25">
      <c r="A1712" s="2"/>
      <c r="B1712" s="2"/>
      <c r="C1712" s="2">
        <v>5</v>
      </c>
      <c r="D1712" s="35">
        <v>270.89999999999998</v>
      </c>
      <c r="E1712" s="2">
        <v>45.8</v>
      </c>
      <c r="F1712" s="2">
        <v>121</v>
      </c>
      <c r="G1712" s="76">
        <v>271.8</v>
      </c>
      <c r="H1712" s="2">
        <v>46.6</v>
      </c>
      <c r="I1712" s="2"/>
      <c r="J1712" s="2"/>
      <c r="K1712" s="2"/>
      <c r="L1712" s="2"/>
      <c r="M1712" s="21"/>
      <c r="N1712" s="4"/>
      <c r="O1712" s="2"/>
      <c r="P1712" s="2"/>
      <c r="Q1712" s="2"/>
      <c r="R1712" s="2"/>
      <c r="V1712">
        <v>5</v>
      </c>
      <c r="W1712" t="s">
        <v>309</v>
      </c>
      <c r="Z1712" t="s">
        <v>186</v>
      </c>
      <c r="AA1712" s="6" t="s">
        <v>310</v>
      </c>
      <c r="AB1712" t="s">
        <v>187</v>
      </c>
      <c r="AC1712" t="s">
        <v>187</v>
      </c>
      <c r="AD1712" t="s">
        <v>187</v>
      </c>
      <c r="AE1712" t="s">
        <v>187</v>
      </c>
      <c r="AF1712" t="s">
        <v>312</v>
      </c>
      <c r="AG1712" t="s">
        <v>187</v>
      </c>
    </row>
    <row r="1713" spans="1:33" x14ac:dyDescent="0.25">
      <c r="A1713" s="70" t="s">
        <v>27</v>
      </c>
      <c r="B1713" s="70"/>
      <c r="C1713" s="4"/>
      <c r="D1713" s="4"/>
      <c r="E1713" s="4"/>
      <c r="F1713" s="4"/>
      <c r="M1713"/>
      <c r="N1713" s="70" t="s">
        <v>185</v>
      </c>
      <c r="O1713" s="70"/>
      <c r="V1713">
        <v>10</v>
      </c>
      <c r="W1713" t="s">
        <v>315</v>
      </c>
      <c r="Z1713" t="s">
        <v>188</v>
      </c>
      <c r="AA1713" t="s">
        <v>316</v>
      </c>
      <c r="AB1713" t="s">
        <v>189</v>
      </c>
      <c r="AC1713" t="s">
        <v>189</v>
      </c>
      <c r="AD1713" t="s">
        <v>189</v>
      </c>
      <c r="AE1713" t="s">
        <v>189</v>
      </c>
      <c r="AF1713" t="s">
        <v>318</v>
      </c>
      <c r="AG1713" t="s">
        <v>189</v>
      </c>
    </row>
    <row r="1714" spans="1:33" x14ac:dyDescent="0.25">
      <c r="A1714" t="s">
        <v>33</v>
      </c>
      <c r="B1714" t="s">
        <v>34</v>
      </c>
      <c r="C1714" t="s">
        <v>35</v>
      </c>
      <c r="D1714" t="s">
        <v>36</v>
      </c>
      <c r="E1714" t="s">
        <v>37</v>
      </c>
      <c r="F1714" t="s">
        <v>38</v>
      </c>
      <c r="G1714" t="s">
        <v>39</v>
      </c>
      <c r="H1714" t="s">
        <v>40</v>
      </c>
      <c r="I1714" t="s">
        <v>41</v>
      </c>
      <c r="J1714" t="s">
        <v>820</v>
      </c>
      <c r="K1714" t="s">
        <v>319</v>
      </c>
      <c r="L1714" t="s">
        <v>43</v>
      </c>
      <c r="M1714" t="s">
        <v>44</v>
      </c>
      <c r="N1714" t="s">
        <v>45</v>
      </c>
      <c r="O1714" t="s">
        <v>46</v>
      </c>
      <c r="P1714" t="s">
        <v>47</v>
      </c>
      <c r="Q1714" t="s">
        <v>48</v>
      </c>
      <c r="R1714" t="s">
        <v>49</v>
      </c>
      <c r="S1714" t="s">
        <v>321</v>
      </c>
      <c r="T1714" t="s">
        <v>1184</v>
      </c>
      <c r="V1714">
        <v>11</v>
      </c>
      <c r="W1714" t="s">
        <v>324</v>
      </c>
      <c r="AA1714" s="6" t="s">
        <v>328</v>
      </c>
      <c r="AF1714" s="6"/>
    </row>
    <row r="1715" spans="1:33" x14ac:dyDescent="0.25">
      <c r="M1715" s="5"/>
      <c r="X1715" t="s">
        <v>338</v>
      </c>
      <c r="AA1715" s="8" t="s">
        <v>330</v>
      </c>
    </row>
    <row r="1716" spans="1:33" x14ac:dyDescent="0.25">
      <c r="A1716">
        <v>0</v>
      </c>
      <c r="B1716">
        <v>2</v>
      </c>
      <c r="C1716">
        <v>40</v>
      </c>
      <c r="D1716">
        <v>25</v>
      </c>
      <c r="E1716">
        <v>1</v>
      </c>
      <c r="F1716">
        <v>2</v>
      </c>
      <c r="G1716">
        <v>2</v>
      </c>
      <c r="H1716">
        <v>1</v>
      </c>
      <c r="I1716">
        <v>0</v>
      </c>
      <c r="J1716">
        <v>2</v>
      </c>
      <c r="K1716">
        <v>1</v>
      </c>
      <c r="L1716">
        <v>1</v>
      </c>
      <c r="M1716" s="57" t="s">
        <v>1459</v>
      </c>
      <c r="N1716" s="7">
        <v>1530</v>
      </c>
      <c r="O1716" s="9">
        <v>0.3</v>
      </c>
      <c r="P1716" t="s">
        <v>327</v>
      </c>
      <c r="Q1716">
        <v>3.9</v>
      </c>
      <c r="R1716">
        <v>1</v>
      </c>
      <c r="S1716">
        <v>0.01</v>
      </c>
      <c r="T1716">
        <v>0.16</v>
      </c>
      <c r="U1716" s="9">
        <f>AVERAGE(O1716:O1725,O1727:O1745,O1747:O1761)</f>
        <v>0.46</v>
      </c>
      <c r="V1716" s="9">
        <f>AVERAGE(O1716:O1725,O1727:O1745,O1747:O1765,O1767:O1780)</f>
        <v>0.36580645161290332</v>
      </c>
      <c r="W1716" s="12">
        <f>AVERAGE(Q1716:Q1725,Q1727:Q1745,Q1747:Q1765,Q1767:Q1780)</f>
        <v>7.2175438596491235</v>
      </c>
      <c r="X1716" s="9">
        <f t="shared" ref="X1716:X1725" si="57">T1716/O1716</f>
        <v>0.53333333333333333</v>
      </c>
    </row>
    <row r="1717" spans="1:33" x14ac:dyDescent="0.25">
      <c r="A1717">
        <v>2</v>
      </c>
      <c r="B1717">
        <v>4</v>
      </c>
      <c r="C1717">
        <v>98</v>
      </c>
      <c r="D1717">
        <v>20</v>
      </c>
      <c r="E1717">
        <v>1</v>
      </c>
      <c r="F1717">
        <v>2</v>
      </c>
      <c r="G1717">
        <v>1</v>
      </c>
      <c r="H1717">
        <v>1</v>
      </c>
      <c r="I1717">
        <v>0</v>
      </c>
      <c r="J1717">
        <v>2</v>
      </c>
      <c r="K1717">
        <v>1</v>
      </c>
      <c r="L1717">
        <v>1</v>
      </c>
      <c r="M1717" s="45" t="s">
        <v>1460</v>
      </c>
      <c r="N1717">
        <v>1531</v>
      </c>
      <c r="O1717">
        <v>0.33</v>
      </c>
      <c r="P1717" t="s">
        <v>327</v>
      </c>
      <c r="Q1717">
        <v>1.4</v>
      </c>
      <c r="R1717">
        <v>2</v>
      </c>
      <c r="S1717">
        <v>0.01</v>
      </c>
      <c r="T1717">
        <v>0.192</v>
      </c>
      <c r="X1717" s="9">
        <f t="shared" si="57"/>
        <v>0.58181818181818179</v>
      </c>
    </row>
    <row r="1718" spans="1:33" x14ac:dyDescent="0.25">
      <c r="A1718">
        <v>4</v>
      </c>
      <c r="B1718">
        <v>6</v>
      </c>
      <c r="C1718">
        <v>98</v>
      </c>
      <c r="D1718">
        <v>20</v>
      </c>
      <c r="E1718">
        <v>1</v>
      </c>
      <c r="F1718">
        <v>2</v>
      </c>
      <c r="G1718">
        <v>2</v>
      </c>
      <c r="H1718">
        <v>1</v>
      </c>
      <c r="I1718">
        <v>0</v>
      </c>
      <c r="J1718">
        <v>2</v>
      </c>
      <c r="K1718">
        <v>1</v>
      </c>
      <c r="L1718">
        <v>2</v>
      </c>
      <c r="M1718" s="45" t="s">
        <v>1461</v>
      </c>
      <c r="N1718" s="7">
        <v>1532</v>
      </c>
      <c r="O1718">
        <v>0.53</v>
      </c>
      <c r="P1718" t="s">
        <v>327</v>
      </c>
      <c r="Q1718">
        <v>2.9</v>
      </c>
      <c r="R1718">
        <v>2</v>
      </c>
      <c r="S1718">
        <v>0.01</v>
      </c>
      <c r="T1718">
        <v>0.38700000000000001</v>
      </c>
      <c r="X1718" s="9">
        <f t="shared" si="57"/>
        <v>0.73018867924528297</v>
      </c>
    </row>
    <row r="1719" spans="1:33" x14ac:dyDescent="0.25">
      <c r="A1719">
        <v>6</v>
      </c>
      <c r="B1719">
        <v>8</v>
      </c>
      <c r="C1719">
        <v>100</v>
      </c>
      <c r="D1719">
        <v>20</v>
      </c>
      <c r="E1719">
        <v>1</v>
      </c>
      <c r="F1719">
        <v>2</v>
      </c>
      <c r="G1719">
        <v>1</v>
      </c>
      <c r="H1719">
        <v>1</v>
      </c>
      <c r="I1719">
        <v>0</v>
      </c>
      <c r="J1719">
        <v>2</v>
      </c>
      <c r="K1719">
        <v>1</v>
      </c>
      <c r="L1719">
        <v>1</v>
      </c>
      <c r="M1719"/>
      <c r="N1719">
        <v>1533</v>
      </c>
      <c r="O1719">
        <v>0.47</v>
      </c>
      <c r="P1719" t="s">
        <v>327</v>
      </c>
      <c r="Q1719">
        <v>2.1</v>
      </c>
      <c r="R1719">
        <v>1</v>
      </c>
      <c r="S1719">
        <v>0.01</v>
      </c>
      <c r="T1719">
        <v>0.32600000000000001</v>
      </c>
      <c r="X1719" s="9">
        <f t="shared" si="57"/>
        <v>0.69361702127659586</v>
      </c>
    </row>
    <row r="1720" spans="1:33" x14ac:dyDescent="0.25">
      <c r="A1720">
        <v>8</v>
      </c>
      <c r="B1720">
        <v>10</v>
      </c>
      <c r="C1720">
        <v>100</v>
      </c>
      <c r="D1720">
        <v>20</v>
      </c>
      <c r="E1720">
        <v>1</v>
      </c>
      <c r="F1720">
        <v>2</v>
      </c>
      <c r="G1720">
        <v>1</v>
      </c>
      <c r="H1720">
        <v>1</v>
      </c>
      <c r="I1720">
        <v>0</v>
      </c>
      <c r="J1720">
        <v>2</v>
      </c>
      <c r="K1720">
        <v>1</v>
      </c>
      <c r="L1720">
        <v>2</v>
      </c>
      <c r="M1720" t="s">
        <v>1462</v>
      </c>
      <c r="N1720" s="7">
        <v>1534</v>
      </c>
      <c r="O1720">
        <v>0.37</v>
      </c>
      <c r="P1720" t="s">
        <v>327</v>
      </c>
      <c r="Q1720">
        <v>2.5</v>
      </c>
      <c r="R1720">
        <v>1</v>
      </c>
      <c r="S1720">
        <v>0.01</v>
      </c>
      <c r="T1720">
        <v>0.27</v>
      </c>
      <c r="X1720" s="9">
        <f t="shared" si="57"/>
        <v>0.72972972972972983</v>
      </c>
      <c r="Y1720" s="9">
        <f>AVERAGE(O1716:O1721)</f>
        <v>0.35666666666666669</v>
      </c>
      <c r="Z1720" t="s">
        <v>1463</v>
      </c>
    </row>
    <row r="1721" spans="1:33" x14ac:dyDescent="0.25">
      <c r="A1721">
        <v>10</v>
      </c>
      <c r="B1721">
        <v>12</v>
      </c>
      <c r="C1721">
        <v>100</v>
      </c>
      <c r="D1721">
        <v>20</v>
      </c>
      <c r="E1721">
        <v>1</v>
      </c>
      <c r="F1721">
        <v>2</v>
      </c>
      <c r="G1721">
        <v>1</v>
      </c>
      <c r="H1721">
        <v>1</v>
      </c>
      <c r="I1721">
        <v>0</v>
      </c>
      <c r="J1721">
        <v>3</v>
      </c>
      <c r="K1721">
        <v>1</v>
      </c>
      <c r="L1721">
        <v>2</v>
      </c>
      <c r="M1721" t="s">
        <v>1462</v>
      </c>
      <c r="N1721">
        <v>1535</v>
      </c>
      <c r="O1721">
        <v>0.14000000000000001</v>
      </c>
      <c r="P1721" t="s">
        <v>327</v>
      </c>
      <c r="Q1721">
        <v>0.8</v>
      </c>
      <c r="R1721">
        <v>4</v>
      </c>
      <c r="S1721">
        <v>0.01</v>
      </c>
      <c r="T1721">
        <v>7.9000000000000001E-2</v>
      </c>
      <c r="X1721" s="9">
        <f t="shared" si="57"/>
        <v>0.56428571428571428</v>
      </c>
      <c r="Y1721" s="77">
        <f>AVERAGE(X1716:X1721)</f>
        <v>0.63882877661480642</v>
      </c>
      <c r="Z1721" t="s">
        <v>1464</v>
      </c>
    </row>
    <row r="1722" spans="1:33" x14ac:dyDescent="0.25">
      <c r="A1722">
        <v>12</v>
      </c>
      <c r="B1722">
        <v>14</v>
      </c>
      <c r="C1722">
        <v>100</v>
      </c>
      <c r="D1722">
        <v>14</v>
      </c>
      <c r="E1722">
        <v>1</v>
      </c>
      <c r="F1722">
        <v>2</v>
      </c>
      <c r="G1722">
        <v>2</v>
      </c>
      <c r="H1722">
        <v>1</v>
      </c>
      <c r="I1722">
        <v>0</v>
      </c>
      <c r="J1722">
        <v>3</v>
      </c>
      <c r="K1722">
        <v>1</v>
      </c>
      <c r="L1722">
        <v>2</v>
      </c>
      <c r="M1722" t="s">
        <v>1462</v>
      </c>
      <c r="N1722" s="7">
        <v>1536</v>
      </c>
      <c r="O1722">
        <v>7.0000000000000007E-2</v>
      </c>
      <c r="P1722" t="s">
        <v>327</v>
      </c>
      <c r="Q1722" t="s">
        <v>1112</v>
      </c>
      <c r="R1722">
        <v>8</v>
      </c>
      <c r="S1722">
        <v>0.03</v>
      </c>
      <c r="T1722">
        <v>2.7E-2</v>
      </c>
      <c r="X1722" s="9">
        <f t="shared" si="57"/>
        <v>0.38571428571428568</v>
      </c>
    </row>
    <row r="1723" spans="1:33" x14ac:dyDescent="0.25">
      <c r="A1723">
        <v>14</v>
      </c>
      <c r="B1723">
        <v>16</v>
      </c>
      <c r="C1723">
        <v>100</v>
      </c>
      <c r="D1723">
        <v>12</v>
      </c>
      <c r="E1723">
        <v>1</v>
      </c>
      <c r="F1723">
        <v>1</v>
      </c>
      <c r="G1723">
        <v>1</v>
      </c>
      <c r="H1723">
        <v>1</v>
      </c>
      <c r="I1723">
        <v>0</v>
      </c>
      <c r="J1723">
        <v>3</v>
      </c>
      <c r="K1723">
        <v>1</v>
      </c>
      <c r="L1723">
        <v>2</v>
      </c>
      <c r="M1723" t="s">
        <v>1465</v>
      </c>
      <c r="N1723">
        <v>1537</v>
      </c>
      <c r="O1723">
        <v>0.09</v>
      </c>
      <c r="P1723" t="s">
        <v>327</v>
      </c>
      <c r="Q1723">
        <v>0.6</v>
      </c>
      <c r="R1723">
        <v>10</v>
      </c>
      <c r="S1723">
        <v>0.04</v>
      </c>
      <c r="T1723">
        <v>4.3999999999999997E-2</v>
      </c>
      <c r="X1723" s="9">
        <f t="shared" si="57"/>
        <v>0.48888888888888887</v>
      </c>
    </row>
    <row r="1724" spans="1:33" x14ac:dyDescent="0.25">
      <c r="A1724">
        <v>16</v>
      </c>
      <c r="B1724">
        <v>18</v>
      </c>
      <c r="C1724">
        <v>100</v>
      </c>
      <c r="D1724">
        <v>16</v>
      </c>
      <c r="E1724">
        <v>1</v>
      </c>
      <c r="F1724">
        <v>1</v>
      </c>
      <c r="G1724">
        <v>2</v>
      </c>
      <c r="H1724">
        <v>1</v>
      </c>
      <c r="I1724">
        <v>0</v>
      </c>
      <c r="J1724">
        <v>3</v>
      </c>
      <c r="K1724">
        <v>1</v>
      </c>
      <c r="L1724">
        <v>2</v>
      </c>
      <c r="M1724" t="s">
        <v>1466</v>
      </c>
      <c r="N1724" s="7">
        <v>1538</v>
      </c>
      <c r="O1724">
        <v>0.19</v>
      </c>
      <c r="P1724" t="s">
        <v>327</v>
      </c>
      <c r="Q1724">
        <v>1</v>
      </c>
      <c r="R1724">
        <v>10</v>
      </c>
      <c r="S1724">
        <v>0.04</v>
      </c>
      <c r="T1724">
        <v>7.8E-2</v>
      </c>
      <c r="X1724" s="9">
        <f t="shared" si="57"/>
        <v>0.41052631578947368</v>
      </c>
      <c r="Y1724" s="77"/>
    </row>
    <row r="1725" spans="1:33" x14ac:dyDescent="0.25">
      <c r="A1725">
        <v>18</v>
      </c>
      <c r="B1725">
        <v>20</v>
      </c>
      <c r="C1725">
        <v>100</v>
      </c>
      <c r="D1725">
        <v>16</v>
      </c>
      <c r="E1725">
        <v>1</v>
      </c>
      <c r="F1725">
        <v>1</v>
      </c>
      <c r="G1725">
        <v>3</v>
      </c>
      <c r="H1725">
        <v>3</v>
      </c>
      <c r="I1725">
        <v>0</v>
      </c>
      <c r="J1725">
        <v>3</v>
      </c>
      <c r="K1725">
        <v>2</v>
      </c>
      <c r="L1725">
        <v>3</v>
      </c>
      <c r="M1725" t="s">
        <v>1467</v>
      </c>
      <c r="N1725">
        <v>1539</v>
      </c>
      <c r="O1725">
        <v>0.51</v>
      </c>
      <c r="P1725" t="s">
        <v>327</v>
      </c>
      <c r="Q1725">
        <v>3.9</v>
      </c>
      <c r="R1725">
        <v>7</v>
      </c>
      <c r="S1725">
        <v>0.12</v>
      </c>
      <c r="T1725">
        <v>0.114</v>
      </c>
      <c r="X1725" s="9">
        <f t="shared" si="57"/>
        <v>0.22352941176470589</v>
      </c>
    </row>
    <row r="1726" spans="1:33" x14ac:dyDescent="0.25">
      <c r="M1726" s="45" t="s">
        <v>369</v>
      </c>
      <c r="N1726" s="59">
        <v>1540</v>
      </c>
      <c r="O1726" s="45">
        <v>0.52</v>
      </c>
      <c r="P1726" t="s">
        <v>327</v>
      </c>
      <c r="Q1726" s="45">
        <v>31.2</v>
      </c>
      <c r="R1726">
        <v>11</v>
      </c>
      <c r="S1726" s="45">
        <v>0.18</v>
      </c>
      <c r="X1726" s="9"/>
    </row>
    <row r="1727" spans="1:33" x14ac:dyDescent="0.25">
      <c r="A1727">
        <v>20</v>
      </c>
      <c r="B1727">
        <v>22</v>
      </c>
      <c r="C1727">
        <v>100</v>
      </c>
      <c r="D1727">
        <v>12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3</v>
      </c>
      <c r="K1727">
        <v>4</v>
      </c>
      <c r="L1727">
        <v>1</v>
      </c>
      <c r="M1727" t="s">
        <v>1468</v>
      </c>
      <c r="N1727">
        <v>1541</v>
      </c>
      <c r="O1727">
        <v>0.15</v>
      </c>
      <c r="P1727" t="s">
        <v>327</v>
      </c>
      <c r="Q1727">
        <v>1.4</v>
      </c>
      <c r="R1727">
        <v>10</v>
      </c>
      <c r="S1727">
        <v>7.0000000000000007E-2</v>
      </c>
      <c r="T1727">
        <v>2.1999999999999999E-2</v>
      </c>
      <c r="X1727" s="9">
        <f t="shared" ref="X1727:X1738" si="58">T1727/O1727</f>
        <v>0.14666666666666667</v>
      </c>
    </row>
    <row r="1728" spans="1:33" x14ac:dyDescent="0.25">
      <c r="A1728">
        <v>22</v>
      </c>
      <c r="B1728">
        <v>24</v>
      </c>
      <c r="C1728">
        <v>100</v>
      </c>
      <c r="D1728">
        <v>18</v>
      </c>
      <c r="E1728">
        <v>1</v>
      </c>
      <c r="F1728">
        <v>1</v>
      </c>
      <c r="G1728">
        <v>1</v>
      </c>
      <c r="H1728">
        <v>1</v>
      </c>
      <c r="I1728">
        <v>0</v>
      </c>
      <c r="J1728">
        <v>3</v>
      </c>
      <c r="K1728">
        <v>1</v>
      </c>
      <c r="L1728">
        <v>1</v>
      </c>
      <c r="M1728" s="57" t="s">
        <v>1469</v>
      </c>
      <c r="N1728" s="7">
        <v>1542</v>
      </c>
      <c r="O1728">
        <v>0.41</v>
      </c>
      <c r="P1728" t="s">
        <v>327</v>
      </c>
      <c r="Q1728">
        <v>5.3</v>
      </c>
      <c r="R1728">
        <v>8</v>
      </c>
      <c r="S1728">
        <v>0.12</v>
      </c>
      <c r="T1728">
        <v>4.2999999999999997E-2</v>
      </c>
      <c r="X1728" s="9">
        <f t="shared" si="58"/>
        <v>0.1048780487804878</v>
      </c>
    </row>
    <row r="1729" spans="1:24" x14ac:dyDescent="0.25">
      <c r="A1729">
        <v>24</v>
      </c>
      <c r="B1729">
        <v>26</v>
      </c>
      <c r="C1729">
        <v>100</v>
      </c>
      <c r="D1729">
        <v>12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3</v>
      </c>
      <c r="K1729">
        <v>4</v>
      </c>
      <c r="L1729">
        <v>1</v>
      </c>
      <c r="M1729" s="45" t="s">
        <v>1470</v>
      </c>
      <c r="N1729">
        <v>1543</v>
      </c>
      <c r="O1729">
        <v>0.06</v>
      </c>
      <c r="P1729" t="s">
        <v>327</v>
      </c>
      <c r="Q1729">
        <v>0.7</v>
      </c>
      <c r="R1729">
        <v>7</v>
      </c>
      <c r="S1729">
        <v>0.03</v>
      </c>
      <c r="T1729">
        <v>8.9999999999999993E-3</v>
      </c>
      <c r="X1729" s="9">
        <f t="shared" si="58"/>
        <v>0.15</v>
      </c>
    </row>
    <row r="1730" spans="1:24" x14ac:dyDescent="0.25">
      <c r="A1730">
        <v>26</v>
      </c>
      <c r="B1730">
        <v>28</v>
      </c>
      <c r="C1730">
        <v>99</v>
      </c>
      <c r="D1730">
        <v>20</v>
      </c>
      <c r="E1730">
        <v>1</v>
      </c>
      <c r="F1730">
        <v>1</v>
      </c>
      <c r="G1730">
        <v>1</v>
      </c>
      <c r="H1730">
        <v>1</v>
      </c>
      <c r="I1730">
        <v>0</v>
      </c>
      <c r="J1730">
        <v>3</v>
      </c>
      <c r="K1730">
        <v>2</v>
      </c>
      <c r="L1730">
        <v>3</v>
      </c>
      <c r="M1730" s="45" t="s">
        <v>1471</v>
      </c>
      <c r="N1730" s="7">
        <v>1544</v>
      </c>
      <c r="O1730">
        <v>0.97</v>
      </c>
      <c r="P1730">
        <v>8.9999999999999993E-3</v>
      </c>
      <c r="Q1730">
        <v>12</v>
      </c>
      <c r="R1730">
        <v>15</v>
      </c>
      <c r="S1730">
        <v>0.24</v>
      </c>
      <c r="T1730">
        <v>5.8999999999999997E-2</v>
      </c>
      <c r="X1730" s="9">
        <f t="shared" si="58"/>
        <v>6.0824742268041236E-2</v>
      </c>
    </row>
    <row r="1731" spans="1:24" x14ac:dyDescent="0.25">
      <c r="A1731">
        <v>28</v>
      </c>
      <c r="B1731">
        <v>30</v>
      </c>
      <c r="C1731">
        <v>100</v>
      </c>
      <c r="D1731">
        <v>14</v>
      </c>
      <c r="E1731">
        <v>1</v>
      </c>
      <c r="F1731">
        <v>1</v>
      </c>
      <c r="G1731">
        <v>1</v>
      </c>
      <c r="H1731">
        <v>1</v>
      </c>
      <c r="I1731">
        <v>0</v>
      </c>
      <c r="J1731">
        <v>3</v>
      </c>
      <c r="L1731">
        <v>0</v>
      </c>
      <c r="M1731" s="6" t="s">
        <v>1472</v>
      </c>
      <c r="N1731">
        <v>1545</v>
      </c>
      <c r="O1731">
        <v>0.08</v>
      </c>
      <c r="P1731" t="s">
        <v>327</v>
      </c>
      <c r="Q1731">
        <v>0.9</v>
      </c>
      <c r="R1731">
        <v>7</v>
      </c>
      <c r="S1731">
        <v>0.03</v>
      </c>
      <c r="T1731">
        <v>0.01</v>
      </c>
      <c r="X1731" s="9">
        <f t="shared" si="58"/>
        <v>0.125</v>
      </c>
    </row>
    <row r="1732" spans="1:24" x14ac:dyDescent="0.25">
      <c r="A1732">
        <v>30</v>
      </c>
      <c r="B1732">
        <v>32</v>
      </c>
      <c r="C1732">
        <v>100</v>
      </c>
      <c r="D1732">
        <v>16</v>
      </c>
      <c r="E1732">
        <v>1</v>
      </c>
      <c r="F1732">
        <v>1</v>
      </c>
      <c r="G1732">
        <v>1</v>
      </c>
      <c r="H1732">
        <v>1</v>
      </c>
      <c r="I1732">
        <v>0</v>
      </c>
      <c r="J1732">
        <v>3</v>
      </c>
      <c r="K1732">
        <v>4</v>
      </c>
      <c r="L1732">
        <v>1</v>
      </c>
      <c r="M1732" s="69" t="s">
        <v>1473</v>
      </c>
      <c r="N1732" s="7">
        <v>1546</v>
      </c>
      <c r="O1732">
        <v>0.11</v>
      </c>
      <c r="P1732" t="s">
        <v>327</v>
      </c>
      <c r="Q1732">
        <v>1.3</v>
      </c>
      <c r="R1732">
        <v>6</v>
      </c>
      <c r="S1732">
        <v>0.04</v>
      </c>
      <c r="T1732">
        <v>1.2999999999999999E-2</v>
      </c>
      <c r="X1732" s="9">
        <f t="shared" si="58"/>
        <v>0.11818181818181818</v>
      </c>
    </row>
    <row r="1733" spans="1:24" x14ac:dyDescent="0.25">
      <c r="A1733">
        <v>32</v>
      </c>
      <c r="B1733">
        <v>34</v>
      </c>
      <c r="C1733">
        <v>100</v>
      </c>
      <c r="D1733">
        <v>20</v>
      </c>
      <c r="E1733">
        <v>1</v>
      </c>
      <c r="F1733">
        <v>1</v>
      </c>
      <c r="G1733">
        <v>2</v>
      </c>
      <c r="H1733">
        <v>1</v>
      </c>
      <c r="I1733">
        <v>0</v>
      </c>
      <c r="J1733">
        <v>3</v>
      </c>
      <c r="K1733">
        <v>2</v>
      </c>
      <c r="L1733">
        <v>2</v>
      </c>
      <c r="M1733" t="s">
        <v>1474</v>
      </c>
      <c r="N1733">
        <v>1547</v>
      </c>
      <c r="O1733">
        <v>0.21</v>
      </c>
      <c r="P1733" t="s">
        <v>327</v>
      </c>
      <c r="Q1733">
        <v>2.6</v>
      </c>
      <c r="R1733">
        <v>7</v>
      </c>
      <c r="S1733">
        <v>0.06</v>
      </c>
      <c r="T1733">
        <v>2.5000000000000001E-2</v>
      </c>
      <c r="X1733" s="9">
        <f t="shared" si="58"/>
        <v>0.11904761904761905</v>
      </c>
    </row>
    <row r="1734" spans="1:24" x14ac:dyDescent="0.25">
      <c r="A1734">
        <v>34</v>
      </c>
      <c r="B1734">
        <v>36</v>
      </c>
      <c r="C1734">
        <v>100</v>
      </c>
      <c r="D1734">
        <v>20</v>
      </c>
      <c r="E1734">
        <v>1</v>
      </c>
      <c r="F1734">
        <v>1</v>
      </c>
      <c r="G1734">
        <v>2</v>
      </c>
      <c r="H1734">
        <v>3</v>
      </c>
      <c r="I1734">
        <v>0</v>
      </c>
      <c r="J1734">
        <v>2</v>
      </c>
      <c r="K1734">
        <v>2</v>
      </c>
      <c r="L1734">
        <v>3</v>
      </c>
      <c r="M1734" t="s">
        <v>1475</v>
      </c>
      <c r="N1734" s="7">
        <v>1548</v>
      </c>
      <c r="O1734">
        <v>0.88</v>
      </c>
      <c r="P1734">
        <v>1.2999999999999999E-2</v>
      </c>
      <c r="Q1734">
        <v>12.6</v>
      </c>
      <c r="R1734">
        <v>4</v>
      </c>
      <c r="S1734">
        <v>0.22</v>
      </c>
      <c r="T1734">
        <v>0.06</v>
      </c>
      <c r="X1734" s="9">
        <f t="shared" si="58"/>
        <v>6.8181818181818177E-2</v>
      </c>
    </row>
    <row r="1735" spans="1:24" x14ac:dyDescent="0.25">
      <c r="A1735">
        <v>36</v>
      </c>
      <c r="B1735">
        <v>38</v>
      </c>
      <c r="C1735">
        <v>100</v>
      </c>
      <c r="D1735">
        <v>14</v>
      </c>
      <c r="E1735">
        <v>1</v>
      </c>
      <c r="F1735">
        <v>1</v>
      </c>
      <c r="G1735">
        <v>2</v>
      </c>
      <c r="H1735">
        <v>3</v>
      </c>
      <c r="I1735">
        <v>0</v>
      </c>
      <c r="J1735">
        <v>0</v>
      </c>
      <c r="K1735">
        <v>2</v>
      </c>
      <c r="L1735">
        <v>3</v>
      </c>
      <c r="M1735" s="6" t="s">
        <v>1476</v>
      </c>
      <c r="N1735">
        <v>1549</v>
      </c>
      <c r="O1735">
        <v>0.33</v>
      </c>
      <c r="P1735">
        <v>5.0000000000000001E-3</v>
      </c>
      <c r="Q1735">
        <v>5.4</v>
      </c>
      <c r="R1735">
        <v>5</v>
      </c>
      <c r="S1735" s="9">
        <v>0.1</v>
      </c>
      <c r="T1735">
        <v>0.03</v>
      </c>
      <c r="X1735" s="9">
        <f t="shared" si="58"/>
        <v>9.0909090909090898E-2</v>
      </c>
    </row>
    <row r="1736" spans="1:24" x14ac:dyDescent="0.25">
      <c r="A1736">
        <v>38</v>
      </c>
      <c r="B1736">
        <v>40</v>
      </c>
      <c r="C1736">
        <v>100</v>
      </c>
      <c r="D1736">
        <v>10</v>
      </c>
      <c r="E1736">
        <v>1</v>
      </c>
      <c r="F1736">
        <v>1</v>
      </c>
      <c r="G1736">
        <v>3</v>
      </c>
      <c r="H1736">
        <v>3</v>
      </c>
      <c r="I1736">
        <v>0</v>
      </c>
      <c r="J1736">
        <v>0</v>
      </c>
      <c r="K1736">
        <v>2</v>
      </c>
      <c r="L1736">
        <v>3</v>
      </c>
      <c r="M1736" t="s">
        <v>1477</v>
      </c>
      <c r="N1736" s="7">
        <v>1550</v>
      </c>
      <c r="O1736">
        <v>3.56</v>
      </c>
      <c r="P1736">
        <v>6.6000000000000003E-2</v>
      </c>
      <c r="Q1736">
        <v>62.5</v>
      </c>
      <c r="R1736">
        <v>5</v>
      </c>
      <c r="S1736">
        <v>0.81</v>
      </c>
      <c r="T1736">
        <v>7.4999999999999997E-2</v>
      </c>
      <c r="X1736" s="9">
        <f t="shared" si="58"/>
        <v>2.1067415730337078E-2</v>
      </c>
    </row>
    <row r="1737" spans="1:24" x14ac:dyDescent="0.25">
      <c r="A1737">
        <v>40</v>
      </c>
      <c r="B1737">
        <v>42</v>
      </c>
      <c r="C1737">
        <v>100</v>
      </c>
      <c r="D1737">
        <v>12</v>
      </c>
      <c r="E1737">
        <v>1</v>
      </c>
      <c r="F1737">
        <v>1</v>
      </c>
      <c r="G1737">
        <v>1</v>
      </c>
      <c r="H1737">
        <v>2</v>
      </c>
      <c r="I1737">
        <v>0</v>
      </c>
      <c r="J1737">
        <v>1</v>
      </c>
      <c r="K1737">
        <v>2</v>
      </c>
      <c r="L1737">
        <v>2</v>
      </c>
      <c r="M1737" t="s">
        <v>1478</v>
      </c>
      <c r="N1737">
        <v>1551</v>
      </c>
      <c r="O1737" s="9">
        <v>0.2</v>
      </c>
      <c r="P1737" t="s">
        <v>327</v>
      </c>
      <c r="Q1737">
        <v>3.3</v>
      </c>
      <c r="R1737">
        <v>5</v>
      </c>
      <c r="S1737">
        <v>0.06</v>
      </c>
      <c r="T1737">
        <v>3.3000000000000002E-2</v>
      </c>
      <c r="X1737" s="9">
        <f t="shared" si="58"/>
        <v>0.16500000000000001</v>
      </c>
    </row>
    <row r="1738" spans="1:24" x14ac:dyDescent="0.25">
      <c r="A1738">
        <v>42</v>
      </c>
      <c r="B1738">
        <v>44</v>
      </c>
      <c r="C1738">
        <v>100</v>
      </c>
      <c r="D1738">
        <v>7</v>
      </c>
      <c r="E1738">
        <v>1</v>
      </c>
      <c r="F1738">
        <v>1</v>
      </c>
      <c r="G1738">
        <v>2</v>
      </c>
      <c r="H1738">
        <v>2</v>
      </c>
      <c r="I1738">
        <v>0</v>
      </c>
      <c r="J1738">
        <v>2</v>
      </c>
      <c r="K1738">
        <v>2</v>
      </c>
      <c r="L1738">
        <v>1</v>
      </c>
      <c r="M1738" t="s">
        <v>1479</v>
      </c>
      <c r="N1738" s="7">
        <v>1552</v>
      </c>
      <c r="O1738">
        <v>0.25</v>
      </c>
      <c r="P1738">
        <v>6.0000000000000001E-3</v>
      </c>
      <c r="Q1738">
        <v>6.3</v>
      </c>
      <c r="R1738">
        <v>2</v>
      </c>
      <c r="S1738">
        <v>0.08</v>
      </c>
      <c r="T1738">
        <v>0.02</v>
      </c>
      <c r="X1738" s="9">
        <f t="shared" si="58"/>
        <v>0.08</v>
      </c>
    </row>
    <row r="1739" spans="1:24" x14ac:dyDescent="0.25">
      <c r="A1739">
        <v>44</v>
      </c>
      <c r="B1739">
        <v>46</v>
      </c>
      <c r="C1739">
        <v>100</v>
      </c>
      <c r="D1739">
        <v>6</v>
      </c>
      <c r="E1739">
        <v>1</v>
      </c>
      <c r="F1739">
        <v>1</v>
      </c>
      <c r="G1739">
        <v>2</v>
      </c>
      <c r="H1739">
        <v>2</v>
      </c>
      <c r="I1739">
        <v>0</v>
      </c>
      <c r="J1739">
        <v>2</v>
      </c>
      <c r="K1739">
        <v>2</v>
      </c>
      <c r="L1739">
        <v>3</v>
      </c>
      <c r="M1739" s="69" t="s">
        <v>1480</v>
      </c>
      <c r="N1739">
        <v>1553</v>
      </c>
      <c r="O1739">
        <v>0.65</v>
      </c>
      <c r="P1739" t="s">
        <v>327</v>
      </c>
      <c r="Q1739">
        <v>16.899999999999999</v>
      </c>
      <c r="R1739">
        <v>9</v>
      </c>
      <c r="S1739" s="9">
        <v>0.2</v>
      </c>
    </row>
    <row r="1740" spans="1:24" x14ac:dyDescent="0.25">
      <c r="A1740">
        <v>46</v>
      </c>
      <c r="B1740">
        <v>48</v>
      </c>
      <c r="C1740">
        <v>100</v>
      </c>
      <c r="D1740">
        <v>8</v>
      </c>
      <c r="E1740">
        <v>1</v>
      </c>
      <c r="F1740">
        <v>1</v>
      </c>
      <c r="G1740">
        <v>1</v>
      </c>
      <c r="H1740">
        <v>1</v>
      </c>
      <c r="I1740">
        <v>0</v>
      </c>
      <c r="J1740">
        <v>2</v>
      </c>
      <c r="K1740">
        <v>2</v>
      </c>
      <c r="L1740">
        <v>1</v>
      </c>
      <c r="M1740" t="s">
        <v>1481</v>
      </c>
      <c r="N1740" s="7">
        <v>1554</v>
      </c>
      <c r="O1740">
        <v>0.23</v>
      </c>
      <c r="P1740">
        <v>5.0000000000000001E-3</v>
      </c>
      <c r="Q1740">
        <v>5.7</v>
      </c>
      <c r="R1740">
        <v>5</v>
      </c>
      <c r="S1740" s="9">
        <v>0.1</v>
      </c>
    </row>
    <row r="1741" spans="1:24" x14ac:dyDescent="0.25">
      <c r="A1741">
        <v>48</v>
      </c>
      <c r="B1741">
        <v>50</v>
      </c>
      <c r="C1741">
        <v>100</v>
      </c>
      <c r="D1741">
        <v>5</v>
      </c>
      <c r="E1741">
        <v>1</v>
      </c>
      <c r="F1741">
        <v>1</v>
      </c>
      <c r="G1741">
        <v>2</v>
      </c>
      <c r="H1741">
        <v>2</v>
      </c>
      <c r="I1741">
        <v>0</v>
      </c>
      <c r="J1741">
        <v>2</v>
      </c>
      <c r="K1741">
        <v>2</v>
      </c>
      <c r="L1741">
        <v>1</v>
      </c>
      <c r="M1741" t="s">
        <v>1481</v>
      </c>
      <c r="N1741">
        <v>1555</v>
      </c>
      <c r="O1741">
        <v>0.18</v>
      </c>
      <c r="P1741">
        <v>7.0000000000000001E-3</v>
      </c>
      <c r="Q1741">
        <v>4.4000000000000004</v>
      </c>
      <c r="R1741">
        <v>20</v>
      </c>
      <c r="S1741">
        <v>7.0000000000000007E-2</v>
      </c>
    </row>
    <row r="1742" spans="1:24" x14ac:dyDescent="0.25">
      <c r="A1742">
        <v>50</v>
      </c>
      <c r="B1742">
        <v>52</v>
      </c>
      <c r="C1742">
        <v>100</v>
      </c>
      <c r="D1742">
        <v>10</v>
      </c>
      <c r="E1742">
        <v>1</v>
      </c>
      <c r="F1742">
        <v>2</v>
      </c>
      <c r="G1742">
        <v>2</v>
      </c>
      <c r="H1742">
        <v>3</v>
      </c>
      <c r="I1742">
        <v>0</v>
      </c>
      <c r="J1742">
        <v>1</v>
      </c>
      <c r="K1742">
        <v>2</v>
      </c>
      <c r="L1742">
        <v>2</v>
      </c>
      <c r="M1742" t="s">
        <v>1481</v>
      </c>
      <c r="N1742" s="7">
        <v>1556</v>
      </c>
      <c r="O1742">
        <v>0.13</v>
      </c>
      <c r="P1742">
        <v>1.2999999999999999E-2</v>
      </c>
      <c r="Q1742">
        <v>3.5</v>
      </c>
      <c r="R1742">
        <v>13</v>
      </c>
      <c r="S1742">
        <v>0.05</v>
      </c>
    </row>
    <row r="1743" spans="1:24" x14ac:dyDescent="0.25">
      <c r="A1743">
        <v>52</v>
      </c>
      <c r="B1743">
        <v>54</v>
      </c>
      <c r="C1743">
        <v>100</v>
      </c>
      <c r="D1743">
        <v>20</v>
      </c>
      <c r="E1743">
        <v>1</v>
      </c>
      <c r="F1743">
        <v>2</v>
      </c>
      <c r="G1743">
        <v>2</v>
      </c>
      <c r="H1743">
        <v>2</v>
      </c>
      <c r="I1743">
        <v>0</v>
      </c>
      <c r="J1743">
        <v>1</v>
      </c>
      <c r="K1743">
        <v>2</v>
      </c>
      <c r="L1743">
        <v>1</v>
      </c>
      <c r="M1743"/>
      <c r="N1743">
        <v>1557</v>
      </c>
      <c r="O1743">
        <v>0.32</v>
      </c>
      <c r="P1743">
        <v>0.02</v>
      </c>
      <c r="Q1743">
        <v>9.6999999999999993</v>
      </c>
      <c r="R1743">
        <v>4</v>
      </c>
      <c r="S1743" s="9">
        <v>0.1</v>
      </c>
    </row>
    <row r="1744" spans="1:24" x14ac:dyDescent="0.25">
      <c r="A1744">
        <v>54</v>
      </c>
      <c r="B1744">
        <v>56</v>
      </c>
      <c r="C1744">
        <v>100</v>
      </c>
      <c r="D1744">
        <v>10</v>
      </c>
      <c r="E1744">
        <v>1</v>
      </c>
      <c r="F1744">
        <v>3</v>
      </c>
      <c r="G1744">
        <v>2</v>
      </c>
      <c r="H1744">
        <v>3</v>
      </c>
      <c r="I1744">
        <v>0</v>
      </c>
      <c r="J1744">
        <v>1</v>
      </c>
      <c r="K1744">
        <v>2</v>
      </c>
      <c r="L1744">
        <v>2</v>
      </c>
      <c r="M1744" t="s">
        <v>1482</v>
      </c>
      <c r="N1744" s="7">
        <v>1558</v>
      </c>
      <c r="O1744">
        <v>0.19</v>
      </c>
      <c r="P1744">
        <v>1.4999999999999999E-2</v>
      </c>
      <c r="Q1744">
        <v>8.1999999999999993</v>
      </c>
      <c r="R1744">
        <v>8</v>
      </c>
      <c r="S1744">
        <v>0.08</v>
      </c>
    </row>
    <row r="1745" spans="1:19" x14ac:dyDescent="0.25">
      <c r="A1745">
        <v>56</v>
      </c>
      <c r="B1745">
        <v>58</v>
      </c>
      <c r="C1745">
        <v>100</v>
      </c>
      <c r="D1745">
        <v>5</v>
      </c>
      <c r="E1745">
        <v>1</v>
      </c>
      <c r="F1745">
        <v>3</v>
      </c>
      <c r="G1745">
        <v>1</v>
      </c>
      <c r="H1745">
        <v>2</v>
      </c>
      <c r="I1745">
        <v>0</v>
      </c>
      <c r="J1745">
        <v>1</v>
      </c>
      <c r="K1745">
        <v>2</v>
      </c>
      <c r="L1745">
        <v>1</v>
      </c>
      <c r="M1745"/>
      <c r="N1745">
        <v>1559</v>
      </c>
      <c r="O1745">
        <v>0.35</v>
      </c>
      <c r="P1745">
        <v>2.4E-2</v>
      </c>
      <c r="Q1745">
        <v>16</v>
      </c>
      <c r="R1745">
        <v>7</v>
      </c>
      <c r="S1745">
        <v>0.13</v>
      </c>
    </row>
    <row r="1746" spans="1:19" x14ac:dyDescent="0.25">
      <c r="M1746" s="45" t="s">
        <v>600</v>
      </c>
      <c r="N1746" s="59">
        <v>1560</v>
      </c>
      <c r="O1746" s="45">
        <v>1.05</v>
      </c>
      <c r="P1746">
        <v>0.153</v>
      </c>
      <c r="Q1746" s="45">
        <v>93.2</v>
      </c>
      <c r="R1746">
        <v>12</v>
      </c>
      <c r="S1746" s="45">
        <v>0.47</v>
      </c>
    </row>
    <row r="1747" spans="1:19" x14ac:dyDescent="0.25">
      <c r="A1747">
        <v>58</v>
      </c>
      <c r="B1747">
        <v>60</v>
      </c>
      <c r="C1747">
        <v>100</v>
      </c>
      <c r="D1747">
        <v>9</v>
      </c>
      <c r="E1747">
        <v>1</v>
      </c>
      <c r="F1747">
        <v>3</v>
      </c>
      <c r="G1747">
        <v>2</v>
      </c>
      <c r="H1747">
        <v>2</v>
      </c>
      <c r="I1747">
        <v>0</v>
      </c>
      <c r="J1747">
        <v>2</v>
      </c>
      <c r="K1747">
        <v>2</v>
      </c>
      <c r="L1747">
        <v>1</v>
      </c>
      <c r="M1747" t="s">
        <v>1483</v>
      </c>
      <c r="N1747">
        <v>1561</v>
      </c>
      <c r="O1747" s="9">
        <v>0.5</v>
      </c>
      <c r="P1747">
        <v>3.3000000000000002E-2</v>
      </c>
      <c r="Q1747">
        <v>19</v>
      </c>
      <c r="R1747">
        <v>7</v>
      </c>
      <c r="S1747">
        <v>0.15</v>
      </c>
    </row>
    <row r="1748" spans="1:19" x14ac:dyDescent="0.25">
      <c r="A1748">
        <v>60</v>
      </c>
      <c r="B1748">
        <v>62</v>
      </c>
      <c r="C1748">
        <v>100</v>
      </c>
      <c r="D1748">
        <v>10</v>
      </c>
      <c r="E1748">
        <v>1</v>
      </c>
      <c r="F1748">
        <v>2</v>
      </c>
      <c r="G1748">
        <v>2</v>
      </c>
      <c r="H1748">
        <v>1</v>
      </c>
      <c r="I1748">
        <v>1</v>
      </c>
      <c r="J1748">
        <v>3</v>
      </c>
      <c r="K1748">
        <v>4</v>
      </c>
      <c r="L1748">
        <v>1</v>
      </c>
      <c r="M1748" t="s">
        <v>1484</v>
      </c>
      <c r="N1748" s="7">
        <v>1562</v>
      </c>
      <c r="O1748" s="9">
        <v>0.1</v>
      </c>
      <c r="P1748" t="s">
        <v>327</v>
      </c>
      <c r="Q1748">
        <v>1</v>
      </c>
      <c r="R1748">
        <v>5</v>
      </c>
      <c r="S1748">
        <v>0.04</v>
      </c>
    </row>
    <row r="1749" spans="1:19" x14ac:dyDescent="0.25">
      <c r="A1749">
        <v>62</v>
      </c>
      <c r="B1749">
        <v>64</v>
      </c>
      <c r="C1749">
        <v>100</v>
      </c>
      <c r="D1749">
        <v>6</v>
      </c>
      <c r="E1749">
        <v>1</v>
      </c>
      <c r="F1749">
        <v>1</v>
      </c>
      <c r="G1749">
        <v>2</v>
      </c>
      <c r="H1749">
        <v>2</v>
      </c>
      <c r="I1749">
        <v>1</v>
      </c>
      <c r="J1749">
        <v>3</v>
      </c>
      <c r="K1749">
        <v>4</v>
      </c>
      <c r="L1749">
        <v>1</v>
      </c>
      <c r="M1749"/>
      <c r="N1749">
        <v>1563</v>
      </c>
      <c r="O1749">
        <v>0.12</v>
      </c>
      <c r="P1749" t="s">
        <v>327</v>
      </c>
      <c r="Q1749">
        <v>1.6</v>
      </c>
      <c r="R1749">
        <v>8</v>
      </c>
      <c r="S1749">
        <v>0.04</v>
      </c>
    </row>
    <row r="1750" spans="1:19" x14ac:dyDescent="0.25">
      <c r="A1750">
        <v>64</v>
      </c>
      <c r="B1750">
        <v>66</v>
      </c>
      <c r="C1750">
        <v>100</v>
      </c>
      <c r="D1750">
        <v>5</v>
      </c>
      <c r="E1750">
        <v>1</v>
      </c>
      <c r="F1750">
        <v>2</v>
      </c>
      <c r="G1750">
        <v>2</v>
      </c>
      <c r="H1750">
        <v>1</v>
      </c>
      <c r="I1750">
        <v>1</v>
      </c>
      <c r="J1750">
        <v>3</v>
      </c>
      <c r="K1750">
        <v>4</v>
      </c>
      <c r="L1750">
        <v>1</v>
      </c>
      <c r="M1750"/>
      <c r="N1750" s="7">
        <v>1564</v>
      </c>
      <c r="O1750">
        <v>0.49</v>
      </c>
      <c r="P1750">
        <v>6.0000000000000001E-3</v>
      </c>
      <c r="Q1750">
        <v>6.7</v>
      </c>
      <c r="R1750">
        <v>12</v>
      </c>
      <c r="S1750">
        <v>0.14000000000000001</v>
      </c>
    </row>
    <row r="1751" spans="1:19" x14ac:dyDescent="0.25">
      <c r="A1751">
        <v>66</v>
      </c>
      <c r="B1751">
        <v>68</v>
      </c>
      <c r="C1751">
        <v>100</v>
      </c>
      <c r="D1751">
        <v>6</v>
      </c>
      <c r="E1751">
        <v>1</v>
      </c>
      <c r="F1751">
        <v>2</v>
      </c>
      <c r="G1751">
        <v>2</v>
      </c>
      <c r="H1751">
        <v>2</v>
      </c>
      <c r="I1751">
        <v>2</v>
      </c>
      <c r="J1751">
        <v>3</v>
      </c>
      <c r="K1751">
        <v>4</v>
      </c>
      <c r="L1751">
        <v>1</v>
      </c>
      <c r="M1751" t="s">
        <v>1485</v>
      </c>
      <c r="N1751">
        <v>1565</v>
      </c>
      <c r="O1751">
        <v>0.24</v>
      </c>
      <c r="P1751">
        <v>5.0000000000000001E-3</v>
      </c>
      <c r="Q1751">
        <v>2</v>
      </c>
      <c r="R1751">
        <v>10</v>
      </c>
      <c r="S1751">
        <v>0.08</v>
      </c>
    </row>
    <row r="1752" spans="1:19" x14ac:dyDescent="0.25">
      <c r="A1752">
        <v>68</v>
      </c>
      <c r="B1752">
        <v>70</v>
      </c>
      <c r="C1752">
        <v>100</v>
      </c>
      <c r="D1752">
        <v>5</v>
      </c>
      <c r="E1752">
        <v>1</v>
      </c>
      <c r="F1752">
        <v>3</v>
      </c>
      <c r="G1752">
        <v>3</v>
      </c>
      <c r="H1752">
        <v>1</v>
      </c>
      <c r="I1752">
        <v>1</v>
      </c>
      <c r="J1752">
        <v>1</v>
      </c>
      <c r="K1752">
        <v>2</v>
      </c>
      <c r="L1752">
        <v>2</v>
      </c>
      <c r="M1752" s="6" t="s">
        <v>1486</v>
      </c>
      <c r="N1752" s="7">
        <v>1566</v>
      </c>
      <c r="O1752">
        <v>0.51</v>
      </c>
      <c r="P1752" t="s">
        <v>327</v>
      </c>
      <c r="Q1752">
        <v>10.4</v>
      </c>
      <c r="R1752">
        <v>17</v>
      </c>
      <c r="S1752">
        <v>0.16</v>
      </c>
    </row>
    <row r="1753" spans="1:19" x14ac:dyDescent="0.25">
      <c r="A1753">
        <v>70</v>
      </c>
      <c r="B1753">
        <v>72</v>
      </c>
      <c r="C1753">
        <v>100</v>
      </c>
      <c r="D1753">
        <v>6</v>
      </c>
      <c r="E1753">
        <v>1</v>
      </c>
      <c r="F1753">
        <v>3</v>
      </c>
      <c r="G1753">
        <v>3</v>
      </c>
      <c r="H1753">
        <v>1</v>
      </c>
      <c r="I1753">
        <v>0</v>
      </c>
      <c r="J1753">
        <v>1</v>
      </c>
      <c r="K1753">
        <v>2</v>
      </c>
      <c r="L1753">
        <v>3</v>
      </c>
      <c r="M1753" t="s">
        <v>1487</v>
      </c>
      <c r="N1753">
        <v>1567</v>
      </c>
      <c r="O1753">
        <v>1.1599999999999999</v>
      </c>
      <c r="P1753">
        <v>2.8000000000000001E-2</v>
      </c>
      <c r="Q1753">
        <v>31.5</v>
      </c>
      <c r="R1753">
        <v>104</v>
      </c>
      <c r="S1753">
        <v>0.31</v>
      </c>
    </row>
    <row r="1754" spans="1:19" x14ac:dyDescent="0.25">
      <c r="A1754">
        <v>72</v>
      </c>
      <c r="B1754">
        <v>74</v>
      </c>
      <c r="C1754">
        <v>100</v>
      </c>
      <c r="D1754">
        <v>4</v>
      </c>
      <c r="E1754">
        <v>1</v>
      </c>
      <c r="F1754">
        <v>3</v>
      </c>
      <c r="G1754">
        <v>3</v>
      </c>
      <c r="H1754">
        <v>1</v>
      </c>
      <c r="I1754">
        <v>0</v>
      </c>
      <c r="J1754">
        <v>1</v>
      </c>
      <c r="K1754">
        <v>2</v>
      </c>
      <c r="L1754">
        <v>3</v>
      </c>
      <c r="M1754" t="s">
        <v>1488</v>
      </c>
      <c r="N1754" s="7">
        <v>1568</v>
      </c>
      <c r="O1754">
        <v>0.82</v>
      </c>
      <c r="P1754">
        <v>1.4E-2</v>
      </c>
      <c r="Q1754">
        <v>18.600000000000001</v>
      </c>
      <c r="R1754">
        <v>55</v>
      </c>
      <c r="S1754">
        <v>0.26</v>
      </c>
    </row>
    <row r="1755" spans="1:19" x14ac:dyDescent="0.25">
      <c r="A1755">
        <v>74</v>
      </c>
      <c r="B1755">
        <v>76</v>
      </c>
      <c r="C1755">
        <v>100</v>
      </c>
      <c r="D1755">
        <v>7</v>
      </c>
      <c r="E1755">
        <v>1</v>
      </c>
      <c r="F1755">
        <v>3</v>
      </c>
      <c r="G1755">
        <v>2</v>
      </c>
      <c r="H1755">
        <v>1</v>
      </c>
      <c r="I1755">
        <v>0</v>
      </c>
      <c r="J1755">
        <v>1</v>
      </c>
      <c r="K1755">
        <v>2</v>
      </c>
      <c r="L1755">
        <v>3</v>
      </c>
      <c r="M1755"/>
      <c r="N1755">
        <v>1569</v>
      </c>
      <c r="O1755">
        <v>2.92</v>
      </c>
      <c r="P1755">
        <v>8.7999999999999995E-2</v>
      </c>
      <c r="Q1755">
        <v>83.5</v>
      </c>
      <c r="R1755">
        <v>100</v>
      </c>
      <c r="S1755">
        <v>1.1200000000000001</v>
      </c>
    </row>
    <row r="1756" spans="1:19" x14ac:dyDescent="0.25">
      <c r="A1756">
        <v>76</v>
      </c>
      <c r="B1756">
        <v>78</v>
      </c>
      <c r="C1756">
        <v>100</v>
      </c>
      <c r="D1756">
        <v>5</v>
      </c>
      <c r="E1756">
        <v>1</v>
      </c>
      <c r="F1756">
        <v>2</v>
      </c>
      <c r="G1756">
        <v>3</v>
      </c>
      <c r="H1756">
        <v>3</v>
      </c>
      <c r="I1756">
        <v>1</v>
      </c>
      <c r="J1756">
        <v>2</v>
      </c>
      <c r="K1756">
        <v>3</v>
      </c>
      <c r="L1756">
        <v>2</v>
      </c>
      <c r="M1756" s="57" t="s">
        <v>1489</v>
      </c>
      <c r="N1756" s="7">
        <v>1570</v>
      </c>
      <c r="O1756">
        <v>0.25</v>
      </c>
      <c r="P1756" t="s">
        <v>327</v>
      </c>
      <c r="Q1756">
        <v>3.3</v>
      </c>
      <c r="R1756">
        <v>16</v>
      </c>
      <c r="S1756">
        <v>0.09</v>
      </c>
    </row>
    <row r="1757" spans="1:19" x14ac:dyDescent="0.25">
      <c r="A1757">
        <v>78</v>
      </c>
      <c r="B1757">
        <v>80</v>
      </c>
      <c r="C1757">
        <v>100</v>
      </c>
      <c r="D1757">
        <v>4</v>
      </c>
      <c r="E1757">
        <v>1</v>
      </c>
      <c r="F1757">
        <v>1</v>
      </c>
      <c r="G1757">
        <v>3</v>
      </c>
      <c r="H1757">
        <v>3</v>
      </c>
      <c r="I1757">
        <v>2</v>
      </c>
      <c r="J1757">
        <v>3</v>
      </c>
      <c r="K1757">
        <v>3</v>
      </c>
      <c r="L1757">
        <v>2</v>
      </c>
      <c r="M1757" s="8" t="s">
        <v>1490</v>
      </c>
      <c r="N1757">
        <v>1571</v>
      </c>
      <c r="O1757">
        <v>0.16</v>
      </c>
      <c r="P1757">
        <v>0.13700000000000001</v>
      </c>
      <c r="Q1757">
        <v>9.3000000000000007</v>
      </c>
      <c r="R1757">
        <v>10</v>
      </c>
      <c r="S1757">
        <v>0.06</v>
      </c>
    </row>
    <row r="1758" spans="1:19" x14ac:dyDescent="0.25">
      <c r="A1758">
        <v>80</v>
      </c>
      <c r="B1758">
        <v>82</v>
      </c>
      <c r="C1758">
        <v>100</v>
      </c>
      <c r="D1758">
        <v>5</v>
      </c>
      <c r="E1758">
        <v>1</v>
      </c>
      <c r="F1758">
        <v>1</v>
      </c>
      <c r="G1758">
        <v>2</v>
      </c>
      <c r="H1758">
        <v>3</v>
      </c>
      <c r="I1758">
        <v>2</v>
      </c>
      <c r="J1758">
        <v>3</v>
      </c>
      <c r="K1758">
        <v>4</v>
      </c>
      <c r="L1758">
        <v>1</v>
      </c>
      <c r="M1758"/>
      <c r="N1758" s="7">
        <v>1572</v>
      </c>
      <c r="O1758">
        <v>0.17</v>
      </c>
      <c r="P1758" t="s">
        <v>327</v>
      </c>
      <c r="Q1758">
        <v>2.2000000000000002</v>
      </c>
      <c r="R1758">
        <v>18</v>
      </c>
      <c r="S1758">
        <v>7.0000000000000007E-2</v>
      </c>
    </row>
    <row r="1759" spans="1:19" x14ac:dyDescent="0.25">
      <c r="A1759">
        <v>82</v>
      </c>
      <c r="B1759">
        <v>84</v>
      </c>
      <c r="C1759">
        <v>100</v>
      </c>
      <c r="D1759">
        <v>8</v>
      </c>
      <c r="E1759">
        <v>1</v>
      </c>
      <c r="F1759">
        <v>1</v>
      </c>
      <c r="G1759">
        <v>3</v>
      </c>
      <c r="H1759">
        <v>3</v>
      </c>
      <c r="I1759">
        <v>1</v>
      </c>
      <c r="J1759">
        <v>3</v>
      </c>
      <c r="K1759">
        <v>3</v>
      </c>
      <c r="L1759">
        <v>2</v>
      </c>
      <c r="M1759" t="s">
        <v>1491</v>
      </c>
      <c r="N1759">
        <v>1573</v>
      </c>
      <c r="O1759">
        <v>0.17</v>
      </c>
      <c r="P1759" t="s">
        <v>327</v>
      </c>
      <c r="Q1759">
        <v>1.8</v>
      </c>
      <c r="R1759">
        <v>8</v>
      </c>
      <c r="S1759">
        <v>0.06</v>
      </c>
    </row>
    <row r="1760" spans="1:19" x14ac:dyDescent="0.25">
      <c r="A1760">
        <v>84</v>
      </c>
      <c r="B1760">
        <v>86</v>
      </c>
      <c r="C1760">
        <v>100</v>
      </c>
      <c r="D1760">
        <v>6</v>
      </c>
      <c r="E1760">
        <v>1</v>
      </c>
      <c r="F1760">
        <v>1</v>
      </c>
      <c r="G1760">
        <v>2</v>
      </c>
      <c r="H1760">
        <v>3</v>
      </c>
      <c r="I1760">
        <v>2</v>
      </c>
      <c r="J1760">
        <v>3</v>
      </c>
      <c r="K1760">
        <v>4</v>
      </c>
      <c r="L1760">
        <v>1</v>
      </c>
      <c r="M1760"/>
      <c r="N1760" s="7">
        <v>1574</v>
      </c>
      <c r="O1760">
        <v>0.14000000000000001</v>
      </c>
      <c r="P1760" t="s">
        <v>327</v>
      </c>
      <c r="Q1760">
        <v>1.3</v>
      </c>
      <c r="R1760">
        <v>7</v>
      </c>
      <c r="S1760">
        <v>7.0000000000000007E-2</v>
      </c>
    </row>
    <row r="1761" spans="1:20" x14ac:dyDescent="0.25">
      <c r="A1761">
        <v>86</v>
      </c>
      <c r="B1761">
        <v>88</v>
      </c>
      <c r="C1761">
        <v>100</v>
      </c>
      <c r="D1761">
        <v>4</v>
      </c>
      <c r="E1761">
        <v>1</v>
      </c>
      <c r="F1761">
        <v>1</v>
      </c>
      <c r="G1761">
        <v>2</v>
      </c>
      <c r="H1761">
        <v>3</v>
      </c>
      <c r="I1761">
        <v>2</v>
      </c>
      <c r="J1761">
        <v>3</v>
      </c>
      <c r="K1761">
        <v>4</v>
      </c>
      <c r="L1761">
        <v>1</v>
      </c>
      <c r="M1761"/>
      <c r="N1761">
        <v>1575</v>
      </c>
      <c r="O1761">
        <v>0.23</v>
      </c>
      <c r="P1761" t="s">
        <v>327</v>
      </c>
      <c r="Q1761">
        <v>2.2000000000000002</v>
      </c>
      <c r="R1761">
        <v>8</v>
      </c>
      <c r="S1761">
        <v>0.09</v>
      </c>
    </row>
    <row r="1762" spans="1:20" x14ac:dyDescent="0.25">
      <c r="A1762">
        <v>88</v>
      </c>
      <c r="B1762">
        <v>90</v>
      </c>
      <c r="C1762">
        <v>100</v>
      </c>
      <c r="D1762">
        <v>4</v>
      </c>
      <c r="E1762">
        <v>1</v>
      </c>
      <c r="F1762">
        <v>0</v>
      </c>
      <c r="G1762">
        <v>2</v>
      </c>
      <c r="H1762">
        <v>3</v>
      </c>
      <c r="I1762">
        <v>2</v>
      </c>
      <c r="J1762">
        <v>3</v>
      </c>
      <c r="K1762">
        <v>4</v>
      </c>
      <c r="L1762">
        <v>1</v>
      </c>
      <c r="M1762"/>
      <c r="N1762" s="7">
        <v>1576</v>
      </c>
      <c r="O1762">
        <v>0.05</v>
      </c>
      <c r="P1762" t="s">
        <v>327</v>
      </c>
      <c r="Q1762" t="s">
        <v>1112</v>
      </c>
      <c r="R1762">
        <v>10</v>
      </c>
      <c r="S1762">
        <v>0.05</v>
      </c>
      <c r="T1762" s="9">
        <f>AVERAGE(O1762:O1765,O1767:O1780)</f>
        <v>0.13555555555555557</v>
      </c>
    </row>
    <row r="1763" spans="1:20" x14ac:dyDescent="0.25">
      <c r="A1763">
        <v>90</v>
      </c>
      <c r="B1763">
        <v>92</v>
      </c>
      <c r="C1763">
        <v>100</v>
      </c>
      <c r="D1763">
        <v>5</v>
      </c>
      <c r="E1763">
        <v>1</v>
      </c>
      <c r="F1763">
        <v>1</v>
      </c>
      <c r="G1763">
        <v>2</v>
      </c>
      <c r="H1763">
        <v>3</v>
      </c>
      <c r="I1763">
        <v>3</v>
      </c>
      <c r="J1763">
        <v>3</v>
      </c>
      <c r="K1763">
        <v>3</v>
      </c>
      <c r="L1763">
        <v>2</v>
      </c>
      <c r="M1763" t="s">
        <v>1492</v>
      </c>
      <c r="N1763">
        <v>1577</v>
      </c>
      <c r="O1763">
        <v>0.19</v>
      </c>
      <c r="P1763" t="s">
        <v>327</v>
      </c>
      <c r="Q1763">
        <v>2.1</v>
      </c>
      <c r="R1763">
        <v>10</v>
      </c>
      <c r="S1763">
        <v>0.06</v>
      </c>
    </row>
    <row r="1764" spans="1:20" x14ac:dyDescent="0.25">
      <c r="A1764">
        <v>92</v>
      </c>
      <c r="B1764">
        <v>94</v>
      </c>
      <c r="C1764">
        <v>100</v>
      </c>
      <c r="D1764">
        <v>6</v>
      </c>
      <c r="E1764">
        <v>1</v>
      </c>
      <c r="F1764">
        <v>0</v>
      </c>
      <c r="G1764">
        <v>2</v>
      </c>
      <c r="H1764">
        <v>3</v>
      </c>
      <c r="I1764">
        <v>2</v>
      </c>
      <c r="J1764">
        <v>3</v>
      </c>
      <c r="K1764">
        <v>4</v>
      </c>
      <c r="L1764">
        <v>1</v>
      </c>
      <c r="M1764"/>
      <c r="N1764" s="7">
        <v>1578</v>
      </c>
      <c r="O1764">
        <v>0.05</v>
      </c>
      <c r="P1764" t="s">
        <v>327</v>
      </c>
      <c r="Q1764" t="s">
        <v>1112</v>
      </c>
      <c r="R1764">
        <v>13</v>
      </c>
      <c r="S1764">
        <v>0.03</v>
      </c>
    </row>
    <row r="1765" spans="1:20" x14ac:dyDescent="0.25">
      <c r="A1765">
        <v>94</v>
      </c>
      <c r="B1765">
        <v>96</v>
      </c>
      <c r="C1765">
        <v>100</v>
      </c>
      <c r="D1765">
        <v>7</v>
      </c>
      <c r="E1765">
        <v>1</v>
      </c>
      <c r="F1765">
        <v>1</v>
      </c>
      <c r="G1765">
        <v>1</v>
      </c>
      <c r="H1765">
        <v>3</v>
      </c>
      <c r="I1765">
        <v>3</v>
      </c>
      <c r="J1765">
        <v>3</v>
      </c>
      <c r="K1765">
        <v>3</v>
      </c>
      <c r="L1765">
        <v>2</v>
      </c>
      <c r="M1765" t="s">
        <v>1493</v>
      </c>
      <c r="N1765">
        <v>1579</v>
      </c>
      <c r="O1765">
        <v>0.18</v>
      </c>
      <c r="P1765" t="s">
        <v>327</v>
      </c>
      <c r="Q1765">
        <v>1.7</v>
      </c>
      <c r="R1765">
        <v>7</v>
      </c>
      <c r="S1765">
        <v>7.0000000000000007E-2</v>
      </c>
    </row>
    <row r="1766" spans="1:20" x14ac:dyDescent="0.25">
      <c r="M1766" s="45" t="s">
        <v>600</v>
      </c>
      <c r="N1766" s="59">
        <v>1580</v>
      </c>
      <c r="O1766" s="45">
        <v>1.05</v>
      </c>
      <c r="P1766" t="s">
        <v>994</v>
      </c>
      <c r="Q1766" s="45">
        <v>99</v>
      </c>
      <c r="R1766">
        <v>12</v>
      </c>
      <c r="S1766" s="45">
        <v>0.49</v>
      </c>
    </row>
    <row r="1767" spans="1:20" x14ac:dyDescent="0.25">
      <c r="A1767">
        <v>96</v>
      </c>
      <c r="B1767">
        <v>98</v>
      </c>
      <c r="C1767">
        <v>100</v>
      </c>
      <c r="D1767">
        <v>8</v>
      </c>
      <c r="E1767">
        <v>1</v>
      </c>
      <c r="F1767">
        <v>0</v>
      </c>
      <c r="G1767">
        <v>2</v>
      </c>
      <c r="H1767">
        <v>3</v>
      </c>
      <c r="I1767">
        <v>3</v>
      </c>
      <c r="J1767">
        <v>3</v>
      </c>
      <c r="K1767">
        <v>3</v>
      </c>
      <c r="L1767">
        <v>1</v>
      </c>
      <c r="M1767"/>
      <c r="N1767">
        <v>1581</v>
      </c>
      <c r="O1767">
        <v>0.19</v>
      </c>
      <c r="P1767" t="s">
        <v>327</v>
      </c>
      <c r="Q1767">
        <v>1.9</v>
      </c>
      <c r="R1767">
        <v>13</v>
      </c>
      <c r="S1767">
        <v>7.0000000000000007E-2</v>
      </c>
    </row>
    <row r="1768" spans="1:20" x14ac:dyDescent="0.25">
      <c r="A1768">
        <v>98</v>
      </c>
      <c r="B1768">
        <v>100</v>
      </c>
      <c r="C1768">
        <v>100</v>
      </c>
      <c r="D1768">
        <v>8</v>
      </c>
      <c r="E1768">
        <v>1</v>
      </c>
      <c r="F1768">
        <v>1</v>
      </c>
      <c r="G1768">
        <v>1</v>
      </c>
      <c r="H1768">
        <v>3</v>
      </c>
      <c r="I1768">
        <v>2</v>
      </c>
      <c r="J1768">
        <v>3</v>
      </c>
      <c r="K1768">
        <v>3</v>
      </c>
      <c r="L1768">
        <v>1</v>
      </c>
      <c r="M1768"/>
      <c r="N1768" s="7">
        <v>1582</v>
      </c>
      <c r="O1768" s="9">
        <v>0.1</v>
      </c>
      <c r="P1768" t="s">
        <v>327</v>
      </c>
      <c r="Q1768">
        <v>1</v>
      </c>
      <c r="R1768">
        <v>20</v>
      </c>
      <c r="S1768">
        <v>0.04</v>
      </c>
    </row>
    <row r="1769" spans="1:20" x14ac:dyDescent="0.25">
      <c r="A1769">
        <v>100</v>
      </c>
      <c r="B1769">
        <v>102</v>
      </c>
      <c r="C1769">
        <v>100</v>
      </c>
      <c r="D1769">
        <v>9</v>
      </c>
      <c r="E1769">
        <v>1</v>
      </c>
      <c r="F1769">
        <v>0</v>
      </c>
      <c r="G1769">
        <v>2</v>
      </c>
      <c r="H1769">
        <v>3</v>
      </c>
      <c r="I1769">
        <v>3</v>
      </c>
      <c r="J1769">
        <v>3</v>
      </c>
      <c r="K1769">
        <v>3</v>
      </c>
      <c r="L1769">
        <v>1</v>
      </c>
      <c r="M1769"/>
      <c r="N1769">
        <v>1583</v>
      </c>
      <c r="O1769">
        <v>0.05</v>
      </c>
      <c r="P1769" t="s">
        <v>327</v>
      </c>
      <c r="Q1769" t="s">
        <v>1112</v>
      </c>
      <c r="R1769">
        <v>17</v>
      </c>
      <c r="S1769">
        <v>0.03</v>
      </c>
    </row>
    <row r="1770" spans="1:20" x14ac:dyDescent="0.25">
      <c r="A1770">
        <v>102</v>
      </c>
      <c r="B1770">
        <v>104</v>
      </c>
      <c r="C1770">
        <v>100</v>
      </c>
      <c r="D1770">
        <v>9</v>
      </c>
      <c r="E1770">
        <v>1</v>
      </c>
      <c r="F1770">
        <v>1</v>
      </c>
      <c r="G1770">
        <v>1</v>
      </c>
      <c r="H1770">
        <v>3</v>
      </c>
      <c r="I1770">
        <v>2</v>
      </c>
      <c r="J1770">
        <v>3</v>
      </c>
      <c r="K1770">
        <v>3</v>
      </c>
      <c r="L1770">
        <v>2</v>
      </c>
      <c r="M1770" s="6" t="s">
        <v>1494</v>
      </c>
      <c r="N1770" s="7">
        <v>1584</v>
      </c>
      <c r="O1770">
        <v>0.25</v>
      </c>
      <c r="P1770" t="s">
        <v>327</v>
      </c>
      <c r="Q1770">
        <v>2.2999999999999998</v>
      </c>
      <c r="R1770">
        <v>8</v>
      </c>
      <c r="S1770">
        <v>0.1</v>
      </c>
    </row>
    <row r="1771" spans="1:20" x14ac:dyDescent="0.25">
      <c r="A1771">
        <v>104</v>
      </c>
      <c r="B1771">
        <v>106</v>
      </c>
      <c r="C1771">
        <v>100</v>
      </c>
      <c r="D1771">
        <v>5</v>
      </c>
      <c r="E1771">
        <v>1</v>
      </c>
      <c r="F1771">
        <v>0</v>
      </c>
      <c r="G1771">
        <v>2</v>
      </c>
      <c r="H1771">
        <v>3</v>
      </c>
      <c r="I1771">
        <v>3</v>
      </c>
      <c r="J1771">
        <v>3</v>
      </c>
      <c r="K1771">
        <v>3</v>
      </c>
      <c r="L1771">
        <v>2</v>
      </c>
      <c r="M1771"/>
      <c r="N1771">
        <v>1585</v>
      </c>
      <c r="O1771">
        <v>0.22</v>
      </c>
      <c r="P1771" t="s">
        <v>327</v>
      </c>
      <c r="Q1771">
        <v>1.7</v>
      </c>
      <c r="R1771">
        <v>9</v>
      </c>
      <c r="S1771">
        <v>0.09</v>
      </c>
    </row>
    <row r="1772" spans="1:20" x14ac:dyDescent="0.25">
      <c r="A1772">
        <v>106</v>
      </c>
      <c r="B1772">
        <v>108</v>
      </c>
      <c r="C1772">
        <v>100</v>
      </c>
      <c r="D1772">
        <v>5</v>
      </c>
      <c r="E1772">
        <v>1</v>
      </c>
      <c r="F1772">
        <v>1</v>
      </c>
      <c r="G1772">
        <v>1</v>
      </c>
      <c r="H1772">
        <v>3</v>
      </c>
      <c r="I1772">
        <v>3</v>
      </c>
      <c r="J1772">
        <v>3</v>
      </c>
      <c r="K1772">
        <v>3</v>
      </c>
      <c r="L1772">
        <v>1</v>
      </c>
      <c r="M1772" s="24" t="s">
        <v>1473</v>
      </c>
      <c r="N1772" s="7">
        <v>1586</v>
      </c>
      <c r="O1772">
        <v>0.11</v>
      </c>
      <c r="P1772" t="s">
        <v>327</v>
      </c>
      <c r="Q1772">
        <v>0.6</v>
      </c>
      <c r="R1772">
        <v>11</v>
      </c>
      <c r="S1772">
        <v>0.05</v>
      </c>
    </row>
    <row r="1773" spans="1:20" x14ac:dyDescent="0.25">
      <c r="A1773">
        <v>108</v>
      </c>
      <c r="B1773">
        <v>110</v>
      </c>
      <c r="C1773">
        <v>100</v>
      </c>
      <c r="D1773">
        <v>7</v>
      </c>
      <c r="E1773">
        <v>1</v>
      </c>
      <c r="F1773">
        <v>0</v>
      </c>
      <c r="G1773">
        <v>2</v>
      </c>
      <c r="H1773">
        <v>3</v>
      </c>
      <c r="I1773">
        <v>2</v>
      </c>
      <c r="J1773">
        <v>3</v>
      </c>
      <c r="K1773">
        <v>3</v>
      </c>
      <c r="L1773">
        <v>1</v>
      </c>
      <c r="M1773"/>
      <c r="N1773">
        <v>1587</v>
      </c>
      <c r="O1773">
        <v>0.12</v>
      </c>
      <c r="P1773" t="s">
        <v>327</v>
      </c>
      <c r="Q1773">
        <v>1</v>
      </c>
      <c r="R1773">
        <v>3</v>
      </c>
      <c r="S1773">
        <v>0.04</v>
      </c>
    </row>
    <row r="1774" spans="1:20" x14ac:dyDescent="0.25">
      <c r="A1774">
        <v>110</v>
      </c>
      <c r="B1774">
        <v>112</v>
      </c>
      <c r="C1774">
        <v>100</v>
      </c>
      <c r="D1774">
        <v>10</v>
      </c>
      <c r="E1774">
        <v>1</v>
      </c>
      <c r="F1774">
        <v>1</v>
      </c>
      <c r="G1774">
        <v>1</v>
      </c>
      <c r="H1774">
        <v>3</v>
      </c>
      <c r="I1774">
        <v>3</v>
      </c>
      <c r="J1774">
        <v>3</v>
      </c>
      <c r="K1774">
        <v>3</v>
      </c>
      <c r="L1774">
        <v>1</v>
      </c>
      <c r="M1774"/>
      <c r="N1774" s="7">
        <v>1588</v>
      </c>
      <c r="O1774">
        <v>0.09</v>
      </c>
      <c r="P1774" t="s">
        <v>327</v>
      </c>
      <c r="Q1774">
        <v>0.6</v>
      </c>
      <c r="R1774">
        <v>1</v>
      </c>
      <c r="S1774">
        <v>0.03</v>
      </c>
    </row>
    <row r="1775" spans="1:20" x14ac:dyDescent="0.25">
      <c r="A1775">
        <v>112</v>
      </c>
      <c r="B1775">
        <v>114</v>
      </c>
      <c r="C1775">
        <v>100</v>
      </c>
      <c r="D1775">
        <v>10</v>
      </c>
      <c r="E1775">
        <v>1</v>
      </c>
      <c r="F1775">
        <v>0</v>
      </c>
      <c r="G1775">
        <v>2</v>
      </c>
      <c r="H1775">
        <v>3</v>
      </c>
      <c r="I1775">
        <v>2</v>
      </c>
      <c r="J1775">
        <v>3</v>
      </c>
      <c r="K1775">
        <v>3</v>
      </c>
      <c r="L1775">
        <v>1</v>
      </c>
      <c r="M1775"/>
      <c r="N1775">
        <v>1589</v>
      </c>
      <c r="O1775">
        <v>0.09</v>
      </c>
      <c r="P1775" t="s">
        <v>327</v>
      </c>
      <c r="Q1775">
        <v>0.7</v>
      </c>
      <c r="R1775">
        <v>3</v>
      </c>
      <c r="S1775">
        <v>0.04</v>
      </c>
    </row>
    <row r="1776" spans="1:20" x14ac:dyDescent="0.25">
      <c r="A1776">
        <v>114</v>
      </c>
      <c r="B1776">
        <v>116</v>
      </c>
      <c r="C1776">
        <v>100</v>
      </c>
      <c r="D1776">
        <v>12</v>
      </c>
      <c r="E1776">
        <v>1</v>
      </c>
      <c r="F1776">
        <v>1</v>
      </c>
      <c r="G1776">
        <v>1</v>
      </c>
      <c r="H1776">
        <v>3</v>
      </c>
      <c r="I1776">
        <v>2</v>
      </c>
      <c r="J1776">
        <v>3</v>
      </c>
      <c r="K1776">
        <v>3</v>
      </c>
      <c r="L1776">
        <v>1</v>
      </c>
      <c r="M1776"/>
      <c r="N1776" s="7">
        <v>1590</v>
      </c>
      <c r="O1776">
        <v>0.05</v>
      </c>
      <c r="P1776" t="s">
        <v>327</v>
      </c>
      <c r="Q1776" t="s">
        <v>1112</v>
      </c>
      <c r="R1776">
        <v>7</v>
      </c>
      <c r="S1776">
        <v>0.02</v>
      </c>
    </row>
    <row r="1777" spans="1:19" x14ac:dyDescent="0.25">
      <c r="A1777">
        <v>116</v>
      </c>
      <c r="B1777">
        <v>118</v>
      </c>
      <c r="C1777">
        <v>100</v>
      </c>
      <c r="D1777">
        <v>12</v>
      </c>
      <c r="E1777">
        <v>1</v>
      </c>
      <c r="F1777">
        <v>0</v>
      </c>
      <c r="G1777">
        <v>2</v>
      </c>
      <c r="H1777">
        <v>3</v>
      </c>
      <c r="I1777">
        <v>1</v>
      </c>
      <c r="J1777">
        <v>3</v>
      </c>
      <c r="K1777">
        <v>3</v>
      </c>
      <c r="L1777">
        <v>1</v>
      </c>
      <c r="M1777"/>
      <c r="N1777">
        <v>1591</v>
      </c>
      <c r="O1777">
        <v>0.41</v>
      </c>
      <c r="P1777" t="s">
        <v>327</v>
      </c>
      <c r="Q1777">
        <v>3.4</v>
      </c>
      <c r="R1777">
        <v>5</v>
      </c>
      <c r="S1777">
        <v>0.16</v>
      </c>
    </row>
    <row r="1778" spans="1:19" x14ac:dyDescent="0.25">
      <c r="A1778">
        <v>118</v>
      </c>
      <c r="B1778">
        <v>120</v>
      </c>
      <c r="C1778">
        <v>100</v>
      </c>
      <c r="D1778">
        <v>10</v>
      </c>
      <c r="E1778">
        <v>1</v>
      </c>
      <c r="F1778">
        <v>1</v>
      </c>
      <c r="G1778">
        <v>1</v>
      </c>
      <c r="H1778">
        <v>3</v>
      </c>
      <c r="I1778">
        <v>1</v>
      </c>
      <c r="J1778">
        <v>3</v>
      </c>
      <c r="K1778">
        <v>3</v>
      </c>
      <c r="L1778">
        <v>2</v>
      </c>
      <c r="M1778" t="s">
        <v>1495</v>
      </c>
      <c r="N1778" s="7">
        <v>1592</v>
      </c>
      <c r="O1778">
        <v>0.14000000000000001</v>
      </c>
      <c r="P1778" t="s">
        <v>327</v>
      </c>
      <c r="Q1778">
        <v>1.2</v>
      </c>
      <c r="R1778">
        <v>6</v>
      </c>
      <c r="S1778">
        <v>0.05</v>
      </c>
    </row>
    <row r="1779" spans="1:19" x14ac:dyDescent="0.25">
      <c r="A1779">
        <v>120</v>
      </c>
      <c r="B1779">
        <v>122</v>
      </c>
      <c r="C1779">
        <v>100</v>
      </c>
      <c r="D1779">
        <v>7</v>
      </c>
      <c r="E1779">
        <v>1</v>
      </c>
      <c r="F1779">
        <v>0</v>
      </c>
      <c r="G1779">
        <v>2</v>
      </c>
      <c r="H1779">
        <v>3</v>
      </c>
      <c r="I1779">
        <v>2</v>
      </c>
      <c r="J1779">
        <v>3</v>
      </c>
      <c r="K1779">
        <v>3</v>
      </c>
      <c r="L1779">
        <v>2</v>
      </c>
      <c r="M1779" t="s">
        <v>1496</v>
      </c>
      <c r="N1779">
        <v>1593</v>
      </c>
      <c r="O1779">
        <v>7.0000000000000007E-2</v>
      </c>
      <c r="P1779" t="s">
        <v>327</v>
      </c>
      <c r="Q1779">
        <v>0.5</v>
      </c>
      <c r="R1779">
        <v>3</v>
      </c>
      <c r="S1779">
        <v>0.03</v>
      </c>
    </row>
    <row r="1780" spans="1:19" x14ac:dyDescent="0.25">
      <c r="A1780">
        <v>122</v>
      </c>
      <c r="B1780">
        <v>124</v>
      </c>
      <c r="C1780">
        <v>100</v>
      </c>
      <c r="D1780">
        <v>5</v>
      </c>
      <c r="E1780">
        <v>1</v>
      </c>
      <c r="F1780">
        <v>1</v>
      </c>
      <c r="G1780">
        <v>1</v>
      </c>
      <c r="H1780">
        <v>3</v>
      </c>
      <c r="I1780">
        <v>3</v>
      </c>
      <c r="J1780">
        <v>3</v>
      </c>
      <c r="K1780">
        <v>3</v>
      </c>
      <c r="L1780">
        <v>1</v>
      </c>
      <c r="M1780"/>
      <c r="N1780" s="7">
        <v>1594</v>
      </c>
      <c r="O1780">
        <v>0.08</v>
      </c>
      <c r="P1780" t="s">
        <v>327</v>
      </c>
      <c r="Q1780">
        <v>0.5</v>
      </c>
      <c r="R1780">
        <v>6</v>
      </c>
      <c r="S1780">
        <v>0.04</v>
      </c>
    </row>
    <row r="1781" spans="1:19" x14ac:dyDescent="0.25">
      <c r="M1781" t="s">
        <v>1497</v>
      </c>
    </row>
    <row r="1782" spans="1:19" x14ac:dyDescent="0.25">
      <c r="M1782"/>
      <c r="N1782" s="7"/>
    </row>
    <row r="1783" spans="1:19" x14ac:dyDescent="0.25">
      <c r="M1783" t="s">
        <v>1498</v>
      </c>
    </row>
    <row r="1784" spans="1:19" x14ac:dyDescent="0.25">
      <c r="M1784" t="s">
        <v>1499</v>
      </c>
      <c r="N1784" s="7"/>
    </row>
    <row r="1785" spans="1:19" x14ac:dyDescent="0.25">
      <c r="M1785" t="s">
        <v>1500</v>
      </c>
    </row>
    <row r="1786" spans="1:19" x14ac:dyDescent="0.25">
      <c r="M1786" t="s">
        <v>1501</v>
      </c>
    </row>
    <row r="1787" spans="1:19" x14ac:dyDescent="0.25">
      <c r="M1787" t="s">
        <v>1502</v>
      </c>
    </row>
    <row r="1788" spans="1:19" x14ac:dyDescent="0.25">
      <c r="M1788" s="6" t="s">
        <v>1503</v>
      </c>
    </row>
    <row r="1789" spans="1:19" x14ac:dyDescent="0.25">
      <c r="M1789" t="s">
        <v>1504</v>
      </c>
    </row>
    <row r="1790" spans="1:19" x14ac:dyDescent="0.25">
      <c r="M1790" t="s">
        <v>1505</v>
      </c>
    </row>
    <row r="1791" spans="1:19" x14ac:dyDescent="0.25">
      <c r="M1791" t="s">
        <v>1506</v>
      </c>
    </row>
    <row r="1792" spans="1:19" x14ac:dyDescent="0.25">
      <c r="M1792" t="s">
        <v>1507</v>
      </c>
    </row>
    <row r="1793" spans="1:43" x14ac:dyDescent="0.25">
      <c r="M1793" t="s">
        <v>1508</v>
      </c>
    </row>
    <row r="1794" spans="1:43" x14ac:dyDescent="0.25">
      <c r="M1794" s="45" t="s">
        <v>1509</v>
      </c>
    </row>
    <row r="1795" spans="1:43" x14ac:dyDescent="0.25">
      <c r="M1795" s="45" t="s">
        <v>1510</v>
      </c>
    </row>
    <row r="1796" spans="1:43" x14ac:dyDescent="0.25">
      <c r="M1796" s="45" t="s">
        <v>1511</v>
      </c>
    </row>
    <row r="1800" spans="1:43" x14ac:dyDescent="0.25">
      <c r="A1800" s="71" t="s">
        <v>1512</v>
      </c>
      <c r="B1800" s="70"/>
      <c r="C1800" s="70" t="s">
        <v>1513</v>
      </c>
      <c r="D1800" s="70"/>
      <c r="E1800" s="70"/>
      <c r="F1800" s="70" t="s">
        <v>1514</v>
      </c>
      <c r="G1800" s="70"/>
      <c r="H1800" s="70"/>
      <c r="I1800" s="70"/>
      <c r="J1800" s="70" t="s">
        <v>1515</v>
      </c>
      <c r="K1800" s="70"/>
      <c r="L1800" s="70"/>
      <c r="M1800" s="1" t="s">
        <v>4</v>
      </c>
      <c r="N1800" s="70" t="s">
        <v>5</v>
      </c>
      <c r="O1800" s="70"/>
      <c r="P1800" s="70"/>
      <c r="Q1800" s="70" t="s">
        <v>283</v>
      </c>
      <c r="R1800" s="70"/>
      <c r="W1800" t="s">
        <v>14</v>
      </c>
      <c r="Z1800" t="s">
        <v>178</v>
      </c>
      <c r="AA1800" t="s">
        <v>36</v>
      </c>
      <c r="AB1800" t="s">
        <v>284</v>
      </c>
      <c r="AC1800" t="s">
        <v>285</v>
      </c>
      <c r="AD1800" t="s">
        <v>286</v>
      </c>
      <c r="AE1800" t="s">
        <v>1516</v>
      </c>
      <c r="AF1800" t="s">
        <v>288</v>
      </c>
      <c r="AG1800" t="s">
        <v>289</v>
      </c>
      <c r="AH1800" t="s">
        <v>290</v>
      </c>
    </row>
    <row r="1801" spans="1:43" x14ac:dyDescent="0.25">
      <c r="A1801" s="70" t="s">
        <v>1517</v>
      </c>
      <c r="B1801" s="70"/>
      <c r="C1801" s="70"/>
      <c r="D1801" s="70"/>
      <c r="E1801" s="70"/>
      <c r="F1801" s="70" t="s">
        <v>1518</v>
      </c>
      <c r="G1801" s="70"/>
      <c r="H1801" s="70"/>
      <c r="I1801" s="70"/>
      <c r="J1801" s="70" t="s">
        <v>1519</v>
      </c>
      <c r="K1801" s="70"/>
      <c r="L1801" s="70"/>
      <c r="M1801" t="s">
        <v>1520</v>
      </c>
      <c r="N1801" s="70" t="s">
        <v>1162</v>
      </c>
      <c r="O1801" s="70"/>
      <c r="P1801" s="70"/>
      <c r="Q1801" s="70"/>
      <c r="R1801" s="4"/>
      <c r="W1801">
        <v>1</v>
      </c>
      <c r="X1801" t="s">
        <v>22</v>
      </c>
      <c r="Z1801" t="s">
        <v>180</v>
      </c>
      <c r="AA1801" t="s">
        <v>181</v>
      </c>
      <c r="AB1801" s="6" t="s">
        <v>296</v>
      </c>
      <c r="AC1801" t="s">
        <v>182</v>
      </c>
      <c r="AD1801" t="s">
        <v>182</v>
      </c>
      <c r="AE1801" t="s">
        <v>182</v>
      </c>
      <c r="AF1801" t="s">
        <v>182</v>
      </c>
      <c r="AG1801" t="s">
        <v>578</v>
      </c>
      <c r="AH1801" t="s">
        <v>182</v>
      </c>
    </row>
    <row r="1802" spans="1:43" x14ac:dyDescent="0.25">
      <c r="A1802" s="2" t="s">
        <v>15</v>
      </c>
      <c r="B1802" s="2"/>
      <c r="C1802" s="2" t="s">
        <v>16</v>
      </c>
      <c r="D1802" s="2" t="s">
        <v>17</v>
      </c>
      <c r="E1802" s="2" t="s">
        <v>18</v>
      </c>
      <c r="F1802" s="2" t="s">
        <v>16</v>
      </c>
      <c r="G1802" s="2" t="s">
        <v>19</v>
      </c>
      <c r="H1802" s="2" t="s">
        <v>18</v>
      </c>
      <c r="I1802" s="2" t="s">
        <v>16</v>
      </c>
      <c r="J1802" s="2" t="s">
        <v>17</v>
      </c>
      <c r="K1802" s="2" t="s">
        <v>18</v>
      </c>
      <c r="L1802" s="2" t="s">
        <v>16</v>
      </c>
      <c r="M1802" s="2" t="s">
        <v>299</v>
      </c>
      <c r="N1802" s="70" t="s">
        <v>300</v>
      </c>
      <c r="O1802" s="70"/>
      <c r="P1802" s="70"/>
      <c r="Q1802" s="70" t="s">
        <v>301</v>
      </c>
      <c r="R1802" s="70"/>
      <c r="W1802">
        <v>2</v>
      </c>
      <c r="X1802" t="s">
        <v>302</v>
      </c>
      <c r="AA1802" t="s">
        <v>183</v>
      </c>
      <c r="AB1802" s="6" t="s">
        <v>303</v>
      </c>
      <c r="AC1802" t="s">
        <v>184</v>
      </c>
      <c r="AD1802" t="s">
        <v>184</v>
      </c>
      <c r="AE1802" t="s">
        <v>184</v>
      </c>
      <c r="AF1802" t="s">
        <v>184</v>
      </c>
      <c r="AG1802" t="s">
        <v>305</v>
      </c>
      <c r="AH1802" t="s">
        <v>306</v>
      </c>
    </row>
    <row r="1803" spans="1:43" x14ac:dyDescent="0.25">
      <c r="A1803" s="2"/>
      <c r="B1803" s="2"/>
      <c r="C1803" s="2">
        <v>5</v>
      </c>
      <c r="D1803" s="35">
        <v>134.4</v>
      </c>
      <c r="E1803" s="2">
        <v>47.5</v>
      </c>
      <c r="F1803" s="2">
        <v>213</v>
      </c>
      <c r="G1803" s="2">
        <v>136</v>
      </c>
      <c r="H1803" s="2">
        <v>48.9</v>
      </c>
      <c r="I1803" s="2">
        <v>344</v>
      </c>
      <c r="J1803" s="2">
        <v>140.9</v>
      </c>
      <c r="K1803" s="2">
        <v>49.3</v>
      </c>
      <c r="L1803" s="2"/>
      <c r="M1803" s="21"/>
      <c r="N1803" s="4"/>
      <c r="O1803" s="2"/>
      <c r="P1803" s="2"/>
      <c r="Q1803" s="2"/>
      <c r="R1803" s="2"/>
      <c r="AA1803" t="s">
        <v>186</v>
      </c>
      <c r="AB1803" s="6" t="s">
        <v>310</v>
      </c>
      <c r="AC1803" t="s">
        <v>187</v>
      </c>
      <c r="AD1803" t="s">
        <v>187</v>
      </c>
      <c r="AE1803" t="s">
        <v>187</v>
      </c>
      <c r="AF1803" t="s">
        <v>187</v>
      </c>
      <c r="AG1803" t="s">
        <v>312</v>
      </c>
      <c r="AH1803" t="s">
        <v>187</v>
      </c>
    </row>
    <row r="1804" spans="1:43" x14ac:dyDescent="0.25">
      <c r="A1804" s="70" t="s">
        <v>27</v>
      </c>
      <c r="B1804" s="70"/>
      <c r="C1804" s="4"/>
      <c r="D1804" s="4"/>
      <c r="E1804" s="4"/>
      <c r="F1804" s="4"/>
      <c r="M1804"/>
      <c r="N1804" s="70" t="s">
        <v>185</v>
      </c>
      <c r="O1804" s="70"/>
      <c r="AA1804" t="s">
        <v>188</v>
      </c>
      <c r="AB1804" t="s">
        <v>316</v>
      </c>
      <c r="AC1804" t="s">
        <v>189</v>
      </c>
      <c r="AD1804" t="s">
        <v>189</v>
      </c>
      <c r="AE1804" t="s">
        <v>189</v>
      </c>
      <c r="AF1804" t="s">
        <v>189</v>
      </c>
      <c r="AG1804" t="s">
        <v>318</v>
      </c>
      <c r="AH1804" t="s">
        <v>189</v>
      </c>
    </row>
    <row r="1805" spans="1:43" x14ac:dyDescent="0.25">
      <c r="A1805" t="s">
        <v>33</v>
      </c>
      <c r="B1805" t="s">
        <v>34</v>
      </c>
      <c r="C1805" t="s">
        <v>35</v>
      </c>
      <c r="D1805" t="s">
        <v>36</v>
      </c>
      <c r="E1805" t="s">
        <v>37</v>
      </c>
      <c r="F1805" t="s">
        <v>38</v>
      </c>
      <c r="G1805" t="s">
        <v>39</v>
      </c>
      <c r="H1805" t="s">
        <v>40</v>
      </c>
      <c r="I1805" t="s">
        <v>41</v>
      </c>
      <c r="J1805" t="s">
        <v>820</v>
      </c>
      <c r="K1805" t="s">
        <v>319</v>
      </c>
      <c r="L1805" t="s">
        <v>43</v>
      </c>
      <c r="M1805" t="s">
        <v>44</v>
      </c>
      <c r="N1805" t="s">
        <v>45</v>
      </c>
      <c r="O1805" t="s">
        <v>46</v>
      </c>
      <c r="P1805" t="s">
        <v>47</v>
      </c>
      <c r="Q1805" t="s">
        <v>48</v>
      </c>
      <c r="R1805" t="s">
        <v>320</v>
      </c>
      <c r="S1805" t="s">
        <v>321</v>
      </c>
      <c r="T1805" t="s">
        <v>1184</v>
      </c>
    </row>
    <row r="1806" spans="1:43" x14ac:dyDescent="0.25">
      <c r="M1806" s="5"/>
      <c r="AP1806">
        <v>5</v>
      </c>
      <c r="AQ1806" t="s">
        <v>309</v>
      </c>
    </row>
    <row r="1807" spans="1:43" x14ac:dyDescent="0.25">
      <c r="M1807" s="45" t="s">
        <v>660</v>
      </c>
      <c r="N1807" s="59">
        <v>1595</v>
      </c>
      <c r="O1807" s="45">
        <v>0.01</v>
      </c>
      <c r="P1807" t="s">
        <v>327</v>
      </c>
      <c r="Q1807" t="s">
        <v>1112</v>
      </c>
      <c r="R1807">
        <v>15</v>
      </c>
      <c r="S1807">
        <v>0.02</v>
      </c>
    </row>
    <row r="1808" spans="1:43" x14ac:dyDescent="0.25">
      <c r="A1808">
        <v>0</v>
      </c>
      <c r="B1808">
        <v>2</v>
      </c>
      <c r="C1808">
        <v>85</v>
      </c>
      <c r="D1808">
        <v>12</v>
      </c>
      <c r="E1808">
        <v>1</v>
      </c>
      <c r="F1808">
        <v>2</v>
      </c>
      <c r="G1808">
        <v>3</v>
      </c>
      <c r="H1808">
        <v>0</v>
      </c>
      <c r="I1808">
        <v>0</v>
      </c>
      <c r="J1808">
        <v>1</v>
      </c>
      <c r="K1808">
        <v>1</v>
      </c>
      <c r="L1808">
        <v>2</v>
      </c>
      <c r="M1808" s="57" t="s">
        <v>1521</v>
      </c>
      <c r="N1808">
        <v>1596</v>
      </c>
      <c r="O1808">
        <v>0.06</v>
      </c>
      <c r="P1808">
        <v>7.0000000000000001E-3</v>
      </c>
      <c r="Q1808">
        <v>4.9000000000000004</v>
      </c>
      <c r="R1808">
        <v>7</v>
      </c>
      <c r="S1808">
        <v>0.01</v>
      </c>
      <c r="T1808">
        <v>3.1E-2</v>
      </c>
      <c r="AP1808">
        <v>10</v>
      </c>
      <c r="AQ1808" t="s">
        <v>315</v>
      </c>
    </row>
    <row r="1809" spans="1:43" x14ac:dyDescent="0.25">
      <c r="A1809">
        <v>2</v>
      </c>
      <c r="B1809">
        <v>4</v>
      </c>
      <c r="C1809">
        <v>100</v>
      </c>
      <c r="D1809">
        <v>10</v>
      </c>
      <c r="E1809">
        <v>1</v>
      </c>
      <c r="F1809">
        <v>3</v>
      </c>
      <c r="G1809">
        <v>2</v>
      </c>
      <c r="H1809">
        <v>0</v>
      </c>
      <c r="I1809">
        <v>0</v>
      </c>
      <c r="J1809">
        <v>1</v>
      </c>
      <c r="K1809">
        <v>1</v>
      </c>
      <c r="L1809">
        <v>2</v>
      </c>
      <c r="M1809" s="45" t="s">
        <v>1522</v>
      </c>
      <c r="N1809">
        <v>1597</v>
      </c>
      <c r="O1809">
        <v>7.0000000000000007E-2</v>
      </c>
      <c r="P1809" t="s">
        <v>327</v>
      </c>
      <c r="Q1809">
        <v>3.1</v>
      </c>
      <c r="R1809" t="s">
        <v>89</v>
      </c>
      <c r="S1809">
        <v>0.01</v>
      </c>
      <c r="T1809">
        <v>5.2999999999999999E-2</v>
      </c>
    </row>
    <row r="1810" spans="1:43" x14ac:dyDescent="0.25">
      <c r="A1810">
        <v>4</v>
      </c>
      <c r="B1810">
        <v>6</v>
      </c>
      <c r="C1810">
        <v>100</v>
      </c>
      <c r="D1810">
        <v>8</v>
      </c>
      <c r="E1810">
        <v>1</v>
      </c>
      <c r="F1810">
        <v>2</v>
      </c>
      <c r="G1810">
        <v>3</v>
      </c>
      <c r="H1810">
        <v>0</v>
      </c>
      <c r="I1810">
        <v>0</v>
      </c>
      <c r="J1810">
        <v>1</v>
      </c>
      <c r="K1810">
        <v>1</v>
      </c>
      <c r="L1810">
        <v>2</v>
      </c>
      <c r="M1810" s="45" t="s">
        <v>1523</v>
      </c>
      <c r="N1810">
        <v>1598</v>
      </c>
      <c r="O1810">
        <v>0.04</v>
      </c>
      <c r="P1810" t="s">
        <v>327</v>
      </c>
      <c r="Q1810">
        <v>3</v>
      </c>
      <c r="R1810" t="s">
        <v>89</v>
      </c>
      <c r="S1810" t="s">
        <v>326</v>
      </c>
      <c r="T1810">
        <v>2.3E-2</v>
      </c>
      <c r="AP1810">
        <v>12</v>
      </c>
      <c r="AQ1810" t="s">
        <v>1524</v>
      </c>
    </row>
    <row r="1811" spans="1:43" x14ac:dyDescent="0.25">
      <c r="A1811">
        <v>6</v>
      </c>
      <c r="B1811">
        <v>8</v>
      </c>
      <c r="C1811">
        <v>100</v>
      </c>
      <c r="D1811">
        <v>8</v>
      </c>
      <c r="E1811">
        <v>1</v>
      </c>
      <c r="F1811">
        <v>3</v>
      </c>
      <c r="G1811">
        <v>2</v>
      </c>
      <c r="H1811">
        <v>0</v>
      </c>
      <c r="I1811">
        <v>0</v>
      </c>
      <c r="J1811">
        <v>1</v>
      </c>
      <c r="K1811">
        <v>1</v>
      </c>
      <c r="L1811">
        <v>2</v>
      </c>
      <c r="M1811" s="45" t="s">
        <v>1525</v>
      </c>
      <c r="N1811">
        <v>1599</v>
      </c>
      <c r="O1811">
        <v>0.33</v>
      </c>
      <c r="P1811">
        <v>1.7999999999999999E-2</v>
      </c>
      <c r="Q1811">
        <v>3.8</v>
      </c>
      <c r="R1811">
        <v>1</v>
      </c>
      <c r="S1811">
        <v>0.01</v>
      </c>
      <c r="T1811">
        <v>0.127</v>
      </c>
      <c r="U1811">
        <f>AVERAGE(O1811,O1813:O1821)</f>
        <v>0.25800000000000001</v>
      </c>
    </row>
    <row r="1812" spans="1:43" x14ac:dyDescent="0.25">
      <c r="M1812" s="45" t="s">
        <v>369</v>
      </c>
      <c r="N1812" s="45">
        <v>1600</v>
      </c>
      <c r="O1812" s="45">
        <v>0.49</v>
      </c>
      <c r="P1812">
        <v>1.0999999999999999E-2</v>
      </c>
      <c r="Q1812" s="45">
        <v>34.1</v>
      </c>
      <c r="R1812">
        <v>9</v>
      </c>
      <c r="S1812" s="45">
        <v>0.19</v>
      </c>
    </row>
    <row r="1813" spans="1:43" x14ac:dyDescent="0.25">
      <c r="A1813">
        <v>8</v>
      </c>
      <c r="B1813">
        <v>10</v>
      </c>
      <c r="C1813">
        <v>100</v>
      </c>
      <c r="D1813">
        <v>7</v>
      </c>
      <c r="E1813">
        <v>1</v>
      </c>
      <c r="F1813">
        <v>2</v>
      </c>
      <c r="G1813">
        <v>3</v>
      </c>
      <c r="H1813">
        <v>0</v>
      </c>
      <c r="I1813">
        <v>0</v>
      </c>
      <c r="J1813">
        <v>2</v>
      </c>
      <c r="K1813">
        <v>1</v>
      </c>
      <c r="L1813">
        <v>3</v>
      </c>
      <c r="M1813" t="s">
        <v>1526</v>
      </c>
      <c r="N1813">
        <v>1601</v>
      </c>
      <c r="O1813">
        <v>0.28999999999999998</v>
      </c>
      <c r="P1813" t="s">
        <v>327</v>
      </c>
      <c r="Q1813">
        <v>2.7</v>
      </c>
      <c r="R1813" t="s">
        <v>89</v>
      </c>
      <c r="S1813">
        <v>0.01</v>
      </c>
      <c r="T1813">
        <v>9.2999999999999999E-2</v>
      </c>
    </row>
    <row r="1814" spans="1:43" x14ac:dyDescent="0.25">
      <c r="A1814">
        <v>10</v>
      </c>
      <c r="B1814">
        <v>12</v>
      </c>
      <c r="C1814">
        <v>100</v>
      </c>
      <c r="D1814">
        <v>8</v>
      </c>
      <c r="E1814">
        <v>1</v>
      </c>
      <c r="F1814">
        <v>2</v>
      </c>
      <c r="G1814">
        <v>3</v>
      </c>
      <c r="H1814">
        <v>0</v>
      </c>
      <c r="I1814">
        <v>0</v>
      </c>
      <c r="J1814">
        <v>2</v>
      </c>
      <c r="K1814">
        <v>1</v>
      </c>
      <c r="L1814">
        <v>3</v>
      </c>
      <c r="M1814" s="6" t="s">
        <v>1527</v>
      </c>
      <c r="N1814">
        <v>1602</v>
      </c>
      <c r="O1814">
        <v>0.37</v>
      </c>
      <c r="P1814" t="s">
        <v>327</v>
      </c>
      <c r="Q1814">
        <v>2</v>
      </c>
      <c r="R1814" t="s">
        <v>89</v>
      </c>
      <c r="S1814">
        <v>0.03</v>
      </c>
      <c r="T1814">
        <v>3.3000000000000002E-2</v>
      </c>
    </row>
    <row r="1815" spans="1:43" x14ac:dyDescent="0.25">
      <c r="A1815">
        <v>12</v>
      </c>
      <c r="B1815">
        <v>14</v>
      </c>
      <c r="C1815">
        <v>100</v>
      </c>
      <c r="D1815">
        <v>10</v>
      </c>
      <c r="E1815">
        <v>1</v>
      </c>
      <c r="F1815">
        <v>1</v>
      </c>
      <c r="G1815">
        <v>3</v>
      </c>
      <c r="H1815">
        <v>0</v>
      </c>
      <c r="I1815">
        <v>0</v>
      </c>
      <c r="J1815">
        <v>2</v>
      </c>
      <c r="K1815">
        <v>1</v>
      </c>
      <c r="L1815">
        <v>3</v>
      </c>
      <c r="M1815"/>
      <c r="N1815">
        <v>1603</v>
      </c>
      <c r="O1815">
        <v>0.44</v>
      </c>
      <c r="P1815" t="s">
        <v>327</v>
      </c>
      <c r="Q1815">
        <v>28</v>
      </c>
      <c r="R1815">
        <v>2</v>
      </c>
      <c r="S1815">
        <v>0.09</v>
      </c>
      <c r="T1815">
        <v>5.1999999999999998E-2</v>
      </c>
    </row>
    <row r="1816" spans="1:43" x14ac:dyDescent="0.25">
      <c r="A1816">
        <v>14</v>
      </c>
      <c r="B1816">
        <v>16</v>
      </c>
      <c r="C1816">
        <v>100</v>
      </c>
      <c r="D1816">
        <v>7</v>
      </c>
      <c r="E1816">
        <v>1</v>
      </c>
      <c r="F1816">
        <v>1</v>
      </c>
      <c r="G1816">
        <v>3</v>
      </c>
      <c r="H1816">
        <v>0</v>
      </c>
      <c r="I1816">
        <v>0</v>
      </c>
      <c r="J1816">
        <v>2</v>
      </c>
      <c r="K1816">
        <v>2</v>
      </c>
      <c r="L1816">
        <v>1</v>
      </c>
      <c r="M1816" s="57" t="s">
        <v>1528</v>
      </c>
      <c r="N1816">
        <v>1604</v>
      </c>
      <c r="O1816">
        <v>0.28999999999999998</v>
      </c>
      <c r="P1816" t="s">
        <v>327</v>
      </c>
      <c r="Q1816">
        <v>1.1000000000000001</v>
      </c>
      <c r="R1816">
        <v>1</v>
      </c>
      <c r="S1816">
        <v>7.0000000000000007E-2</v>
      </c>
      <c r="T1816">
        <v>2.8000000000000001E-2</v>
      </c>
    </row>
    <row r="1817" spans="1:43" x14ac:dyDescent="0.25">
      <c r="A1817">
        <v>16</v>
      </c>
      <c r="B1817">
        <v>18</v>
      </c>
      <c r="C1817">
        <v>100</v>
      </c>
      <c r="D1817">
        <v>7</v>
      </c>
      <c r="E1817">
        <v>1</v>
      </c>
      <c r="F1817">
        <v>1</v>
      </c>
      <c r="G1817">
        <v>2</v>
      </c>
      <c r="H1817">
        <v>1</v>
      </c>
      <c r="I1817">
        <v>0</v>
      </c>
      <c r="J1817">
        <v>2</v>
      </c>
      <c r="K1817">
        <v>2</v>
      </c>
      <c r="L1817">
        <v>1</v>
      </c>
      <c r="M1817" s="45" t="s">
        <v>1529</v>
      </c>
      <c r="N1817">
        <v>1605</v>
      </c>
      <c r="O1817">
        <v>0.22</v>
      </c>
      <c r="P1817" t="s">
        <v>327</v>
      </c>
      <c r="Q1817">
        <v>0.7</v>
      </c>
      <c r="R1817">
        <v>1</v>
      </c>
      <c r="S1817">
        <v>0.06</v>
      </c>
      <c r="T1817">
        <v>2.7E-2</v>
      </c>
    </row>
    <row r="1818" spans="1:43" x14ac:dyDescent="0.25">
      <c r="A1818">
        <v>18</v>
      </c>
      <c r="B1818">
        <v>20</v>
      </c>
      <c r="C1818">
        <v>100</v>
      </c>
      <c r="D1818">
        <v>10</v>
      </c>
      <c r="E1818">
        <v>1</v>
      </c>
      <c r="F1818">
        <v>1</v>
      </c>
      <c r="G1818">
        <v>2</v>
      </c>
      <c r="H1818">
        <v>1</v>
      </c>
      <c r="I1818">
        <v>0</v>
      </c>
      <c r="J1818">
        <v>2</v>
      </c>
      <c r="K1818">
        <v>2</v>
      </c>
      <c r="L1818">
        <v>2</v>
      </c>
      <c r="M1818" s="45" t="s">
        <v>1530</v>
      </c>
      <c r="N1818">
        <v>1606</v>
      </c>
      <c r="O1818">
        <v>0.22</v>
      </c>
      <c r="P1818" t="s">
        <v>327</v>
      </c>
      <c r="Q1818">
        <v>1</v>
      </c>
      <c r="R1818">
        <v>2</v>
      </c>
      <c r="S1818">
        <v>0.06</v>
      </c>
      <c r="T1818">
        <v>1.7999999999999999E-2</v>
      </c>
    </row>
    <row r="1819" spans="1:43" x14ac:dyDescent="0.25">
      <c r="A1819">
        <v>20</v>
      </c>
      <c r="B1819">
        <v>22</v>
      </c>
      <c r="C1819">
        <v>100</v>
      </c>
      <c r="D1819">
        <v>12</v>
      </c>
      <c r="E1819">
        <v>1</v>
      </c>
      <c r="F1819">
        <v>1</v>
      </c>
      <c r="G1819">
        <v>2</v>
      </c>
      <c r="H1819">
        <v>1</v>
      </c>
      <c r="I1819">
        <v>0</v>
      </c>
      <c r="J1819">
        <v>2</v>
      </c>
      <c r="K1819">
        <v>2</v>
      </c>
      <c r="L1819">
        <v>2</v>
      </c>
      <c r="M1819"/>
      <c r="N1819">
        <v>1607</v>
      </c>
      <c r="O1819">
        <v>7.0000000000000007E-2</v>
      </c>
      <c r="P1819" t="s">
        <v>327</v>
      </c>
      <c r="Q1819">
        <v>0.7</v>
      </c>
      <c r="R1819">
        <v>1</v>
      </c>
      <c r="S1819">
        <v>0.02</v>
      </c>
      <c r="T1819">
        <v>8.0000000000000002E-3</v>
      </c>
    </row>
    <row r="1820" spans="1:43" x14ac:dyDescent="0.25">
      <c r="A1820">
        <v>22</v>
      </c>
      <c r="B1820">
        <v>24</v>
      </c>
      <c r="C1820">
        <v>100</v>
      </c>
      <c r="D1820">
        <v>6</v>
      </c>
      <c r="E1820">
        <v>1</v>
      </c>
      <c r="F1820">
        <v>1</v>
      </c>
      <c r="G1820">
        <v>2</v>
      </c>
      <c r="H1820">
        <v>1</v>
      </c>
      <c r="I1820">
        <v>0</v>
      </c>
      <c r="J1820">
        <v>3</v>
      </c>
      <c r="K1820">
        <v>2</v>
      </c>
      <c r="L1820">
        <v>2</v>
      </c>
      <c r="M1820"/>
      <c r="N1820">
        <v>1608</v>
      </c>
      <c r="O1820">
        <v>0.17</v>
      </c>
      <c r="P1820">
        <v>6.0000000000000001E-3</v>
      </c>
      <c r="Q1820">
        <v>2.8</v>
      </c>
      <c r="R1820">
        <v>7</v>
      </c>
      <c r="S1820">
        <v>0.05</v>
      </c>
      <c r="T1820">
        <v>1.7000000000000001E-2</v>
      </c>
    </row>
    <row r="1821" spans="1:43" x14ac:dyDescent="0.25">
      <c r="A1821">
        <v>24</v>
      </c>
      <c r="B1821">
        <v>26</v>
      </c>
      <c r="C1821">
        <v>100</v>
      </c>
      <c r="D1821">
        <v>6</v>
      </c>
      <c r="E1821">
        <v>1</v>
      </c>
      <c r="F1821">
        <v>1</v>
      </c>
      <c r="G1821">
        <v>3</v>
      </c>
      <c r="H1821">
        <v>1</v>
      </c>
      <c r="I1821">
        <v>0</v>
      </c>
      <c r="J1821">
        <v>3</v>
      </c>
      <c r="K1821">
        <v>2</v>
      </c>
      <c r="L1821">
        <v>2</v>
      </c>
      <c r="M1821" t="s">
        <v>1531</v>
      </c>
      <c r="N1821">
        <v>1609</v>
      </c>
      <c r="O1821">
        <v>0.18</v>
      </c>
      <c r="P1821">
        <v>5.0000000000000001E-3</v>
      </c>
      <c r="Q1821">
        <v>3.3</v>
      </c>
      <c r="R1821">
        <v>3</v>
      </c>
      <c r="S1821">
        <v>0.06</v>
      </c>
      <c r="T1821">
        <v>1.2999999999999999E-2</v>
      </c>
    </row>
    <row r="1822" spans="1:43" x14ac:dyDescent="0.25">
      <c r="A1822">
        <v>26</v>
      </c>
      <c r="B1822">
        <v>28</v>
      </c>
      <c r="C1822">
        <v>100</v>
      </c>
      <c r="D1822">
        <v>10</v>
      </c>
      <c r="E1822">
        <v>1</v>
      </c>
      <c r="F1822">
        <v>1</v>
      </c>
      <c r="G1822">
        <v>2</v>
      </c>
      <c r="H1822">
        <v>1</v>
      </c>
      <c r="I1822">
        <v>0</v>
      </c>
      <c r="J1822">
        <v>3</v>
      </c>
      <c r="K1822">
        <v>2</v>
      </c>
      <c r="L1822">
        <v>1</v>
      </c>
      <c r="M1822" s="57" t="s">
        <v>1532</v>
      </c>
      <c r="N1822">
        <v>1610</v>
      </c>
      <c r="O1822">
        <v>0.12</v>
      </c>
      <c r="P1822" t="s">
        <v>327</v>
      </c>
      <c r="Q1822">
        <v>1.8</v>
      </c>
      <c r="R1822">
        <v>4</v>
      </c>
      <c r="S1822">
        <v>0.04</v>
      </c>
      <c r="U1822">
        <f>AVERAGE(O1822:O1831,O1833:O1847)</f>
        <v>9.6000000000000002E-2</v>
      </c>
    </row>
    <row r="1823" spans="1:43" x14ac:dyDescent="0.25">
      <c r="A1823">
        <v>28</v>
      </c>
      <c r="B1823">
        <v>30</v>
      </c>
      <c r="C1823">
        <v>100</v>
      </c>
      <c r="D1823">
        <v>10</v>
      </c>
      <c r="E1823">
        <v>1</v>
      </c>
      <c r="F1823">
        <v>1</v>
      </c>
      <c r="G1823">
        <v>2</v>
      </c>
      <c r="H1823">
        <v>1</v>
      </c>
      <c r="I1823">
        <v>0</v>
      </c>
      <c r="J1823">
        <v>3</v>
      </c>
      <c r="K1823">
        <v>4</v>
      </c>
      <c r="L1823">
        <v>1</v>
      </c>
      <c r="M1823" s="45" t="s">
        <v>1533</v>
      </c>
      <c r="N1823">
        <v>1611</v>
      </c>
      <c r="O1823">
        <v>0.11</v>
      </c>
      <c r="P1823" t="s">
        <v>327</v>
      </c>
      <c r="Q1823">
        <v>1.1000000000000001</v>
      </c>
      <c r="R1823">
        <v>6</v>
      </c>
      <c r="S1823">
        <v>0.06</v>
      </c>
    </row>
    <row r="1824" spans="1:43" x14ac:dyDescent="0.25">
      <c r="A1824">
        <v>30</v>
      </c>
      <c r="B1824">
        <v>32</v>
      </c>
      <c r="C1824">
        <v>100</v>
      </c>
      <c r="D1824">
        <v>10</v>
      </c>
      <c r="E1824">
        <v>1</v>
      </c>
      <c r="F1824">
        <v>1</v>
      </c>
      <c r="G1824">
        <v>2</v>
      </c>
      <c r="H1824">
        <v>1</v>
      </c>
      <c r="I1824">
        <v>1</v>
      </c>
      <c r="J1824">
        <v>3</v>
      </c>
      <c r="K1824">
        <v>4</v>
      </c>
      <c r="L1824">
        <v>1</v>
      </c>
      <c r="M1824"/>
      <c r="N1824">
        <v>1612</v>
      </c>
      <c r="O1824">
        <v>0.13</v>
      </c>
      <c r="P1824">
        <v>8.9999999999999993E-3</v>
      </c>
      <c r="Q1824">
        <v>1.6</v>
      </c>
      <c r="R1824">
        <v>7</v>
      </c>
      <c r="S1824">
        <v>0.09</v>
      </c>
    </row>
    <row r="1825" spans="1:19" x14ac:dyDescent="0.25">
      <c r="A1825">
        <v>32</v>
      </c>
      <c r="B1825">
        <v>34</v>
      </c>
      <c r="C1825">
        <v>100</v>
      </c>
      <c r="D1825">
        <v>5</v>
      </c>
      <c r="E1825">
        <v>1</v>
      </c>
      <c r="F1825">
        <v>2</v>
      </c>
      <c r="G1825">
        <v>2</v>
      </c>
      <c r="H1825">
        <v>1</v>
      </c>
      <c r="I1825">
        <v>1</v>
      </c>
      <c r="J1825">
        <v>3</v>
      </c>
      <c r="K1825">
        <v>4</v>
      </c>
      <c r="L1825">
        <v>1</v>
      </c>
      <c r="M1825" t="s">
        <v>1534</v>
      </c>
      <c r="N1825">
        <v>1613</v>
      </c>
      <c r="O1825">
        <v>0.04</v>
      </c>
      <c r="P1825" t="s">
        <v>327</v>
      </c>
      <c r="Q1825">
        <v>0.5</v>
      </c>
      <c r="R1825">
        <v>9</v>
      </c>
      <c r="S1825">
        <v>0.04</v>
      </c>
    </row>
    <row r="1826" spans="1:19" x14ac:dyDescent="0.25">
      <c r="A1826">
        <v>34</v>
      </c>
      <c r="B1826">
        <v>36</v>
      </c>
      <c r="C1826">
        <v>95</v>
      </c>
      <c r="D1826">
        <v>8</v>
      </c>
      <c r="E1826">
        <v>1</v>
      </c>
      <c r="F1826">
        <v>2</v>
      </c>
      <c r="G1826">
        <v>2</v>
      </c>
      <c r="H1826">
        <v>1</v>
      </c>
      <c r="I1826">
        <v>0</v>
      </c>
      <c r="J1826">
        <v>3</v>
      </c>
      <c r="K1826">
        <v>4</v>
      </c>
      <c r="L1826">
        <v>1</v>
      </c>
      <c r="M1826"/>
      <c r="N1826">
        <v>1614</v>
      </c>
      <c r="O1826">
        <v>0.71</v>
      </c>
      <c r="P1826">
        <v>6.0000000000000001E-3</v>
      </c>
      <c r="Q1826">
        <v>7.6</v>
      </c>
      <c r="R1826">
        <v>13</v>
      </c>
      <c r="S1826">
        <v>0.33</v>
      </c>
    </row>
    <row r="1827" spans="1:19" x14ac:dyDescent="0.25">
      <c r="A1827">
        <v>36</v>
      </c>
      <c r="B1827">
        <v>38</v>
      </c>
      <c r="C1827">
        <v>100</v>
      </c>
      <c r="D1827">
        <v>10</v>
      </c>
      <c r="E1827">
        <v>1</v>
      </c>
      <c r="F1827">
        <v>1</v>
      </c>
      <c r="G1827">
        <v>3</v>
      </c>
      <c r="H1827">
        <v>1</v>
      </c>
      <c r="I1827">
        <v>0</v>
      </c>
      <c r="J1827">
        <v>3</v>
      </c>
      <c r="K1827">
        <v>4</v>
      </c>
      <c r="L1827">
        <v>2</v>
      </c>
      <c r="M1827" t="s">
        <v>1535</v>
      </c>
      <c r="N1827">
        <v>1615</v>
      </c>
      <c r="O1827">
        <v>0.11</v>
      </c>
      <c r="P1827" t="s">
        <v>327</v>
      </c>
      <c r="Q1827">
        <v>0.9</v>
      </c>
      <c r="R1827">
        <v>11</v>
      </c>
      <c r="S1827">
        <v>0.09</v>
      </c>
    </row>
    <row r="1828" spans="1:19" x14ac:dyDescent="0.25">
      <c r="A1828">
        <v>38</v>
      </c>
      <c r="B1828">
        <v>40</v>
      </c>
      <c r="C1828">
        <v>100</v>
      </c>
      <c r="D1828">
        <v>16</v>
      </c>
      <c r="E1828">
        <v>1</v>
      </c>
      <c r="F1828">
        <v>2</v>
      </c>
      <c r="G1828">
        <v>3</v>
      </c>
      <c r="H1828">
        <v>1</v>
      </c>
      <c r="I1828">
        <v>0</v>
      </c>
      <c r="J1828">
        <v>3</v>
      </c>
      <c r="K1828">
        <v>3</v>
      </c>
      <c r="L1828">
        <v>1</v>
      </c>
      <c r="M1828" t="s">
        <v>1536</v>
      </c>
      <c r="N1828">
        <v>1616</v>
      </c>
      <c r="O1828">
        <v>0.13</v>
      </c>
      <c r="P1828" t="s">
        <v>327</v>
      </c>
      <c r="Q1828">
        <v>1.9</v>
      </c>
      <c r="R1828">
        <v>11</v>
      </c>
      <c r="S1828">
        <v>7.0000000000000007E-2</v>
      </c>
    </row>
    <row r="1829" spans="1:19" x14ac:dyDescent="0.25">
      <c r="A1829">
        <v>40</v>
      </c>
      <c r="B1829">
        <v>42</v>
      </c>
      <c r="C1829">
        <v>100</v>
      </c>
      <c r="D1829">
        <v>16</v>
      </c>
      <c r="E1829">
        <v>1</v>
      </c>
      <c r="F1829">
        <v>3</v>
      </c>
      <c r="G1829">
        <v>2</v>
      </c>
      <c r="H1829">
        <v>2</v>
      </c>
      <c r="I1829">
        <v>0</v>
      </c>
      <c r="J1829">
        <v>2</v>
      </c>
      <c r="L1829">
        <v>0</v>
      </c>
      <c r="M1829"/>
      <c r="N1829">
        <v>1617</v>
      </c>
      <c r="O1829">
        <v>7.0000000000000007E-2</v>
      </c>
      <c r="P1829" t="s">
        <v>327</v>
      </c>
      <c r="Q1829">
        <v>1.2</v>
      </c>
      <c r="R1829">
        <v>25</v>
      </c>
      <c r="S1829">
        <v>0.05</v>
      </c>
    </row>
    <row r="1830" spans="1:19" x14ac:dyDescent="0.25">
      <c r="A1830">
        <v>42</v>
      </c>
      <c r="B1830">
        <v>44</v>
      </c>
      <c r="C1830">
        <v>100</v>
      </c>
      <c r="D1830">
        <v>16</v>
      </c>
      <c r="E1830">
        <v>1</v>
      </c>
      <c r="F1830">
        <v>3</v>
      </c>
      <c r="G1830">
        <v>1</v>
      </c>
      <c r="H1830">
        <v>2</v>
      </c>
      <c r="I1830">
        <v>0</v>
      </c>
      <c r="J1830">
        <v>2</v>
      </c>
      <c r="L1830">
        <v>0</v>
      </c>
      <c r="M1830"/>
      <c r="N1830">
        <v>1618</v>
      </c>
      <c r="O1830">
        <v>0.06</v>
      </c>
      <c r="P1830" t="s">
        <v>327</v>
      </c>
      <c r="Q1830">
        <v>1</v>
      </c>
      <c r="R1830">
        <v>16</v>
      </c>
      <c r="S1830">
        <v>0.03</v>
      </c>
    </row>
    <row r="1831" spans="1:19" x14ac:dyDescent="0.25">
      <c r="A1831">
        <v>44</v>
      </c>
      <c r="B1831">
        <v>46</v>
      </c>
      <c r="C1831">
        <v>100</v>
      </c>
      <c r="D1831">
        <v>12</v>
      </c>
      <c r="E1831">
        <v>1</v>
      </c>
      <c r="F1831">
        <v>3</v>
      </c>
      <c r="G1831">
        <v>1</v>
      </c>
      <c r="H1831">
        <v>2</v>
      </c>
      <c r="I1831">
        <v>0</v>
      </c>
      <c r="J1831">
        <v>2</v>
      </c>
      <c r="K1831">
        <v>3</v>
      </c>
      <c r="L1831">
        <v>1</v>
      </c>
      <c r="M1831" t="s">
        <v>1537</v>
      </c>
      <c r="N1831">
        <v>1619</v>
      </c>
      <c r="O1831">
        <v>0.06</v>
      </c>
      <c r="P1831" t="s">
        <v>327</v>
      </c>
      <c r="Q1831">
        <v>1</v>
      </c>
      <c r="R1831">
        <v>5</v>
      </c>
      <c r="S1831">
        <v>0.04</v>
      </c>
    </row>
    <row r="1832" spans="1:19" x14ac:dyDescent="0.25">
      <c r="M1832" s="45" t="s">
        <v>600</v>
      </c>
      <c r="N1832" s="45">
        <v>1620</v>
      </c>
      <c r="O1832" s="45">
        <v>1.04</v>
      </c>
      <c r="P1832">
        <v>0.14599999999999999</v>
      </c>
      <c r="Q1832" s="45">
        <v>103</v>
      </c>
      <c r="R1832">
        <v>11</v>
      </c>
      <c r="S1832" s="45">
        <v>0.49</v>
      </c>
    </row>
    <row r="1833" spans="1:19" x14ac:dyDescent="0.25">
      <c r="A1833">
        <v>46</v>
      </c>
      <c r="B1833">
        <v>48</v>
      </c>
      <c r="C1833">
        <v>100</v>
      </c>
      <c r="D1833">
        <v>10</v>
      </c>
      <c r="E1833">
        <v>1</v>
      </c>
      <c r="F1833">
        <v>3</v>
      </c>
      <c r="G1833">
        <v>1</v>
      </c>
      <c r="H1833">
        <v>2</v>
      </c>
      <c r="I1833">
        <v>0</v>
      </c>
      <c r="J1833">
        <v>3</v>
      </c>
      <c r="L1833">
        <v>0</v>
      </c>
      <c r="M1833"/>
      <c r="N1833">
        <v>1621</v>
      </c>
      <c r="O1833">
        <v>0.05</v>
      </c>
      <c r="P1833" t="s">
        <v>327</v>
      </c>
      <c r="Q1833">
        <v>0.5</v>
      </c>
      <c r="R1833">
        <v>15</v>
      </c>
      <c r="S1833">
        <v>0.03</v>
      </c>
    </row>
    <row r="1834" spans="1:19" x14ac:dyDescent="0.25">
      <c r="A1834">
        <v>48</v>
      </c>
      <c r="B1834">
        <v>50</v>
      </c>
      <c r="C1834">
        <v>100</v>
      </c>
      <c r="D1834">
        <v>16</v>
      </c>
      <c r="E1834">
        <v>1</v>
      </c>
      <c r="F1834">
        <v>2</v>
      </c>
      <c r="G1834">
        <v>3</v>
      </c>
      <c r="H1834">
        <v>2</v>
      </c>
      <c r="I1834">
        <v>0</v>
      </c>
      <c r="J1834">
        <v>3</v>
      </c>
      <c r="K1834">
        <v>4</v>
      </c>
      <c r="L1834">
        <v>1</v>
      </c>
      <c r="M1834"/>
      <c r="N1834">
        <v>1622</v>
      </c>
      <c r="O1834">
        <v>0.18</v>
      </c>
      <c r="P1834" t="s">
        <v>327</v>
      </c>
      <c r="Q1834">
        <v>1.8</v>
      </c>
      <c r="R1834">
        <v>20</v>
      </c>
      <c r="S1834">
        <v>0.11</v>
      </c>
    </row>
    <row r="1835" spans="1:19" x14ac:dyDescent="0.25">
      <c r="A1835">
        <v>50</v>
      </c>
      <c r="B1835">
        <v>52</v>
      </c>
      <c r="C1835">
        <v>100</v>
      </c>
      <c r="D1835">
        <v>16</v>
      </c>
      <c r="E1835">
        <v>1</v>
      </c>
      <c r="F1835">
        <v>2</v>
      </c>
      <c r="G1835">
        <v>2</v>
      </c>
      <c r="H1835">
        <v>2</v>
      </c>
      <c r="I1835">
        <v>0</v>
      </c>
      <c r="J1835">
        <v>3</v>
      </c>
      <c r="L1835">
        <v>0</v>
      </c>
      <c r="M1835" t="s">
        <v>1538</v>
      </c>
      <c r="N1835">
        <v>1623</v>
      </c>
      <c r="O1835">
        <v>0.04</v>
      </c>
      <c r="P1835" t="s">
        <v>327</v>
      </c>
      <c r="Q1835">
        <v>0.6</v>
      </c>
      <c r="R1835">
        <v>8</v>
      </c>
      <c r="S1835">
        <v>0.03</v>
      </c>
    </row>
    <row r="1836" spans="1:19" x14ac:dyDescent="0.25">
      <c r="A1836">
        <v>52</v>
      </c>
      <c r="B1836">
        <v>54</v>
      </c>
      <c r="C1836">
        <v>100</v>
      </c>
      <c r="D1836">
        <v>12</v>
      </c>
      <c r="E1836">
        <v>1</v>
      </c>
      <c r="F1836">
        <v>1</v>
      </c>
      <c r="G1836">
        <v>2</v>
      </c>
      <c r="H1836">
        <v>2</v>
      </c>
      <c r="I1836">
        <v>0</v>
      </c>
      <c r="J1836">
        <v>3</v>
      </c>
      <c r="L1836">
        <v>0</v>
      </c>
      <c r="M1836"/>
      <c r="N1836">
        <v>1624</v>
      </c>
      <c r="O1836">
        <v>0.09</v>
      </c>
      <c r="P1836" t="s">
        <v>327</v>
      </c>
      <c r="Q1836">
        <v>1.2</v>
      </c>
      <c r="R1836">
        <v>6</v>
      </c>
      <c r="S1836">
        <v>0.05</v>
      </c>
    </row>
    <row r="1837" spans="1:19" x14ac:dyDescent="0.25">
      <c r="A1837">
        <v>54</v>
      </c>
      <c r="B1837">
        <v>56</v>
      </c>
      <c r="C1837">
        <v>100</v>
      </c>
      <c r="D1837">
        <v>12</v>
      </c>
      <c r="E1837">
        <v>1</v>
      </c>
      <c r="F1837">
        <v>1</v>
      </c>
      <c r="G1837">
        <v>2</v>
      </c>
      <c r="H1837">
        <v>2</v>
      </c>
      <c r="I1837">
        <v>0</v>
      </c>
      <c r="J1837">
        <v>3</v>
      </c>
      <c r="L1837">
        <v>0</v>
      </c>
      <c r="M1837"/>
      <c r="N1837">
        <v>1625</v>
      </c>
      <c r="O1837">
        <v>0.02</v>
      </c>
      <c r="P1837" t="s">
        <v>327</v>
      </c>
      <c r="Q1837" t="s">
        <v>1112</v>
      </c>
      <c r="R1837">
        <v>3</v>
      </c>
      <c r="S1837">
        <v>0.02</v>
      </c>
    </row>
    <row r="1838" spans="1:19" x14ac:dyDescent="0.25">
      <c r="A1838">
        <v>56</v>
      </c>
      <c r="B1838">
        <v>58</v>
      </c>
      <c r="C1838">
        <v>100</v>
      </c>
      <c r="D1838">
        <v>10</v>
      </c>
      <c r="E1838">
        <v>1</v>
      </c>
      <c r="F1838">
        <v>1</v>
      </c>
      <c r="G1838">
        <v>2</v>
      </c>
      <c r="H1838">
        <v>2</v>
      </c>
      <c r="I1838">
        <v>0</v>
      </c>
      <c r="J1838">
        <v>3</v>
      </c>
      <c r="L1838">
        <v>0</v>
      </c>
      <c r="M1838"/>
      <c r="N1838">
        <v>1626</v>
      </c>
      <c r="O1838">
        <v>0.14000000000000001</v>
      </c>
      <c r="P1838" t="s">
        <v>327</v>
      </c>
      <c r="Q1838">
        <v>2.1</v>
      </c>
      <c r="R1838">
        <v>15</v>
      </c>
      <c r="S1838">
        <v>0.06</v>
      </c>
    </row>
    <row r="1839" spans="1:19" x14ac:dyDescent="0.25">
      <c r="A1839">
        <v>58</v>
      </c>
      <c r="B1839">
        <v>60</v>
      </c>
      <c r="C1839">
        <v>100</v>
      </c>
      <c r="D1839">
        <v>10</v>
      </c>
      <c r="E1839">
        <v>1</v>
      </c>
      <c r="F1839">
        <v>1</v>
      </c>
      <c r="G1839">
        <v>1</v>
      </c>
      <c r="H1839">
        <v>2</v>
      </c>
      <c r="I1839">
        <v>0</v>
      </c>
      <c r="J1839">
        <v>3</v>
      </c>
      <c r="K1839">
        <v>4</v>
      </c>
      <c r="L1839">
        <v>1</v>
      </c>
      <c r="M1839" s="57" t="s">
        <v>1539</v>
      </c>
      <c r="N1839">
        <v>1627</v>
      </c>
      <c r="O1839">
        <v>0.05</v>
      </c>
      <c r="P1839" t="s">
        <v>327</v>
      </c>
      <c r="Q1839">
        <v>0.7</v>
      </c>
      <c r="R1839">
        <v>8</v>
      </c>
      <c r="S1839">
        <v>0.02</v>
      </c>
    </row>
    <row r="1840" spans="1:19" x14ac:dyDescent="0.25">
      <c r="A1840">
        <v>60</v>
      </c>
      <c r="B1840">
        <v>62</v>
      </c>
      <c r="C1840">
        <v>100</v>
      </c>
      <c r="D1840">
        <v>8</v>
      </c>
      <c r="E1840">
        <v>1</v>
      </c>
      <c r="F1840">
        <v>2</v>
      </c>
      <c r="G1840">
        <v>1</v>
      </c>
      <c r="H1840">
        <v>2</v>
      </c>
      <c r="I1840">
        <v>0</v>
      </c>
      <c r="J1840">
        <v>3</v>
      </c>
      <c r="L1840">
        <v>0</v>
      </c>
      <c r="M1840" s="45" t="s">
        <v>1540</v>
      </c>
      <c r="N1840">
        <v>1628</v>
      </c>
      <c r="O1840">
        <v>0.05</v>
      </c>
      <c r="P1840" t="s">
        <v>327</v>
      </c>
      <c r="Q1840">
        <v>0.8</v>
      </c>
      <c r="R1840">
        <v>4</v>
      </c>
      <c r="S1840">
        <v>0.03</v>
      </c>
    </row>
    <row r="1841" spans="1:19" x14ac:dyDescent="0.25">
      <c r="A1841">
        <v>62</v>
      </c>
      <c r="B1841">
        <v>64</v>
      </c>
      <c r="C1841">
        <v>100</v>
      </c>
      <c r="D1841">
        <v>10</v>
      </c>
      <c r="E1841">
        <v>1</v>
      </c>
      <c r="F1841">
        <v>1</v>
      </c>
      <c r="G1841">
        <v>1</v>
      </c>
      <c r="H1841">
        <v>2</v>
      </c>
      <c r="I1841">
        <v>0</v>
      </c>
      <c r="J1841">
        <v>3</v>
      </c>
      <c r="L1841">
        <v>0</v>
      </c>
      <c r="M1841"/>
      <c r="N1841">
        <v>1629</v>
      </c>
      <c r="O1841">
        <v>0.02</v>
      </c>
      <c r="P1841" t="s">
        <v>327</v>
      </c>
      <c r="Q1841" t="s">
        <v>1112</v>
      </c>
      <c r="R1841">
        <v>1</v>
      </c>
      <c r="S1841">
        <v>0.02</v>
      </c>
    </row>
    <row r="1842" spans="1:19" x14ac:dyDescent="0.25">
      <c r="A1842">
        <v>64</v>
      </c>
      <c r="B1842">
        <v>66</v>
      </c>
      <c r="C1842">
        <v>100</v>
      </c>
      <c r="D1842">
        <v>12</v>
      </c>
      <c r="E1842">
        <v>1</v>
      </c>
      <c r="F1842">
        <v>2</v>
      </c>
      <c r="G1842">
        <v>2</v>
      </c>
      <c r="H1842">
        <v>2</v>
      </c>
      <c r="I1842">
        <v>0</v>
      </c>
      <c r="J1842">
        <v>3</v>
      </c>
      <c r="L1842">
        <v>0</v>
      </c>
      <c r="M1842"/>
      <c r="N1842">
        <v>1630</v>
      </c>
      <c r="O1842">
        <v>0.06</v>
      </c>
      <c r="P1842" t="s">
        <v>327</v>
      </c>
      <c r="Q1842">
        <v>1</v>
      </c>
      <c r="R1842">
        <v>4</v>
      </c>
      <c r="S1842">
        <v>0.03</v>
      </c>
    </row>
    <row r="1843" spans="1:19" x14ac:dyDescent="0.25">
      <c r="A1843">
        <v>66</v>
      </c>
      <c r="B1843">
        <v>68</v>
      </c>
      <c r="C1843">
        <v>100</v>
      </c>
      <c r="D1843">
        <v>16</v>
      </c>
      <c r="E1843">
        <v>1</v>
      </c>
      <c r="F1843">
        <v>1</v>
      </c>
      <c r="G1843">
        <v>2</v>
      </c>
      <c r="H1843">
        <v>2</v>
      </c>
      <c r="I1843">
        <v>0</v>
      </c>
      <c r="J1843">
        <v>3</v>
      </c>
      <c r="L1843">
        <v>0</v>
      </c>
      <c r="M1843"/>
      <c r="N1843">
        <v>1631</v>
      </c>
      <c r="O1843">
        <v>0.03</v>
      </c>
      <c r="P1843" t="s">
        <v>327</v>
      </c>
      <c r="Q1843" t="s">
        <v>1112</v>
      </c>
      <c r="R1843">
        <v>3</v>
      </c>
      <c r="S1843">
        <v>0.02</v>
      </c>
    </row>
    <row r="1844" spans="1:19" x14ac:dyDescent="0.25">
      <c r="A1844">
        <v>68</v>
      </c>
      <c r="B1844">
        <v>70</v>
      </c>
      <c r="C1844">
        <v>100</v>
      </c>
      <c r="D1844">
        <v>16</v>
      </c>
      <c r="E1844">
        <v>1</v>
      </c>
      <c r="F1844">
        <v>2</v>
      </c>
      <c r="G1844">
        <v>1</v>
      </c>
      <c r="H1844">
        <v>2</v>
      </c>
      <c r="I1844">
        <v>0</v>
      </c>
      <c r="J1844">
        <v>3</v>
      </c>
      <c r="L1844">
        <v>0</v>
      </c>
      <c r="M1844"/>
      <c r="N1844">
        <v>1632</v>
      </c>
      <c r="O1844">
        <v>0.02</v>
      </c>
      <c r="P1844" t="s">
        <v>327</v>
      </c>
      <c r="Q1844">
        <v>1.5</v>
      </c>
      <c r="R1844">
        <v>3</v>
      </c>
      <c r="S1844">
        <v>0.02</v>
      </c>
    </row>
    <row r="1845" spans="1:19" x14ac:dyDescent="0.25">
      <c r="A1845">
        <v>70</v>
      </c>
      <c r="B1845">
        <v>72</v>
      </c>
      <c r="C1845">
        <v>100</v>
      </c>
      <c r="D1845">
        <v>8</v>
      </c>
      <c r="E1845">
        <v>1</v>
      </c>
      <c r="F1845">
        <v>1</v>
      </c>
      <c r="G1845">
        <v>3</v>
      </c>
      <c r="H1845">
        <v>2</v>
      </c>
      <c r="I1845">
        <v>0</v>
      </c>
      <c r="J1845">
        <v>3</v>
      </c>
      <c r="L1845">
        <v>0</v>
      </c>
      <c r="M1845"/>
      <c r="N1845">
        <v>1633</v>
      </c>
      <c r="O1845">
        <v>7.0000000000000007E-2</v>
      </c>
      <c r="P1845" t="s">
        <v>327</v>
      </c>
      <c r="Q1845">
        <v>1.4</v>
      </c>
      <c r="R1845">
        <v>3</v>
      </c>
      <c r="S1845">
        <v>0.04</v>
      </c>
    </row>
    <row r="1846" spans="1:19" x14ac:dyDescent="0.25">
      <c r="A1846">
        <v>72</v>
      </c>
      <c r="B1846">
        <v>74</v>
      </c>
      <c r="C1846">
        <v>100</v>
      </c>
      <c r="D1846">
        <v>8</v>
      </c>
      <c r="E1846">
        <v>1</v>
      </c>
      <c r="F1846">
        <v>2</v>
      </c>
      <c r="G1846">
        <v>1</v>
      </c>
      <c r="H1846">
        <v>2</v>
      </c>
      <c r="I1846">
        <v>0</v>
      </c>
      <c r="J1846">
        <v>3</v>
      </c>
      <c r="L1846">
        <v>0</v>
      </c>
      <c r="M1846"/>
      <c r="N1846">
        <v>1634</v>
      </c>
      <c r="O1846">
        <v>0.02</v>
      </c>
      <c r="P1846" t="s">
        <v>327</v>
      </c>
      <c r="Q1846" t="s">
        <v>1112</v>
      </c>
      <c r="R1846">
        <v>1</v>
      </c>
      <c r="S1846">
        <v>0.02</v>
      </c>
    </row>
    <row r="1847" spans="1:19" x14ac:dyDescent="0.25">
      <c r="A1847">
        <v>74</v>
      </c>
      <c r="B1847">
        <v>76</v>
      </c>
      <c r="C1847">
        <v>100</v>
      </c>
      <c r="D1847">
        <v>12</v>
      </c>
      <c r="E1847">
        <v>1</v>
      </c>
      <c r="F1847">
        <v>1</v>
      </c>
      <c r="G1847">
        <v>2</v>
      </c>
      <c r="H1847">
        <v>2</v>
      </c>
      <c r="I1847">
        <v>0</v>
      </c>
      <c r="J1847">
        <v>3</v>
      </c>
      <c r="L1847">
        <v>0</v>
      </c>
      <c r="M1847"/>
      <c r="N1847">
        <v>1635</v>
      </c>
      <c r="O1847">
        <v>0.02</v>
      </c>
      <c r="P1847" t="s">
        <v>327</v>
      </c>
      <c r="Q1847">
        <v>0.5</v>
      </c>
      <c r="R1847">
        <v>2</v>
      </c>
      <c r="S1847">
        <v>0.02</v>
      </c>
    </row>
    <row r="1848" spans="1:19" x14ac:dyDescent="0.25">
      <c r="A1848">
        <v>76</v>
      </c>
      <c r="B1848">
        <v>78</v>
      </c>
      <c r="C1848">
        <v>100</v>
      </c>
      <c r="D1848">
        <v>14</v>
      </c>
      <c r="E1848">
        <v>1</v>
      </c>
      <c r="F1848">
        <v>2</v>
      </c>
      <c r="G1848">
        <v>1</v>
      </c>
      <c r="H1848">
        <v>2</v>
      </c>
      <c r="I1848">
        <v>0</v>
      </c>
      <c r="J1848">
        <v>3</v>
      </c>
      <c r="K1848">
        <v>4</v>
      </c>
      <c r="L1848">
        <v>1</v>
      </c>
      <c r="M1848" t="s">
        <v>1534</v>
      </c>
      <c r="N1848">
        <v>1636</v>
      </c>
      <c r="O1848">
        <v>0.08</v>
      </c>
      <c r="P1848" t="s">
        <v>327</v>
      </c>
      <c r="Q1848">
        <v>2</v>
      </c>
      <c r="R1848">
        <v>6</v>
      </c>
      <c r="S1848">
        <v>0.05</v>
      </c>
    </row>
    <row r="1849" spans="1:19" x14ac:dyDescent="0.25">
      <c r="A1849">
        <v>78</v>
      </c>
      <c r="B1849">
        <v>80</v>
      </c>
      <c r="C1849">
        <v>100</v>
      </c>
      <c r="D1849">
        <v>12</v>
      </c>
      <c r="E1849">
        <v>1</v>
      </c>
      <c r="F1849">
        <v>2</v>
      </c>
      <c r="G1849">
        <v>1</v>
      </c>
      <c r="H1849">
        <v>2</v>
      </c>
      <c r="I1849">
        <v>0</v>
      </c>
      <c r="J1849">
        <v>3</v>
      </c>
      <c r="L1849">
        <v>0</v>
      </c>
      <c r="M1849"/>
      <c r="N1849">
        <v>1637</v>
      </c>
      <c r="O1849">
        <v>0.01</v>
      </c>
      <c r="P1849" t="s">
        <v>327</v>
      </c>
      <c r="Q1849" t="s">
        <v>1112</v>
      </c>
      <c r="R1849">
        <v>1</v>
      </c>
      <c r="S1849">
        <v>0.02</v>
      </c>
    </row>
    <row r="1850" spans="1:19" x14ac:dyDescent="0.25">
      <c r="A1850">
        <v>80</v>
      </c>
      <c r="B1850">
        <v>82</v>
      </c>
      <c r="C1850">
        <v>100</v>
      </c>
      <c r="D1850">
        <v>14</v>
      </c>
      <c r="E1850">
        <v>1</v>
      </c>
      <c r="F1850">
        <v>2</v>
      </c>
      <c r="G1850">
        <v>2</v>
      </c>
      <c r="H1850">
        <v>2</v>
      </c>
      <c r="I1850">
        <v>0</v>
      </c>
      <c r="J1850">
        <v>3</v>
      </c>
      <c r="L1850">
        <v>0</v>
      </c>
      <c r="M1850"/>
      <c r="N1850">
        <v>1638</v>
      </c>
      <c r="O1850">
        <v>0.01</v>
      </c>
      <c r="P1850" t="s">
        <v>327</v>
      </c>
      <c r="Q1850" t="s">
        <v>1112</v>
      </c>
      <c r="R1850">
        <v>1</v>
      </c>
      <c r="S1850">
        <v>0.01</v>
      </c>
    </row>
    <row r="1851" spans="1:19" x14ac:dyDescent="0.25">
      <c r="A1851">
        <v>82</v>
      </c>
      <c r="B1851">
        <v>84</v>
      </c>
      <c r="C1851">
        <v>100</v>
      </c>
      <c r="D1851">
        <v>14</v>
      </c>
      <c r="E1851">
        <v>1</v>
      </c>
      <c r="F1851">
        <v>2</v>
      </c>
      <c r="G1851">
        <v>2</v>
      </c>
      <c r="H1851">
        <v>2</v>
      </c>
      <c r="I1851">
        <v>0</v>
      </c>
      <c r="J1851">
        <v>3</v>
      </c>
      <c r="L1851">
        <v>0</v>
      </c>
      <c r="M1851"/>
      <c r="N1851">
        <v>1639</v>
      </c>
      <c r="O1851" t="s">
        <v>326</v>
      </c>
      <c r="P1851" t="s">
        <v>327</v>
      </c>
      <c r="Q1851" t="s">
        <v>1112</v>
      </c>
      <c r="R1851">
        <v>1</v>
      </c>
      <c r="S1851">
        <v>0.02</v>
      </c>
    </row>
    <row r="1852" spans="1:19" x14ac:dyDescent="0.25">
      <c r="M1852" s="45" t="s">
        <v>600</v>
      </c>
      <c r="N1852" s="45">
        <v>1640</v>
      </c>
      <c r="O1852" s="45">
        <v>1.04</v>
      </c>
      <c r="P1852">
        <v>0.159</v>
      </c>
      <c r="Q1852" s="45">
        <v>97.8</v>
      </c>
      <c r="R1852">
        <v>10</v>
      </c>
      <c r="S1852" s="45">
        <v>0.48</v>
      </c>
    </row>
    <row r="1853" spans="1:19" x14ac:dyDescent="0.25">
      <c r="A1853">
        <v>84</v>
      </c>
      <c r="B1853">
        <v>86</v>
      </c>
      <c r="C1853">
        <v>100</v>
      </c>
      <c r="D1853">
        <v>10</v>
      </c>
      <c r="E1853">
        <v>1</v>
      </c>
      <c r="F1853">
        <v>2</v>
      </c>
      <c r="G1853">
        <v>1</v>
      </c>
      <c r="H1853">
        <v>1</v>
      </c>
      <c r="I1853">
        <v>0</v>
      </c>
      <c r="J1853">
        <v>2</v>
      </c>
      <c r="L1853">
        <v>0</v>
      </c>
      <c r="M1853"/>
      <c r="N1853">
        <v>1641</v>
      </c>
      <c r="O1853" t="s">
        <v>326</v>
      </c>
      <c r="P1853" t="s">
        <v>327</v>
      </c>
      <c r="Q1853" t="s">
        <v>1112</v>
      </c>
      <c r="R1853">
        <v>1</v>
      </c>
      <c r="S1853">
        <v>0.02</v>
      </c>
    </row>
    <row r="1854" spans="1:19" x14ac:dyDescent="0.25">
      <c r="A1854">
        <v>86</v>
      </c>
      <c r="B1854">
        <v>88</v>
      </c>
      <c r="C1854">
        <v>100</v>
      </c>
      <c r="D1854">
        <v>14</v>
      </c>
      <c r="E1854">
        <v>1</v>
      </c>
      <c r="F1854">
        <v>3</v>
      </c>
      <c r="G1854">
        <v>1</v>
      </c>
      <c r="H1854">
        <v>2</v>
      </c>
      <c r="I1854">
        <v>0</v>
      </c>
      <c r="J1854">
        <v>2</v>
      </c>
      <c r="L1854">
        <v>0</v>
      </c>
      <c r="M1854"/>
      <c r="N1854">
        <v>1642</v>
      </c>
      <c r="O1854" t="s">
        <v>326</v>
      </c>
      <c r="P1854" t="s">
        <v>327</v>
      </c>
      <c r="Q1854" t="s">
        <v>1112</v>
      </c>
      <c r="R1854">
        <v>1</v>
      </c>
      <c r="S1854">
        <v>0.01</v>
      </c>
    </row>
    <row r="1855" spans="1:19" x14ac:dyDescent="0.25">
      <c r="A1855">
        <v>88</v>
      </c>
      <c r="B1855">
        <v>90</v>
      </c>
      <c r="C1855">
        <v>100</v>
      </c>
      <c r="D1855">
        <v>20</v>
      </c>
      <c r="E1855">
        <v>1</v>
      </c>
      <c r="F1855">
        <v>3</v>
      </c>
      <c r="G1855">
        <v>1</v>
      </c>
      <c r="H1855">
        <v>1</v>
      </c>
      <c r="I1855">
        <v>0</v>
      </c>
      <c r="J1855">
        <v>1</v>
      </c>
      <c r="L1855">
        <v>0</v>
      </c>
      <c r="M1855" s="6" t="s">
        <v>1541</v>
      </c>
      <c r="N1855">
        <v>1643</v>
      </c>
      <c r="O1855">
        <v>0.02</v>
      </c>
      <c r="P1855" t="s">
        <v>327</v>
      </c>
      <c r="Q1855">
        <v>0.5</v>
      </c>
      <c r="R1855">
        <v>1</v>
      </c>
      <c r="S1855">
        <v>0.09</v>
      </c>
    </row>
    <row r="1856" spans="1:19" x14ac:dyDescent="0.25">
      <c r="A1856">
        <v>90</v>
      </c>
      <c r="B1856">
        <v>92</v>
      </c>
      <c r="C1856">
        <v>100</v>
      </c>
      <c r="D1856">
        <v>8</v>
      </c>
      <c r="E1856">
        <v>1</v>
      </c>
      <c r="F1856">
        <v>3</v>
      </c>
      <c r="G1856">
        <v>1</v>
      </c>
      <c r="H1856">
        <v>2</v>
      </c>
      <c r="I1856">
        <v>0</v>
      </c>
      <c r="J1856">
        <v>1</v>
      </c>
      <c r="L1856">
        <v>0</v>
      </c>
      <c r="M1856" s="6" t="s">
        <v>1542</v>
      </c>
      <c r="N1856">
        <v>1644</v>
      </c>
      <c r="O1856" t="s">
        <v>326</v>
      </c>
      <c r="P1856" t="s">
        <v>327</v>
      </c>
      <c r="Q1856" t="s">
        <v>1112</v>
      </c>
      <c r="R1856" t="s">
        <v>89</v>
      </c>
      <c r="S1856">
        <v>0.02</v>
      </c>
    </row>
    <row r="1857" spans="1:21" x14ac:dyDescent="0.25">
      <c r="A1857">
        <v>92</v>
      </c>
      <c r="B1857">
        <v>94</v>
      </c>
      <c r="C1857">
        <v>100</v>
      </c>
      <c r="D1857">
        <v>8</v>
      </c>
      <c r="E1857">
        <v>1</v>
      </c>
      <c r="F1857">
        <v>3</v>
      </c>
      <c r="G1857">
        <v>1</v>
      </c>
      <c r="H1857">
        <v>1</v>
      </c>
      <c r="I1857">
        <v>0</v>
      </c>
      <c r="J1857">
        <v>1</v>
      </c>
      <c r="L1857">
        <v>0</v>
      </c>
      <c r="M1857"/>
      <c r="N1857">
        <v>1645</v>
      </c>
      <c r="O1857" t="s">
        <v>326</v>
      </c>
      <c r="P1857" t="s">
        <v>327</v>
      </c>
      <c r="Q1857" t="s">
        <v>1112</v>
      </c>
      <c r="R1857">
        <v>1</v>
      </c>
      <c r="S1857">
        <v>0.02</v>
      </c>
    </row>
    <row r="1858" spans="1:21" x14ac:dyDescent="0.25">
      <c r="A1858">
        <v>94</v>
      </c>
      <c r="B1858">
        <v>96</v>
      </c>
      <c r="C1858">
        <v>100</v>
      </c>
      <c r="D1858">
        <v>8</v>
      </c>
      <c r="E1858">
        <v>1</v>
      </c>
      <c r="F1858">
        <v>3</v>
      </c>
      <c r="G1858">
        <v>2</v>
      </c>
      <c r="H1858">
        <v>3</v>
      </c>
      <c r="I1858">
        <v>0</v>
      </c>
      <c r="J1858">
        <v>1</v>
      </c>
      <c r="L1858">
        <v>0</v>
      </c>
      <c r="M1858" s="6" t="s">
        <v>1543</v>
      </c>
      <c r="N1858">
        <v>1646</v>
      </c>
      <c r="O1858">
        <v>0.02</v>
      </c>
      <c r="P1858" t="s">
        <v>327</v>
      </c>
      <c r="Q1858" t="s">
        <v>1112</v>
      </c>
      <c r="R1858">
        <v>2</v>
      </c>
      <c r="S1858">
        <v>0.05</v>
      </c>
    </row>
    <row r="1859" spans="1:21" x14ac:dyDescent="0.25">
      <c r="A1859">
        <v>96</v>
      </c>
      <c r="B1859">
        <v>98</v>
      </c>
      <c r="C1859">
        <v>99</v>
      </c>
      <c r="D1859">
        <v>6</v>
      </c>
      <c r="E1859">
        <v>1</v>
      </c>
      <c r="F1859">
        <v>3</v>
      </c>
      <c r="G1859">
        <v>0</v>
      </c>
      <c r="H1859">
        <v>3</v>
      </c>
      <c r="I1859">
        <v>0</v>
      </c>
      <c r="J1859">
        <v>1</v>
      </c>
      <c r="L1859">
        <v>0</v>
      </c>
      <c r="M1859" t="s">
        <v>1544</v>
      </c>
      <c r="N1859">
        <v>1647</v>
      </c>
      <c r="O1859">
        <v>7.0000000000000007E-2</v>
      </c>
      <c r="P1859" t="s">
        <v>327</v>
      </c>
      <c r="Q1859">
        <v>1</v>
      </c>
      <c r="R1859">
        <v>9</v>
      </c>
      <c r="S1859">
        <v>0.09</v>
      </c>
    </row>
    <row r="1860" spans="1:21" x14ac:dyDescent="0.25">
      <c r="A1860">
        <v>98</v>
      </c>
      <c r="B1860">
        <v>100</v>
      </c>
      <c r="C1860">
        <v>100</v>
      </c>
      <c r="D1860">
        <v>8</v>
      </c>
      <c r="E1860">
        <v>11</v>
      </c>
      <c r="F1860">
        <v>1</v>
      </c>
      <c r="G1860">
        <v>0</v>
      </c>
      <c r="H1860">
        <v>1</v>
      </c>
      <c r="I1860">
        <v>1</v>
      </c>
      <c r="J1860">
        <v>0</v>
      </c>
      <c r="L1860">
        <v>0</v>
      </c>
      <c r="M1860" s="57" t="s">
        <v>1545</v>
      </c>
      <c r="N1860">
        <v>1648</v>
      </c>
      <c r="O1860" t="s">
        <v>326</v>
      </c>
      <c r="P1860" t="s">
        <v>327</v>
      </c>
      <c r="Q1860" t="s">
        <v>1112</v>
      </c>
      <c r="R1860" t="s">
        <v>89</v>
      </c>
      <c r="S1860" t="s">
        <v>326</v>
      </c>
    </row>
    <row r="1861" spans="1:21" x14ac:dyDescent="0.25">
      <c r="A1861">
        <v>100</v>
      </c>
      <c r="B1861">
        <v>102</v>
      </c>
      <c r="C1861">
        <v>100</v>
      </c>
      <c r="D1861">
        <v>4</v>
      </c>
      <c r="E1861">
        <v>11</v>
      </c>
      <c r="F1861">
        <v>1</v>
      </c>
      <c r="G1861">
        <v>0</v>
      </c>
      <c r="H1861">
        <v>1</v>
      </c>
      <c r="I1861">
        <v>2</v>
      </c>
      <c r="J1861">
        <v>0</v>
      </c>
      <c r="L1861">
        <v>0</v>
      </c>
      <c r="M1861" s="45" t="s">
        <v>1546</v>
      </c>
      <c r="N1861">
        <v>1649</v>
      </c>
    </row>
    <row r="1862" spans="1:21" x14ac:dyDescent="0.25">
      <c r="A1862">
        <v>102</v>
      </c>
      <c r="B1862">
        <v>104</v>
      </c>
      <c r="C1862">
        <v>100</v>
      </c>
      <c r="D1862">
        <v>3</v>
      </c>
      <c r="E1862">
        <v>11</v>
      </c>
      <c r="F1862">
        <v>1</v>
      </c>
      <c r="G1862">
        <v>0</v>
      </c>
      <c r="H1862">
        <v>1</v>
      </c>
      <c r="I1862">
        <v>2</v>
      </c>
      <c r="J1862">
        <v>0</v>
      </c>
      <c r="L1862">
        <v>0</v>
      </c>
      <c r="M1862" s="45" t="s">
        <v>1547</v>
      </c>
      <c r="N1862">
        <v>1650</v>
      </c>
    </row>
    <row r="1863" spans="1:21" x14ac:dyDescent="0.25">
      <c r="A1863">
        <v>104</v>
      </c>
      <c r="B1863">
        <v>106</v>
      </c>
      <c r="C1863">
        <v>100</v>
      </c>
      <c r="D1863">
        <v>2</v>
      </c>
      <c r="E1863">
        <v>11</v>
      </c>
      <c r="F1863">
        <v>1</v>
      </c>
      <c r="G1863">
        <v>0</v>
      </c>
      <c r="H1863">
        <v>1</v>
      </c>
      <c r="I1863">
        <v>2</v>
      </c>
      <c r="J1863">
        <v>0</v>
      </c>
      <c r="L1863">
        <v>0</v>
      </c>
      <c r="M1863"/>
      <c r="N1863">
        <v>1651</v>
      </c>
    </row>
    <row r="1864" spans="1:21" x14ac:dyDescent="0.25">
      <c r="A1864">
        <v>106</v>
      </c>
      <c r="B1864">
        <v>108</v>
      </c>
      <c r="C1864">
        <v>100</v>
      </c>
      <c r="D1864">
        <v>3</v>
      </c>
      <c r="E1864">
        <v>11</v>
      </c>
      <c r="F1864">
        <v>1</v>
      </c>
      <c r="G1864">
        <v>0</v>
      </c>
      <c r="H1864">
        <v>1</v>
      </c>
      <c r="I1864">
        <v>2</v>
      </c>
      <c r="J1864">
        <v>0</v>
      </c>
      <c r="L1864">
        <v>0</v>
      </c>
      <c r="M1864" t="s">
        <v>1548</v>
      </c>
      <c r="N1864">
        <v>1652</v>
      </c>
    </row>
    <row r="1865" spans="1:21" x14ac:dyDescent="0.25">
      <c r="A1865">
        <v>108</v>
      </c>
      <c r="B1865">
        <v>110</v>
      </c>
      <c r="C1865">
        <v>100</v>
      </c>
      <c r="D1865">
        <v>2</v>
      </c>
      <c r="E1865">
        <v>11</v>
      </c>
      <c r="F1865">
        <v>1</v>
      </c>
      <c r="G1865">
        <v>0</v>
      </c>
      <c r="H1865">
        <v>1</v>
      </c>
      <c r="I1865">
        <v>1</v>
      </c>
      <c r="J1865">
        <v>0</v>
      </c>
      <c r="L1865">
        <v>0</v>
      </c>
      <c r="M1865"/>
      <c r="N1865">
        <v>1653</v>
      </c>
    </row>
    <row r="1866" spans="1:21" x14ac:dyDescent="0.25">
      <c r="A1866">
        <v>110</v>
      </c>
      <c r="B1866">
        <v>112</v>
      </c>
      <c r="C1866">
        <v>100</v>
      </c>
      <c r="D1866">
        <v>2</v>
      </c>
      <c r="E1866">
        <v>11</v>
      </c>
      <c r="F1866">
        <v>1</v>
      </c>
      <c r="G1866">
        <v>0</v>
      </c>
      <c r="H1866">
        <v>1</v>
      </c>
      <c r="I1866">
        <v>2</v>
      </c>
      <c r="J1866">
        <v>0</v>
      </c>
      <c r="L1866">
        <v>0</v>
      </c>
      <c r="M1866"/>
      <c r="N1866">
        <v>1654</v>
      </c>
    </row>
    <row r="1867" spans="1:21" x14ac:dyDescent="0.25">
      <c r="A1867">
        <v>112</v>
      </c>
      <c r="B1867">
        <v>114</v>
      </c>
      <c r="C1867">
        <v>100</v>
      </c>
      <c r="D1867">
        <v>2</v>
      </c>
      <c r="E1867">
        <v>11</v>
      </c>
      <c r="F1867">
        <v>1</v>
      </c>
      <c r="G1867">
        <v>0</v>
      </c>
      <c r="H1867">
        <v>1</v>
      </c>
      <c r="I1867">
        <v>1</v>
      </c>
      <c r="J1867">
        <v>0</v>
      </c>
      <c r="L1867">
        <v>0</v>
      </c>
      <c r="M1867"/>
      <c r="N1867">
        <v>1655</v>
      </c>
    </row>
    <row r="1868" spans="1:21" x14ac:dyDescent="0.25">
      <c r="A1868">
        <v>114</v>
      </c>
      <c r="B1868">
        <v>116</v>
      </c>
      <c r="C1868">
        <v>100</v>
      </c>
      <c r="D1868">
        <v>4</v>
      </c>
      <c r="E1868">
        <v>11</v>
      </c>
      <c r="F1868">
        <v>1</v>
      </c>
      <c r="G1868">
        <v>0</v>
      </c>
      <c r="H1868">
        <v>1</v>
      </c>
      <c r="I1868">
        <v>1</v>
      </c>
      <c r="J1868">
        <v>0</v>
      </c>
      <c r="L1868">
        <v>0</v>
      </c>
      <c r="M1868"/>
      <c r="N1868">
        <v>1656</v>
      </c>
    </row>
    <row r="1869" spans="1:21" x14ac:dyDescent="0.25">
      <c r="A1869">
        <v>116</v>
      </c>
      <c r="B1869">
        <v>118</v>
      </c>
      <c r="C1869">
        <v>100</v>
      </c>
      <c r="D1869">
        <v>30</v>
      </c>
      <c r="E1869">
        <v>1</v>
      </c>
      <c r="F1869">
        <v>3</v>
      </c>
      <c r="G1869">
        <v>1</v>
      </c>
      <c r="H1869">
        <v>1</v>
      </c>
      <c r="I1869">
        <v>0</v>
      </c>
      <c r="J1869">
        <v>1</v>
      </c>
      <c r="L1869">
        <v>0</v>
      </c>
      <c r="M1869" s="6" t="s">
        <v>1549</v>
      </c>
      <c r="N1869">
        <v>1657</v>
      </c>
    </row>
    <row r="1870" spans="1:21" x14ac:dyDescent="0.25">
      <c r="A1870">
        <v>118</v>
      </c>
      <c r="B1870">
        <v>120</v>
      </c>
      <c r="C1870">
        <v>100</v>
      </c>
      <c r="D1870">
        <v>30</v>
      </c>
      <c r="E1870">
        <v>1</v>
      </c>
      <c r="F1870">
        <v>3</v>
      </c>
      <c r="G1870">
        <v>0</v>
      </c>
      <c r="H1870">
        <v>1</v>
      </c>
      <c r="I1870">
        <v>0</v>
      </c>
      <c r="J1870">
        <v>1</v>
      </c>
      <c r="L1870">
        <v>0</v>
      </c>
      <c r="M1870" t="s">
        <v>1550</v>
      </c>
      <c r="N1870">
        <v>1658</v>
      </c>
      <c r="O1870">
        <v>0.23</v>
      </c>
      <c r="P1870" t="s">
        <v>327</v>
      </c>
      <c r="Q1870">
        <v>6.2</v>
      </c>
      <c r="R1870">
        <v>3</v>
      </c>
      <c r="S1870">
        <v>0.13</v>
      </c>
      <c r="U1870">
        <f>AVERAGE(O1870:O1871,O1873:O1879)</f>
        <v>0.31333333333333335</v>
      </c>
    </row>
    <row r="1871" spans="1:21" x14ac:dyDescent="0.25">
      <c r="A1871">
        <v>120</v>
      </c>
      <c r="B1871">
        <v>122</v>
      </c>
      <c r="C1871">
        <v>100</v>
      </c>
      <c r="D1871">
        <v>30</v>
      </c>
      <c r="E1871">
        <v>1</v>
      </c>
      <c r="F1871">
        <v>3</v>
      </c>
      <c r="G1871">
        <v>1</v>
      </c>
      <c r="H1871">
        <v>1</v>
      </c>
      <c r="I1871">
        <v>0</v>
      </c>
      <c r="J1871">
        <v>1</v>
      </c>
      <c r="L1871">
        <v>0</v>
      </c>
      <c r="M1871"/>
      <c r="N1871">
        <v>1659</v>
      </c>
      <c r="O1871">
        <v>0.16</v>
      </c>
      <c r="P1871" t="s">
        <v>327</v>
      </c>
      <c r="Q1871">
        <v>3.7</v>
      </c>
      <c r="R1871">
        <v>2</v>
      </c>
      <c r="S1871">
        <v>0.08</v>
      </c>
    </row>
    <row r="1872" spans="1:21" x14ac:dyDescent="0.25">
      <c r="M1872" s="45" t="s">
        <v>369</v>
      </c>
      <c r="N1872" s="45">
        <v>1660</v>
      </c>
      <c r="O1872" s="55">
        <v>0.5</v>
      </c>
      <c r="P1872">
        <v>8.0000000000000002E-3</v>
      </c>
      <c r="Q1872" s="45">
        <v>33.700000000000003</v>
      </c>
      <c r="R1872">
        <v>9</v>
      </c>
      <c r="S1872" s="45">
        <v>0.19</v>
      </c>
    </row>
    <row r="1873" spans="1:21" x14ac:dyDescent="0.25">
      <c r="A1873">
        <v>122</v>
      </c>
      <c r="B1873">
        <v>124</v>
      </c>
      <c r="C1873">
        <v>100</v>
      </c>
      <c r="D1873">
        <v>30</v>
      </c>
      <c r="E1873">
        <v>1</v>
      </c>
      <c r="F1873">
        <v>3</v>
      </c>
      <c r="G1873">
        <v>0</v>
      </c>
      <c r="H1873">
        <v>1</v>
      </c>
      <c r="I1873">
        <v>0</v>
      </c>
      <c r="J1873">
        <v>1</v>
      </c>
      <c r="L1873">
        <v>0</v>
      </c>
      <c r="M1873" s="57" t="s">
        <v>1551</v>
      </c>
      <c r="N1873">
        <v>1661</v>
      </c>
      <c r="O1873">
        <v>0.21</v>
      </c>
      <c r="P1873">
        <v>8.0000000000000002E-3</v>
      </c>
      <c r="Q1873">
        <v>3.9</v>
      </c>
      <c r="R1873">
        <v>2</v>
      </c>
      <c r="S1873">
        <v>0.09</v>
      </c>
    </row>
    <row r="1874" spans="1:21" x14ac:dyDescent="0.25">
      <c r="A1874">
        <v>124</v>
      </c>
      <c r="B1874">
        <v>126</v>
      </c>
      <c r="C1874">
        <v>100</v>
      </c>
      <c r="D1874">
        <v>30</v>
      </c>
      <c r="E1874">
        <v>1</v>
      </c>
      <c r="F1874">
        <v>3</v>
      </c>
      <c r="G1874">
        <v>0</v>
      </c>
      <c r="H1874">
        <v>1</v>
      </c>
      <c r="I1874">
        <v>0</v>
      </c>
      <c r="J1874">
        <v>1</v>
      </c>
      <c r="L1874">
        <v>0</v>
      </c>
      <c r="M1874" s="45" t="s">
        <v>1552</v>
      </c>
      <c r="N1874">
        <v>1662</v>
      </c>
      <c r="O1874">
        <v>1.28</v>
      </c>
      <c r="P1874">
        <v>1.4E-2</v>
      </c>
      <c r="Q1874">
        <v>19.2</v>
      </c>
      <c r="R1874">
        <v>36</v>
      </c>
      <c r="S1874">
        <v>0.72</v>
      </c>
    </row>
    <row r="1875" spans="1:21" x14ac:dyDescent="0.25">
      <c r="A1875">
        <v>126</v>
      </c>
      <c r="B1875">
        <v>128</v>
      </c>
      <c r="C1875">
        <v>100</v>
      </c>
      <c r="D1875">
        <v>25</v>
      </c>
      <c r="E1875">
        <v>1</v>
      </c>
      <c r="F1875">
        <v>2</v>
      </c>
      <c r="G1875">
        <v>1</v>
      </c>
      <c r="H1875">
        <v>1</v>
      </c>
      <c r="I1875">
        <v>0</v>
      </c>
      <c r="J1875">
        <v>1</v>
      </c>
      <c r="L1875">
        <v>0</v>
      </c>
      <c r="M1875" s="45" t="s">
        <v>1553</v>
      </c>
      <c r="N1875">
        <v>1663</v>
      </c>
      <c r="O1875">
        <v>0.09</v>
      </c>
      <c r="P1875">
        <v>6.0000000000000001E-3</v>
      </c>
      <c r="Q1875">
        <v>1.6</v>
      </c>
      <c r="R1875">
        <v>9</v>
      </c>
      <c r="S1875">
        <v>0.09</v>
      </c>
    </row>
    <row r="1876" spans="1:21" x14ac:dyDescent="0.25">
      <c r="A1876">
        <v>128</v>
      </c>
      <c r="B1876">
        <v>130</v>
      </c>
      <c r="C1876">
        <v>100</v>
      </c>
      <c r="D1876">
        <v>20</v>
      </c>
      <c r="E1876">
        <v>1</v>
      </c>
      <c r="F1876">
        <v>2</v>
      </c>
      <c r="G1876">
        <v>2</v>
      </c>
      <c r="H1876">
        <v>1</v>
      </c>
      <c r="I1876">
        <v>0</v>
      </c>
      <c r="J1876">
        <v>2</v>
      </c>
      <c r="K1876">
        <v>4</v>
      </c>
      <c r="L1876">
        <v>2</v>
      </c>
      <c r="M1876" t="s">
        <v>1554</v>
      </c>
      <c r="N1876">
        <v>1664</v>
      </c>
      <c r="O1876">
        <v>0.18</v>
      </c>
      <c r="P1876" t="s">
        <v>327</v>
      </c>
      <c r="Q1876">
        <v>2.2000000000000002</v>
      </c>
      <c r="R1876">
        <v>2</v>
      </c>
      <c r="S1876">
        <v>0.36</v>
      </c>
    </row>
    <row r="1877" spans="1:21" x14ac:dyDescent="0.25">
      <c r="A1877">
        <v>130</v>
      </c>
      <c r="B1877">
        <v>132</v>
      </c>
      <c r="C1877">
        <v>100</v>
      </c>
      <c r="D1877">
        <v>16</v>
      </c>
      <c r="E1877">
        <v>1</v>
      </c>
      <c r="F1877">
        <v>2</v>
      </c>
      <c r="G1877">
        <v>1</v>
      </c>
      <c r="H1877">
        <v>1</v>
      </c>
      <c r="I1877">
        <v>0</v>
      </c>
      <c r="J1877">
        <v>2</v>
      </c>
      <c r="K1877">
        <v>4</v>
      </c>
      <c r="L1877">
        <v>1</v>
      </c>
      <c r="M1877" t="s">
        <v>1555</v>
      </c>
      <c r="N1877">
        <v>1665</v>
      </c>
      <c r="O1877">
        <v>0.12</v>
      </c>
      <c r="P1877" t="s">
        <v>327</v>
      </c>
      <c r="Q1877">
        <v>1.6</v>
      </c>
      <c r="R1877">
        <v>3</v>
      </c>
      <c r="S1877">
        <v>0.19</v>
      </c>
    </row>
    <row r="1878" spans="1:21" x14ac:dyDescent="0.25">
      <c r="A1878">
        <v>132</v>
      </c>
      <c r="B1878">
        <v>134</v>
      </c>
      <c r="C1878">
        <v>100</v>
      </c>
      <c r="D1878">
        <v>14</v>
      </c>
      <c r="E1878">
        <v>1</v>
      </c>
      <c r="F1878">
        <v>2</v>
      </c>
      <c r="G1878">
        <v>2</v>
      </c>
      <c r="H1878">
        <v>1</v>
      </c>
      <c r="I1878">
        <v>0</v>
      </c>
      <c r="J1878">
        <v>2</v>
      </c>
      <c r="K1878">
        <v>4</v>
      </c>
      <c r="L1878">
        <v>2</v>
      </c>
      <c r="M1878" t="s">
        <v>1556</v>
      </c>
      <c r="N1878">
        <v>1666</v>
      </c>
      <c r="O1878">
        <v>0.12</v>
      </c>
      <c r="P1878" t="s">
        <v>327</v>
      </c>
      <c r="Q1878">
        <v>1.5</v>
      </c>
      <c r="R1878">
        <v>3</v>
      </c>
      <c r="S1878">
        <v>0.15</v>
      </c>
    </row>
    <row r="1879" spans="1:21" x14ac:dyDescent="0.25">
      <c r="A1879">
        <v>134</v>
      </c>
      <c r="B1879">
        <v>136</v>
      </c>
      <c r="C1879">
        <v>100</v>
      </c>
      <c r="D1879">
        <v>8</v>
      </c>
      <c r="E1879">
        <v>1</v>
      </c>
      <c r="F1879">
        <v>2</v>
      </c>
      <c r="G1879">
        <v>3</v>
      </c>
      <c r="H1879">
        <v>1</v>
      </c>
      <c r="I1879">
        <v>0</v>
      </c>
      <c r="J1879">
        <v>2</v>
      </c>
      <c r="K1879">
        <v>4</v>
      </c>
      <c r="L1879">
        <v>2</v>
      </c>
      <c r="M1879" t="s">
        <v>1557</v>
      </c>
      <c r="N1879">
        <v>1667</v>
      </c>
      <c r="O1879">
        <v>0.43</v>
      </c>
      <c r="P1879">
        <v>8.0000000000000002E-3</v>
      </c>
      <c r="Q1879">
        <v>4.2</v>
      </c>
      <c r="R1879">
        <v>4</v>
      </c>
      <c r="S1879">
        <v>0.46</v>
      </c>
    </row>
    <row r="1880" spans="1:21" x14ac:dyDescent="0.25">
      <c r="A1880">
        <v>136</v>
      </c>
      <c r="B1880">
        <v>138</v>
      </c>
      <c r="C1880">
        <v>100</v>
      </c>
      <c r="D1880">
        <v>20</v>
      </c>
      <c r="E1880">
        <v>1</v>
      </c>
      <c r="F1880">
        <v>2</v>
      </c>
      <c r="G1880">
        <v>3</v>
      </c>
      <c r="H1880">
        <v>1</v>
      </c>
      <c r="I1880">
        <v>0</v>
      </c>
      <c r="J1880">
        <v>2</v>
      </c>
      <c r="K1880">
        <v>4</v>
      </c>
      <c r="L1880">
        <v>3</v>
      </c>
      <c r="M1880" t="s">
        <v>1558</v>
      </c>
      <c r="N1880">
        <v>1668</v>
      </c>
      <c r="O1880">
        <v>0.11</v>
      </c>
      <c r="P1880">
        <v>8.9999999999999993E-3</v>
      </c>
      <c r="Q1880">
        <v>1.5</v>
      </c>
      <c r="R1880">
        <v>23</v>
      </c>
      <c r="S1880">
        <v>1.37</v>
      </c>
      <c r="U1880">
        <f>AVERAGE(O1880:O1891,O1893:O1911,O1913:O1924)</f>
        <v>6.8139534883720904E-2</v>
      </c>
    </row>
    <row r="1881" spans="1:21" x14ac:dyDescent="0.25">
      <c r="A1881">
        <v>138</v>
      </c>
      <c r="B1881">
        <v>140</v>
      </c>
      <c r="C1881">
        <v>100</v>
      </c>
      <c r="D1881">
        <v>16</v>
      </c>
      <c r="E1881">
        <v>1</v>
      </c>
      <c r="F1881">
        <v>2</v>
      </c>
      <c r="G1881">
        <v>2</v>
      </c>
      <c r="H1881">
        <v>1</v>
      </c>
      <c r="I1881">
        <v>0</v>
      </c>
      <c r="J1881">
        <v>2</v>
      </c>
      <c r="K1881">
        <v>4</v>
      </c>
      <c r="L1881">
        <v>2</v>
      </c>
      <c r="M1881" t="s">
        <v>1559</v>
      </c>
      <c r="N1881">
        <v>1669</v>
      </c>
      <c r="O1881">
        <v>0.08</v>
      </c>
      <c r="P1881" t="s">
        <v>327</v>
      </c>
      <c r="Q1881">
        <v>0.9</v>
      </c>
      <c r="R1881">
        <v>4</v>
      </c>
      <c r="S1881">
        <v>0.12</v>
      </c>
    </row>
    <row r="1882" spans="1:21" x14ac:dyDescent="0.25">
      <c r="A1882">
        <v>140</v>
      </c>
      <c r="B1882">
        <v>142</v>
      </c>
      <c r="C1882">
        <v>100</v>
      </c>
      <c r="D1882">
        <v>16</v>
      </c>
      <c r="E1882">
        <v>1</v>
      </c>
      <c r="F1882">
        <v>2</v>
      </c>
      <c r="G1882">
        <v>2</v>
      </c>
      <c r="H1882">
        <v>1</v>
      </c>
      <c r="I1882">
        <v>0</v>
      </c>
      <c r="J1882">
        <v>2</v>
      </c>
      <c r="K1882">
        <v>4</v>
      </c>
      <c r="L1882">
        <v>1</v>
      </c>
      <c r="M1882" t="s">
        <v>1560</v>
      </c>
      <c r="N1882">
        <v>1670</v>
      </c>
      <c r="O1882">
        <v>0.11</v>
      </c>
      <c r="P1882" t="s">
        <v>327</v>
      </c>
      <c r="Q1882">
        <v>1.1000000000000001</v>
      </c>
      <c r="R1882">
        <v>5</v>
      </c>
      <c r="S1882">
        <v>0.08</v>
      </c>
    </row>
    <row r="1883" spans="1:21" x14ac:dyDescent="0.25">
      <c r="A1883">
        <v>142</v>
      </c>
      <c r="B1883">
        <v>144</v>
      </c>
      <c r="C1883">
        <v>100</v>
      </c>
      <c r="D1883">
        <v>14</v>
      </c>
      <c r="E1883">
        <v>1</v>
      </c>
      <c r="F1883">
        <v>1</v>
      </c>
      <c r="G1883">
        <v>2</v>
      </c>
      <c r="H1883">
        <v>1</v>
      </c>
      <c r="I1883">
        <v>0</v>
      </c>
      <c r="J1883">
        <v>2</v>
      </c>
      <c r="K1883">
        <v>4</v>
      </c>
      <c r="L1883">
        <v>2</v>
      </c>
      <c r="M1883" t="s">
        <v>1561</v>
      </c>
      <c r="N1883">
        <v>1671</v>
      </c>
      <c r="O1883">
        <v>0.38</v>
      </c>
      <c r="P1883">
        <v>6.0000000000000001E-3</v>
      </c>
      <c r="Q1883">
        <v>2.7</v>
      </c>
      <c r="R1883">
        <v>4</v>
      </c>
      <c r="S1883">
        <v>0.28000000000000003</v>
      </c>
    </row>
    <row r="1884" spans="1:21" x14ac:dyDescent="0.25">
      <c r="A1884">
        <v>144</v>
      </c>
      <c r="B1884">
        <v>146</v>
      </c>
      <c r="C1884">
        <v>100</v>
      </c>
      <c r="D1884">
        <v>20</v>
      </c>
      <c r="E1884">
        <v>1</v>
      </c>
      <c r="F1884">
        <v>3</v>
      </c>
      <c r="G1884">
        <v>2</v>
      </c>
      <c r="H1884">
        <v>1</v>
      </c>
      <c r="I1884">
        <v>0</v>
      </c>
      <c r="J1884">
        <v>2</v>
      </c>
      <c r="K1884">
        <v>4</v>
      </c>
      <c r="L1884">
        <v>1</v>
      </c>
      <c r="M1884" t="s">
        <v>1562</v>
      </c>
      <c r="N1884">
        <v>1672</v>
      </c>
      <c r="O1884">
        <v>0.12</v>
      </c>
      <c r="P1884" t="s">
        <v>327</v>
      </c>
      <c r="Q1884">
        <v>1.4</v>
      </c>
      <c r="R1884">
        <v>7</v>
      </c>
      <c r="S1884">
        <v>0.08</v>
      </c>
    </row>
    <row r="1885" spans="1:21" x14ac:dyDescent="0.25">
      <c r="A1885">
        <v>146</v>
      </c>
      <c r="B1885">
        <v>148</v>
      </c>
      <c r="C1885">
        <v>100</v>
      </c>
      <c r="D1885">
        <v>14</v>
      </c>
      <c r="E1885">
        <v>1</v>
      </c>
      <c r="F1885">
        <v>1</v>
      </c>
      <c r="G1885">
        <v>2</v>
      </c>
      <c r="H1885">
        <v>1</v>
      </c>
      <c r="I1885">
        <v>0</v>
      </c>
      <c r="J1885">
        <v>2</v>
      </c>
      <c r="K1885">
        <v>4</v>
      </c>
      <c r="L1885">
        <v>1</v>
      </c>
      <c r="M1885" t="s">
        <v>1563</v>
      </c>
      <c r="N1885">
        <v>1673</v>
      </c>
      <c r="O1885">
        <v>7.0000000000000007E-2</v>
      </c>
      <c r="P1885" t="s">
        <v>327</v>
      </c>
      <c r="Q1885">
        <v>0.7</v>
      </c>
      <c r="R1885">
        <v>8</v>
      </c>
      <c r="S1885">
        <v>0.06</v>
      </c>
    </row>
    <row r="1886" spans="1:21" x14ac:dyDescent="0.25">
      <c r="A1886">
        <v>148</v>
      </c>
      <c r="B1886">
        <v>150</v>
      </c>
      <c r="C1886">
        <v>100</v>
      </c>
      <c r="D1886">
        <v>12</v>
      </c>
      <c r="E1886">
        <v>1</v>
      </c>
      <c r="F1886">
        <v>1</v>
      </c>
      <c r="G1886">
        <v>2</v>
      </c>
      <c r="H1886">
        <v>1</v>
      </c>
      <c r="I1886">
        <v>0</v>
      </c>
      <c r="J1886">
        <v>2</v>
      </c>
      <c r="K1886">
        <v>4</v>
      </c>
      <c r="L1886">
        <v>1</v>
      </c>
      <c r="M1886" t="s">
        <v>1557</v>
      </c>
      <c r="N1886">
        <v>1674</v>
      </c>
      <c r="O1886">
        <v>0.11</v>
      </c>
      <c r="P1886" t="s">
        <v>327</v>
      </c>
      <c r="Q1886">
        <v>1.1000000000000001</v>
      </c>
      <c r="R1886">
        <v>5</v>
      </c>
      <c r="S1886">
        <v>7.0000000000000007E-2</v>
      </c>
    </row>
    <row r="1887" spans="1:21" x14ac:dyDescent="0.25">
      <c r="A1887">
        <v>150</v>
      </c>
      <c r="B1887">
        <v>152</v>
      </c>
      <c r="C1887">
        <v>100</v>
      </c>
      <c r="D1887">
        <v>10</v>
      </c>
      <c r="E1887">
        <v>1</v>
      </c>
      <c r="F1887">
        <v>1</v>
      </c>
      <c r="G1887">
        <v>1</v>
      </c>
      <c r="H1887">
        <v>1</v>
      </c>
      <c r="I1887">
        <v>0</v>
      </c>
      <c r="J1887">
        <v>2</v>
      </c>
      <c r="K1887">
        <v>4</v>
      </c>
      <c r="L1887">
        <v>1</v>
      </c>
      <c r="M1887" t="s">
        <v>1564</v>
      </c>
      <c r="N1887">
        <v>1675</v>
      </c>
      <c r="O1887">
        <v>7.0000000000000007E-2</v>
      </c>
      <c r="P1887" t="s">
        <v>327</v>
      </c>
      <c r="Q1887">
        <v>0.9</v>
      </c>
      <c r="R1887">
        <v>8</v>
      </c>
      <c r="S1887">
        <v>0.05</v>
      </c>
    </row>
    <row r="1888" spans="1:21" x14ac:dyDescent="0.25">
      <c r="A1888">
        <v>152</v>
      </c>
      <c r="B1888">
        <v>154</v>
      </c>
      <c r="C1888">
        <v>100</v>
      </c>
      <c r="D1888">
        <v>8</v>
      </c>
      <c r="E1888">
        <v>1</v>
      </c>
      <c r="F1888">
        <v>2</v>
      </c>
      <c r="G1888">
        <v>1</v>
      </c>
      <c r="H1888">
        <v>1</v>
      </c>
      <c r="I1888">
        <v>0</v>
      </c>
      <c r="J1888">
        <v>2</v>
      </c>
      <c r="K1888">
        <v>4</v>
      </c>
      <c r="L1888">
        <v>1</v>
      </c>
      <c r="M1888"/>
      <c r="N1888">
        <v>1676</v>
      </c>
      <c r="O1888">
        <v>0.09</v>
      </c>
      <c r="P1888" t="s">
        <v>327</v>
      </c>
      <c r="Q1888">
        <v>1</v>
      </c>
      <c r="R1888">
        <v>11</v>
      </c>
      <c r="S1888">
        <v>0.06</v>
      </c>
    </row>
    <row r="1889" spans="1:19" x14ac:dyDescent="0.25">
      <c r="A1889">
        <v>154</v>
      </c>
      <c r="B1889">
        <v>156</v>
      </c>
      <c r="C1889">
        <v>100</v>
      </c>
      <c r="D1889">
        <v>10</v>
      </c>
      <c r="E1889">
        <v>1</v>
      </c>
      <c r="F1889">
        <v>2</v>
      </c>
      <c r="G1889">
        <v>2</v>
      </c>
      <c r="H1889">
        <v>1</v>
      </c>
      <c r="I1889">
        <v>0</v>
      </c>
      <c r="J1889">
        <v>2</v>
      </c>
      <c r="K1889">
        <v>4</v>
      </c>
      <c r="L1889">
        <v>1</v>
      </c>
      <c r="M1889" t="s">
        <v>1565</v>
      </c>
      <c r="N1889">
        <v>1677</v>
      </c>
      <c r="O1889">
        <v>0.02</v>
      </c>
      <c r="P1889" t="s">
        <v>327</v>
      </c>
      <c r="Q1889" t="s">
        <v>1112</v>
      </c>
      <c r="R1889">
        <v>5</v>
      </c>
      <c r="S1889">
        <v>0.04</v>
      </c>
    </row>
    <row r="1890" spans="1:19" x14ac:dyDescent="0.25">
      <c r="A1890">
        <v>156</v>
      </c>
      <c r="B1890">
        <v>158</v>
      </c>
      <c r="C1890">
        <v>100</v>
      </c>
      <c r="D1890">
        <v>6</v>
      </c>
      <c r="E1890">
        <v>1</v>
      </c>
      <c r="F1890">
        <v>2</v>
      </c>
      <c r="G1890">
        <v>1</v>
      </c>
      <c r="H1890">
        <v>1</v>
      </c>
      <c r="I1890">
        <v>0</v>
      </c>
      <c r="J1890">
        <v>2</v>
      </c>
      <c r="K1890">
        <v>4</v>
      </c>
      <c r="L1890">
        <v>1</v>
      </c>
      <c r="M1890" t="s">
        <v>1566</v>
      </c>
      <c r="N1890">
        <v>1678</v>
      </c>
      <c r="O1890">
        <v>0.04</v>
      </c>
      <c r="P1890" t="s">
        <v>327</v>
      </c>
      <c r="Q1890">
        <v>0.6</v>
      </c>
      <c r="R1890">
        <v>4</v>
      </c>
      <c r="S1890">
        <v>0.05</v>
      </c>
    </row>
    <row r="1891" spans="1:19" x14ac:dyDescent="0.25">
      <c r="A1891">
        <v>158</v>
      </c>
      <c r="B1891">
        <v>160</v>
      </c>
      <c r="C1891">
        <v>100</v>
      </c>
      <c r="D1891">
        <v>8</v>
      </c>
      <c r="E1891">
        <v>1</v>
      </c>
      <c r="F1891">
        <v>2</v>
      </c>
      <c r="G1891">
        <v>1</v>
      </c>
      <c r="H1891">
        <v>1</v>
      </c>
      <c r="I1891">
        <v>0</v>
      </c>
      <c r="J1891">
        <v>2</v>
      </c>
      <c r="K1891">
        <v>4</v>
      </c>
      <c r="L1891">
        <v>1</v>
      </c>
      <c r="M1891"/>
      <c r="N1891">
        <v>1679</v>
      </c>
      <c r="O1891">
        <v>0.04</v>
      </c>
      <c r="P1891" t="s">
        <v>327</v>
      </c>
      <c r="Q1891" t="s">
        <v>1112</v>
      </c>
      <c r="R1891">
        <v>5</v>
      </c>
      <c r="S1891">
        <v>7.0000000000000007E-2</v>
      </c>
    </row>
    <row r="1892" spans="1:19" x14ac:dyDescent="0.25">
      <c r="M1892" s="45" t="s">
        <v>369</v>
      </c>
      <c r="N1892" s="45">
        <v>1680</v>
      </c>
      <c r="O1892" s="45">
        <v>0.51</v>
      </c>
      <c r="P1892" t="s">
        <v>327</v>
      </c>
      <c r="Q1892" s="45">
        <v>34.5</v>
      </c>
      <c r="R1892">
        <v>10</v>
      </c>
      <c r="S1892" s="45">
        <v>0.18</v>
      </c>
    </row>
    <row r="1893" spans="1:19" x14ac:dyDescent="0.25">
      <c r="A1893">
        <v>160</v>
      </c>
      <c r="B1893">
        <v>162</v>
      </c>
      <c r="C1893">
        <v>100</v>
      </c>
      <c r="D1893">
        <v>9</v>
      </c>
      <c r="E1893">
        <v>1</v>
      </c>
      <c r="F1893">
        <v>1</v>
      </c>
      <c r="G1893">
        <v>2</v>
      </c>
      <c r="H1893">
        <v>1</v>
      </c>
      <c r="I1893">
        <v>0</v>
      </c>
      <c r="J1893">
        <v>3</v>
      </c>
      <c r="K1893">
        <v>4</v>
      </c>
      <c r="L1893">
        <v>1</v>
      </c>
      <c r="M1893"/>
      <c r="N1893">
        <v>1681</v>
      </c>
      <c r="O1893">
        <v>0.08</v>
      </c>
      <c r="P1893" t="s">
        <v>327</v>
      </c>
      <c r="Q1893">
        <v>0.6</v>
      </c>
      <c r="R1893">
        <v>6</v>
      </c>
      <c r="S1893">
        <v>0.09</v>
      </c>
    </row>
    <row r="1894" spans="1:19" x14ac:dyDescent="0.25">
      <c r="A1894">
        <v>162</v>
      </c>
      <c r="B1894">
        <v>164</v>
      </c>
      <c r="C1894">
        <v>100</v>
      </c>
      <c r="D1894">
        <v>9</v>
      </c>
      <c r="E1894">
        <v>1</v>
      </c>
      <c r="F1894">
        <v>1</v>
      </c>
      <c r="G1894">
        <v>2</v>
      </c>
      <c r="H1894">
        <v>1</v>
      </c>
      <c r="I1894">
        <v>0</v>
      </c>
      <c r="J1894">
        <v>3</v>
      </c>
      <c r="K1894">
        <v>4</v>
      </c>
      <c r="L1894">
        <v>1</v>
      </c>
      <c r="M1894"/>
      <c r="N1894">
        <v>1682</v>
      </c>
      <c r="O1894">
        <v>0.04</v>
      </c>
      <c r="P1894" t="s">
        <v>327</v>
      </c>
      <c r="Q1894" t="s">
        <v>1112</v>
      </c>
      <c r="R1894">
        <v>4</v>
      </c>
      <c r="S1894">
        <v>0.11</v>
      </c>
    </row>
    <row r="1895" spans="1:19" x14ac:dyDescent="0.25">
      <c r="A1895">
        <v>164</v>
      </c>
      <c r="B1895">
        <v>166</v>
      </c>
      <c r="C1895">
        <v>100</v>
      </c>
      <c r="D1895">
        <v>9</v>
      </c>
      <c r="E1895">
        <v>1</v>
      </c>
      <c r="F1895">
        <v>1</v>
      </c>
      <c r="G1895">
        <v>2</v>
      </c>
      <c r="H1895">
        <v>1</v>
      </c>
      <c r="I1895">
        <v>0</v>
      </c>
      <c r="J1895">
        <v>3</v>
      </c>
      <c r="K1895">
        <v>4</v>
      </c>
      <c r="L1895">
        <v>1</v>
      </c>
      <c r="M1895"/>
      <c r="N1895">
        <v>1683</v>
      </c>
      <c r="O1895">
        <v>0.06</v>
      </c>
      <c r="P1895" t="s">
        <v>327</v>
      </c>
      <c r="Q1895" t="s">
        <v>1112</v>
      </c>
      <c r="R1895">
        <v>7</v>
      </c>
      <c r="S1895">
        <v>0.1</v>
      </c>
    </row>
    <row r="1896" spans="1:19" x14ac:dyDescent="0.25">
      <c r="A1896">
        <v>166</v>
      </c>
      <c r="B1896">
        <v>168</v>
      </c>
      <c r="C1896">
        <v>100</v>
      </c>
      <c r="D1896">
        <v>12</v>
      </c>
      <c r="E1896">
        <v>1</v>
      </c>
      <c r="F1896">
        <v>1</v>
      </c>
      <c r="G1896">
        <v>3</v>
      </c>
      <c r="H1896">
        <v>1</v>
      </c>
      <c r="I1896">
        <v>0</v>
      </c>
      <c r="J1896">
        <v>3</v>
      </c>
      <c r="K1896">
        <v>4</v>
      </c>
      <c r="L1896">
        <v>1</v>
      </c>
      <c r="M1896"/>
      <c r="N1896">
        <v>1684</v>
      </c>
      <c r="O1896">
        <v>0.12</v>
      </c>
      <c r="P1896" t="s">
        <v>327</v>
      </c>
      <c r="Q1896" t="s">
        <v>1112</v>
      </c>
      <c r="R1896">
        <v>5</v>
      </c>
      <c r="S1896">
        <v>0.24</v>
      </c>
    </row>
    <row r="1897" spans="1:19" x14ac:dyDescent="0.25">
      <c r="A1897">
        <v>168</v>
      </c>
      <c r="B1897">
        <v>170</v>
      </c>
      <c r="C1897">
        <v>100</v>
      </c>
      <c r="D1897">
        <v>6</v>
      </c>
      <c r="E1897">
        <v>1</v>
      </c>
      <c r="F1897">
        <v>1</v>
      </c>
      <c r="G1897">
        <v>3</v>
      </c>
      <c r="H1897">
        <v>1</v>
      </c>
      <c r="I1897">
        <v>0</v>
      </c>
      <c r="J1897">
        <v>3</v>
      </c>
      <c r="K1897">
        <v>4</v>
      </c>
      <c r="L1897">
        <v>2</v>
      </c>
      <c r="M1897" t="s">
        <v>1567</v>
      </c>
      <c r="N1897">
        <v>1685</v>
      </c>
      <c r="O1897">
        <v>0.06</v>
      </c>
      <c r="P1897" t="s">
        <v>327</v>
      </c>
      <c r="Q1897">
        <v>0.7</v>
      </c>
      <c r="R1897">
        <v>4</v>
      </c>
      <c r="S1897">
        <v>0.15</v>
      </c>
    </row>
    <row r="1898" spans="1:19" x14ac:dyDescent="0.25">
      <c r="A1898">
        <v>170</v>
      </c>
      <c r="B1898">
        <v>172</v>
      </c>
      <c r="C1898">
        <v>100</v>
      </c>
      <c r="D1898">
        <v>8</v>
      </c>
      <c r="E1898">
        <v>1</v>
      </c>
      <c r="F1898">
        <v>1</v>
      </c>
      <c r="G1898">
        <v>3</v>
      </c>
      <c r="H1898">
        <v>1</v>
      </c>
      <c r="I1898">
        <v>0</v>
      </c>
      <c r="J1898">
        <v>3</v>
      </c>
      <c r="K1898">
        <v>4</v>
      </c>
      <c r="L1898">
        <v>1</v>
      </c>
      <c r="M1898" t="s">
        <v>1568</v>
      </c>
      <c r="N1898">
        <v>1686</v>
      </c>
      <c r="O1898">
        <v>0.04</v>
      </c>
      <c r="P1898" t="s">
        <v>327</v>
      </c>
      <c r="Q1898" t="s">
        <v>1112</v>
      </c>
      <c r="R1898">
        <v>5</v>
      </c>
      <c r="S1898">
        <v>0.1</v>
      </c>
    </row>
    <row r="1899" spans="1:19" x14ac:dyDescent="0.25">
      <c r="A1899">
        <v>172</v>
      </c>
      <c r="B1899">
        <v>174</v>
      </c>
      <c r="C1899">
        <v>100</v>
      </c>
      <c r="D1899">
        <v>7</v>
      </c>
      <c r="E1899">
        <v>1</v>
      </c>
      <c r="F1899">
        <v>1</v>
      </c>
      <c r="G1899">
        <v>3</v>
      </c>
      <c r="H1899">
        <v>2</v>
      </c>
      <c r="I1899">
        <v>1</v>
      </c>
      <c r="J1899">
        <v>3</v>
      </c>
      <c r="K1899">
        <v>4</v>
      </c>
      <c r="L1899">
        <v>2</v>
      </c>
      <c r="M1899" t="s">
        <v>1569</v>
      </c>
      <c r="N1899">
        <v>1687</v>
      </c>
      <c r="O1899">
        <v>0.11</v>
      </c>
      <c r="P1899" t="s">
        <v>327</v>
      </c>
      <c r="Q1899" t="s">
        <v>1112</v>
      </c>
      <c r="R1899">
        <v>6</v>
      </c>
      <c r="S1899">
        <v>0.24</v>
      </c>
    </row>
    <row r="1900" spans="1:19" x14ac:dyDescent="0.25">
      <c r="A1900">
        <v>174</v>
      </c>
      <c r="B1900">
        <v>176</v>
      </c>
      <c r="C1900">
        <v>100</v>
      </c>
      <c r="D1900">
        <v>8</v>
      </c>
      <c r="E1900">
        <v>1</v>
      </c>
      <c r="F1900">
        <v>1</v>
      </c>
      <c r="G1900">
        <v>3</v>
      </c>
      <c r="H1900">
        <v>3</v>
      </c>
      <c r="I1900">
        <v>1</v>
      </c>
      <c r="J1900">
        <v>3</v>
      </c>
      <c r="K1900">
        <v>4</v>
      </c>
      <c r="L1900">
        <v>2</v>
      </c>
      <c r="M1900" t="s">
        <v>1570</v>
      </c>
      <c r="N1900">
        <v>1688</v>
      </c>
      <c r="O1900" s="9">
        <v>0.1</v>
      </c>
      <c r="P1900" t="s">
        <v>327</v>
      </c>
      <c r="Q1900" t="s">
        <v>1112</v>
      </c>
      <c r="R1900">
        <v>7</v>
      </c>
      <c r="S1900">
        <v>0.17</v>
      </c>
    </row>
    <row r="1901" spans="1:19" x14ac:dyDescent="0.25">
      <c r="A1901">
        <v>176</v>
      </c>
      <c r="B1901">
        <v>178</v>
      </c>
      <c r="C1901">
        <v>100</v>
      </c>
      <c r="D1901">
        <v>12</v>
      </c>
      <c r="E1901">
        <v>1</v>
      </c>
      <c r="F1901">
        <v>1</v>
      </c>
      <c r="G1901">
        <v>3</v>
      </c>
      <c r="H1901">
        <v>3</v>
      </c>
      <c r="I1901">
        <v>1</v>
      </c>
      <c r="J1901">
        <v>3</v>
      </c>
      <c r="K1901">
        <v>4</v>
      </c>
      <c r="L1901">
        <v>2</v>
      </c>
      <c r="M1901"/>
      <c r="N1901">
        <v>1689</v>
      </c>
      <c r="O1901" s="9">
        <v>0.1</v>
      </c>
      <c r="P1901" t="s">
        <v>327</v>
      </c>
      <c r="Q1901" t="s">
        <v>1112</v>
      </c>
      <c r="R1901">
        <v>9</v>
      </c>
      <c r="S1901">
        <v>0.22</v>
      </c>
    </row>
    <row r="1902" spans="1:19" x14ac:dyDescent="0.25">
      <c r="A1902">
        <v>178</v>
      </c>
      <c r="B1902">
        <v>180</v>
      </c>
      <c r="C1902">
        <v>100</v>
      </c>
      <c r="D1902">
        <v>4</v>
      </c>
      <c r="E1902">
        <v>1</v>
      </c>
      <c r="F1902">
        <v>1</v>
      </c>
      <c r="G1902">
        <v>3</v>
      </c>
      <c r="H1902">
        <v>3</v>
      </c>
      <c r="I1902">
        <v>1</v>
      </c>
      <c r="J1902">
        <v>3</v>
      </c>
      <c r="K1902">
        <v>4</v>
      </c>
      <c r="L1902">
        <v>1</v>
      </c>
      <c r="M1902"/>
      <c r="N1902">
        <v>1690</v>
      </c>
      <c r="O1902">
        <v>0.05</v>
      </c>
      <c r="P1902" t="s">
        <v>327</v>
      </c>
      <c r="Q1902" t="s">
        <v>1112</v>
      </c>
      <c r="R1902">
        <v>3</v>
      </c>
      <c r="S1902">
        <v>0.12</v>
      </c>
    </row>
    <row r="1903" spans="1:19" x14ac:dyDescent="0.25">
      <c r="A1903">
        <v>180</v>
      </c>
      <c r="B1903">
        <v>182</v>
      </c>
      <c r="C1903">
        <v>100</v>
      </c>
      <c r="D1903">
        <v>5</v>
      </c>
      <c r="E1903">
        <v>1</v>
      </c>
      <c r="F1903">
        <v>1</v>
      </c>
      <c r="G1903">
        <v>2</v>
      </c>
      <c r="H1903">
        <v>3</v>
      </c>
      <c r="I1903">
        <v>2</v>
      </c>
      <c r="J1903">
        <v>3</v>
      </c>
      <c r="K1903">
        <v>4</v>
      </c>
      <c r="L1903">
        <v>1</v>
      </c>
      <c r="M1903"/>
      <c r="N1903">
        <v>1691</v>
      </c>
      <c r="O1903">
        <v>0.04</v>
      </c>
      <c r="P1903" t="s">
        <v>327</v>
      </c>
      <c r="Q1903" t="s">
        <v>1112</v>
      </c>
      <c r="R1903">
        <v>15</v>
      </c>
      <c r="S1903">
        <v>0.16</v>
      </c>
    </row>
    <row r="1904" spans="1:19" x14ac:dyDescent="0.25">
      <c r="A1904">
        <v>182</v>
      </c>
      <c r="B1904">
        <v>184</v>
      </c>
      <c r="C1904">
        <v>100</v>
      </c>
      <c r="D1904">
        <v>7</v>
      </c>
      <c r="E1904">
        <v>1</v>
      </c>
      <c r="F1904">
        <v>1</v>
      </c>
      <c r="G1904">
        <v>2</v>
      </c>
      <c r="H1904">
        <v>3</v>
      </c>
      <c r="I1904">
        <v>3</v>
      </c>
      <c r="J1904">
        <v>3</v>
      </c>
      <c r="K1904">
        <v>4</v>
      </c>
      <c r="L1904">
        <v>1</v>
      </c>
      <c r="M1904"/>
      <c r="N1904">
        <v>1692</v>
      </c>
      <c r="O1904">
        <v>0.02</v>
      </c>
      <c r="P1904" t="s">
        <v>327</v>
      </c>
      <c r="Q1904" t="s">
        <v>1112</v>
      </c>
      <c r="R1904">
        <v>6</v>
      </c>
      <c r="S1904">
        <v>0.11</v>
      </c>
    </row>
    <row r="1905" spans="1:19" x14ac:dyDescent="0.25">
      <c r="A1905">
        <v>184</v>
      </c>
      <c r="B1905">
        <v>186</v>
      </c>
      <c r="C1905">
        <v>100</v>
      </c>
      <c r="D1905">
        <v>6</v>
      </c>
      <c r="E1905">
        <v>1</v>
      </c>
      <c r="F1905">
        <v>1</v>
      </c>
      <c r="G1905">
        <v>3</v>
      </c>
      <c r="H1905">
        <v>3</v>
      </c>
      <c r="I1905">
        <v>3</v>
      </c>
      <c r="J1905">
        <v>3</v>
      </c>
      <c r="K1905">
        <v>4</v>
      </c>
      <c r="L1905">
        <v>2</v>
      </c>
      <c r="M1905" t="s">
        <v>1571</v>
      </c>
      <c r="N1905">
        <v>1693</v>
      </c>
      <c r="O1905">
        <v>0.06</v>
      </c>
      <c r="P1905">
        <v>1.0999999999999999E-2</v>
      </c>
      <c r="Q1905">
        <v>2.2000000000000002</v>
      </c>
      <c r="R1905">
        <v>4</v>
      </c>
      <c r="S1905">
        <v>0.13</v>
      </c>
    </row>
    <row r="1906" spans="1:19" x14ac:dyDescent="0.25">
      <c r="A1906">
        <v>186</v>
      </c>
      <c r="B1906">
        <v>188</v>
      </c>
      <c r="C1906">
        <v>100</v>
      </c>
      <c r="D1906">
        <v>7</v>
      </c>
      <c r="E1906">
        <v>1</v>
      </c>
      <c r="F1906">
        <v>1</v>
      </c>
      <c r="G1906">
        <v>3</v>
      </c>
      <c r="H1906">
        <v>3</v>
      </c>
      <c r="I1906">
        <v>3</v>
      </c>
      <c r="J1906">
        <v>3</v>
      </c>
      <c r="K1906">
        <v>4</v>
      </c>
      <c r="L1906">
        <v>2</v>
      </c>
      <c r="M1906"/>
      <c r="N1906">
        <v>1694</v>
      </c>
      <c r="O1906">
        <v>0.04</v>
      </c>
      <c r="P1906">
        <v>7.0000000000000001E-3</v>
      </c>
      <c r="Q1906" t="s">
        <v>1112</v>
      </c>
      <c r="R1906">
        <v>3</v>
      </c>
      <c r="S1906">
        <v>0.14000000000000001</v>
      </c>
    </row>
    <row r="1907" spans="1:19" x14ac:dyDescent="0.25">
      <c r="A1907">
        <v>188</v>
      </c>
      <c r="B1907">
        <v>190</v>
      </c>
      <c r="C1907">
        <v>100</v>
      </c>
      <c r="D1907">
        <v>9</v>
      </c>
      <c r="E1907">
        <v>1</v>
      </c>
      <c r="F1907">
        <v>1</v>
      </c>
      <c r="G1907">
        <v>3</v>
      </c>
      <c r="H1907">
        <v>3</v>
      </c>
      <c r="I1907">
        <v>2</v>
      </c>
      <c r="J1907">
        <v>3</v>
      </c>
      <c r="K1907">
        <v>4</v>
      </c>
      <c r="L1907">
        <v>2</v>
      </c>
      <c r="M1907" t="s">
        <v>1572</v>
      </c>
      <c r="N1907">
        <v>1695</v>
      </c>
      <c r="O1907">
        <v>0.03</v>
      </c>
      <c r="P1907" t="s">
        <v>327</v>
      </c>
      <c r="Q1907" t="s">
        <v>1112</v>
      </c>
      <c r="R1907">
        <v>4</v>
      </c>
      <c r="S1907">
        <v>0.11</v>
      </c>
    </row>
    <row r="1908" spans="1:19" x14ac:dyDescent="0.25">
      <c r="A1908">
        <v>190</v>
      </c>
      <c r="B1908">
        <v>192</v>
      </c>
      <c r="C1908">
        <v>100</v>
      </c>
      <c r="D1908">
        <v>9</v>
      </c>
      <c r="E1908">
        <v>1</v>
      </c>
      <c r="F1908">
        <v>1</v>
      </c>
      <c r="G1908">
        <v>2</v>
      </c>
      <c r="H1908">
        <v>3</v>
      </c>
      <c r="I1908">
        <v>1</v>
      </c>
      <c r="J1908">
        <v>3</v>
      </c>
      <c r="K1908">
        <v>4</v>
      </c>
      <c r="L1908">
        <v>2</v>
      </c>
      <c r="M1908"/>
      <c r="N1908">
        <v>1696</v>
      </c>
      <c r="O1908">
        <v>0.03</v>
      </c>
      <c r="P1908" t="s">
        <v>327</v>
      </c>
      <c r="Q1908" t="s">
        <v>1112</v>
      </c>
      <c r="R1908">
        <v>1</v>
      </c>
      <c r="S1908">
        <v>0.09</v>
      </c>
    </row>
    <row r="1909" spans="1:19" x14ac:dyDescent="0.25">
      <c r="A1909">
        <v>192</v>
      </c>
      <c r="B1909">
        <v>194</v>
      </c>
      <c r="C1909">
        <v>100</v>
      </c>
      <c r="D1909">
        <v>5</v>
      </c>
      <c r="E1909">
        <v>1</v>
      </c>
      <c r="F1909">
        <v>1</v>
      </c>
      <c r="G1909">
        <v>3</v>
      </c>
      <c r="H1909">
        <v>3</v>
      </c>
      <c r="I1909">
        <v>2</v>
      </c>
      <c r="J1909">
        <v>3</v>
      </c>
      <c r="K1909">
        <v>4</v>
      </c>
      <c r="L1909">
        <v>2</v>
      </c>
      <c r="M1909"/>
      <c r="N1909">
        <v>1697</v>
      </c>
      <c r="O1909">
        <v>0.03</v>
      </c>
      <c r="P1909" t="s">
        <v>327</v>
      </c>
      <c r="Q1909" t="s">
        <v>1112</v>
      </c>
      <c r="R1909">
        <v>2</v>
      </c>
      <c r="S1909">
        <v>0.08</v>
      </c>
    </row>
    <row r="1910" spans="1:19" x14ac:dyDescent="0.25">
      <c r="A1910">
        <v>194</v>
      </c>
      <c r="B1910">
        <v>196</v>
      </c>
      <c r="C1910">
        <v>100</v>
      </c>
      <c r="D1910">
        <v>9</v>
      </c>
      <c r="E1910">
        <v>1</v>
      </c>
      <c r="F1910">
        <v>1</v>
      </c>
      <c r="G1910">
        <v>3</v>
      </c>
      <c r="H1910">
        <v>3</v>
      </c>
      <c r="I1910">
        <v>3</v>
      </c>
      <c r="J1910">
        <v>3</v>
      </c>
      <c r="K1910">
        <v>4</v>
      </c>
      <c r="L1910">
        <v>2</v>
      </c>
      <c r="M1910"/>
      <c r="N1910">
        <v>1698</v>
      </c>
      <c r="O1910">
        <v>0.03</v>
      </c>
      <c r="P1910" t="s">
        <v>327</v>
      </c>
      <c r="Q1910" t="s">
        <v>1112</v>
      </c>
      <c r="R1910">
        <v>3</v>
      </c>
      <c r="S1910">
        <v>0.2</v>
      </c>
    </row>
    <row r="1911" spans="1:19" x14ac:dyDescent="0.25">
      <c r="A1911">
        <v>196</v>
      </c>
      <c r="B1911">
        <v>198</v>
      </c>
      <c r="C1911">
        <v>100</v>
      </c>
      <c r="D1911">
        <v>2</v>
      </c>
      <c r="E1911">
        <v>1</v>
      </c>
      <c r="F1911">
        <v>1</v>
      </c>
      <c r="G1911">
        <v>3</v>
      </c>
      <c r="H1911">
        <v>3</v>
      </c>
      <c r="I1911">
        <v>3</v>
      </c>
      <c r="J1911">
        <v>3</v>
      </c>
      <c r="K1911">
        <v>4</v>
      </c>
      <c r="L1911">
        <v>2</v>
      </c>
      <c r="M1911"/>
      <c r="N1911">
        <v>1699</v>
      </c>
      <c r="O1911">
        <v>0.03</v>
      </c>
      <c r="P1911" t="s">
        <v>327</v>
      </c>
      <c r="Q1911" t="s">
        <v>1112</v>
      </c>
      <c r="R1911">
        <v>5</v>
      </c>
      <c r="S1911">
        <v>0.16</v>
      </c>
    </row>
    <row r="1912" spans="1:19" x14ac:dyDescent="0.25">
      <c r="M1912" s="45" t="s">
        <v>1573</v>
      </c>
      <c r="N1912" s="45">
        <v>1700</v>
      </c>
      <c r="O1912" s="45">
        <v>0.15</v>
      </c>
      <c r="P1912" s="45">
        <v>0.128</v>
      </c>
      <c r="Q1912">
        <v>0.6</v>
      </c>
      <c r="R1912">
        <v>16</v>
      </c>
      <c r="S1912" s="45">
        <v>0.97</v>
      </c>
    </row>
    <row r="1913" spans="1:19" x14ac:dyDescent="0.25">
      <c r="A1913">
        <v>198</v>
      </c>
      <c r="B1913">
        <v>200</v>
      </c>
      <c r="C1913">
        <v>100</v>
      </c>
      <c r="D1913">
        <v>8</v>
      </c>
      <c r="E1913">
        <v>1</v>
      </c>
      <c r="F1913">
        <v>1</v>
      </c>
      <c r="G1913">
        <v>3</v>
      </c>
      <c r="H1913">
        <v>3</v>
      </c>
      <c r="I1913">
        <v>2</v>
      </c>
      <c r="J1913">
        <v>3</v>
      </c>
      <c r="K1913">
        <v>4</v>
      </c>
      <c r="L1913">
        <v>2</v>
      </c>
      <c r="M1913"/>
      <c r="N1913">
        <v>1701</v>
      </c>
      <c r="O1913">
        <v>0.03</v>
      </c>
      <c r="P1913" t="s">
        <v>327</v>
      </c>
      <c r="Q1913" t="s">
        <v>1112</v>
      </c>
      <c r="R1913">
        <v>3</v>
      </c>
      <c r="S1913">
        <v>0.13</v>
      </c>
    </row>
    <row r="1914" spans="1:19" x14ac:dyDescent="0.25">
      <c r="A1914">
        <v>200</v>
      </c>
      <c r="B1914">
        <v>202</v>
      </c>
      <c r="C1914">
        <v>100</v>
      </c>
      <c r="D1914">
        <v>4</v>
      </c>
      <c r="E1914">
        <v>1</v>
      </c>
      <c r="F1914">
        <v>1</v>
      </c>
      <c r="G1914">
        <v>3</v>
      </c>
      <c r="H1914">
        <v>3</v>
      </c>
      <c r="I1914">
        <v>1</v>
      </c>
      <c r="J1914">
        <v>3</v>
      </c>
      <c r="K1914">
        <v>4</v>
      </c>
      <c r="L1914">
        <v>2</v>
      </c>
      <c r="M1914"/>
      <c r="N1914">
        <v>1702</v>
      </c>
      <c r="O1914">
        <v>0.02</v>
      </c>
      <c r="P1914" t="s">
        <v>327</v>
      </c>
      <c r="Q1914" t="s">
        <v>1112</v>
      </c>
      <c r="R1914">
        <v>5</v>
      </c>
      <c r="S1914">
        <v>0.09</v>
      </c>
    </row>
    <row r="1915" spans="1:19" x14ac:dyDescent="0.25">
      <c r="A1915">
        <v>202</v>
      </c>
      <c r="B1915">
        <v>204</v>
      </c>
      <c r="C1915">
        <v>100</v>
      </c>
      <c r="D1915">
        <v>9</v>
      </c>
      <c r="E1915">
        <v>1</v>
      </c>
      <c r="F1915">
        <v>2</v>
      </c>
      <c r="G1915">
        <v>3</v>
      </c>
      <c r="H1915">
        <v>2</v>
      </c>
      <c r="I1915">
        <v>1</v>
      </c>
      <c r="J1915">
        <v>3</v>
      </c>
      <c r="K1915">
        <v>4</v>
      </c>
      <c r="L1915">
        <v>2</v>
      </c>
      <c r="M1915" t="s">
        <v>1574</v>
      </c>
      <c r="N1915">
        <v>1703</v>
      </c>
      <c r="O1915" s="9">
        <v>0.1</v>
      </c>
      <c r="P1915" t="s">
        <v>327</v>
      </c>
      <c r="Q1915">
        <v>0.5</v>
      </c>
      <c r="R1915">
        <v>10</v>
      </c>
      <c r="S1915">
        <v>0.23</v>
      </c>
    </row>
    <row r="1916" spans="1:19" x14ac:dyDescent="0.25">
      <c r="A1916">
        <v>204</v>
      </c>
      <c r="B1916">
        <v>206</v>
      </c>
      <c r="C1916">
        <v>100</v>
      </c>
      <c r="D1916">
        <v>8</v>
      </c>
      <c r="E1916">
        <v>1</v>
      </c>
      <c r="F1916">
        <v>2</v>
      </c>
      <c r="G1916">
        <v>3</v>
      </c>
      <c r="H1916">
        <v>2</v>
      </c>
      <c r="I1916">
        <v>1</v>
      </c>
      <c r="J1916">
        <v>3</v>
      </c>
      <c r="K1916">
        <v>4</v>
      </c>
      <c r="L1916">
        <v>2</v>
      </c>
      <c r="M1916" t="s">
        <v>1575</v>
      </c>
      <c r="N1916">
        <v>1704</v>
      </c>
      <c r="O1916">
        <v>0.06</v>
      </c>
      <c r="P1916" t="s">
        <v>327</v>
      </c>
      <c r="Q1916">
        <v>0.6</v>
      </c>
      <c r="R1916">
        <v>5</v>
      </c>
      <c r="S1916">
        <v>0.43</v>
      </c>
    </row>
    <row r="1917" spans="1:19" x14ac:dyDescent="0.25">
      <c r="A1917">
        <v>206</v>
      </c>
      <c r="B1917">
        <v>208</v>
      </c>
      <c r="C1917">
        <v>100</v>
      </c>
      <c r="D1917">
        <v>10</v>
      </c>
      <c r="E1917">
        <v>1</v>
      </c>
      <c r="F1917">
        <v>1</v>
      </c>
      <c r="G1917">
        <v>3</v>
      </c>
      <c r="H1917">
        <v>3</v>
      </c>
      <c r="I1917">
        <v>2</v>
      </c>
      <c r="J1917">
        <v>3</v>
      </c>
      <c r="K1917">
        <v>4</v>
      </c>
      <c r="L1917">
        <v>2</v>
      </c>
      <c r="M1917"/>
      <c r="N1917">
        <v>1705</v>
      </c>
      <c r="O1917">
        <v>0.03</v>
      </c>
      <c r="P1917" t="s">
        <v>327</v>
      </c>
      <c r="Q1917" t="s">
        <v>1112</v>
      </c>
      <c r="R1917">
        <v>10</v>
      </c>
      <c r="S1917">
        <v>0.21</v>
      </c>
    </row>
    <row r="1918" spans="1:19" x14ac:dyDescent="0.25">
      <c r="A1918">
        <v>208</v>
      </c>
      <c r="B1918">
        <v>210</v>
      </c>
      <c r="C1918">
        <v>100</v>
      </c>
      <c r="D1918">
        <v>12</v>
      </c>
      <c r="E1918">
        <v>1</v>
      </c>
      <c r="F1918">
        <v>1</v>
      </c>
      <c r="G1918">
        <v>2</v>
      </c>
      <c r="H1918">
        <v>3</v>
      </c>
      <c r="I1918">
        <v>3</v>
      </c>
      <c r="J1918">
        <v>3</v>
      </c>
      <c r="K1918">
        <v>4</v>
      </c>
      <c r="L1918">
        <v>2</v>
      </c>
      <c r="M1918"/>
      <c r="N1918">
        <v>1706</v>
      </c>
      <c r="O1918">
        <v>0.03</v>
      </c>
      <c r="P1918" t="s">
        <v>327</v>
      </c>
      <c r="Q1918" t="s">
        <v>1112</v>
      </c>
      <c r="R1918">
        <v>14</v>
      </c>
      <c r="S1918">
        <v>0.12</v>
      </c>
    </row>
    <row r="1919" spans="1:19" x14ac:dyDescent="0.25">
      <c r="A1919">
        <v>210</v>
      </c>
      <c r="B1919">
        <v>212</v>
      </c>
      <c r="C1919">
        <v>100</v>
      </c>
      <c r="D1919">
        <v>6</v>
      </c>
      <c r="E1919">
        <v>1</v>
      </c>
      <c r="F1919">
        <v>1</v>
      </c>
      <c r="G1919">
        <v>2</v>
      </c>
      <c r="H1919">
        <v>3</v>
      </c>
      <c r="I1919">
        <v>2</v>
      </c>
      <c r="J1919">
        <v>3</v>
      </c>
      <c r="K1919">
        <v>4</v>
      </c>
      <c r="L1919">
        <v>2</v>
      </c>
      <c r="M1919"/>
      <c r="N1919">
        <v>1707</v>
      </c>
      <c r="O1919">
        <v>0.03</v>
      </c>
      <c r="P1919" t="s">
        <v>327</v>
      </c>
      <c r="Q1919">
        <v>0.5</v>
      </c>
      <c r="R1919">
        <v>5</v>
      </c>
      <c r="S1919">
        <v>0.09</v>
      </c>
    </row>
    <row r="1920" spans="1:19" x14ac:dyDescent="0.25">
      <c r="A1920">
        <v>212</v>
      </c>
      <c r="B1920">
        <v>214</v>
      </c>
      <c r="C1920">
        <v>100</v>
      </c>
      <c r="D1920">
        <v>5</v>
      </c>
      <c r="E1920">
        <v>1</v>
      </c>
      <c r="F1920">
        <v>1</v>
      </c>
      <c r="G1920">
        <v>3</v>
      </c>
      <c r="H1920">
        <v>3</v>
      </c>
      <c r="I1920">
        <v>3</v>
      </c>
      <c r="J1920">
        <v>3</v>
      </c>
      <c r="K1920">
        <v>4</v>
      </c>
      <c r="L1920">
        <v>2</v>
      </c>
      <c r="M1920"/>
      <c r="N1920">
        <v>1708</v>
      </c>
      <c r="O1920">
        <v>0.03</v>
      </c>
      <c r="P1920" t="s">
        <v>327</v>
      </c>
      <c r="Q1920" t="s">
        <v>1112</v>
      </c>
      <c r="R1920">
        <v>8</v>
      </c>
      <c r="S1920">
        <v>0.11</v>
      </c>
    </row>
    <row r="1921" spans="1:21" x14ac:dyDescent="0.25">
      <c r="A1921">
        <v>214</v>
      </c>
      <c r="B1921">
        <v>216</v>
      </c>
      <c r="C1921">
        <v>100</v>
      </c>
      <c r="D1921">
        <v>5</v>
      </c>
      <c r="E1921">
        <v>1</v>
      </c>
      <c r="F1921">
        <v>1</v>
      </c>
      <c r="G1921">
        <v>3</v>
      </c>
      <c r="H1921">
        <v>3</v>
      </c>
      <c r="I1921">
        <v>2</v>
      </c>
      <c r="J1921">
        <v>3</v>
      </c>
      <c r="K1921">
        <v>4</v>
      </c>
      <c r="L1921">
        <v>2</v>
      </c>
      <c r="M1921"/>
      <c r="N1921">
        <v>1709</v>
      </c>
      <c r="O1921">
        <v>0.04</v>
      </c>
      <c r="P1921" t="s">
        <v>327</v>
      </c>
      <c r="Q1921" t="s">
        <v>1112</v>
      </c>
      <c r="R1921">
        <v>15</v>
      </c>
      <c r="S1921">
        <v>0.14000000000000001</v>
      </c>
    </row>
    <row r="1922" spans="1:21" x14ac:dyDescent="0.25">
      <c r="A1922">
        <v>216</v>
      </c>
      <c r="B1922">
        <v>218</v>
      </c>
      <c r="C1922">
        <v>100</v>
      </c>
      <c r="D1922">
        <v>10</v>
      </c>
      <c r="E1922">
        <v>1</v>
      </c>
      <c r="F1922">
        <v>1</v>
      </c>
      <c r="G1922">
        <v>2</v>
      </c>
      <c r="H1922">
        <v>3</v>
      </c>
      <c r="I1922">
        <v>2</v>
      </c>
      <c r="J1922">
        <v>3</v>
      </c>
      <c r="K1922">
        <v>4</v>
      </c>
      <c r="L1922">
        <v>2</v>
      </c>
      <c r="M1922"/>
      <c r="N1922">
        <v>1710</v>
      </c>
      <c r="O1922" s="9">
        <v>0.1</v>
      </c>
      <c r="P1922" t="s">
        <v>327</v>
      </c>
      <c r="Q1922">
        <v>0.6</v>
      </c>
      <c r="R1922">
        <v>9</v>
      </c>
      <c r="S1922">
        <v>0.14000000000000001</v>
      </c>
    </row>
    <row r="1923" spans="1:21" x14ac:dyDescent="0.25">
      <c r="A1923">
        <v>218</v>
      </c>
      <c r="B1923">
        <v>220</v>
      </c>
      <c r="C1923">
        <v>100</v>
      </c>
      <c r="D1923">
        <v>4</v>
      </c>
      <c r="E1923">
        <v>1</v>
      </c>
      <c r="F1923">
        <v>1</v>
      </c>
      <c r="G1923">
        <v>3</v>
      </c>
      <c r="H1923">
        <v>3</v>
      </c>
      <c r="I1923">
        <v>3</v>
      </c>
      <c r="J1923">
        <v>3</v>
      </c>
      <c r="K1923">
        <v>4</v>
      </c>
      <c r="L1923">
        <v>2</v>
      </c>
      <c r="M1923"/>
      <c r="N1923">
        <v>1711</v>
      </c>
      <c r="O1923">
        <v>0.09</v>
      </c>
      <c r="P1923" t="s">
        <v>327</v>
      </c>
      <c r="Q1923">
        <v>0.8</v>
      </c>
      <c r="R1923">
        <v>12</v>
      </c>
      <c r="S1923">
        <v>0.1</v>
      </c>
    </row>
    <row r="1924" spans="1:21" x14ac:dyDescent="0.25">
      <c r="A1924">
        <v>220</v>
      </c>
      <c r="B1924">
        <v>222</v>
      </c>
      <c r="C1924">
        <v>100</v>
      </c>
      <c r="D1924">
        <v>5</v>
      </c>
      <c r="E1924">
        <v>1</v>
      </c>
      <c r="F1924">
        <v>2</v>
      </c>
      <c r="G1924">
        <v>2</v>
      </c>
      <c r="H1924">
        <v>3</v>
      </c>
      <c r="I1924">
        <v>2</v>
      </c>
      <c r="J1924">
        <v>2</v>
      </c>
      <c r="K1924">
        <v>4</v>
      </c>
      <c r="L1924">
        <v>1</v>
      </c>
      <c r="M1924"/>
      <c r="N1924">
        <v>1712</v>
      </c>
      <c r="O1924">
        <v>0.06</v>
      </c>
      <c r="P1924" t="s">
        <v>327</v>
      </c>
      <c r="Q1924">
        <v>0.9</v>
      </c>
      <c r="R1924">
        <v>5</v>
      </c>
      <c r="S1924">
        <v>0.08</v>
      </c>
    </row>
    <row r="1925" spans="1:21" x14ac:dyDescent="0.25">
      <c r="A1925">
        <v>222</v>
      </c>
      <c r="B1925">
        <v>224</v>
      </c>
      <c r="C1925">
        <v>100</v>
      </c>
      <c r="D1925">
        <v>9</v>
      </c>
      <c r="E1925">
        <v>1</v>
      </c>
      <c r="F1925">
        <v>3</v>
      </c>
      <c r="G1925">
        <v>3</v>
      </c>
      <c r="H1925">
        <v>1</v>
      </c>
      <c r="I1925">
        <v>0</v>
      </c>
      <c r="J1925">
        <v>1</v>
      </c>
      <c r="L1925">
        <v>0</v>
      </c>
      <c r="M1925" t="s">
        <v>1576</v>
      </c>
      <c r="N1925">
        <v>1713</v>
      </c>
      <c r="O1925">
        <v>0.19</v>
      </c>
      <c r="P1925" t="s">
        <v>327</v>
      </c>
      <c r="Q1925">
        <v>5</v>
      </c>
      <c r="R1925">
        <v>9</v>
      </c>
      <c r="S1925">
        <v>0.15</v>
      </c>
      <c r="U1925">
        <f>AVERAGE(O1925:O1931,O1933:O1945)</f>
        <v>0.17500000000000002</v>
      </c>
    </row>
    <row r="1926" spans="1:21" x14ac:dyDescent="0.25">
      <c r="A1926">
        <v>224</v>
      </c>
      <c r="B1926">
        <v>226</v>
      </c>
      <c r="C1926">
        <v>100</v>
      </c>
      <c r="D1926">
        <v>12</v>
      </c>
      <c r="E1926">
        <v>1</v>
      </c>
      <c r="F1926">
        <v>2</v>
      </c>
      <c r="G1926">
        <v>1</v>
      </c>
      <c r="H1926">
        <v>1</v>
      </c>
      <c r="I1926">
        <v>0</v>
      </c>
      <c r="J1926">
        <v>1</v>
      </c>
      <c r="L1926">
        <v>0</v>
      </c>
      <c r="M1926" t="s">
        <v>1577</v>
      </c>
      <c r="N1926">
        <v>1714</v>
      </c>
      <c r="O1926">
        <v>0.14000000000000001</v>
      </c>
      <c r="P1926" t="s">
        <v>327</v>
      </c>
      <c r="Q1926">
        <v>6.1</v>
      </c>
      <c r="R1926">
        <v>8</v>
      </c>
      <c r="S1926">
        <v>0.13</v>
      </c>
    </row>
    <row r="1927" spans="1:21" x14ac:dyDescent="0.25">
      <c r="A1927">
        <v>226</v>
      </c>
      <c r="B1927">
        <v>228</v>
      </c>
      <c r="C1927">
        <v>100</v>
      </c>
      <c r="D1927">
        <v>10</v>
      </c>
      <c r="E1927">
        <v>1</v>
      </c>
      <c r="F1927">
        <v>1</v>
      </c>
      <c r="G1927">
        <v>1</v>
      </c>
      <c r="H1927">
        <v>2</v>
      </c>
      <c r="I1927">
        <v>1</v>
      </c>
      <c r="J1927">
        <v>2</v>
      </c>
      <c r="K1927">
        <v>4</v>
      </c>
      <c r="L1927">
        <v>1</v>
      </c>
      <c r="M1927"/>
      <c r="N1927">
        <v>1715</v>
      </c>
      <c r="O1927">
        <v>7.0000000000000007E-2</v>
      </c>
      <c r="P1927" t="s">
        <v>327</v>
      </c>
      <c r="Q1927">
        <v>0.7</v>
      </c>
      <c r="R1927">
        <v>3</v>
      </c>
      <c r="S1927">
        <v>0.08</v>
      </c>
    </row>
    <row r="1928" spans="1:21" x14ac:dyDescent="0.25">
      <c r="A1928">
        <v>228</v>
      </c>
      <c r="B1928">
        <v>230</v>
      </c>
      <c r="C1928">
        <v>100</v>
      </c>
      <c r="D1928">
        <v>5</v>
      </c>
      <c r="E1928">
        <v>1</v>
      </c>
      <c r="F1928">
        <v>1</v>
      </c>
      <c r="G1928">
        <v>2</v>
      </c>
      <c r="H1928">
        <v>3</v>
      </c>
      <c r="I1928">
        <v>1</v>
      </c>
      <c r="J1928">
        <v>3</v>
      </c>
      <c r="K1928">
        <v>4</v>
      </c>
      <c r="L1928">
        <v>3</v>
      </c>
      <c r="M1928" t="s">
        <v>1578</v>
      </c>
      <c r="N1928">
        <v>1716</v>
      </c>
      <c r="O1928">
        <v>0.37</v>
      </c>
      <c r="P1928" t="s">
        <v>327</v>
      </c>
      <c r="Q1928">
        <v>1.8</v>
      </c>
      <c r="R1928">
        <v>10</v>
      </c>
      <c r="S1928">
        <v>0.39</v>
      </c>
    </row>
    <row r="1929" spans="1:21" x14ac:dyDescent="0.25">
      <c r="A1929">
        <v>230</v>
      </c>
      <c r="B1929">
        <v>232</v>
      </c>
      <c r="C1929">
        <v>100</v>
      </c>
      <c r="D1929">
        <v>10</v>
      </c>
      <c r="E1929">
        <v>1</v>
      </c>
      <c r="F1929">
        <v>1</v>
      </c>
      <c r="G1929">
        <v>2</v>
      </c>
      <c r="H1929">
        <v>3</v>
      </c>
      <c r="I1929">
        <v>1</v>
      </c>
      <c r="J1929">
        <v>3</v>
      </c>
      <c r="K1929">
        <v>4</v>
      </c>
      <c r="L1929">
        <v>2</v>
      </c>
      <c r="M1929"/>
      <c r="N1929">
        <v>1717</v>
      </c>
      <c r="O1929">
        <v>0.17</v>
      </c>
      <c r="P1929" t="s">
        <v>327</v>
      </c>
      <c r="Q1929">
        <v>1</v>
      </c>
      <c r="R1929">
        <v>5</v>
      </c>
      <c r="S1929">
        <v>0.15</v>
      </c>
    </row>
    <row r="1930" spans="1:21" x14ac:dyDescent="0.25">
      <c r="A1930">
        <v>232</v>
      </c>
      <c r="B1930">
        <v>234</v>
      </c>
      <c r="C1930">
        <v>100</v>
      </c>
      <c r="D1930">
        <v>5</v>
      </c>
      <c r="E1930">
        <v>1</v>
      </c>
      <c r="F1930">
        <v>1</v>
      </c>
      <c r="G1930">
        <v>1</v>
      </c>
      <c r="H1930">
        <v>3</v>
      </c>
      <c r="I1930">
        <v>2</v>
      </c>
      <c r="J1930">
        <v>2</v>
      </c>
      <c r="K1930">
        <v>4</v>
      </c>
      <c r="L1930">
        <v>2</v>
      </c>
      <c r="M1930" t="s">
        <v>1579</v>
      </c>
      <c r="N1930">
        <v>1718</v>
      </c>
      <c r="O1930">
        <v>0.13</v>
      </c>
      <c r="P1930" t="s">
        <v>327</v>
      </c>
      <c r="Q1930">
        <v>0.8</v>
      </c>
      <c r="R1930">
        <v>6</v>
      </c>
      <c r="S1930">
        <v>0.11</v>
      </c>
    </row>
    <row r="1931" spans="1:21" x14ac:dyDescent="0.25">
      <c r="A1931">
        <v>234</v>
      </c>
      <c r="B1931">
        <v>236</v>
      </c>
      <c r="C1931">
        <v>100</v>
      </c>
      <c r="D1931">
        <v>6</v>
      </c>
      <c r="E1931">
        <v>1</v>
      </c>
      <c r="F1931">
        <v>1</v>
      </c>
      <c r="G1931">
        <v>2</v>
      </c>
      <c r="H1931">
        <v>3</v>
      </c>
      <c r="I1931">
        <v>2</v>
      </c>
      <c r="J1931">
        <v>3</v>
      </c>
      <c r="K1931">
        <v>4</v>
      </c>
      <c r="L1931">
        <v>2</v>
      </c>
      <c r="M1931" t="s">
        <v>1580</v>
      </c>
      <c r="N1931">
        <v>1719</v>
      </c>
      <c r="O1931">
        <v>0.15</v>
      </c>
      <c r="P1931" t="s">
        <v>327</v>
      </c>
      <c r="Q1931">
        <v>0.8</v>
      </c>
      <c r="R1931">
        <v>6</v>
      </c>
      <c r="S1931">
        <v>0.15</v>
      </c>
    </row>
    <row r="1932" spans="1:21" x14ac:dyDescent="0.25">
      <c r="M1932" s="45" t="s">
        <v>600</v>
      </c>
      <c r="N1932" s="45">
        <v>1720</v>
      </c>
      <c r="O1932" s="45">
        <v>1.03</v>
      </c>
      <c r="P1932">
        <v>0.14299999999999999</v>
      </c>
      <c r="Q1932" s="45">
        <v>93.9</v>
      </c>
      <c r="R1932">
        <v>13</v>
      </c>
      <c r="S1932" s="45">
        <v>0.48</v>
      </c>
    </row>
    <row r="1933" spans="1:21" x14ac:dyDescent="0.25">
      <c r="A1933">
        <v>236</v>
      </c>
      <c r="B1933">
        <v>238</v>
      </c>
      <c r="C1933">
        <v>100</v>
      </c>
      <c r="D1933">
        <v>15</v>
      </c>
      <c r="E1933">
        <v>1</v>
      </c>
      <c r="F1933">
        <v>2</v>
      </c>
      <c r="G1933">
        <v>2</v>
      </c>
      <c r="H1933">
        <v>3</v>
      </c>
      <c r="I1933">
        <v>2</v>
      </c>
      <c r="J1933">
        <v>3</v>
      </c>
      <c r="K1933">
        <v>4</v>
      </c>
      <c r="L1933">
        <v>2</v>
      </c>
      <c r="M1933" t="s">
        <v>1581</v>
      </c>
      <c r="N1933">
        <v>1721</v>
      </c>
      <c r="O1933">
        <v>0.27</v>
      </c>
      <c r="P1933" t="s">
        <v>327</v>
      </c>
      <c r="Q1933">
        <v>1.2</v>
      </c>
      <c r="R1933">
        <v>16</v>
      </c>
      <c r="S1933">
        <v>0.22</v>
      </c>
    </row>
    <row r="1934" spans="1:21" x14ac:dyDescent="0.25">
      <c r="A1934">
        <v>238</v>
      </c>
      <c r="B1934">
        <v>240</v>
      </c>
      <c r="C1934">
        <v>100</v>
      </c>
      <c r="D1934">
        <v>14</v>
      </c>
      <c r="E1934">
        <v>1</v>
      </c>
      <c r="F1934">
        <v>1</v>
      </c>
      <c r="G1934">
        <v>2</v>
      </c>
      <c r="H1934">
        <v>3</v>
      </c>
      <c r="I1934">
        <v>3</v>
      </c>
      <c r="J1934">
        <v>3</v>
      </c>
      <c r="K1934">
        <v>4</v>
      </c>
      <c r="L1934">
        <v>2</v>
      </c>
      <c r="M1934" t="s">
        <v>1582</v>
      </c>
      <c r="N1934">
        <v>1722</v>
      </c>
      <c r="O1934">
        <v>0.04</v>
      </c>
      <c r="P1934" t="s">
        <v>327</v>
      </c>
      <c r="Q1934">
        <v>0.6</v>
      </c>
      <c r="R1934">
        <v>4</v>
      </c>
      <c r="S1934">
        <v>7.0000000000000007E-2</v>
      </c>
    </row>
    <row r="1935" spans="1:21" x14ac:dyDescent="0.25">
      <c r="A1935">
        <v>240</v>
      </c>
      <c r="B1935">
        <v>242</v>
      </c>
      <c r="C1935">
        <v>100</v>
      </c>
      <c r="D1935">
        <v>10</v>
      </c>
      <c r="E1935">
        <v>1</v>
      </c>
      <c r="F1935">
        <v>1</v>
      </c>
      <c r="G1935">
        <v>3</v>
      </c>
      <c r="H1935">
        <v>3</v>
      </c>
      <c r="I1935">
        <v>3</v>
      </c>
      <c r="J1935">
        <v>3</v>
      </c>
      <c r="K1935">
        <v>4</v>
      </c>
      <c r="L1935">
        <v>2</v>
      </c>
      <c r="M1935"/>
      <c r="N1935">
        <v>1723</v>
      </c>
      <c r="O1935">
        <v>0.14000000000000001</v>
      </c>
      <c r="P1935" t="s">
        <v>327</v>
      </c>
      <c r="Q1935">
        <v>0.8</v>
      </c>
      <c r="R1935">
        <v>7</v>
      </c>
      <c r="S1935">
        <v>0.15</v>
      </c>
    </row>
    <row r="1936" spans="1:21" x14ac:dyDescent="0.25">
      <c r="A1936">
        <v>242</v>
      </c>
      <c r="B1936">
        <v>244</v>
      </c>
      <c r="C1936">
        <v>100</v>
      </c>
      <c r="D1936">
        <v>8</v>
      </c>
      <c r="E1936">
        <v>1</v>
      </c>
      <c r="F1936">
        <v>1</v>
      </c>
      <c r="G1936">
        <v>2</v>
      </c>
      <c r="H1936">
        <v>3</v>
      </c>
      <c r="I1936">
        <v>3</v>
      </c>
      <c r="J1936">
        <v>3</v>
      </c>
      <c r="K1936">
        <v>4</v>
      </c>
      <c r="L1936">
        <v>2</v>
      </c>
      <c r="M1936" t="s">
        <v>1583</v>
      </c>
      <c r="N1936">
        <v>1724</v>
      </c>
      <c r="O1936">
        <v>0.11</v>
      </c>
      <c r="P1936" t="s">
        <v>327</v>
      </c>
      <c r="Q1936">
        <v>0.6</v>
      </c>
      <c r="R1936">
        <v>5</v>
      </c>
      <c r="S1936">
        <v>0.12</v>
      </c>
    </row>
    <row r="1937" spans="1:21" x14ac:dyDescent="0.25">
      <c r="A1937">
        <v>244</v>
      </c>
      <c r="B1937">
        <v>246</v>
      </c>
      <c r="C1937">
        <v>100</v>
      </c>
      <c r="D1937">
        <v>8</v>
      </c>
      <c r="E1937">
        <v>1</v>
      </c>
      <c r="F1937">
        <v>1</v>
      </c>
      <c r="G1937">
        <v>3</v>
      </c>
      <c r="H1937">
        <v>3</v>
      </c>
      <c r="I1937">
        <v>3</v>
      </c>
      <c r="J1937">
        <v>3</v>
      </c>
      <c r="K1937">
        <v>4</v>
      </c>
      <c r="L1937">
        <v>2</v>
      </c>
      <c r="M1937" t="s">
        <v>1583</v>
      </c>
      <c r="N1937">
        <v>1725</v>
      </c>
      <c r="O1937">
        <v>0.19</v>
      </c>
      <c r="P1937" t="s">
        <v>327</v>
      </c>
      <c r="Q1937">
        <v>0.8</v>
      </c>
      <c r="R1937">
        <v>4</v>
      </c>
      <c r="S1937">
        <v>0.19</v>
      </c>
    </row>
    <row r="1938" spans="1:21" x14ac:dyDescent="0.25">
      <c r="A1938">
        <v>246</v>
      </c>
      <c r="B1938">
        <v>248</v>
      </c>
      <c r="C1938">
        <v>100</v>
      </c>
      <c r="D1938">
        <v>10</v>
      </c>
      <c r="E1938">
        <v>1</v>
      </c>
      <c r="F1938">
        <v>1</v>
      </c>
      <c r="G1938">
        <v>3</v>
      </c>
      <c r="H1938">
        <v>3</v>
      </c>
      <c r="I1938">
        <v>3</v>
      </c>
      <c r="J1938">
        <v>3</v>
      </c>
      <c r="K1938">
        <v>4</v>
      </c>
      <c r="L1938">
        <v>3</v>
      </c>
      <c r="M1938" t="s">
        <v>1584</v>
      </c>
      <c r="N1938">
        <v>1726</v>
      </c>
      <c r="O1938">
        <v>0.11</v>
      </c>
      <c r="P1938" t="s">
        <v>327</v>
      </c>
      <c r="Q1938">
        <v>0.6</v>
      </c>
      <c r="R1938">
        <v>8</v>
      </c>
      <c r="S1938">
        <v>0.11</v>
      </c>
    </row>
    <row r="1939" spans="1:21" x14ac:dyDescent="0.25">
      <c r="A1939">
        <v>248</v>
      </c>
      <c r="B1939">
        <v>250</v>
      </c>
      <c r="C1939">
        <v>100</v>
      </c>
      <c r="D1939">
        <v>9</v>
      </c>
      <c r="E1939">
        <v>1</v>
      </c>
      <c r="F1939">
        <v>1</v>
      </c>
      <c r="G1939">
        <v>2</v>
      </c>
      <c r="H1939">
        <v>3</v>
      </c>
      <c r="I1939">
        <v>2</v>
      </c>
      <c r="J1939">
        <v>3</v>
      </c>
      <c r="K1939">
        <v>4</v>
      </c>
      <c r="L1939">
        <v>3</v>
      </c>
      <c r="M1939" t="s">
        <v>1585</v>
      </c>
      <c r="N1939">
        <v>1727</v>
      </c>
      <c r="O1939">
        <v>0.39</v>
      </c>
      <c r="P1939" t="s">
        <v>327</v>
      </c>
      <c r="Q1939">
        <v>1.2</v>
      </c>
      <c r="R1939">
        <v>3</v>
      </c>
      <c r="S1939">
        <v>0.37</v>
      </c>
    </row>
    <row r="1940" spans="1:21" x14ac:dyDescent="0.25">
      <c r="A1940">
        <v>250</v>
      </c>
      <c r="B1940">
        <v>252</v>
      </c>
      <c r="C1940">
        <v>100</v>
      </c>
      <c r="D1940">
        <v>12</v>
      </c>
      <c r="E1940">
        <v>1</v>
      </c>
      <c r="F1940">
        <v>1</v>
      </c>
      <c r="G1940">
        <v>2</v>
      </c>
      <c r="H1940">
        <v>3</v>
      </c>
      <c r="I1940">
        <v>2</v>
      </c>
      <c r="J1940">
        <v>3</v>
      </c>
      <c r="K1940">
        <v>4</v>
      </c>
      <c r="L1940">
        <v>2</v>
      </c>
      <c r="M1940"/>
      <c r="N1940">
        <v>1728</v>
      </c>
      <c r="O1940">
        <v>0.16</v>
      </c>
      <c r="P1940" t="s">
        <v>327</v>
      </c>
      <c r="Q1940">
        <v>0.9</v>
      </c>
      <c r="R1940">
        <v>5</v>
      </c>
      <c r="S1940">
        <v>0.14000000000000001</v>
      </c>
    </row>
    <row r="1941" spans="1:21" x14ac:dyDescent="0.25">
      <c r="A1941">
        <v>252</v>
      </c>
      <c r="B1941">
        <v>254</v>
      </c>
      <c r="C1941">
        <v>100</v>
      </c>
      <c r="D1941">
        <v>7</v>
      </c>
      <c r="E1941">
        <v>1</v>
      </c>
      <c r="F1941">
        <v>1</v>
      </c>
      <c r="G1941">
        <v>3</v>
      </c>
      <c r="H1941">
        <v>3</v>
      </c>
      <c r="I1941">
        <v>3</v>
      </c>
      <c r="J1941">
        <v>3</v>
      </c>
      <c r="K1941">
        <v>4</v>
      </c>
      <c r="L1941">
        <v>3</v>
      </c>
      <c r="M1941" t="s">
        <v>1586</v>
      </c>
      <c r="N1941">
        <v>1729</v>
      </c>
      <c r="O1941">
        <v>0.23</v>
      </c>
      <c r="P1941" t="s">
        <v>327</v>
      </c>
      <c r="Q1941">
        <v>2</v>
      </c>
      <c r="R1941">
        <v>8</v>
      </c>
      <c r="S1941">
        <v>0.24</v>
      </c>
    </row>
    <row r="1942" spans="1:21" x14ac:dyDescent="0.25">
      <c r="A1942">
        <v>254</v>
      </c>
      <c r="B1942">
        <v>256</v>
      </c>
      <c r="C1942">
        <v>100</v>
      </c>
      <c r="D1942">
        <v>5</v>
      </c>
      <c r="E1942">
        <v>1</v>
      </c>
      <c r="F1942">
        <v>1</v>
      </c>
      <c r="G1942">
        <v>2</v>
      </c>
      <c r="H1942">
        <v>3</v>
      </c>
      <c r="I1942">
        <v>3</v>
      </c>
      <c r="J1942">
        <v>3</v>
      </c>
      <c r="K1942">
        <v>4</v>
      </c>
      <c r="L1942">
        <v>2</v>
      </c>
      <c r="M1942"/>
      <c r="N1942">
        <v>1730</v>
      </c>
      <c r="O1942">
        <v>0.14000000000000001</v>
      </c>
      <c r="P1942" t="s">
        <v>327</v>
      </c>
      <c r="Q1942">
        <v>0.9</v>
      </c>
      <c r="R1942">
        <v>5</v>
      </c>
      <c r="S1942">
        <v>0.14000000000000001</v>
      </c>
    </row>
    <row r="1943" spans="1:21" x14ac:dyDescent="0.25">
      <c r="A1943">
        <v>256</v>
      </c>
      <c r="B1943">
        <v>258</v>
      </c>
      <c r="C1943">
        <v>100</v>
      </c>
      <c r="D1943">
        <v>8</v>
      </c>
      <c r="E1943">
        <v>1</v>
      </c>
      <c r="F1943">
        <v>1</v>
      </c>
      <c r="G1943">
        <v>3</v>
      </c>
      <c r="H1943">
        <v>3</v>
      </c>
      <c r="I1943">
        <v>3</v>
      </c>
      <c r="J1943">
        <v>3</v>
      </c>
      <c r="K1943">
        <v>4</v>
      </c>
      <c r="L1943">
        <v>2</v>
      </c>
      <c r="M1943" t="s">
        <v>1587</v>
      </c>
      <c r="N1943">
        <v>1731</v>
      </c>
      <c r="O1943">
        <v>0.08</v>
      </c>
      <c r="P1943" t="s">
        <v>327</v>
      </c>
      <c r="Q1943">
        <v>0.8</v>
      </c>
      <c r="R1943">
        <v>12</v>
      </c>
      <c r="S1943">
        <v>0.15</v>
      </c>
    </row>
    <row r="1944" spans="1:21" x14ac:dyDescent="0.25">
      <c r="A1944">
        <v>258</v>
      </c>
      <c r="B1944">
        <v>260</v>
      </c>
      <c r="C1944">
        <v>100</v>
      </c>
      <c r="D1944">
        <v>10</v>
      </c>
      <c r="E1944">
        <v>1</v>
      </c>
      <c r="F1944">
        <v>1</v>
      </c>
      <c r="G1944">
        <v>2</v>
      </c>
      <c r="H1944">
        <v>3</v>
      </c>
      <c r="I1944">
        <v>3</v>
      </c>
      <c r="J1944">
        <v>2</v>
      </c>
      <c r="K1944">
        <v>4</v>
      </c>
      <c r="L1944">
        <v>3</v>
      </c>
      <c r="M1944" t="s">
        <v>1588</v>
      </c>
      <c r="N1944">
        <v>1732</v>
      </c>
      <c r="O1944">
        <v>0.31</v>
      </c>
      <c r="P1944">
        <v>8.0000000000000002E-3</v>
      </c>
      <c r="Q1944">
        <v>2.7</v>
      </c>
      <c r="R1944">
        <v>9</v>
      </c>
      <c r="S1944">
        <v>1.37</v>
      </c>
    </row>
    <row r="1945" spans="1:21" x14ac:dyDescent="0.25">
      <c r="A1945">
        <v>260</v>
      </c>
      <c r="B1945">
        <v>262</v>
      </c>
      <c r="C1945">
        <v>100</v>
      </c>
      <c r="D1945">
        <v>5</v>
      </c>
      <c r="E1945">
        <v>1</v>
      </c>
      <c r="F1945">
        <v>1</v>
      </c>
      <c r="G1945">
        <v>3</v>
      </c>
      <c r="H1945">
        <v>3</v>
      </c>
      <c r="I1945">
        <v>3</v>
      </c>
      <c r="J1945">
        <v>3</v>
      </c>
      <c r="K1945">
        <v>4</v>
      </c>
      <c r="L1945">
        <v>3</v>
      </c>
      <c r="M1945" t="s">
        <v>1589</v>
      </c>
      <c r="N1945">
        <v>1733</v>
      </c>
      <c r="O1945">
        <v>0.11</v>
      </c>
      <c r="P1945" t="s">
        <v>327</v>
      </c>
      <c r="Q1945">
        <v>1.1000000000000001</v>
      </c>
      <c r="R1945">
        <v>8</v>
      </c>
      <c r="S1945">
        <v>0.11</v>
      </c>
    </row>
    <row r="1946" spans="1:21" x14ac:dyDescent="0.25">
      <c r="A1946">
        <v>262</v>
      </c>
      <c r="B1946">
        <v>264</v>
      </c>
      <c r="C1946">
        <v>100</v>
      </c>
      <c r="D1946">
        <v>5</v>
      </c>
      <c r="E1946">
        <v>1</v>
      </c>
      <c r="F1946">
        <v>1</v>
      </c>
      <c r="G1946">
        <v>2</v>
      </c>
      <c r="H1946">
        <v>3</v>
      </c>
      <c r="I1946">
        <v>3</v>
      </c>
      <c r="J1946">
        <v>3</v>
      </c>
      <c r="K1946">
        <v>4</v>
      </c>
      <c r="L1946">
        <v>2</v>
      </c>
      <c r="M1946"/>
      <c r="N1946">
        <v>1734</v>
      </c>
      <c r="O1946">
        <v>7.0000000000000007E-2</v>
      </c>
      <c r="P1946" t="s">
        <v>327</v>
      </c>
      <c r="Q1946">
        <v>0.9</v>
      </c>
      <c r="R1946">
        <v>6</v>
      </c>
      <c r="S1946">
        <v>0.08</v>
      </c>
      <c r="U1946">
        <f>AVERAGE(O1946:O1951,O1953:O1962,O1964:O1972)</f>
        <v>6.5600000000000019E-2</v>
      </c>
    </row>
    <row r="1947" spans="1:21" x14ac:dyDescent="0.25">
      <c r="A1947">
        <v>264</v>
      </c>
      <c r="B1947">
        <v>266</v>
      </c>
      <c r="C1947">
        <v>100</v>
      </c>
      <c r="D1947">
        <v>8</v>
      </c>
      <c r="E1947">
        <v>1</v>
      </c>
      <c r="F1947">
        <v>1</v>
      </c>
      <c r="G1947">
        <v>2</v>
      </c>
      <c r="H1947">
        <v>3</v>
      </c>
      <c r="I1947">
        <v>3</v>
      </c>
      <c r="J1947">
        <v>3</v>
      </c>
      <c r="K1947">
        <v>4</v>
      </c>
      <c r="L1947">
        <v>2</v>
      </c>
      <c r="M1947"/>
      <c r="N1947">
        <v>1735</v>
      </c>
      <c r="O1947">
        <v>0.06</v>
      </c>
      <c r="P1947" t="s">
        <v>327</v>
      </c>
      <c r="Q1947">
        <v>0.6</v>
      </c>
      <c r="R1947">
        <v>7</v>
      </c>
      <c r="S1947">
        <v>0.09</v>
      </c>
    </row>
    <row r="1948" spans="1:21" x14ac:dyDescent="0.25">
      <c r="A1948">
        <v>266</v>
      </c>
      <c r="B1948">
        <v>268</v>
      </c>
      <c r="C1948">
        <v>100</v>
      </c>
      <c r="D1948">
        <v>5</v>
      </c>
      <c r="E1948">
        <v>1</v>
      </c>
      <c r="F1948">
        <v>1</v>
      </c>
      <c r="G1948">
        <v>2</v>
      </c>
      <c r="H1948">
        <v>3</v>
      </c>
      <c r="I1948">
        <v>3</v>
      </c>
      <c r="J1948">
        <v>3</v>
      </c>
      <c r="K1948">
        <v>4</v>
      </c>
      <c r="L1948">
        <v>2</v>
      </c>
      <c r="M1948" t="s">
        <v>1590</v>
      </c>
      <c r="N1948">
        <v>1736</v>
      </c>
      <c r="O1948">
        <v>0.06</v>
      </c>
      <c r="P1948" t="s">
        <v>327</v>
      </c>
      <c r="Q1948">
        <v>0.5</v>
      </c>
      <c r="R1948">
        <v>3</v>
      </c>
      <c r="S1948">
        <v>0.08</v>
      </c>
    </row>
    <row r="1949" spans="1:21" x14ac:dyDescent="0.25">
      <c r="A1949">
        <v>268</v>
      </c>
      <c r="B1949">
        <v>270</v>
      </c>
      <c r="C1949">
        <v>100</v>
      </c>
      <c r="D1949">
        <v>7</v>
      </c>
      <c r="E1949">
        <v>1</v>
      </c>
      <c r="F1949">
        <v>1</v>
      </c>
      <c r="G1949">
        <v>2</v>
      </c>
      <c r="H1949">
        <v>3</v>
      </c>
      <c r="I1949">
        <v>3</v>
      </c>
      <c r="J1949">
        <v>3</v>
      </c>
      <c r="K1949">
        <v>4</v>
      </c>
      <c r="L1949">
        <v>2</v>
      </c>
      <c r="M1949"/>
      <c r="N1949">
        <v>1737</v>
      </c>
      <c r="O1949">
        <v>0.12</v>
      </c>
      <c r="P1949" t="s">
        <v>327</v>
      </c>
      <c r="Q1949">
        <v>1.2</v>
      </c>
      <c r="R1949">
        <v>5</v>
      </c>
      <c r="S1949">
        <v>0.13</v>
      </c>
    </row>
    <row r="1950" spans="1:21" x14ac:dyDescent="0.25">
      <c r="A1950">
        <v>270</v>
      </c>
      <c r="B1950">
        <v>272</v>
      </c>
      <c r="C1950">
        <v>100</v>
      </c>
      <c r="D1950">
        <v>6</v>
      </c>
      <c r="E1950">
        <v>1</v>
      </c>
      <c r="F1950">
        <v>1</v>
      </c>
      <c r="G1950">
        <v>2</v>
      </c>
      <c r="H1950">
        <v>3</v>
      </c>
      <c r="I1950">
        <v>3</v>
      </c>
      <c r="J1950">
        <v>3</v>
      </c>
      <c r="K1950">
        <v>4</v>
      </c>
      <c r="L1950">
        <v>1</v>
      </c>
      <c r="M1950"/>
      <c r="N1950">
        <v>1738</v>
      </c>
      <c r="O1950">
        <v>0.04</v>
      </c>
      <c r="P1950">
        <v>0.04</v>
      </c>
      <c r="Q1950">
        <v>3.5</v>
      </c>
      <c r="R1950">
        <v>7</v>
      </c>
      <c r="S1950">
        <v>0.14000000000000001</v>
      </c>
    </row>
    <row r="1951" spans="1:21" x14ac:dyDescent="0.25">
      <c r="A1951">
        <v>272</v>
      </c>
      <c r="B1951">
        <v>274</v>
      </c>
      <c r="C1951">
        <v>100</v>
      </c>
      <c r="D1951">
        <v>6</v>
      </c>
      <c r="E1951">
        <v>1</v>
      </c>
      <c r="F1951">
        <v>1</v>
      </c>
      <c r="G1951">
        <v>2</v>
      </c>
      <c r="H1951">
        <v>3</v>
      </c>
      <c r="I1951">
        <v>2</v>
      </c>
      <c r="J1951">
        <v>3</v>
      </c>
      <c r="K1951">
        <v>4</v>
      </c>
      <c r="L1951">
        <v>2</v>
      </c>
      <c r="M1951" t="s">
        <v>1591</v>
      </c>
      <c r="N1951">
        <v>1739</v>
      </c>
      <c r="O1951">
        <v>0.05</v>
      </c>
      <c r="P1951">
        <v>5.0000000000000001E-3</v>
      </c>
      <c r="Q1951">
        <v>0.8</v>
      </c>
      <c r="R1951">
        <v>12</v>
      </c>
      <c r="S1951">
        <v>0.17</v>
      </c>
    </row>
    <row r="1952" spans="1:21" x14ac:dyDescent="0.25">
      <c r="M1952" s="45" t="s">
        <v>600</v>
      </c>
      <c r="N1952" s="45">
        <v>1740</v>
      </c>
      <c r="O1952" s="45">
        <v>0.92</v>
      </c>
      <c r="P1952">
        <v>0.14499999999999999</v>
      </c>
      <c r="Q1952" s="45">
        <v>101</v>
      </c>
      <c r="R1952">
        <v>11</v>
      </c>
      <c r="S1952" s="45">
        <v>0.47</v>
      </c>
    </row>
    <row r="1953" spans="1:19" x14ac:dyDescent="0.25">
      <c r="A1953">
        <v>274</v>
      </c>
      <c r="B1953">
        <v>276</v>
      </c>
      <c r="C1953">
        <v>100</v>
      </c>
      <c r="D1953">
        <v>9</v>
      </c>
      <c r="E1953">
        <v>1</v>
      </c>
      <c r="F1953">
        <v>1</v>
      </c>
      <c r="G1953">
        <v>2</v>
      </c>
      <c r="H1953">
        <v>3</v>
      </c>
      <c r="I1953">
        <v>2</v>
      </c>
      <c r="J1953">
        <v>3</v>
      </c>
      <c r="K1953">
        <v>4</v>
      </c>
      <c r="L1953">
        <v>1</v>
      </c>
      <c r="M1953"/>
      <c r="N1953">
        <v>1741</v>
      </c>
      <c r="O1953">
        <v>0.03</v>
      </c>
      <c r="P1953" t="s">
        <v>327</v>
      </c>
      <c r="Q1953" t="s">
        <v>1112</v>
      </c>
      <c r="R1953">
        <v>6</v>
      </c>
      <c r="S1953">
        <v>0.06</v>
      </c>
    </row>
    <row r="1954" spans="1:19" x14ac:dyDescent="0.25">
      <c r="A1954">
        <v>276</v>
      </c>
      <c r="B1954">
        <v>278</v>
      </c>
      <c r="C1954">
        <v>100</v>
      </c>
      <c r="D1954">
        <v>8</v>
      </c>
      <c r="E1954">
        <v>1</v>
      </c>
      <c r="F1954">
        <v>1</v>
      </c>
      <c r="G1954">
        <v>2</v>
      </c>
      <c r="H1954">
        <v>3</v>
      </c>
      <c r="I1954">
        <v>3</v>
      </c>
      <c r="J1954">
        <v>3</v>
      </c>
      <c r="K1954">
        <v>4</v>
      </c>
      <c r="L1954">
        <v>1</v>
      </c>
      <c r="M1954"/>
      <c r="N1954">
        <v>1742</v>
      </c>
      <c r="O1954">
        <v>0.04</v>
      </c>
      <c r="P1954" t="s">
        <v>327</v>
      </c>
      <c r="Q1954" t="s">
        <v>1112</v>
      </c>
      <c r="R1954">
        <v>4</v>
      </c>
      <c r="S1954">
        <v>0.04</v>
      </c>
    </row>
    <row r="1955" spans="1:19" x14ac:dyDescent="0.25">
      <c r="A1955">
        <v>278</v>
      </c>
      <c r="B1955">
        <v>280</v>
      </c>
      <c r="C1955">
        <v>100</v>
      </c>
      <c r="D1955">
        <v>16</v>
      </c>
      <c r="E1955">
        <v>1</v>
      </c>
      <c r="F1955">
        <v>1</v>
      </c>
      <c r="G1955">
        <v>2</v>
      </c>
      <c r="H1955">
        <v>3</v>
      </c>
      <c r="I1955">
        <v>2</v>
      </c>
      <c r="J1955">
        <v>3</v>
      </c>
      <c r="K1955">
        <v>4</v>
      </c>
      <c r="L1955">
        <v>1</v>
      </c>
      <c r="M1955"/>
      <c r="N1955">
        <v>1743</v>
      </c>
      <c r="O1955">
        <v>0.06</v>
      </c>
      <c r="P1955" t="s">
        <v>327</v>
      </c>
      <c r="Q1955">
        <v>0.5</v>
      </c>
      <c r="R1955">
        <v>4</v>
      </c>
      <c r="S1955">
        <v>0.06</v>
      </c>
    </row>
    <row r="1956" spans="1:19" x14ac:dyDescent="0.25">
      <c r="A1956">
        <v>280</v>
      </c>
      <c r="B1956">
        <v>282</v>
      </c>
      <c r="C1956">
        <v>100</v>
      </c>
      <c r="D1956">
        <v>20</v>
      </c>
      <c r="E1956">
        <v>1</v>
      </c>
      <c r="F1956">
        <v>1</v>
      </c>
      <c r="G1956">
        <v>2</v>
      </c>
      <c r="H1956">
        <v>3</v>
      </c>
      <c r="I1956">
        <v>1</v>
      </c>
      <c r="J1956">
        <v>3</v>
      </c>
      <c r="K1956">
        <v>4</v>
      </c>
      <c r="L1956">
        <v>2</v>
      </c>
      <c r="M1956" t="s">
        <v>1592</v>
      </c>
      <c r="N1956">
        <v>1744</v>
      </c>
      <c r="O1956" s="9">
        <v>0.2</v>
      </c>
      <c r="P1956" t="s">
        <v>327</v>
      </c>
      <c r="Q1956">
        <v>2</v>
      </c>
      <c r="R1956">
        <v>6</v>
      </c>
      <c r="S1956">
        <v>0.19</v>
      </c>
    </row>
    <row r="1957" spans="1:19" x14ac:dyDescent="0.25">
      <c r="A1957">
        <v>282</v>
      </c>
      <c r="B1957">
        <v>284</v>
      </c>
      <c r="C1957">
        <v>100</v>
      </c>
      <c r="D1957">
        <v>20</v>
      </c>
      <c r="E1957">
        <v>1</v>
      </c>
      <c r="F1957">
        <v>1</v>
      </c>
      <c r="G1957">
        <v>1</v>
      </c>
      <c r="H1957">
        <v>3</v>
      </c>
      <c r="I1957">
        <v>1</v>
      </c>
      <c r="J1957">
        <v>3</v>
      </c>
      <c r="K1957">
        <v>4</v>
      </c>
      <c r="L1957">
        <v>1</v>
      </c>
      <c r="M1957"/>
      <c r="N1957">
        <v>1745</v>
      </c>
      <c r="O1957">
        <v>0.02</v>
      </c>
      <c r="P1957" t="s">
        <v>327</v>
      </c>
      <c r="Q1957" t="s">
        <v>1112</v>
      </c>
      <c r="R1957">
        <v>4</v>
      </c>
      <c r="S1957">
        <v>0.04</v>
      </c>
    </row>
    <row r="1958" spans="1:19" x14ac:dyDescent="0.25">
      <c r="A1958">
        <v>284</v>
      </c>
      <c r="B1958">
        <v>286</v>
      </c>
      <c r="C1958">
        <v>100</v>
      </c>
      <c r="D1958">
        <v>10</v>
      </c>
      <c r="E1958">
        <v>1</v>
      </c>
      <c r="F1958">
        <v>1</v>
      </c>
      <c r="G1958">
        <v>1</v>
      </c>
      <c r="H1958">
        <v>2</v>
      </c>
      <c r="I1958">
        <v>2</v>
      </c>
      <c r="J1958">
        <v>3</v>
      </c>
      <c r="K1958">
        <v>4</v>
      </c>
      <c r="L1958">
        <v>1</v>
      </c>
      <c r="M1958"/>
      <c r="N1958">
        <v>1746</v>
      </c>
      <c r="O1958">
        <v>0.02</v>
      </c>
      <c r="P1958" t="s">
        <v>327</v>
      </c>
      <c r="Q1958" t="s">
        <v>1112</v>
      </c>
      <c r="R1958">
        <v>6</v>
      </c>
      <c r="S1958">
        <v>0.05</v>
      </c>
    </row>
    <row r="1959" spans="1:19" x14ac:dyDescent="0.25">
      <c r="A1959">
        <v>286</v>
      </c>
      <c r="B1959">
        <v>288</v>
      </c>
      <c r="C1959">
        <v>100</v>
      </c>
      <c r="D1959">
        <v>25</v>
      </c>
      <c r="E1959">
        <v>1</v>
      </c>
      <c r="F1959">
        <v>1</v>
      </c>
      <c r="G1959">
        <v>1</v>
      </c>
      <c r="H1959">
        <v>2</v>
      </c>
      <c r="I1959">
        <v>2</v>
      </c>
      <c r="J1959">
        <v>3</v>
      </c>
      <c r="K1959">
        <v>4</v>
      </c>
      <c r="L1959">
        <v>0</v>
      </c>
      <c r="M1959"/>
      <c r="N1959">
        <v>1747</v>
      </c>
      <c r="O1959">
        <v>0.09</v>
      </c>
      <c r="P1959" t="s">
        <v>327</v>
      </c>
      <c r="Q1959">
        <v>0.9</v>
      </c>
      <c r="R1959">
        <v>6</v>
      </c>
      <c r="S1959">
        <v>0.1</v>
      </c>
    </row>
    <row r="1960" spans="1:19" x14ac:dyDescent="0.25">
      <c r="A1960">
        <v>288</v>
      </c>
      <c r="B1960">
        <v>290</v>
      </c>
      <c r="C1960">
        <v>100</v>
      </c>
      <c r="D1960">
        <v>14</v>
      </c>
      <c r="E1960">
        <v>1</v>
      </c>
      <c r="F1960">
        <v>2</v>
      </c>
      <c r="G1960">
        <v>1</v>
      </c>
      <c r="H1960">
        <v>2</v>
      </c>
      <c r="I1960">
        <v>1</v>
      </c>
      <c r="J1960">
        <v>2</v>
      </c>
      <c r="K1960">
        <v>4</v>
      </c>
      <c r="L1960">
        <v>1</v>
      </c>
      <c r="M1960" t="s">
        <v>1593</v>
      </c>
      <c r="N1960">
        <v>1748</v>
      </c>
      <c r="O1960">
        <v>0.17</v>
      </c>
      <c r="P1960">
        <v>5.0000000000000001E-3</v>
      </c>
      <c r="Q1960">
        <v>1.8</v>
      </c>
      <c r="R1960">
        <v>5</v>
      </c>
      <c r="S1960">
        <v>0.19</v>
      </c>
    </row>
    <row r="1961" spans="1:19" x14ac:dyDescent="0.25">
      <c r="A1961">
        <v>290</v>
      </c>
      <c r="B1961">
        <v>292</v>
      </c>
      <c r="C1961">
        <v>100</v>
      </c>
      <c r="D1961">
        <v>7</v>
      </c>
      <c r="E1961">
        <v>1</v>
      </c>
      <c r="F1961">
        <v>2</v>
      </c>
      <c r="G1961">
        <v>1</v>
      </c>
      <c r="H1961">
        <v>2</v>
      </c>
      <c r="I1961">
        <v>1</v>
      </c>
      <c r="J1961">
        <v>1</v>
      </c>
      <c r="K1961">
        <v>4</v>
      </c>
      <c r="L1961">
        <v>1</v>
      </c>
      <c r="M1961"/>
      <c r="N1961">
        <v>1749</v>
      </c>
      <c r="O1961">
        <v>0.11</v>
      </c>
      <c r="P1961" t="s">
        <v>327</v>
      </c>
      <c r="Q1961">
        <v>3.1</v>
      </c>
      <c r="R1961">
        <v>2</v>
      </c>
      <c r="S1961">
        <v>0.11</v>
      </c>
    </row>
    <row r="1962" spans="1:19" x14ac:dyDescent="0.25">
      <c r="A1962">
        <v>292</v>
      </c>
      <c r="B1962">
        <v>294</v>
      </c>
      <c r="C1962">
        <v>100</v>
      </c>
      <c r="D1962">
        <v>8</v>
      </c>
      <c r="E1962">
        <v>1</v>
      </c>
      <c r="F1962">
        <v>1</v>
      </c>
      <c r="G1962">
        <v>2</v>
      </c>
      <c r="H1962">
        <v>3</v>
      </c>
      <c r="I1962">
        <v>2</v>
      </c>
      <c r="J1962">
        <v>3</v>
      </c>
      <c r="K1962">
        <v>4</v>
      </c>
      <c r="L1962">
        <v>1</v>
      </c>
      <c r="M1962"/>
      <c r="N1962">
        <v>1750</v>
      </c>
      <c r="O1962">
        <v>0.12</v>
      </c>
      <c r="P1962" t="s">
        <v>327</v>
      </c>
      <c r="Q1962">
        <v>1.2</v>
      </c>
      <c r="R1962">
        <v>4</v>
      </c>
      <c r="S1962">
        <v>0.13</v>
      </c>
    </row>
    <row r="1963" spans="1:19" x14ac:dyDescent="0.25">
      <c r="M1963" s="45" t="s">
        <v>660</v>
      </c>
      <c r="N1963" s="45" t="s">
        <v>1594</v>
      </c>
      <c r="O1963" s="45" t="s">
        <v>326</v>
      </c>
      <c r="P1963">
        <v>1.9E-2</v>
      </c>
      <c r="Q1963" t="s">
        <v>1112</v>
      </c>
      <c r="R1963">
        <v>1</v>
      </c>
      <c r="S1963">
        <v>0.01</v>
      </c>
    </row>
    <row r="1964" spans="1:19" x14ac:dyDescent="0.25">
      <c r="A1964">
        <v>294</v>
      </c>
      <c r="B1964">
        <v>296</v>
      </c>
      <c r="C1964">
        <v>100</v>
      </c>
      <c r="D1964">
        <v>7</v>
      </c>
      <c r="E1964">
        <v>1</v>
      </c>
      <c r="F1964">
        <v>1</v>
      </c>
      <c r="G1964">
        <v>1</v>
      </c>
      <c r="H1964">
        <v>3</v>
      </c>
      <c r="I1964">
        <v>3</v>
      </c>
      <c r="J1964">
        <v>3</v>
      </c>
      <c r="K1964">
        <v>4</v>
      </c>
      <c r="L1964">
        <v>1</v>
      </c>
      <c r="M1964"/>
      <c r="N1964">
        <v>1751</v>
      </c>
      <c r="O1964">
        <v>0.04</v>
      </c>
      <c r="P1964" t="s">
        <v>327</v>
      </c>
      <c r="Q1964" t="s">
        <v>1112</v>
      </c>
      <c r="R1964">
        <v>4</v>
      </c>
      <c r="S1964">
        <v>0.04</v>
      </c>
    </row>
    <row r="1965" spans="1:19" x14ac:dyDescent="0.25">
      <c r="A1965">
        <v>296</v>
      </c>
      <c r="B1965">
        <v>298</v>
      </c>
      <c r="C1965">
        <v>100</v>
      </c>
      <c r="D1965">
        <v>12</v>
      </c>
      <c r="E1965">
        <v>1</v>
      </c>
      <c r="F1965">
        <v>1</v>
      </c>
      <c r="G1965">
        <v>2</v>
      </c>
      <c r="H1965">
        <v>3</v>
      </c>
      <c r="I1965">
        <v>2</v>
      </c>
      <c r="J1965">
        <v>3</v>
      </c>
      <c r="K1965">
        <v>4</v>
      </c>
      <c r="L1965">
        <v>1</v>
      </c>
      <c r="M1965"/>
      <c r="N1965">
        <v>1752</v>
      </c>
      <c r="O1965">
        <v>0.01</v>
      </c>
      <c r="P1965" t="s">
        <v>327</v>
      </c>
      <c r="Q1965" t="s">
        <v>1112</v>
      </c>
      <c r="R1965">
        <v>3</v>
      </c>
      <c r="S1965">
        <v>0.02</v>
      </c>
    </row>
    <row r="1966" spans="1:19" x14ac:dyDescent="0.25">
      <c r="A1966">
        <v>298</v>
      </c>
      <c r="B1966">
        <v>300</v>
      </c>
      <c r="C1966">
        <v>100</v>
      </c>
      <c r="D1966">
        <v>6</v>
      </c>
      <c r="E1966">
        <v>1</v>
      </c>
      <c r="F1966">
        <v>1</v>
      </c>
      <c r="G1966">
        <v>1</v>
      </c>
      <c r="H1966">
        <v>3</v>
      </c>
      <c r="I1966">
        <v>2</v>
      </c>
      <c r="J1966">
        <v>3</v>
      </c>
      <c r="K1966">
        <v>4</v>
      </c>
      <c r="L1966">
        <v>1</v>
      </c>
      <c r="M1966"/>
      <c r="N1966">
        <v>1753</v>
      </c>
      <c r="O1966">
        <v>0.02</v>
      </c>
      <c r="P1966" t="s">
        <v>327</v>
      </c>
      <c r="Q1966" t="s">
        <v>1112</v>
      </c>
      <c r="R1966">
        <v>5</v>
      </c>
      <c r="S1966">
        <v>0.05</v>
      </c>
    </row>
    <row r="1967" spans="1:19" x14ac:dyDescent="0.25">
      <c r="A1967">
        <v>300</v>
      </c>
      <c r="B1967">
        <v>302</v>
      </c>
      <c r="C1967">
        <v>100</v>
      </c>
      <c r="D1967">
        <v>3</v>
      </c>
      <c r="E1967">
        <v>1</v>
      </c>
      <c r="F1967">
        <v>1</v>
      </c>
      <c r="G1967">
        <v>2</v>
      </c>
      <c r="H1967">
        <v>3</v>
      </c>
      <c r="I1967">
        <v>2</v>
      </c>
      <c r="J1967">
        <v>3</v>
      </c>
      <c r="K1967">
        <v>4</v>
      </c>
      <c r="L1967">
        <v>1</v>
      </c>
      <c r="M1967" t="s">
        <v>1595</v>
      </c>
      <c r="N1967">
        <v>1754</v>
      </c>
      <c r="O1967">
        <v>0.02</v>
      </c>
      <c r="P1967" t="s">
        <v>327</v>
      </c>
      <c r="Q1967" t="s">
        <v>1112</v>
      </c>
      <c r="R1967">
        <v>4</v>
      </c>
      <c r="S1967">
        <v>0.04</v>
      </c>
    </row>
    <row r="1968" spans="1:19" x14ac:dyDescent="0.25">
      <c r="A1968">
        <v>302</v>
      </c>
      <c r="B1968">
        <v>304</v>
      </c>
      <c r="C1968">
        <v>100</v>
      </c>
      <c r="D1968">
        <v>8</v>
      </c>
      <c r="E1968">
        <v>1</v>
      </c>
      <c r="F1968">
        <v>2</v>
      </c>
      <c r="G1968">
        <v>1</v>
      </c>
      <c r="H1968">
        <v>1</v>
      </c>
      <c r="I1968">
        <v>1</v>
      </c>
      <c r="J1968">
        <v>2</v>
      </c>
      <c r="L1968">
        <v>0</v>
      </c>
      <c r="M1968" t="s">
        <v>1596</v>
      </c>
      <c r="N1968">
        <v>1755</v>
      </c>
      <c r="O1968">
        <v>0.05</v>
      </c>
      <c r="P1968">
        <v>8.9999999999999993E-3</v>
      </c>
      <c r="Q1968">
        <v>0.5</v>
      </c>
      <c r="R1968">
        <v>8</v>
      </c>
      <c r="S1968">
        <v>0.05</v>
      </c>
    </row>
    <row r="1969" spans="1:20" x14ac:dyDescent="0.25">
      <c r="A1969">
        <v>304</v>
      </c>
      <c r="B1969">
        <v>306</v>
      </c>
      <c r="C1969">
        <v>100</v>
      </c>
      <c r="D1969">
        <v>10</v>
      </c>
      <c r="E1969">
        <v>1</v>
      </c>
      <c r="F1969">
        <v>1</v>
      </c>
      <c r="G1969">
        <v>1</v>
      </c>
      <c r="H1969">
        <v>1</v>
      </c>
      <c r="I1969">
        <v>2</v>
      </c>
      <c r="J1969">
        <v>2</v>
      </c>
      <c r="L1969">
        <v>0</v>
      </c>
      <c r="M1969"/>
      <c r="N1969">
        <v>1756</v>
      </c>
      <c r="O1969">
        <v>0.01</v>
      </c>
      <c r="P1969">
        <v>6.0000000000000001E-3</v>
      </c>
      <c r="Q1969" t="s">
        <v>1112</v>
      </c>
      <c r="R1969">
        <v>5</v>
      </c>
      <c r="S1969">
        <v>0.03</v>
      </c>
    </row>
    <row r="1970" spans="1:20" x14ac:dyDescent="0.25">
      <c r="A1970">
        <v>306</v>
      </c>
      <c r="B1970">
        <v>308</v>
      </c>
      <c r="C1970">
        <v>100</v>
      </c>
      <c r="D1970">
        <v>7</v>
      </c>
      <c r="E1970">
        <v>1</v>
      </c>
      <c r="F1970">
        <v>1</v>
      </c>
      <c r="G1970">
        <v>1</v>
      </c>
      <c r="H1970">
        <v>1</v>
      </c>
      <c r="I1970">
        <v>2</v>
      </c>
      <c r="J1970">
        <v>2</v>
      </c>
      <c r="L1970">
        <v>0</v>
      </c>
      <c r="M1970"/>
      <c r="N1970">
        <v>1757</v>
      </c>
      <c r="O1970">
        <v>7.0000000000000007E-2</v>
      </c>
      <c r="P1970" t="s">
        <v>327</v>
      </c>
      <c r="Q1970">
        <v>1.1000000000000001</v>
      </c>
      <c r="R1970">
        <v>8</v>
      </c>
      <c r="S1970">
        <v>0.06</v>
      </c>
    </row>
    <row r="1971" spans="1:20" x14ac:dyDescent="0.25">
      <c r="A1971">
        <v>308</v>
      </c>
      <c r="B1971">
        <v>310</v>
      </c>
      <c r="C1971">
        <v>100</v>
      </c>
      <c r="D1971">
        <v>5</v>
      </c>
      <c r="E1971">
        <v>1</v>
      </c>
      <c r="F1971">
        <v>1</v>
      </c>
      <c r="G1971">
        <v>2</v>
      </c>
      <c r="H1971">
        <v>1</v>
      </c>
      <c r="I1971">
        <v>2</v>
      </c>
      <c r="J1971">
        <v>2</v>
      </c>
      <c r="L1971">
        <v>0</v>
      </c>
      <c r="M1971" t="s">
        <v>1597</v>
      </c>
      <c r="N1971">
        <v>1758</v>
      </c>
      <c r="O1971">
        <v>0.06</v>
      </c>
      <c r="P1971" t="s">
        <v>327</v>
      </c>
      <c r="Q1971">
        <v>0.8</v>
      </c>
      <c r="R1971">
        <v>5</v>
      </c>
      <c r="S1971">
        <v>0.06</v>
      </c>
    </row>
    <row r="1972" spans="1:20" x14ac:dyDescent="0.25">
      <c r="A1972">
        <v>310</v>
      </c>
      <c r="B1972">
        <v>312</v>
      </c>
      <c r="C1972">
        <v>100</v>
      </c>
      <c r="D1972">
        <v>7</v>
      </c>
      <c r="E1972">
        <v>1</v>
      </c>
      <c r="F1972">
        <v>1</v>
      </c>
      <c r="G1972">
        <v>1</v>
      </c>
      <c r="H1972">
        <v>2</v>
      </c>
      <c r="I1972">
        <v>3</v>
      </c>
      <c r="J1972">
        <v>3</v>
      </c>
      <c r="K1972">
        <v>4</v>
      </c>
      <c r="L1972">
        <v>1</v>
      </c>
      <c r="M1972"/>
      <c r="N1972">
        <v>1759</v>
      </c>
      <c r="O1972" s="9">
        <v>0.1</v>
      </c>
      <c r="P1972" t="s">
        <v>327</v>
      </c>
      <c r="Q1972">
        <v>1.3</v>
      </c>
      <c r="R1972">
        <v>4</v>
      </c>
      <c r="S1972">
        <v>0.08</v>
      </c>
    </row>
    <row r="1973" spans="1:20" x14ac:dyDescent="0.25">
      <c r="M1973" s="45" t="s">
        <v>369</v>
      </c>
      <c r="N1973" s="45">
        <v>1760</v>
      </c>
      <c r="O1973" s="45">
        <v>0.51</v>
      </c>
      <c r="P1973">
        <v>1.0999999999999999E-2</v>
      </c>
      <c r="Q1973" s="45">
        <v>34.299999999999997</v>
      </c>
      <c r="R1973">
        <v>10</v>
      </c>
      <c r="S1973" s="45">
        <v>0.18</v>
      </c>
    </row>
    <row r="1974" spans="1:20" x14ac:dyDescent="0.25">
      <c r="A1974">
        <v>312</v>
      </c>
      <c r="B1974">
        <v>314</v>
      </c>
      <c r="C1974">
        <v>100</v>
      </c>
      <c r="D1974">
        <v>7</v>
      </c>
      <c r="E1974">
        <v>1</v>
      </c>
      <c r="F1974">
        <v>1</v>
      </c>
      <c r="G1974">
        <v>2</v>
      </c>
      <c r="H1974">
        <v>2</v>
      </c>
      <c r="I1974">
        <v>2</v>
      </c>
      <c r="J1974">
        <v>3</v>
      </c>
      <c r="K1974">
        <v>4</v>
      </c>
      <c r="L1974">
        <v>2</v>
      </c>
      <c r="M1974" t="s">
        <v>1598</v>
      </c>
      <c r="N1974">
        <v>1761</v>
      </c>
      <c r="O1974">
        <v>0.19</v>
      </c>
      <c r="P1974" t="s">
        <v>327</v>
      </c>
      <c r="Q1974">
        <v>2.2000000000000002</v>
      </c>
      <c r="R1974">
        <v>7</v>
      </c>
      <c r="S1974">
        <v>0.16</v>
      </c>
      <c r="T1974">
        <f>AVERAGE(O1974:O1978)</f>
        <v>0.36399999999999999</v>
      </c>
    </row>
    <row r="1975" spans="1:20" x14ac:dyDescent="0.25">
      <c r="A1975">
        <v>314</v>
      </c>
      <c r="B1975">
        <v>316</v>
      </c>
      <c r="C1975">
        <v>100</v>
      </c>
      <c r="D1975">
        <v>10</v>
      </c>
      <c r="E1975">
        <v>1</v>
      </c>
      <c r="F1975">
        <v>1</v>
      </c>
      <c r="G1975">
        <v>2</v>
      </c>
      <c r="H1975">
        <v>2</v>
      </c>
      <c r="I1975">
        <v>1</v>
      </c>
      <c r="J1975">
        <v>3</v>
      </c>
      <c r="K1975">
        <v>4</v>
      </c>
      <c r="L1975">
        <v>1</v>
      </c>
      <c r="M1975"/>
      <c r="N1975">
        <v>1762</v>
      </c>
      <c r="O1975" s="9">
        <v>0.1</v>
      </c>
      <c r="P1975" t="s">
        <v>327</v>
      </c>
      <c r="Q1975">
        <v>0.9</v>
      </c>
      <c r="R1975">
        <v>5</v>
      </c>
      <c r="S1975">
        <v>0.08</v>
      </c>
    </row>
    <row r="1976" spans="1:20" x14ac:dyDescent="0.25">
      <c r="A1976">
        <v>316</v>
      </c>
      <c r="B1976">
        <v>318</v>
      </c>
      <c r="C1976">
        <v>100</v>
      </c>
      <c r="D1976">
        <v>10</v>
      </c>
      <c r="E1976">
        <v>1</v>
      </c>
      <c r="F1976">
        <v>1</v>
      </c>
      <c r="G1976">
        <v>3</v>
      </c>
      <c r="H1976">
        <v>3</v>
      </c>
      <c r="I1976">
        <v>1</v>
      </c>
      <c r="J1976">
        <v>3</v>
      </c>
      <c r="K1976">
        <v>4</v>
      </c>
      <c r="L1976">
        <v>3</v>
      </c>
      <c r="M1976" t="s">
        <v>1599</v>
      </c>
      <c r="N1976">
        <v>1763</v>
      </c>
      <c r="O1976">
        <v>0.99</v>
      </c>
      <c r="P1976">
        <v>5.0000000000000001E-3</v>
      </c>
      <c r="Q1976">
        <v>21</v>
      </c>
      <c r="R1976">
        <v>3</v>
      </c>
      <c r="S1976">
        <v>0.77</v>
      </c>
    </row>
    <row r="1977" spans="1:20" x14ac:dyDescent="0.25">
      <c r="A1977">
        <v>318</v>
      </c>
      <c r="B1977">
        <v>320</v>
      </c>
      <c r="C1977">
        <v>100</v>
      </c>
      <c r="D1977">
        <v>2</v>
      </c>
      <c r="E1977">
        <v>1</v>
      </c>
      <c r="F1977">
        <v>1</v>
      </c>
      <c r="G1977">
        <v>3</v>
      </c>
      <c r="H1977">
        <v>3</v>
      </c>
      <c r="I1977">
        <v>2</v>
      </c>
      <c r="J1977">
        <v>3</v>
      </c>
      <c r="K1977">
        <v>4</v>
      </c>
      <c r="L1977">
        <v>3</v>
      </c>
      <c r="M1977" t="s">
        <v>1600</v>
      </c>
      <c r="N1977">
        <v>1764</v>
      </c>
      <c r="O1977">
        <v>0.32</v>
      </c>
      <c r="P1977">
        <v>8.0000000000000002E-3</v>
      </c>
      <c r="Q1977">
        <v>1.2</v>
      </c>
      <c r="R1977">
        <v>2</v>
      </c>
      <c r="S1977">
        <v>0.28999999999999998</v>
      </c>
    </row>
    <row r="1978" spans="1:20" x14ac:dyDescent="0.25">
      <c r="A1978">
        <v>320</v>
      </c>
      <c r="B1978">
        <v>322</v>
      </c>
      <c r="C1978">
        <v>100</v>
      </c>
      <c r="D1978">
        <v>3</v>
      </c>
      <c r="E1978">
        <v>1</v>
      </c>
      <c r="F1978">
        <v>1</v>
      </c>
      <c r="G1978">
        <v>3</v>
      </c>
      <c r="H1978">
        <v>3</v>
      </c>
      <c r="I1978">
        <v>2</v>
      </c>
      <c r="J1978">
        <v>3</v>
      </c>
      <c r="K1978">
        <v>4</v>
      </c>
      <c r="L1978">
        <v>3</v>
      </c>
      <c r="M1978" t="s">
        <v>1600</v>
      </c>
      <c r="N1978">
        <v>1765</v>
      </c>
      <c r="O1978">
        <v>0.22</v>
      </c>
      <c r="P1978">
        <v>5.0000000000000001E-3</v>
      </c>
      <c r="Q1978">
        <v>0.7</v>
      </c>
      <c r="R1978">
        <v>3</v>
      </c>
      <c r="S1978">
        <v>0.2</v>
      </c>
    </row>
    <row r="1979" spans="1:20" x14ac:dyDescent="0.25">
      <c r="A1979">
        <v>322</v>
      </c>
      <c r="B1979">
        <v>324</v>
      </c>
      <c r="C1979">
        <v>100</v>
      </c>
      <c r="D1979">
        <v>10</v>
      </c>
      <c r="E1979">
        <v>1</v>
      </c>
      <c r="F1979">
        <v>1</v>
      </c>
      <c r="G1979">
        <v>2</v>
      </c>
      <c r="H1979">
        <v>2</v>
      </c>
      <c r="I1979">
        <v>2</v>
      </c>
      <c r="J1979">
        <v>3</v>
      </c>
      <c r="K1979">
        <v>4</v>
      </c>
      <c r="L1979">
        <v>1</v>
      </c>
      <c r="M1979"/>
      <c r="N1979">
        <v>1766</v>
      </c>
      <c r="O1979">
        <v>0.14000000000000001</v>
      </c>
      <c r="P1979" t="s">
        <v>327</v>
      </c>
      <c r="Q1979">
        <v>0.5</v>
      </c>
      <c r="R1979">
        <v>3</v>
      </c>
      <c r="S1979">
        <v>0.12</v>
      </c>
      <c r="T1979">
        <f>AVERAGE(O1979:O1992,O1994:O1998)</f>
        <v>0.11526315789473682</v>
      </c>
    </row>
    <row r="1980" spans="1:20" x14ac:dyDescent="0.25">
      <c r="A1980">
        <v>324</v>
      </c>
      <c r="B1980">
        <v>326</v>
      </c>
      <c r="C1980">
        <v>100</v>
      </c>
      <c r="D1980">
        <v>4</v>
      </c>
      <c r="E1980">
        <v>1</v>
      </c>
      <c r="F1980">
        <v>1</v>
      </c>
      <c r="G1980">
        <v>2</v>
      </c>
      <c r="H1980">
        <v>3</v>
      </c>
      <c r="I1980">
        <v>3</v>
      </c>
      <c r="J1980">
        <v>3</v>
      </c>
      <c r="K1980">
        <v>4</v>
      </c>
      <c r="L1980">
        <v>1</v>
      </c>
      <c r="M1980"/>
      <c r="N1980">
        <v>1767</v>
      </c>
      <c r="O1980">
        <v>0.08</v>
      </c>
      <c r="P1980" t="s">
        <v>327</v>
      </c>
      <c r="Q1980" t="s">
        <v>1112</v>
      </c>
      <c r="R1980">
        <v>5</v>
      </c>
      <c r="S1980">
        <v>7.0000000000000007E-2</v>
      </c>
    </row>
    <row r="1981" spans="1:20" x14ac:dyDescent="0.25">
      <c r="A1981">
        <v>326</v>
      </c>
      <c r="B1981">
        <v>328</v>
      </c>
      <c r="C1981">
        <v>100</v>
      </c>
      <c r="D1981">
        <v>6</v>
      </c>
      <c r="E1981">
        <v>1</v>
      </c>
      <c r="F1981">
        <v>1</v>
      </c>
      <c r="G1981">
        <v>2</v>
      </c>
      <c r="H1981">
        <v>3</v>
      </c>
      <c r="I1981">
        <v>3</v>
      </c>
      <c r="J1981">
        <v>3</v>
      </c>
      <c r="K1981">
        <v>4</v>
      </c>
      <c r="L1981">
        <v>1</v>
      </c>
      <c r="M1981"/>
      <c r="N1981">
        <v>1768</v>
      </c>
      <c r="O1981">
        <v>0.04</v>
      </c>
      <c r="P1981" t="s">
        <v>327</v>
      </c>
      <c r="Q1981" t="s">
        <v>1112</v>
      </c>
      <c r="R1981">
        <v>3</v>
      </c>
      <c r="S1981">
        <v>0.04</v>
      </c>
    </row>
    <row r="1982" spans="1:20" x14ac:dyDescent="0.25">
      <c r="A1982">
        <v>328</v>
      </c>
      <c r="B1982">
        <v>330</v>
      </c>
      <c r="C1982">
        <v>100</v>
      </c>
      <c r="D1982">
        <v>10</v>
      </c>
      <c r="E1982">
        <v>1</v>
      </c>
      <c r="F1982">
        <v>1</v>
      </c>
      <c r="G1982">
        <v>1</v>
      </c>
      <c r="H1982">
        <v>3</v>
      </c>
      <c r="I1982">
        <v>2</v>
      </c>
      <c r="J1982">
        <v>3</v>
      </c>
      <c r="K1982">
        <v>4</v>
      </c>
      <c r="L1982">
        <v>1</v>
      </c>
      <c r="M1982"/>
      <c r="N1982">
        <v>1769</v>
      </c>
      <c r="O1982">
        <v>0.08</v>
      </c>
      <c r="P1982" t="s">
        <v>327</v>
      </c>
      <c r="Q1982" t="s">
        <v>1112</v>
      </c>
      <c r="R1982">
        <v>3</v>
      </c>
      <c r="S1982">
        <v>7.0000000000000007E-2</v>
      </c>
    </row>
    <row r="1983" spans="1:20" x14ac:dyDescent="0.25">
      <c r="A1983">
        <v>330</v>
      </c>
      <c r="B1983">
        <v>332</v>
      </c>
      <c r="C1983">
        <v>100</v>
      </c>
      <c r="D1983">
        <v>5</v>
      </c>
      <c r="E1983">
        <v>1</v>
      </c>
      <c r="F1983">
        <v>1</v>
      </c>
      <c r="G1983">
        <v>2</v>
      </c>
      <c r="H1983">
        <v>3</v>
      </c>
      <c r="I1983">
        <v>2</v>
      </c>
      <c r="J1983">
        <v>3</v>
      </c>
      <c r="L1983">
        <v>0</v>
      </c>
      <c r="M1983"/>
      <c r="N1983">
        <v>1770</v>
      </c>
      <c r="O1983">
        <v>0.11</v>
      </c>
      <c r="P1983" t="s">
        <v>327</v>
      </c>
      <c r="Q1983" t="s">
        <v>1112</v>
      </c>
      <c r="R1983">
        <v>4</v>
      </c>
      <c r="S1983">
        <v>0.1</v>
      </c>
    </row>
    <row r="1984" spans="1:20" x14ac:dyDescent="0.25">
      <c r="A1984">
        <v>332</v>
      </c>
      <c r="B1984">
        <v>334</v>
      </c>
      <c r="C1984">
        <v>100</v>
      </c>
      <c r="D1984">
        <v>6</v>
      </c>
      <c r="E1984">
        <v>1</v>
      </c>
      <c r="F1984">
        <v>1</v>
      </c>
      <c r="G1984">
        <v>1</v>
      </c>
      <c r="H1984">
        <v>3</v>
      </c>
      <c r="I1984">
        <v>2</v>
      </c>
      <c r="J1984">
        <v>3</v>
      </c>
      <c r="L1984">
        <v>0</v>
      </c>
      <c r="M1984"/>
      <c r="N1984">
        <v>1771</v>
      </c>
      <c r="O1984">
        <v>0.09</v>
      </c>
      <c r="P1984" t="s">
        <v>327</v>
      </c>
      <c r="Q1984">
        <v>0.6</v>
      </c>
      <c r="R1984">
        <v>3</v>
      </c>
      <c r="S1984">
        <v>0.08</v>
      </c>
    </row>
    <row r="1985" spans="1:19" x14ac:dyDescent="0.25">
      <c r="A1985">
        <v>334</v>
      </c>
      <c r="B1985">
        <v>336</v>
      </c>
      <c r="C1985">
        <v>100</v>
      </c>
      <c r="D1985">
        <v>7</v>
      </c>
      <c r="E1985">
        <v>1</v>
      </c>
      <c r="F1985">
        <v>1</v>
      </c>
      <c r="G1985">
        <v>1</v>
      </c>
      <c r="H1985">
        <v>3</v>
      </c>
      <c r="I1985">
        <v>2</v>
      </c>
      <c r="J1985">
        <v>3</v>
      </c>
      <c r="L1985">
        <v>0</v>
      </c>
      <c r="M1985"/>
      <c r="N1985">
        <v>1772</v>
      </c>
      <c r="O1985">
        <v>0.09</v>
      </c>
      <c r="P1985" t="s">
        <v>327</v>
      </c>
      <c r="Q1985">
        <v>1.7</v>
      </c>
      <c r="R1985">
        <v>2</v>
      </c>
      <c r="S1985">
        <v>0.06</v>
      </c>
    </row>
    <row r="1986" spans="1:19" x14ac:dyDescent="0.25">
      <c r="A1986">
        <v>336</v>
      </c>
      <c r="B1986">
        <v>338</v>
      </c>
      <c r="C1986">
        <v>100</v>
      </c>
      <c r="D1986">
        <v>7</v>
      </c>
      <c r="E1986">
        <v>1</v>
      </c>
      <c r="F1986">
        <v>1</v>
      </c>
      <c r="G1986">
        <v>2</v>
      </c>
      <c r="H1986">
        <v>3</v>
      </c>
      <c r="I1986">
        <v>3</v>
      </c>
      <c r="J1986">
        <v>3</v>
      </c>
      <c r="K1986">
        <v>4</v>
      </c>
      <c r="L1986">
        <v>1</v>
      </c>
      <c r="M1986"/>
      <c r="N1986">
        <v>1773</v>
      </c>
      <c r="O1986" s="9">
        <v>0.1</v>
      </c>
      <c r="P1986" t="s">
        <v>327</v>
      </c>
      <c r="Q1986">
        <v>2.2000000000000002</v>
      </c>
      <c r="R1986">
        <v>2</v>
      </c>
      <c r="S1986">
        <v>0.06</v>
      </c>
    </row>
    <row r="1987" spans="1:19" x14ac:dyDescent="0.25">
      <c r="A1987">
        <v>338</v>
      </c>
      <c r="B1987">
        <v>340</v>
      </c>
      <c r="C1987">
        <v>100</v>
      </c>
      <c r="D1987">
        <v>7</v>
      </c>
      <c r="E1987">
        <v>1</v>
      </c>
      <c r="F1987">
        <v>1</v>
      </c>
      <c r="G1987">
        <v>1</v>
      </c>
      <c r="H1987">
        <v>3</v>
      </c>
      <c r="I1987">
        <v>3</v>
      </c>
      <c r="J1987">
        <v>3</v>
      </c>
      <c r="L1987">
        <v>0</v>
      </c>
      <c r="M1987"/>
      <c r="N1987">
        <v>1774</v>
      </c>
      <c r="O1987" s="9">
        <v>0.1</v>
      </c>
      <c r="P1987" t="s">
        <v>327</v>
      </c>
      <c r="Q1987">
        <v>0.5</v>
      </c>
      <c r="R1987">
        <v>2</v>
      </c>
      <c r="S1987">
        <v>0.09</v>
      </c>
    </row>
    <row r="1988" spans="1:19" x14ac:dyDescent="0.25">
      <c r="A1988">
        <v>340</v>
      </c>
      <c r="B1988">
        <v>342</v>
      </c>
      <c r="C1988">
        <v>100</v>
      </c>
      <c r="D1988">
        <v>12</v>
      </c>
      <c r="E1988">
        <v>1</v>
      </c>
      <c r="F1988">
        <v>1</v>
      </c>
      <c r="G1988">
        <v>1</v>
      </c>
      <c r="H1988">
        <v>3</v>
      </c>
      <c r="I1988">
        <v>2</v>
      </c>
      <c r="J1988">
        <v>3</v>
      </c>
      <c r="K1988">
        <v>4</v>
      </c>
      <c r="L1988">
        <v>1</v>
      </c>
      <c r="M1988"/>
      <c r="N1988">
        <v>1775</v>
      </c>
      <c r="O1988">
        <v>0.15</v>
      </c>
      <c r="P1988" t="s">
        <v>327</v>
      </c>
      <c r="Q1988">
        <v>0.5</v>
      </c>
      <c r="R1988">
        <v>2</v>
      </c>
      <c r="S1988">
        <v>0.13</v>
      </c>
    </row>
    <row r="1989" spans="1:19" x14ac:dyDescent="0.25">
      <c r="A1989">
        <v>342</v>
      </c>
      <c r="B1989">
        <v>344</v>
      </c>
      <c r="C1989">
        <v>100</v>
      </c>
      <c r="D1989">
        <v>6</v>
      </c>
      <c r="E1989">
        <v>1</v>
      </c>
      <c r="F1989">
        <v>1</v>
      </c>
      <c r="G1989">
        <v>1</v>
      </c>
      <c r="H1989">
        <v>3</v>
      </c>
      <c r="I1989">
        <v>2</v>
      </c>
      <c r="J1989">
        <v>3</v>
      </c>
      <c r="K1989">
        <v>4</v>
      </c>
      <c r="L1989">
        <v>1</v>
      </c>
      <c r="M1989" t="s">
        <v>1583</v>
      </c>
      <c r="N1989">
        <v>1776</v>
      </c>
      <c r="O1989">
        <v>0.18</v>
      </c>
      <c r="P1989" t="s">
        <v>327</v>
      </c>
      <c r="Q1989" t="s">
        <v>1112</v>
      </c>
      <c r="R1989">
        <v>3</v>
      </c>
      <c r="S1989">
        <v>0.17</v>
      </c>
    </row>
    <row r="1990" spans="1:19" x14ac:dyDescent="0.25">
      <c r="A1990">
        <v>344</v>
      </c>
      <c r="B1990">
        <v>346</v>
      </c>
      <c r="C1990">
        <v>100</v>
      </c>
      <c r="D1990">
        <v>9</v>
      </c>
      <c r="E1990">
        <v>1</v>
      </c>
      <c r="F1990">
        <v>1</v>
      </c>
      <c r="G1990">
        <v>1</v>
      </c>
      <c r="H1990">
        <v>1</v>
      </c>
      <c r="I1990">
        <v>2</v>
      </c>
      <c r="J1990">
        <v>1</v>
      </c>
      <c r="L1990">
        <v>0</v>
      </c>
      <c r="M1990" t="s">
        <v>1601</v>
      </c>
      <c r="N1990">
        <v>1777</v>
      </c>
      <c r="O1990">
        <v>0.24</v>
      </c>
      <c r="P1990" t="s">
        <v>327</v>
      </c>
      <c r="Q1990">
        <v>0.6</v>
      </c>
      <c r="R1990">
        <v>2</v>
      </c>
      <c r="S1990">
        <v>0.19</v>
      </c>
    </row>
    <row r="1991" spans="1:19" x14ac:dyDescent="0.25">
      <c r="A1991">
        <v>346</v>
      </c>
      <c r="B1991">
        <v>348</v>
      </c>
      <c r="C1991">
        <v>100</v>
      </c>
      <c r="D1991">
        <v>6</v>
      </c>
      <c r="E1991">
        <v>1</v>
      </c>
      <c r="F1991">
        <v>1</v>
      </c>
      <c r="G1991">
        <v>3</v>
      </c>
      <c r="H1991">
        <v>3</v>
      </c>
      <c r="I1991">
        <v>2</v>
      </c>
      <c r="J1991">
        <v>3</v>
      </c>
      <c r="K1991">
        <v>4</v>
      </c>
      <c r="L1991">
        <v>3</v>
      </c>
      <c r="M1991" t="s">
        <v>1602</v>
      </c>
      <c r="N1991">
        <v>1778</v>
      </c>
      <c r="O1991">
        <v>0.49</v>
      </c>
      <c r="P1991" t="s">
        <v>327</v>
      </c>
      <c r="Q1991">
        <v>1.4</v>
      </c>
      <c r="R1991">
        <v>2</v>
      </c>
      <c r="S1991">
        <v>0.45</v>
      </c>
    </row>
    <row r="1992" spans="1:19" x14ac:dyDescent="0.25">
      <c r="A1992">
        <v>348</v>
      </c>
      <c r="B1992">
        <v>350</v>
      </c>
      <c r="C1992">
        <v>100</v>
      </c>
      <c r="D1992">
        <v>9</v>
      </c>
      <c r="E1992">
        <v>1</v>
      </c>
      <c r="F1992">
        <v>1</v>
      </c>
      <c r="G1992">
        <v>2</v>
      </c>
      <c r="H1992">
        <v>3</v>
      </c>
      <c r="I1992">
        <v>3</v>
      </c>
      <c r="J1992">
        <v>3</v>
      </c>
      <c r="K1992">
        <v>4</v>
      </c>
      <c r="L1992">
        <v>2</v>
      </c>
      <c r="M1992"/>
      <c r="N1992">
        <v>1779</v>
      </c>
      <c r="O1992">
        <v>0.09</v>
      </c>
      <c r="P1992" t="s">
        <v>327</v>
      </c>
      <c r="Q1992">
        <v>0.5</v>
      </c>
      <c r="R1992">
        <v>3</v>
      </c>
      <c r="S1992">
        <v>0.08</v>
      </c>
    </row>
    <row r="1993" spans="1:19" x14ac:dyDescent="0.25">
      <c r="M1993" s="45" t="s">
        <v>369</v>
      </c>
      <c r="N1993" s="45">
        <v>1780</v>
      </c>
      <c r="O1993" s="55">
        <v>0.5</v>
      </c>
      <c r="P1993" t="s">
        <v>327</v>
      </c>
      <c r="Q1993" s="45">
        <v>31.1</v>
      </c>
      <c r="R1993">
        <v>10</v>
      </c>
      <c r="S1993" s="45">
        <v>0.18</v>
      </c>
    </row>
    <row r="1994" spans="1:19" x14ac:dyDescent="0.25">
      <c r="A1994">
        <v>350</v>
      </c>
      <c r="B1994">
        <v>352</v>
      </c>
      <c r="C1994">
        <v>100</v>
      </c>
      <c r="D1994">
        <v>8</v>
      </c>
      <c r="E1994">
        <v>1</v>
      </c>
      <c r="F1994">
        <v>1</v>
      </c>
      <c r="G1994">
        <v>2</v>
      </c>
      <c r="H1994">
        <v>3</v>
      </c>
      <c r="I1994">
        <v>1</v>
      </c>
      <c r="J1994">
        <v>3</v>
      </c>
      <c r="L1994">
        <v>0</v>
      </c>
      <c r="M1994"/>
      <c r="N1994">
        <v>1781</v>
      </c>
      <c r="O1994">
        <v>0.03</v>
      </c>
      <c r="P1994" t="s">
        <v>327</v>
      </c>
      <c r="Q1994" t="s">
        <v>1112</v>
      </c>
      <c r="R1994">
        <v>4</v>
      </c>
      <c r="S1994">
        <v>0.03</v>
      </c>
    </row>
    <row r="1995" spans="1:19" x14ac:dyDescent="0.25">
      <c r="A1995">
        <v>352</v>
      </c>
      <c r="B1995">
        <v>354</v>
      </c>
      <c r="C1995">
        <v>100</v>
      </c>
      <c r="D1995">
        <v>10</v>
      </c>
      <c r="E1995">
        <v>1</v>
      </c>
      <c r="F1995">
        <v>2</v>
      </c>
      <c r="G1995">
        <v>3</v>
      </c>
      <c r="H1995">
        <v>1</v>
      </c>
      <c r="I1995">
        <v>0</v>
      </c>
      <c r="J1995">
        <v>3</v>
      </c>
      <c r="K1995">
        <v>4</v>
      </c>
      <c r="L1995">
        <v>1</v>
      </c>
      <c r="M1995" s="45" t="s">
        <v>1603</v>
      </c>
      <c r="N1995">
        <v>1782</v>
      </c>
      <c r="O1995">
        <v>0.11</v>
      </c>
      <c r="P1995" t="s">
        <v>327</v>
      </c>
      <c r="Q1995">
        <v>0.9</v>
      </c>
      <c r="R1995">
        <v>2</v>
      </c>
      <c r="S1995">
        <v>0.09</v>
      </c>
    </row>
    <row r="1996" spans="1:19" x14ac:dyDescent="0.25">
      <c r="A1996">
        <v>354</v>
      </c>
      <c r="B1996">
        <v>356</v>
      </c>
      <c r="C1996">
        <v>100</v>
      </c>
      <c r="D1996">
        <v>3</v>
      </c>
      <c r="E1996">
        <v>1</v>
      </c>
      <c r="F1996">
        <v>2</v>
      </c>
      <c r="G1996">
        <v>3</v>
      </c>
      <c r="H1996">
        <v>1</v>
      </c>
      <c r="I1996">
        <v>0</v>
      </c>
      <c r="J1996">
        <v>3</v>
      </c>
      <c r="K1996">
        <v>4</v>
      </c>
      <c r="L1996">
        <v>1</v>
      </c>
      <c r="M1996" s="45" t="s">
        <v>1604</v>
      </c>
      <c r="N1996">
        <v>1783</v>
      </c>
      <c r="O1996">
        <v>0.03</v>
      </c>
      <c r="P1996" t="s">
        <v>327</v>
      </c>
      <c r="Q1996" t="s">
        <v>1112</v>
      </c>
      <c r="R1996">
        <v>2</v>
      </c>
      <c r="S1996">
        <v>0.26</v>
      </c>
    </row>
    <row r="1997" spans="1:19" x14ac:dyDescent="0.25">
      <c r="A1997">
        <v>356</v>
      </c>
      <c r="B1997">
        <v>358</v>
      </c>
      <c r="C1997">
        <v>100</v>
      </c>
      <c r="D1997">
        <v>6</v>
      </c>
      <c r="E1997">
        <v>1</v>
      </c>
      <c r="F1997">
        <v>2</v>
      </c>
      <c r="G1997">
        <v>3</v>
      </c>
      <c r="H1997">
        <v>1</v>
      </c>
      <c r="I1997">
        <v>0</v>
      </c>
      <c r="J1997">
        <v>3</v>
      </c>
      <c r="K1997">
        <v>4</v>
      </c>
      <c r="L1997">
        <v>1</v>
      </c>
      <c r="M1997"/>
      <c r="N1997">
        <v>1784</v>
      </c>
      <c r="O1997">
        <v>0.02</v>
      </c>
      <c r="P1997" t="s">
        <v>327</v>
      </c>
      <c r="Q1997" t="s">
        <v>1112</v>
      </c>
      <c r="R1997">
        <v>3</v>
      </c>
      <c r="S1997">
        <v>0.13</v>
      </c>
    </row>
    <row r="1998" spans="1:19" x14ac:dyDescent="0.25">
      <c r="A1998">
        <v>358</v>
      </c>
      <c r="B1998">
        <v>360</v>
      </c>
      <c r="C1998">
        <v>100</v>
      </c>
      <c r="D1998">
        <v>7</v>
      </c>
      <c r="E1998">
        <v>1</v>
      </c>
      <c r="F1998">
        <v>2</v>
      </c>
      <c r="G1998">
        <v>3</v>
      </c>
      <c r="H1998">
        <v>1</v>
      </c>
      <c r="I1998">
        <v>0</v>
      </c>
      <c r="J1998">
        <v>3</v>
      </c>
      <c r="K1998">
        <v>4</v>
      </c>
      <c r="L1998">
        <v>1</v>
      </c>
      <c r="M1998"/>
      <c r="N1998">
        <v>1785</v>
      </c>
      <c r="O1998">
        <v>0.02</v>
      </c>
      <c r="P1998" t="s">
        <v>327</v>
      </c>
      <c r="Q1998" t="s">
        <v>1112</v>
      </c>
      <c r="R1998">
        <v>6</v>
      </c>
      <c r="S1998">
        <v>0.08</v>
      </c>
    </row>
    <row r="1999" spans="1:19" x14ac:dyDescent="0.25">
      <c r="M1999" t="s">
        <v>1605</v>
      </c>
    </row>
    <row r="2000" spans="1:19" x14ac:dyDescent="0.25">
      <c r="M2000"/>
    </row>
    <row r="2001" spans="1:33" x14ac:dyDescent="0.25">
      <c r="M2001" t="s">
        <v>1606</v>
      </c>
    </row>
    <row r="2002" spans="1:33" x14ac:dyDescent="0.25">
      <c r="M2002" s="45" t="s">
        <v>1607</v>
      </c>
    </row>
    <row r="2003" spans="1:33" x14ac:dyDescent="0.25">
      <c r="M2003" t="s">
        <v>1608</v>
      </c>
    </row>
    <row r="2004" spans="1:33" x14ac:dyDescent="0.25">
      <c r="M2004" t="s">
        <v>1609</v>
      </c>
    </row>
    <row r="2005" spans="1:33" x14ac:dyDescent="0.25">
      <c r="M2005" t="s">
        <v>1610</v>
      </c>
    </row>
    <row r="2006" spans="1:33" x14ac:dyDescent="0.25">
      <c r="M2006" t="s">
        <v>1611</v>
      </c>
    </row>
    <row r="2007" spans="1:33" x14ac:dyDescent="0.25">
      <c r="M2007" t="s">
        <v>1612</v>
      </c>
    </row>
    <row r="2008" spans="1:33" x14ac:dyDescent="0.25">
      <c r="M2008" t="s">
        <v>1613</v>
      </c>
    </row>
    <row r="2009" spans="1:33" x14ac:dyDescent="0.25">
      <c r="M2009" t="s">
        <v>1614</v>
      </c>
    </row>
    <row r="2013" spans="1:33" x14ac:dyDescent="0.25">
      <c r="A2013" s="71" t="s">
        <v>1615</v>
      </c>
      <c r="B2013" s="71"/>
      <c r="C2013" s="70" t="s">
        <v>1616</v>
      </c>
      <c r="D2013" s="70"/>
      <c r="E2013" s="70"/>
      <c r="F2013" s="70" t="s">
        <v>1617</v>
      </c>
      <c r="G2013" s="70"/>
      <c r="H2013" s="70"/>
      <c r="I2013" s="70"/>
      <c r="J2013" s="70" t="s">
        <v>1618</v>
      </c>
      <c r="K2013" s="70"/>
      <c r="L2013" s="70"/>
      <c r="M2013" s="1" t="s">
        <v>4</v>
      </c>
      <c r="N2013" s="70" t="s">
        <v>5</v>
      </c>
      <c r="O2013" s="70"/>
      <c r="P2013" s="70"/>
      <c r="Q2013" s="70" t="s">
        <v>283</v>
      </c>
      <c r="R2013" s="70"/>
      <c r="V2013" t="s">
        <v>14</v>
      </c>
      <c r="Y2013" t="s">
        <v>178</v>
      </c>
      <c r="Z2013" t="s">
        <v>36</v>
      </c>
      <c r="AA2013" t="s">
        <v>284</v>
      </c>
      <c r="AB2013" t="s">
        <v>285</v>
      </c>
      <c r="AC2013" t="s">
        <v>286</v>
      </c>
      <c r="AD2013" t="s">
        <v>1516</v>
      </c>
      <c r="AE2013" t="s">
        <v>288</v>
      </c>
      <c r="AF2013" t="s">
        <v>289</v>
      </c>
      <c r="AG2013" t="s">
        <v>290</v>
      </c>
    </row>
    <row r="2014" spans="1:33" x14ac:dyDescent="0.25">
      <c r="A2014" s="70" t="s">
        <v>1619</v>
      </c>
      <c r="B2014" s="70"/>
      <c r="C2014" s="70"/>
      <c r="D2014" s="70"/>
      <c r="E2014" s="70"/>
      <c r="F2014" s="70" t="s">
        <v>1620</v>
      </c>
      <c r="G2014" s="70"/>
      <c r="H2014" s="70"/>
      <c r="I2014" s="70"/>
      <c r="J2014" s="70" t="s">
        <v>1621</v>
      </c>
      <c r="K2014" s="70"/>
      <c r="L2014" s="70"/>
      <c r="M2014" t="s">
        <v>1622</v>
      </c>
      <c r="N2014" s="70" t="s">
        <v>1623</v>
      </c>
      <c r="O2014" s="70"/>
      <c r="P2014" s="70"/>
      <c r="Q2014" s="70"/>
      <c r="R2014" s="4"/>
      <c r="V2014">
        <v>1</v>
      </c>
      <c r="W2014" t="s">
        <v>22</v>
      </c>
      <c r="Y2014" t="s">
        <v>180</v>
      </c>
      <c r="Z2014" t="s">
        <v>181</v>
      </c>
      <c r="AA2014" s="6" t="s">
        <v>296</v>
      </c>
      <c r="AB2014" t="s">
        <v>182</v>
      </c>
      <c r="AC2014" t="s">
        <v>182</v>
      </c>
      <c r="AD2014" t="s">
        <v>182</v>
      </c>
      <c r="AE2014" t="s">
        <v>182</v>
      </c>
      <c r="AF2014" t="s">
        <v>578</v>
      </c>
      <c r="AG2014" t="s">
        <v>182</v>
      </c>
    </row>
    <row r="2015" spans="1:33" x14ac:dyDescent="0.25">
      <c r="A2015" s="2" t="s">
        <v>15</v>
      </c>
      <c r="B2015" s="2"/>
      <c r="C2015" s="2" t="s">
        <v>16</v>
      </c>
      <c r="D2015" s="2" t="s">
        <v>17</v>
      </c>
      <c r="E2015" s="2" t="s">
        <v>18</v>
      </c>
      <c r="F2015" s="2" t="s">
        <v>16</v>
      </c>
      <c r="G2015" s="2" t="s">
        <v>19</v>
      </c>
      <c r="H2015" s="2" t="s">
        <v>18</v>
      </c>
      <c r="I2015" s="2" t="s">
        <v>16</v>
      </c>
      <c r="J2015" s="2" t="s">
        <v>17</v>
      </c>
      <c r="K2015" s="2" t="s">
        <v>18</v>
      </c>
      <c r="L2015" s="2" t="s">
        <v>16</v>
      </c>
      <c r="M2015" s="2" t="s">
        <v>299</v>
      </c>
      <c r="N2015" s="70" t="s">
        <v>300</v>
      </c>
      <c r="O2015" s="70"/>
      <c r="P2015" s="70"/>
      <c r="Q2015" s="70" t="s">
        <v>301</v>
      </c>
      <c r="R2015" s="70"/>
      <c r="V2015">
        <v>2</v>
      </c>
      <c r="W2015" t="s">
        <v>302</v>
      </c>
      <c r="Z2015" t="s">
        <v>183</v>
      </c>
      <c r="AA2015" s="6" t="s">
        <v>303</v>
      </c>
      <c r="AB2015" t="s">
        <v>184</v>
      </c>
      <c r="AC2015" t="s">
        <v>184</v>
      </c>
      <c r="AD2015" t="s">
        <v>184</v>
      </c>
      <c r="AE2015" t="s">
        <v>184</v>
      </c>
      <c r="AF2015" t="s">
        <v>305</v>
      </c>
      <c r="AG2015" t="s">
        <v>306</v>
      </c>
    </row>
    <row r="2016" spans="1:33" x14ac:dyDescent="0.25">
      <c r="A2016" s="2"/>
      <c r="B2016" s="2"/>
      <c r="C2016" s="2" t="s">
        <v>1624</v>
      </c>
      <c r="D2016" s="2">
        <v>64.7</v>
      </c>
      <c r="E2016" s="2">
        <v>46.5</v>
      </c>
      <c r="F2016" s="2"/>
      <c r="G2016" s="2"/>
      <c r="H2016" s="2"/>
      <c r="I2016" s="2"/>
      <c r="J2016" s="2"/>
      <c r="K2016" s="2"/>
      <c r="L2016" s="2"/>
      <c r="M2016" s="21"/>
      <c r="N2016" s="4"/>
      <c r="O2016" s="2"/>
      <c r="P2016" s="2"/>
      <c r="Q2016" s="2"/>
      <c r="R2016" s="2"/>
      <c r="V2016">
        <v>5</v>
      </c>
      <c r="W2016" t="s">
        <v>309</v>
      </c>
      <c r="Z2016" t="s">
        <v>186</v>
      </c>
      <c r="AA2016" s="6" t="s">
        <v>310</v>
      </c>
      <c r="AB2016" t="s">
        <v>187</v>
      </c>
      <c r="AC2016" t="s">
        <v>187</v>
      </c>
      <c r="AD2016" t="s">
        <v>187</v>
      </c>
      <c r="AE2016" t="s">
        <v>187</v>
      </c>
      <c r="AF2016" t="s">
        <v>312</v>
      </c>
      <c r="AG2016" t="s">
        <v>187</v>
      </c>
    </row>
    <row r="2017" spans="1:33" x14ac:dyDescent="0.25">
      <c r="A2017" s="70" t="s">
        <v>27</v>
      </c>
      <c r="B2017" s="70"/>
      <c r="C2017" s="4"/>
      <c r="D2017" s="4"/>
      <c r="E2017" s="4"/>
      <c r="F2017" s="4"/>
      <c r="M2017"/>
      <c r="N2017" s="70" t="s">
        <v>185</v>
      </c>
      <c r="O2017" s="70"/>
      <c r="V2017">
        <v>10</v>
      </c>
      <c r="W2017" t="s">
        <v>315</v>
      </c>
      <c r="Z2017" t="s">
        <v>188</v>
      </c>
      <c r="AA2017" t="s">
        <v>316</v>
      </c>
      <c r="AB2017" t="s">
        <v>189</v>
      </c>
      <c r="AC2017" t="s">
        <v>189</v>
      </c>
      <c r="AD2017" t="s">
        <v>189</v>
      </c>
      <c r="AE2017" t="s">
        <v>189</v>
      </c>
      <c r="AF2017" t="s">
        <v>318</v>
      </c>
      <c r="AG2017" t="s">
        <v>189</v>
      </c>
    </row>
    <row r="2018" spans="1:33" x14ac:dyDescent="0.25">
      <c r="A2018" t="s">
        <v>33</v>
      </c>
      <c r="B2018" t="s">
        <v>34</v>
      </c>
      <c r="C2018" t="s">
        <v>35</v>
      </c>
      <c r="D2018" t="s">
        <v>36</v>
      </c>
      <c r="E2018" t="s">
        <v>37</v>
      </c>
      <c r="F2018" t="s">
        <v>38</v>
      </c>
      <c r="G2018" t="s">
        <v>39</v>
      </c>
      <c r="H2018" t="s">
        <v>40</v>
      </c>
      <c r="I2018" t="s">
        <v>41</v>
      </c>
      <c r="J2018" t="s">
        <v>820</v>
      </c>
      <c r="K2018" t="s">
        <v>319</v>
      </c>
      <c r="L2018" t="s">
        <v>43</v>
      </c>
      <c r="M2018" t="s">
        <v>44</v>
      </c>
      <c r="N2018" t="s">
        <v>45</v>
      </c>
      <c r="O2018" t="s">
        <v>46</v>
      </c>
      <c r="P2018" t="s">
        <v>47</v>
      </c>
      <c r="Q2018" t="s">
        <v>48</v>
      </c>
      <c r="R2018" t="s">
        <v>49</v>
      </c>
      <c r="S2018" t="s">
        <v>321</v>
      </c>
      <c r="T2018" t="s">
        <v>1184</v>
      </c>
      <c r="U2018" t="s">
        <v>1625</v>
      </c>
      <c r="V2018">
        <v>11</v>
      </c>
      <c r="W2018" t="s">
        <v>324</v>
      </c>
      <c r="AA2018" s="6" t="s">
        <v>328</v>
      </c>
      <c r="AF2018" s="6"/>
    </row>
    <row r="2019" spans="1:33" x14ac:dyDescent="0.25">
      <c r="M2019" s="5"/>
      <c r="AA2019" s="8" t="s">
        <v>330</v>
      </c>
    </row>
    <row r="2020" spans="1:33" x14ac:dyDescent="0.25">
      <c r="A2020">
        <v>0</v>
      </c>
      <c r="B2020">
        <v>2</v>
      </c>
      <c r="C2020">
        <v>75</v>
      </c>
      <c r="D2020">
        <v>30</v>
      </c>
      <c r="E2020">
        <v>1</v>
      </c>
      <c r="F2020">
        <v>2</v>
      </c>
      <c r="G2020">
        <v>3</v>
      </c>
      <c r="H2020">
        <v>2</v>
      </c>
      <c r="I2020">
        <v>0</v>
      </c>
      <c r="J2020">
        <v>3</v>
      </c>
      <c r="K2020">
        <v>1</v>
      </c>
      <c r="L2020">
        <v>3</v>
      </c>
      <c r="M2020" s="57" t="s">
        <v>1626</v>
      </c>
      <c r="N2020" s="7">
        <v>1786</v>
      </c>
      <c r="O2020">
        <v>0.04</v>
      </c>
      <c r="P2020" t="s">
        <v>327</v>
      </c>
      <c r="Q2020">
        <v>5.9</v>
      </c>
      <c r="R2020">
        <v>1</v>
      </c>
      <c r="S2020" t="s">
        <v>326</v>
      </c>
      <c r="T2020">
        <v>2.5000000000000001E-2</v>
      </c>
      <c r="U2020" s="78">
        <f>T2020/O2020</f>
        <v>0.625</v>
      </c>
    </row>
    <row r="2021" spans="1:33" x14ac:dyDescent="0.25">
      <c r="A2021">
        <v>2</v>
      </c>
      <c r="B2021">
        <v>4</v>
      </c>
      <c r="C2021">
        <v>95</v>
      </c>
      <c r="D2021">
        <v>16</v>
      </c>
      <c r="E2021">
        <v>1</v>
      </c>
      <c r="F2021">
        <v>2</v>
      </c>
      <c r="G2021">
        <v>3</v>
      </c>
      <c r="H2021">
        <v>2</v>
      </c>
      <c r="I2021">
        <v>0</v>
      </c>
      <c r="J2021">
        <v>3</v>
      </c>
      <c r="K2021">
        <v>1</v>
      </c>
      <c r="L2021">
        <v>3</v>
      </c>
      <c r="M2021" s="45" t="s">
        <v>1627</v>
      </c>
      <c r="N2021">
        <v>1787</v>
      </c>
      <c r="O2021">
        <v>0.45</v>
      </c>
      <c r="P2021" t="s">
        <v>327</v>
      </c>
      <c r="Q2021">
        <v>2.9</v>
      </c>
      <c r="R2021">
        <v>2</v>
      </c>
      <c r="S2021">
        <v>0.01</v>
      </c>
      <c r="T2021">
        <v>0.42199999999999999</v>
      </c>
      <c r="U2021" s="78">
        <f t="shared" ref="U2021:U2032" si="59">T2021/O2021</f>
        <v>0.93777777777777771</v>
      </c>
      <c r="V2021">
        <f>AVERAGE(O2020:O2024)</f>
        <v>0.40600000000000003</v>
      </c>
    </row>
    <row r="2022" spans="1:33" x14ac:dyDescent="0.25">
      <c r="A2022">
        <v>4</v>
      </c>
      <c r="B2022">
        <v>6</v>
      </c>
      <c r="C2022">
        <v>100</v>
      </c>
      <c r="D2022">
        <v>14</v>
      </c>
      <c r="E2022">
        <v>1</v>
      </c>
      <c r="F2022">
        <v>2</v>
      </c>
      <c r="G2022">
        <v>3</v>
      </c>
      <c r="H2022">
        <v>2</v>
      </c>
      <c r="I2022">
        <v>0</v>
      </c>
      <c r="J2022">
        <v>3</v>
      </c>
      <c r="K2022">
        <v>1</v>
      </c>
      <c r="L2022">
        <v>3</v>
      </c>
      <c r="M2022" s="45" t="s">
        <v>1628</v>
      </c>
      <c r="N2022" s="7">
        <v>1788</v>
      </c>
      <c r="O2022">
        <v>0.61</v>
      </c>
      <c r="P2022" t="s">
        <v>327</v>
      </c>
      <c r="Q2022">
        <v>3.1</v>
      </c>
      <c r="R2022">
        <v>2</v>
      </c>
      <c r="S2022">
        <v>0.02</v>
      </c>
      <c r="T2022">
        <v>0.55200000000000005</v>
      </c>
      <c r="U2022" s="78">
        <f t="shared" si="59"/>
        <v>0.90491803278688532</v>
      </c>
    </row>
    <row r="2023" spans="1:33" x14ac:dyDescent="0.25">
      <c r="A2023">
        <v>6</v>
      </c>
      <c r="B2023">
        <v>8</v>
      </c>
      <c r="C2023">
        <v>100</v>
      </c>
      <c r="D2023">
        <v>8</v>
      </c>
      <c r="E2023">
        <v>1</v>
      </c>
      <c r="F2023">
        <v>1</v>
      </c>
      <c r="G2023">
        <v>3</v>
      </c>
      <c r="H2023">
        <v>1</v>
      </c>
      <c r="I2023">
        <v>0</v>
      </c>
      <c r="J2023">
        <v>3</v>
      </c>
      <c r="K2023">
        <v>2</v>
      </c>
      <c r="L2023">
        <v>3</v>
      </c>
      <c r="M2023"/>
      <c r="N2023">
        <v>1789</v>
      </c>
      <c r="O2023">
        <v>0.65</v>
      </c>
      <c r="P2023" t="s">
        <v>327</v>
      </c>
      <c r="Q2023">
        <v>3.4</v>
      </c>
      <c r="R2023">
        <v>2</v>
      </c>
      <c r="S2023">
        <v>0.1</v>
      </c>
      <c r="T2023">
        <v>6.7000000000000004E-2</v>
      </c>
      <c r="U2023" s="78">
        <f t="shared" si="59"/>
        <v>0.10307692307692308</v>
      </c>
    </row>
    <row r="2024" spans="1:33" x14ac:dyDescent="0.25">
      <c r="A2024">
        <v>8</v>
      </c>
      <c r="B2024">
        <v>10</v>
      </c>
      <c r="C2024">
        <v>100</v>
      </c>
      <c r="D2024">
        <v>8</v>
      </c>
      <c r="E2024">
        <v>1</v>
      </c>
      <c r="F2024">
        <v>1</v>
      </c>
      <c r="G2024">
        <v>2</v>
      </c>
      <c r="H2024">
        <v>1</v>
      </c>
      <c r="I2024">
        <v>0</v>
      </c>
      <c r="J2024">
        <v>3</v>
      </c>
      <c r="K2024">
        <v>1</v>
      </c>
      <c r="L2024">
        <v>1</v>
      </c>
      <c r="M2024" s="5" t="s">
        <v>1629</v>
      </c>
      <c r="N2024" s="7">
        <v>1790</v>
      </c>
      <c r="O2024">
        <v>0.28000000000000003</v>
      </c>
      <c r="P2024" t="s">
        <v>327</v>
      </c>
      <c r="Q2024">
        <v>4.2</v>
      </c>
      <c r="R2024">
        <v>3</v>
      </c>
      <c r="S2024">
        <v>0.03</v>
      </c>
      <c r="T2024">
        <v>3.5000000000000003E-2</v>
      </c>
      <c r="U2024" s="78">
        <f t="shared" si="59"/>
        <v>0.125</v>
      </c>
    </row>
    <row r="2025" spans="1:33" x14ac:dyDescent="0.25">
      <c r="A2025">
        <v>10</v>
      </c>
      <c r="B2025">
        <v>12</v>
      </c>
      <c r="C2025">
        <v>100</v>
      </c>
      <c r="D2025">
        <v>12</v>
      </c>
      <c r="E2025">
        <v>1</v>
      </c>
      <c r="F2025">
        <v>1</v>
      </c>
      <c r="G2025">
        <v>2</v>
      </c>
      <c r="H2025">
        <v>1</v>
      </c>
      <c r="I2025">
        <v>0</v>
      </c>
      <c r="J2025">
        <v>3</v>
      </c>
      <c r="K2025">
        <v>1</v>
      </c>
      <c r="L2025">
        <v>1</v>
      </c>
      <c r="M2025"/>
      <c r="N2025">
        <v>1791</v>
      </c>
      <c r="O2025">
        <v>0.13</v>
      </c>
      <c r="P2025" t="s">
        <v>327</v>
      </c>
      <c r="Q2025">
        <v>1.9</v>
      </c>
      <c r="R2025" t="s">
        <v>89</v>
      </c>
      <c r="S2025">
        <v>0.02</v>
      </c>
      <c r="T2025">
        <v>1.6E-2</v>
      </c>
      <c r="U2025" s="78">
        <f t="shared" si="59"/>
        <v>0.12307692307692307</v>
      </c>
      <c r="V2025">
        <f>AVERAGE(O2025:O2033,O2035:O2040)</f>
        <v>0.15666666666666668</v>
      </c>
    </row>
    <row r="2026" spans="1:33" x14ac:dyDescent="0.25">
      <c r="A2026">
        <v>12</v>
      </c>
      <c r="B2026">
        <v>14</v>
      </c>
      <c r="C2026">
        <v>100</v>
      </c>
      <c r="D2026">
        <v>9</v>
      </c>
      <c r="E2026">
        <v>1</v>
      </c>
      <c r="F2026">
        <v>2</v>
      </c>
      <c r="G2026">
        <v>2</v>
      </c>
      <c r="H2026">
        <v>1</v>
      </c>
      <c r="I2026">
        <v>0</v>
      </c>
      <c r="J2026">
        <v>2</v>
      </c>
      <c r="K2026">
        <v>1</v>
      </c>
      <c r="L2026">
        <v>2</v>
      </c>
      <c r="M2026"/>
      <c r="N2026" s="7">
        <v>1792</v>
      </c>
      <c r="O2026">
        <v>0.02</v>
      </c>
      <c r="P2026" t="s">
        <v>327</v>
      </c>
      <c r="Q2026">
        <v>0.8</v>
      </c>
      <c r="R2026">
        <v>3</v>
      </c>
      <c r="S2026">
        <v>0.03</v>
      </c>
      <c r="T2026">
        <v>6.0000000000000001E-3</v>
      </c>
      <c r="U2026" s="78">
        <f t="shared" si="59"/>
        <v>0.3</v>
      </c>
    </row>
    <row r="2027" spans="1:33" x14ac:dyDescent="0.25">
      <c r="A2027">
        <v>14</v>
      </c>
      <c r="B2027">
        <v>16</v>
      </c>
      <c r="C2027">
        <v>100</v>
      </c>
      <c r="D2027">
        <v>12</v>
      </c>
      <c r="E2027">
        <v>1</v>
      </c>
      <c r="F2027">
        <v>2</v>
      </c>
      <c r="G2027">
        <v>2</v>
      </c>
      <c r="H2027">
        <v>1</v>
      </c>
      <c r="I2027">
        <v>0</v>
      </c>
      <c r="J2027">
        <v>3</v>
      </c>
      <c r="K2027">
        <v>1</v>
      </c>
      <c r="L2027">
        <v>2</v>
      </c>
      <c r="M2027" t="s">
        <v>1630</v>
      </c>
      <c r="N2027">
        <v>1793</v>
      </c>
      <c r="O2027">
        <v>0.06</v>
      </c>
      <c r="P2027" t="s">
        <v>327</v>
      </c>
      <c r="Q2027">
        <v>1.5</v>
      </c>
      <c r="R2027">
        <v>1</v>
      </c>
      <c r="S2027">
        <v>0.04</v>
      </c>
      <c r="T2027">
        <v>6.0000000000000001E-3</v>
      </c>
      <c r="U2027" s="78">
        <f t="shared" si="59"/>
        <v>0.1</v>
      </c>
    </row>
    <row r="2028" spans="1:33" x14ac:dyDescent="0.25">
      <c r="A2028">
        <v>16</v>
      </c>
      <c r="B2028">
        <v>18</v>
      </c>
      <c r="C2028">
        <v>99</v>
      </c>
      <c r="D2028">
        <v>10</v>
      </c>
      <c r="E2028">
        <v>1</v>
      </c>
      <c r="F2028">
        <v>2</v>
      </c>
      <c r="G2028">
        <v>3</v>
      </c>
      <c r="H2028">
        <v>1</v>
      </c>
      <c r="I2028">
        <v>0</v>
      </c>
      <c r="J2028">
        <v>3</v>
      </c>
      <c r="K2028">
        <v>2</v>
      </c>
      <c r="L2028">
        <v>2</v>
      </c>
      <c r="M2028" s="24" t="s">
        <v>1631</v>
      </c>
      <c r="N2028" s="7">
        <v>1794</v>
      </c>
      <c r="O2028">
        <v>0.41</v>
      </c>
      <c r="P2028" t="s">
        <v>327</v>
      </c>
      <c r="Q2028">
        <v>1.8</v>
      </c>
      <c r="R2028">
        <v>3</v>
      </c>
      <c r="S2028">
        <v>0.12</v>
      </c>
      <c r="T2028">
        <v>3.4000000000000002E-2</v>
      </c>
      <c r="U2028" s="78">
        <f t="shared" si="59"/>
        <v>8.2926829268292687E-2</v>
      </c>
    </row>
    <row r="2029" spans="1:33" x14ac:dyDescent="0.25">
      <c r="A2029">
        <v>18</v>
      </c>
      <c r="B2029">
        <v>20</v>
      </c>
      <c r="C2029">
        <v>100</v>
      </c>
      <c r="D2029">
        <v>8</v>
      </c>
      <c r="E2029">
        <v>1</v>
      </c>
      <c r="F2029">
        <v>2</v>
      </c>
      <c r="G2029">
        <v>3</v>
      </c>
      <c r="H2029">
        <v>1</v>
      </c>
      <c r="I2029">
        <v>0</v>
      </c>
      <c r="J2029">
        <v>3</v>
      </c>
      <c r="K2029">
        <v>2</v>
      </c>
      <c r="L2029">
        <v>3</v>
      </c>
      <c r="M2029" t="s">
        <v>1632</v>
      </c>
      <c r="N2029">
        <v>1795</v>
      </c>
      <c r="O2029">
        <v>0.62</v>
      </c>
      <c r="P2029" t="s">
        <v>327</v>
      </c>
      <c r="Q2029">
        <v>2.7</v>
      </c>
      <c r="R2029">
        <v>3</v>
      </c>
      <c r="S2029">
        <v>0.15</v>
      </c>
      <c r="T2029">
        <v>3.9E-2</v>
      </c>
      <c r="U2029" s="78">
        <f t="shared" si="59"/>
        <v>6.2903225806451607E-2</v>
      </c>
    </row>
    <row r="2030" spans="1:33" x14ac:dyDescent="0.25">
      <c r="A2030">
        <v>20</v>
      </c>
      <c r="B2030">
        <v>22</v>
      </c>
      <c r="C2030">
        <v>100</v>
      </c>
      <c r="D2030">
        <v>6</v>
      </c>
      <c r="E2030">
        <v>1</v>
      </c>
      <c r="F2030">
        <v>2</v>
      </c>
      <c r="G2030">
        <v>3</v>
      </c>
      <c r="H2030">
        <v>2</v>
      </c>
      <c r="I2030">
        <v>0</v>
      </c>
      <c r="J2030">
        <v>3</v>
      </c>
      <c r="K2030">
        <v>2</v>
      </c>
      <c r="L2030">
        <v>2</v>
      </c>
      <c r="M2030"/>
      <c r="N2030" s="7">
        <v>1796</v>
      </c>
      <c r="O2030">
        <v>0.16</v>
      </c>
      <c r="P2030" t="s">
        <v>327</v>
      </c>
      <c r="Q2030">
        <v>1.1000000000000001</v>
      </c>
      <c r="R2030">
        <v>10</v>
      </c>
      <c r="S2030">
        <v>7.0000000000000007E-2</v>
      </c>
      <c r="T2030">
        <v>1.2999999999999999E-2</v>
      </c>
      <c r="U2030" s="78">
        <f t="shared" si="59"/>
        <v>8.1249999999999989E-2</v>
      </c>
    </row>
    <row r="2031" spans="1:33" x14ac:dyDescent="0.25">
      <c r="A2031">
        <v>22</v>
      </c>
      <c r="B2031">
        <v>24</v>
      </c>
      <c r="C2031">
        <v>100</v>
      </c>
      <c r="D2031">
        <v>8</v>
      </c>
      <c r="E2031">
        <v>1</v>
      </c>
      <c r="F2031">
        <v>3</v>
      </c>
      <c r="G2031">
        <v>3</v>
      </c>
      <c r="H2031">
        <v>2</v>
      </c>
      <c r="I2031">
        <v>0</v>
      </c>
      <c r="J2031">
        <v>3</v>
      </c>
      <c r="K2031">
        <v>2</v>
      </c>
      <c r="L2031">
        <v>1</v>
      </c>
      <c r="M2031"/>
      <c r="N2031">
        <v>1797</v>
      </c>
      <c r="O2031">
        <v>0.11</v>
      </c>
      <c r="P2031" t="s">
        <v>327</v>
      </c>
      <c r="Q2031">
        <v>0.8</v>
      </c>
      <c r="R2031">
        <v>6</v>
      </c>
      <c r="S2031">
        <v>0.05</v>
      </c>
      <c r="T2031">
        <v>8.0000000000000002E-3</v>
      </c>
      <c r="U2031" s="78">
        <f t="shared" si="59"/>
        <v>7.2727272727272724E-2</v>
      </c>
    </row>
    <row r="2032" spans="1:33" x14ac:dyDescent="0.25">
      <c r="A2032">
        <v>24</v>
      </c>
      <c r="B2032">
        <v>26</v>
      </c>
      <c r="C2032">
        <v>100</v>
      </c>
      <c r="D2032">
        <v>8</v>
      </c>
      <c r="E2032">
        <v>1</v>
      </c>
      <c r="F2032">
        <v>2</v>
      </c>
      <c r="G2032">
        <v>2</v>
      </c>
      <c r="H2032">
        <v>2</v>
      </c>
      <c r="I2032">
        <v>0</v>
      </c>
      <c r="J2032">
        <v>3</v>
      </c>
      <c r="K2032">
        <v>4</v>
      </c>
      <c r="L2032">
        <v>1</v>
      </c>
      <c r="M2032"/>
      <c r="N2032" s="7">
        <v>1798</v>
      </c>
      <c r="O2032">
        <v>0.08</v>
      </c>
      <c r="P2032" t="s">
        <v>327</v>
      </c>
      <c r="Q2032">
        <v>0.9</v>
      </c>
      <c r="R2032">
        <v>6</v>
      </c>
      <c r="S2032">
        <v>0.04</v>
      </c>
      <c r="T2032">
        <v>8.0000000000000002E-3</v>
      </c>
      <c r="U2032" s="78">
        <f t="shared" si="59"/>
        <v>0.1</v>
      </c>
    </row>
    <row r="2033" spans="1:22" x14ac:dyDescent="0.25">
      <c r="A2033">
        <v>26</v>
      </c>
      <c r="B2033">
        <v>28</v>
      </c>
      <c r="C2033">
        <v>100</v>
      </c>
      <c r="D2033">
        <v>8</v>
      </c>
      <c r="E2033">
        <v>1</v>
      </c>
      <c r="F2033">
        <v>3</v>
      </c>
      <c r="G2033">
        <v>2</v>
      </c>
      <c r="H2033">
        <v>2</v>
      </c>
      <c r="I2033">
        <v>0</v>
      </c>
      <c r="J2033">
        <v>2</v>
      </c>
      <c r="L2033">
        <v>0</v>
      </c>
      <c r="M2033"/>
      <c r="N2033">
        <v>1799</v>
      </c>
      <c r="O2033">
        <v>0.04</v>
      </c>
      <c r="P2033" t="s">
        <v>327</v>
      </c>
      <c r="Q2033" t="s">
        <v>1112</v>
      </c>
      <c r="R2033">
        <v>6</v>
      </c>
      <c r="S2033">
        <v>0.03</v>
      </c>
    </row>
    <row r="2034" spans="1:22" x14ac:dyDescent="0.25">
      <c r="M2034" s="45" t="s">
        <v>369</v>
      </c>
      <c r="N2034" s="59">
        <v>1800</v>
      </c>
      <c r="O2034" s="45">
        <v>0.49</v>
      </c>
      <c r="P2034" t="s">
        <v>327</v>
      </c>
      <c r="Q2034" s="45">
        <v>32.6</v>
      </c>
      <c r="R2034">
        <v>10</v>
      </c>
      <c r="S2034" s="45">
        <v>0.18</v>
      </c>
    </row>
    <row r="2035" spans="1:22" x14ac:dyDescent="0.25">
      <c r="A2035">
        <v>28</v>
      </c>
      <c r="B2035">
        <v>30</v>
      </c>
      <c r="C2035">
        <v>100</v>
      </c>
      <c r="D2035">
        <v>10</v>
      </c>
      <c r="E2035">
        <v>1</v>
      </c>
      <c r="F2035">
        <v>2</v>
      </c>
      <c r="G2035">
        <v>2</v>
      </c>
      <c r="H2035">
        <v>1</v>
      </c>
      <c r="I2035">
        <v>0</v>
      </c>
      <c r="J2035">
        <v>2</v>
      </c>
      <c r="L2035">
        <v>0</v>
      </c>
      <c r="M2035" s="57" t="s">
        <v>1633</v>
      </c>
      <c r="N2035">
        <v>1801</v>
      </c>
      <c r="O2035">
        <v>0.15</v>
      </c>
      <c r="P2035" t="s">
        <v>327</v>
      </c>
      <c r="Q2035">
        <v>1.2</v>
      </c>
      <c r="R2035">
        <v>5</v>
      </c>
      <c r="S2035">
        <v>0.09</v>
      </c>
    </row>
    <row r="2036" spans="1:22" x14ac:dyDescent="0.25">
      <c r="A2036">
        <v>30</v>
      </c>
      <c r="B2036">
        <v>32</v>
      </c>
      <c r="C2036">
        <v>100</v>
      </c>
      <c r="D2036">
        <v>14</v>
      </c>
      <c r="E2036">
        <v>1</v>
      </c>
      <c r="F2036">
        <v>3</v>
      </c>
      <c r="G2036">
        <v>2</v>
      </c>
      <c r="H2036">
        <v>2</v>
      </c>
      <c r="I2036">
        <v>0</v>
      </c>
      <c r="J2036">
        <v>1</v>
      </c>
      <c r="K2036">
        <v>4</v>
      </c>
      <c r="L2036">
        <v>1</v>
      </c>
      <c r="M2036" s="45" t="s">
        <v>1634</v>
      </c>
      <c r="N2036" s="7">
        <v>1802</v>
      </c>
      <c r="O2036">
        <v>0.06</v>
      </c>
      <c r="P2036" t="s">
        <v>327</v>
      </c>
      <c r="Q2036">
        <v>0.6</v>
      </c>
      <c r="R2036">
        <v>6</v>
      </c>
      <c r="S2036">
        <v>0.04</v>
      </c>
    </row>
    <row r="2037" spans="1:22" x14ac:dyDescent="0.25">
      <c r="A2037">
        <v>32</v>
      </c>
      <c r="B2037">
        <v>34</v>
      </c>
      <c r="C2037">
        <v>99</v>
      </c>
      <c r="D2037">
        <v>16</v>
      </c>
      <c r="E2037">
        <v>1</v>
      </c>
      <c r="F2037">
        <v>3</v>
      </c>
      <c r="G2037">
        <v>1</v>
      </c>
      <c r="H2037">
        <v>1</v>
      </c>
      <c r="I2037">
        <v>0</v>
      </c>
      <c r="J2037">
        <v>2</v>
      </c>
      <c r="L2037">
        <v>0</v>
      </c>
      <c r="M2037" s="24" t="s">
        <v>1635</v>
      </c>
      <c r="N2037">
        <v>1803</v>
      </c>
      <c r="O2037">
        <v>0.16</v>
      </c>
      <c r="P2037" t="s">
        <v>327</v>
      </c>
      <c r="Q2037">
        <v>3</v>
      </c>
      <c r="R2037">
        <v>7</v>
      </c>
      <c r="S2037">
        <v>0.11</v>
      </c>
    </row>
    <row r="2038" spans="1:22" x14ac:dyDescent="0.25">
      <c r="A2038">
        <v>34</v>
      </c>
      <c r="B2038">
        <v>36</v>
      </c>
      <c r="C2038">
        <v>100</v>
      </c>
      <c r="D2038">
        <v>10</v>
      </c>
      <c r="E2038">
        <v>1</v>
      </c>
      <c r="F2038">
        <v>3</v>
      </c>
      <c r="G2038">
        <v>1</v>
      </c>
      <c r="H2038">
        <v>1</v>
      </c>
      <c r="I2038">
        <v>0</v>
      </c>
      <c r="J2038">
        <v>1</v>
      </c>
      <c r="L2038">
        <v>0</v>
      </c>
      <c r="M2038"/>
      <c r="N2038" s="7">
        <v>1804</v>
      </c>
      <c r="O2038">
        <v>0.12</v>
      </c>
      <c r="P2038" t="s">
        <v>327</v>
      </c>
      <c r="Q2038">
        <v>3.8</v>
      </c>
      <c r="R2038">
        <v>4</v>
      </c>
      <c r="S2038">
        <v>0.09</v>
      </c>
    </row>
    <row r="2039" spans="1:22" x14ac:dyDescent="0.25">
      <c r="A2039">
        <v>36</v>
      </c>
      <c r="B2039">
        <v>38</v>
      </c>
      <c r="C2039">
        <v>100</v>
      </c>
      <c r="D2039">
        <v>12</v>
      </c>
      <c r="E2039">
        <v>1</v>
      </c>
      <c r="F2039">
        <v>3</v>
      </c>
      <c r="G2039">
        <v>2</v>
      </c>
      <c r="H2039">
        <v>1</v>
      </c>
      <c r="I2039">
        <v>0</v>
      </c>
      <c r="J2039">
        <v>2</v>
      </c>
      <c r="K2039">
        <v>4</v>
      </c>
      <c r="L2039">
        <v>1</v>
      </c>
      <c r="M2039" t="s">
        <v>1636</v>
      </c>
      <c r="N2039">
        <v>1805</v>
      </c>
      <c r="O2039">
        <v>0.15</v>
      </c>
      <c r="P2039" t="s">
        <v>327</v>
      </c>
      <c r="Q2039">
        <v>4.5999999999999996</v>
      </c>
      <c r="R2039">
        <v>5</v>
      </c>
      <c r="S2039">
        <v>0.08</v>
      </c>
    </row>
    <row r="2040" spans="1:22" x14ac:dyDescent="0.25">
      <c r="A2040">
        <v>38</v>
      </c>
      <c r="B2040">
        <v>40</v>
      </c>
      <c r="C2040">
        <v>100</v>
      </c>
      <c r="D2040">
        <v>8</v>
      </c>
      <c r="E2040">
        <v>1</v>
      </c>
      <c r="F2040">
        <v>3</v>
      </c>
      <c r="G2040">
        <v>2</v>
      </c>
      <c r="H2040">
        <v>1</v>
      </c>
      <c r="I2040">
        <v>0</v>
      </c>
      <c r="J2040">
        <v>1</v>
      </c>
      <c r="K2040">
        <v>4</v>
      </c>
      <c r="L2040">
        <v>1</v>
      </c>
      <c r="M2040" t="s">
        <v>1636</v>
      </c>
      <c r="N2040" s="7">
        <v>1806</v>
      </c>
      <c r="O2040">
        <v>0.08</v>
      </c>
      <c r="P2040" t="s">
        <v>327</v>
      </c>
      <c r="Q2040">
        <v>1.6</v>
      </c>
      <c r="R2040">
        <v>4</v>
      </c>
      <c r="S2040">
        <v>0.04</v>
      </c>
    </row>
    <row r="2041" spans="1:22" x14ac:dyDescent="0.25">
      <c r="A2041">
        <v>40</v>
      </c>
      <c r="B2041">
        <v>42</v>
      </c>
      <c r="C2041">
        <v>100</v>
      </c>
      <c r="D2041">
        <v>10</v>
      </c>
      <c r="E2041">
        <v>1</v>
      </c>
      <c r="F2041">
        <v>3</v>
      </c>
      <c r="G2041">
        <v>1</v>
      </c>
      <c r="H2041">
        <v>1</v>
      </c>
      <c r="I2041">
        <v>0</v>
      </c>
      <c r="J2041">
        <v>0</v>
      </c>
      <c r="L2041">
        <v>0</v>
      </c>
      <c r="M2041" t="s">
        <v>1637</v>
      </c>
      <c r="N2041">
        <v>1807</v>
      </c>
      <c r="O2041">
        <v>0.14000000000000001</v>
      </c>
      <c r="P2041">
        <v>1.6E-2</v>
      </c>
      <c r="Q2041">
        <v>6.3</v>
      </c>
      <c r="R2041">
        <v>1</v>
      </c>
      <c r="S2041">
        <v>7.0000000000000007E-2</v>
      </c>
      <c r="V2041">
        <f>AVERAGE(O2041:O2047)</f>
        <v>0.32857142857142857</v>
      </c>
    </row>
    <row r="2042" spans="1:22" x14ac:dyDescent="0.25">
      <c r="A2042">
        <v>42</v>
      </c>
      <c r="B2042">
        <v>44</v>
      </c>
      <c r="C2042">
        <v>100</v>
      </c>
      <c r="D2042">
        <v>8</v>
      </c>
      <c r="E2042">
        <v>1</v>
      </c>
      <c r="F2042">
        <v>3</v>
      </c>
      <c r="G2042">
        <v>1</v>
      </c>
      <c r="H2042">
        <v>1</v>
      </c>
      <c r="I2042">
        <v>0</v>
      </c>
      <c r="J2042">
        <v>0</v>
      </c>
      <c r="K2042">
        <v>4</v>
      </c>
      <c r="L2042">
        <v>2</v>
      </c>
      <c r="M2042" t="s">
        <v>1638</v>
      </c>
      <c r="N2042" s="7">
        <v>1808</v>
      </c>
      <c r="O2042">
        <v>0.22</v>
      </c>
      <c r="P2042">
        <v>5.0000000000000001E-3</v>
      </c>
      <c r="Q2042">
        <v>5.7</v>
      </c>
      <c r="R2042">
        <v>6</v>
      </c>
      <c r="S2042">
        <v>0.34</v>
      </c>
    </row>
    <row r="2043" spans="1:22" x14ac:dyDescent="0.25">
      <c r="A2043">
        <v>44</v>
      </c>
      <c r="B2043">
        <v>46</v>
      </c>
      <c r="C2043">
        <v>100</v>
      </c>
      <c r="D2043">
        <v>12</v>
      </c>
      <c r="E2043">
        <v>1</v>
      </c>
      <c r="F2043">
        <v>3</v>
      </c>
      <c r="G2043">
        <v>3</v>
      </c>
      <c r="H2043">
        <v>2</v>
      </c>
      <c r="I2043">
        <v>0</v>
      </c>
      <c r="J2043">
        <v>0</v>
      </c>
      <c r="K2043">
        <v>4</v>
      </c>
      <c r="L2043">
        <v>3</v>
      </c>
      <c r="M2043" t="s">
        <v>1639</v>
      </c>
      <c r="N2043">
        <v>1809</v>
      </c>
      <c r="O2043">
        <v>0.22</v>
      </c>
      <c r="P2043" t="s">
        <v>327</v>
      </c>
      <c r="Q2043">
        <v>4</v>
      </c>
      <c r="R2043">
        <v>6</v>
      </c>
      <c r="S2043">
        <v>0.46</v>
      </c>
    </row>
    <row r="2044" spans="1:22" x14ac:dyDescent="0.25">
      <c r="A2044">
        <v>46</v>
      </c>
      <c r="B2044">
        <v>48</v>
      </c>
      <c r="C2044">
        <v>100</v>
      </c>
      <c r="D2044">
        <v>25</v>
      </c>
      <c r="E2044">
        <v>1</v>
      </c>
      <c r="F2044">
        <v>3</v>
      </c>
      <c r="G2044">
        <v>1</v>
      </c>
      <c r="H2044">
        <v>1</v>
      </c>
      <c r="I2044">
        <v>0</v>
      </c>
      <c r="J2044">
        <v>1</v>
      </c>
      <c r="L2044">
        <v>0</v>
      </c>
      <c r="M2044"/>
      <c r="N2044" s="7">
        <v>1810</v>
      </c>
      <c r="O2044">
        <v>0.23</v>
      </c>
      <c r="P2044" t="s">
        <v>327</v>
      </c>
      <c r="Q2044">
        <v>4.4000000000000004</v>
      </c>
      <c r="R2044">
        <v>2</v>
      </c>
      <c r="S2044">
        <v>0.09</v>
      </c>
    </row>
    <row r="2045" spans="1:22" x14ac:dyDescent="0.25">
      <c r="A2045">
        <v>48</v>
      </c>
      <c r="B2045">
        <v>50</v>
      </c>
      <c r="C2045">
        <v>100</v>
      </c>
      <c r="D2045">
        <v>30</v>
      </c>
      <c r="E2045">
        <v>1</v>
      </c>
      <c r="F2045">
        <v>3</v>
      </c>
      <c r="G2045">
        <v>2</v>
      </c>
      <c r="H2045">
        <v>1</v>
      </c>
      <c r="I2045">
        <v>0</v>
      </c>
      <c r="J2045">
        <v>2</v>
      </c>
      <c r="L2045">
        <v>0</v>
      </c>
      <c r="M2045" t="s">
        <v>1640</v>
      </c>
      <c r="N2045">
        <v>1811</v>
      </c>
      <c r="O2045">
        <v>0.56999999999999995</v>
      </c>
      <c r="P2045" t="s">
        <v>327</v>
      </c>
      <c r="Q2045">
        <v>9.9</v>
      </c>
      <c r="R2045" t="s">
        <v>89</v>
      </c>
      <c r="S2045">
        <v>0.16</v>
      </c>
    </row>
    <row r="2046" spans="1:22" x14ac:dyDescent="0.25">
      <c r="A2046">
        <v>50</v>
      </c>
      <c r="B2046">
        <v>52</v>
      </c>
      <c r="C2046">
        <v>100</v>
      </c>
      <c r="D2046">
        <v>16</v>
      </c>
      <c r="E2046">
        <v>1</v>
      </c>
      <c r="F2046">
        <v>3</v>
      </c>
      <c r="G2046">
        <v>1</v>
      </c>
      <c r="H2046">
        <v>1</v>
      </c>
      <c r="I2046">
        <v>0</v>
      </c>
      <c r="J2046">
        <v>1</v>
      </c>
      <c r="L2046">
        <v>0</v>
      </c>
      <c r="M2046"/>
      <c r="N2046" s="7">
        <v>1812</v>
      </c>
      <c r="O2046">
        <v>0.54</v>
      </c>
      <c r="P2046" t="s">
        <v>327</v>
      </c>
      <c r="Q2046">
        <v>9</v>
      </c>
      <c r="R2046">
        <v>1</v>
      </c>
      <c r="S2046">
        <v>0.15</v>
      </c>
    </row>
    <row r="2047" spans="1:22" x14ac:dyDescent="0.25">
      <c r="A2047">
        <v>52</v>
      </c>
      <c r="B2047">
        <v>54</v>
      </c>
      <c r="C2047">
        <v>100</v>
      </c>
      <c r="D2047">
        <v>18</v>
      </c>
      <c r="E2047">
        <v>1</v>
      </c>
      <c r="F2047">
        <v>3</v>
      </c>
      <c r="G2047">
        <v>3</v>
      </c>
      <c r="H2047">
        <v>2</v>
      </c>
      <c r="I2047">
        <v>0</v>
      </c>
      <c r="J2047">
        <v>0</v>
      </c>
      <c r="K2047">
        <v>2</v>
      </c>
      <c r="L2047">
        <v>2</v>
      </c>
      <c r="M2047" t="s">
        <v>1641</v>
      </c>
      <c r="N2047">
        <v>1813</v>
      </c>
      <c r="O2047">
        <v>0.38</v>
      </c>
      <c r="P2047" t="s">
        <v>327</v>
      </c>
      <c r="Q2047">
        <v>7.2</v>
      </c>
      <c r="R2047">
        <v>8</v>
      </c>
      <c r="S2047">
        <v>0.12</v>
      </c>
    </row>
    <row r="2048" spans="1:22" x14ac:dyDescent="0.25">
      <c r="A2048">
        <v>54</v>
      </c>
      <c r="B2048">
        <v>56</v>
      </c>
      <c r="C2048">
        <v>100</v>
      </c>
      <c r="D2048">
        <v>14</v>
      </c>
      <c r="E2048">
        <v>1</v>
      </c>
      <c r="F2048">
        <v>3</v>
      </c>
      <c r="G2048">
        <v>1</v>
      </c>
      <c r="H2048">
        <v>1</v>
      </c>
      <c r="I2048">
        <v>0</v>
      </c>
      <c r="J2048">
        <v>0</v>
      </c>
      <c r="L2048">
        <v>0</v>
      </c>
      <c r="M2048"/>
      <c r="N2048" s="7">
        <v>1814</v>
      </c>
      <c r="O2048">
        <v>0.05</v>
      </c>
      <c r="P2048" t="s">
        <v>327</v>
      </c>
      <c r="Q2048">
        <v>0.7</v>
      </c>
      <c r="R2048">
        <v>13</v>
      </c>
      <c r="S2048">
        <v>0.05</v>
      </c>
      <c r="V2048">
        <f>AVERAGE(O2048:O2053)</f>
        <v>4.6666666666666669E-2</v>
      </c>
    </row>
    <row r="2049" spans="1:22" x14ac:dyDescent="0.25">
      <c r="A2049">
        <v>56</v>
      </c>
      <c r="B2049">
        <v>58</v>
      </c>
      <c r="C2049">
        <v>100</v>
      </c>
      <c r="D2049">
        <v>5</v>
      </c>
      <c r="E2049">
        <v>11</v>
      </c>
      <c r="F2049">
        <v>1</v>
      </c>
      <c r="G2049">
        <v>0</v>
      </c>
      <c r="H2049">
        <v>0</v>
      </c>
      <c r="I2049">
        <v>1</v>
      </c>
      <c r="J2049">
        <v>0</v>
      </c>
      <c r="L2049">
        <v>0</v>
      </c>
      <c r="M2049" s="57" t="s">
        <v>1642</v>
      </c>
      <c r="N2049">
        <v>1815</v>
      </c>
      <c r="O2049">
        <v>0.01</v>
      </c>
      <c r="P2049" t="s">
        <v>327</v>
      </c>
      <c r="Q2049" t="s">
        <v>1112</v>
      </c>
      <c r="R2049" t="s">
        <v>89</v>
      </c>
      <c r="S2049">
        <v>0.01</v>
      </c>
    </row>
    <row r="2050" spans="1:22" x14ac:dyDescent="0.25">
      <c r="A2050">
        <v>58</v>
      </c>
      <c r="B2050">
        <v>60</v>
      </c>
      <c r="C2050">
        <v>100</v>
      </c>
      <c r="D2050">
        <v>2</v>
      </c>
      <c r="E2050">
        <v>11</v>
      </c>
      <c r="F2050">
        <v>1</v>
      </c>
      <c r="G2050">
        <v>0</v>
      </c>
      <c r="H2050">
        <v>0</v>
      </c>
      <c r="I2050">
        <v>2</v>
      </c>
      <c r="J2050">
        <v>0</v>
      </c>
      <c r="L2050">
        <v>0</v>
      </c>
      <c r="M2050" s="45" t="s">
        <v>1643</v>
      </c>
      <c r="N2050" s="7">
        <v>1816</v>
      </c>
      <c r="P2050" t="s">
        <v>1644</v>
      </c>
    </row>
    <row r="2051" spans="1:22" x14ac:dyDescent="0.25">
      <c r="A2051">
        <v>60</v>
      </c>
      <c r="B2051">
        <v>62</v>
      </c>
      <c r="C2051">
        <v>100</v>
      </c>
      <c r="D2051">
        <v>2</v>
      </c>
      <c r="E2051">
        <v>11</v>
      </c>
      <c r="F2051">
        <v>1</v>
      </c>
      <c r="G2051">
        <v>0</v>
      </c>
      <c r="H2051">
        <v>0</v>
      </c>
      <c r="I2051">
        <v>2</v>
      </c>
      <c r="J2051">
        <v>0</v>
      </c>
      <c r="L2051">
        <v>0</v>
      </c>
      <c r="M2051"/>
      <c r="N2051">
        <v>1817</v>
      </c>
      <c r="P2051" t="s">
        <v>1644</v>
      </c>
    </row>
    <row r="2052" spans="1:22" x14ac:dyDescent="0.25">
      <c r="A2052">
        <v>62</v>
      </c>
      <c r="B2052">
        <v>64</v>
      </c>
      <c r="C2052">
        <v>100</v>
      </c>
      <c r="D2052">
        <v>8</v>
      </c>
      <c r="E2052">
        <v>11</v>
      </c>
      <c r="F2052">
        <v>1</v>
      </c>
      <c r="G2052">
        <v>0</v>
      </c>
      <c r="H2052">
        <v>0</v>
      </c>
      <c r="I2052">
        <v>2</v>
      </c>
      <c r="J2052">
        <v>0</v>
      </c>
      <c r="L2052">
        <v>0</v>
      </c>
      <c r="M2052"/>
      <c r="N2052" s="7">
        <v>1818</v>
      </c>
      <c r="P2052" t="s">
        <v>1644</v>
      </c>
    </row>
    <row r="2053" spans="1:22" x14ac:dyDescent="0.25">
      <c r="A2053">
        <v>64</v>
      </c>
      <c r="B2053">
        <v>66</v>
      </c>
      <c r="C2053">
        <v>100</v>
      </c>
      <c r="D2053">
        <v>5</v>
      </c>
      <c r="E2053">
        <v>11</v>
      </c>
      <c r="F2053">
        <v>3</v>
      </c>
      <c r="G2053">
        <v>0</v>
      </c>
      <c r="H2053">
        <v>0</v>
      </c>
      <c r="I2053">
        <v>1</v>
      </c>
      <c r="J2053">
        <v>0</v>
      </c>
      <c r="K2053">
        <v>4</v>
      </c>
      <c r="L2053">
        <v>1</v>
      </c>
      <c r="M2053" t="s">
        <v>1645</v>
      </c>
      <c r="N2053">
        <v>1819</v>
      </c>
      <c r="O2053">
        <v>0.08</v>
      </c>
      <c r="P2053" t="s">
        <v>327</v>
      </c>
      <c r="Q2053">
        <v>1.2</v>
      </c>
      <c r="R2053">
        <v>11</v>
      </c>
      <c r="S2053">
        <v>0.09</v>
      </c>
    </row>
    <row r="2054" spans="1:22" x14ac:dyDescent="0.25">
      <c r="M2054" s="45" t="s">
        <v>600</v>
      </c>
      <c r="N2054" s="59">
        <v>1820</v>
      </c>
      <c r="O2054" s="45">
        <v>1.03</v>
      </c>
      <c r="P2054">
        <v>0.154</v>
      </c>
      <c r="Q2054" s="45">
        <v>98.9</v>
      </c>
      <c r="R2054">
        <v>12</v>
      </c>
      <c r="S2054" s="45">
        <v>0.48</v>
      </c>
    </row>
    <row r="2055" spans="1:22" x14ac:dyDescent="0.25">
      <c r="A2055">
        <v>66</v>
      </c>
      <c r="B2055">
        <v>68</v>
      </c>
      <c r="C2055">
        <v>100</v>
      </c>
      <c r="D2055">
        <v>8</v>
      </c>
      <c r="E2055">
        <v>1</v>
      </c>
      <c r="F2055">
        <v>1</v>
      </c>
      <c r="G2055">
        <v>1</v>
      </c>
      <c r="H2055">
        <v>2</v>
      </c>
      <c r="I2055">
        <v>0</v>
      </c>
      <c r="J2055">
        <v>3</v>
      </c>
      <c r="K2055">
        <v>4</v>
      </c>
      <c r="L2055">
        <v>1</v>
      </c>
      <c r="M2055" t="s">
        <v>1646</v>
      </c>
      <c r="N2055">
        <v>1821</v>
      </c>
      <c r="O2055">
        <v>0.11</v>
      </c>
      <c r="P2055" t="s">
        <v>327</v>
      </c>
      <c r="Q2055">
        <v>1.3</v>
      </c>
      <c r="R2055">
        <v>16</v>
      </c>
      <c r="S2055">
        <v>0.08</v>
      </c>
      <c r="V2055">
        <f>AVERAGE(O2055:O2073,O2075:O2092,O2093)</f>
        <v>0.34105263157894733</v>
      </c>
    </row>
    <row r="2056" spans="1:22" x14ac:dyDescent="0.25">
      <c r="A2056">
        <v>68</v>
      </c>
      <c r="B2056">
        <v>70</v>
      </c>
      <c r="C2056">
        <v>100</v>
      </c>
      <c r="D2056">
        <v>14</v>
      </c>
      <c r="E2056">
        <v>1</v>
      </c>
      <c r="F2056">
        <v>1</v>
      </c>
      <c r="G2056">
        <v>2</v>
      </c>
      <c r="H2056">
        <v>3</v>
      </c>
      <c r="I2056">
        <v>1</v>
      </c>
      <c r="J2056">
        <v>3</v>
      </c>
      <c r="K2056">
        <v>4</v>
      </c>
      <c r="L2056">
        <v>1</v>
      </c>
      <c r="M2056" s="57" t="s">
        <v>1647</v>
      </c>
      <c r="N2056" s="7">
        <v>1822</v>
      </c>
      <c r="O2056" s="9">
        <v>0.2</v>
      </c>
      <c r="P2056" t="s">
        <v>327</v>
      </c>
      <c r="Q2056">
        <v>3.3</v>
      </c>
      <c r="R2056">
        <v>10</v>
      </c>
      <c r="S2056">
        <v>0.12</v>
      </c>
    </row>
    <row r="2057" spans="1:22" x14ac:dyDescent="0.25">
      <c r="A2057">
        <v>70</v>
      </c>
      <c r="B2057">
        <v>72</v>
      </c>
      <c r="C2057">
        <v>100</v>
      </c>
      <c r="D2057">
        <v>12</v>
      </c>
      <c r="E2057">
        <v>1</v>
      </c>
      <c r="F2057">
        <v>1</v>
      </c>
      <c r="G2057">
        <v>1</v>
      </c>
      <c r="H2057">
        <v>2</v>
      </c>
      <c r="I2057">
        <v>1</v>
      </c>
      <c r="J2057">
        <v>3</v>
      </c>
      <c r="K2057">
        <v>4</v>
      </c>
      <c r="L2057">
        <v>1</v>
      </c>
      <c r="M2057" s="45" t="s">
        <v>1648</v>
      </c>
      <c r="N2057">
        <v>1823</v>
      </c>
      <c r="O2057">
        <v>0.16</v>
      </c>
      <c r="P2057" t="s">
        <v>327</v>
      </c>
      <c r="Q2057">
        <v>2.7</v>
      </c>
      <c r="R2057">
        <v>18</v>
      </c>
      <c r="S2057">
        <v>0.08</v>
      </c>
    </row>
    <row r="2058" spans="1:22" x14ac:dyDescent="0.25">
      <c r="A2058">
        <v>72</v>
      </c>
      <c r="B2058">
        <v>74</v>
      </c>
      <c r="C2058">
        <v>100</v>
      </c>
      <c r="D2058">
        <v>12</v>
      </c>
      <c r="E2058">
        <v>1</v>
      </c>
      <c r="F2058">
        <v>2</v>
      </c>
      <c r="G2058">
        <v>2</v>
      </c>
      <c r="H2058">
        <v>3</v>
      </c>
      <c r="I2058">
        <v>0</v>
      </c>
      <c r="J2058">
        <v>3</v>
      </c>
      <c r="K2058">
        <v>4</v>
      </c>
      <c r="L2058">
        <v>2</v>
      </c>
      <c r="M2058" t="s">
        <v>1649</v>
      </c>
      <c r="N2058" s="7">
        <v>1824</v>
      </c>
      <c r="O2058" s="9">
        <v>0.2</v>
      </c>
      <c r="P2058" t="s">
        <v>327</v>
      </c>
      <c r="Q2058">
        <v>3.1</v>
      </c>
      <c r="R2058">
        <v>15</v>
      </c>
      <c r="S2058">
        <v>0.09</v>
      </c>
    </row>
    <row r="2059" spans="1:22" x14ac:dyDescent="0.25">
      <c r="A2059">
        <v>74</v>
      </c>
      <c r="B2059">
        <v>76</v>
      </c>
      <c r="C2059">
        <v>100</v>
      </c>
      <c r="D2059">
        <v>10</v>
      </c>
      <c r="E2059">
        <v>1</v>
      </c>
      <c r="F2059">
        <v>1</v>
      </c>
      <c r="G2059">
        <v>3</v>
      </c>
      <c r="H2059">
        <v>3</v>
      </c>
      <c r="I2059">
        <v>1</v>
      </c>
      <c r="J2059">
        <v>3</v>
      </c>
      <c r="K2059">
        <v>3</v>
      </c>
      <c r="L2059">
        <v>3</v>
      </c>
      <c r="M2059" t="s">
        <v>1650</v>
      </c>
      <c r="N2059">
        <v>1825</v>
      </c>
      <c r="O2059">
        <v>0.47</v>
      </c>
      <c r="P2059" t="s">
        <v>327</v>
      </c>
      <c r="Q2059">
        <v>7.6</v>
      </c>
      <c r="R2059">
        <v>15</v>
      </c>
      <c r="S2059">
        <v>0.19</v>
      </c>
    </row>
    <row r="2060" spans="1:22" x14ac:dyDescent="0.25">
      <c r="A2060">
        <v>76</v>
      </c>
      <c r="B2060">
        <v>78</v>
      </c>
      <c r="C2060">
        <v>100</v>
      </c>
      <c r="D2060">
        <v>10</v>
      </c>
      <c r="E2060">
        <v>1</v>
      </c>
      <c r="F2060">
        <v>2</v>
      </c>
      <c r="G2060">
        <v>3</v>
      </c>
      <c r="H2060">
        <v>3</v>
      </c>
      <c r="I2060">
        <v>1</v>
      </c>
      <c r="J2060">
        <v>3</v>
      </c>
      <c r="K2060">
        <v>3</v>
      </c>
      <c r="L2060">
        <v>3</v>
      </c>
      <c r="M2060" t="s">
        <v>1650</v>
      </c>
      <c r="N2060" s="7">
        <v>1826</v>
      </c>
      <c r="O2060">
        <v>0.28999999999999998</v>
      </c>
      <c r="P2060" t="s">
        <v>327</v>
      </c>
      <c r="Q2060">
        <v>4.8</v>
      </c>
      <c r="R2060">
        <v>6</v>
      </c>
      <c r="S2060">
        <v>0.12</v>
      </c>
    </row>
    <row r="2061" spans="1:22" x14ac:dyDescent="0.25">
      <c r="A2061">
        <v>78</v>
      </c>
      <c r="B2061">
        <v>80</v>
      </c>
      <c r="C2061">
        <v>100</v>
      </c>
      <c r="D2061">
        <v>9</v>
      </c>
      <c r="E2061">
        <v>1</v>
      </c>
      <c r="F2061">
        <v>1</v>
      </c>
      <c r="G2061">
        <v>3</v>
      </c>
      <c r="H2061">
        <v>3</v>
      </c>
      <c r="I2061">
        <v>1</v>
      </c>
      <c r="J2061">
        <v>3</v>
      </c>
      <c r="K2061">
        <v>3</v>
      </c>
      <c r="L2061">
        <v>3</v>
      </c>
      <c r="M2061" t="s">
        <v>1651</v>
      </c>
      <c r="N2061">
        <v>1827</v>
      </c>
      <c r="O2061">
        <v>0.36</v>
      </c>
      <c r="P2061" t="s">
        <v>327</v>
      </c>
      <c r="Q2061">
        <v>5.4</v>
      </c>
      <c r="R2061">
        <v>30</v>
      </c>
      <c r="S2061">
        <v>0.15</v>
      </c>
    </row>
    <row r="2062" spans="1:22" x14ac:dyDescent="0.25">
      <c r="A2062">
        <v>80</v>
      </c>
      <c r="B2062">
        <v>82</v>
      </c>
      <c r="C2062">
        <v>100</v>
      </c>
      <c r="D2062">
        <v>9</v>
      </c>
      <c r="E2062">
        <v>1</v>
      </c>
      <c r="F2062">
        <v>1</v>
      </c>
      <c r="G2062">
        <v>3</v>
      </c>
      <c r="H2062">
        <v>3</v>
      </c>
      <c r="I2062">
        <v>0</v>
      </c>
      <c r="J2062">
        <v>3</v>
      </c>
      <c r="K2062">
        <v>4</v>
      </c>
      <c r="L2062">
        <v>3</v>
      </c>
      <c r="M2062" t="s">
        <v>1652</v>
      </c>
      <c r="N2062" s="7">
        <v>1828</v>
      </c>
      <c r="O2062">
        <v>2.36</v>
      </c>
      <c r="P2062">
        <v>1.4999999999999999E-2</v>
      </c>
      <c r="Q2062">
        <v>25.1</v>
      </c>
      <c r="R2062">
        <v>32</v>
      </c>
      <c r="S2062">
        <v>1.32</v>
      </c>
    </row>
    <row r="2063" spans="1:22" x14ac:dyDescent="0.25">
      <c r="A2063">
        <v>82</v>
      </c>
      <c r="B2063">
        <v>84</v>
      </c>
      <c r="C2063">
        <v>100</v>
      </c>
      <c r="D2063">
        <v>8</v>
      </c>
      <c r="E2063">
        <v>1</v>
      </c>
      <c r="F2063">
        <v>1</v>
      </c>
      <c r="G2063">
        <v>3</v>
      </c>
      <c r="H2063">
        <v>3</v>
      </c>
      <c r="I2063">
        <v>2</v>
      </c>
      <c r="J2063">
        <v>3</v>
      </c>
      <c r="K2063">
        <v>3</v>
      </c>
      <c r="L2063">
        <v>3</v>
      </c>
      <c r="M2063" t="s">
        <v>1653</v>
      </c>
      <c r="N2063">
        <v>1829</v>
      </c>
      <c r="O2063">
        <v>0.35</v>
      </c>
      <c r="P2063" t="s">
        <v>327</v>
      </c>
      <c r="Q2063">
        <v>5.2</v>
      </c>
      <c r="R2063">
        <v>24</v>
      </c>
      <c r="S2063">
        <v>0.14000000000000001</v>
      </c>
    </row>
    <row r="2064" spans="1:22" x14ac:dyDescent="0.25">
      <c r="A2064">
        <v>84</v>
      </c>
      <c r="B2064">
        <v>86</v>
      </c>
      <c r="C2064">
        <v>100</v>
      </c>
      <c r="D2064">
        <v>8</v>
      </c>
      <c r="E2064">
        <v>1</v>
      </c>
      <c r="F2064">
        <v>1</v>
      </c>
      <c r="G2064">
        <v>2</v>
      </c>
      <c r="H2064">
        <v>3</v>
      </c>
      <c r="I2064">
        <v>2</v>
      </c>
      <c r="J2064">
        <v>3</v>
      </c>
      <c r="K2064">
        <v>3</v>
      </c>
      <c r="L2064">
        <v>3</v>
      </c>
      <c r="M2064"/>
      <c r="N2064" s="7">
        <v>1830</v>
      </c>
      <c r="O2064">
        <v>0.52</v>
      </c>
      <c r="P2064" t="s">
        <v>327</v>
      </c>
      <c r="Q2064">
        <v>8.5</v>
      </c>
      <c r="R2064">
        <v>7</v>
      </c>
      <c r="S2064">
        <v>0.23</v>
      </c>
    </row>
    <row r="2065" spans="1:19" x14ac:dyDescent="0.25">
      <c r="A2065">
        <v>86</v>
      </c>
      <c r="B2065">
        <v>88</v>
      </c>
      <c r="C2065">
        <v>100</v>
      </c>
      <c r="D2065">
        <v>6</v>
      </c>
      <c r="E2065">
        <v>1</v>
      </c>
      <c r="F2065">
        <v>1</v>
      </c>
      <c r="G2065">
        <v>3</v>
      </c>
      <c r="H2065">
        <v>3</v>
      </c>
      <c r="I2065">
        <v>2</v>
      </c>
      <c r="J2065">
        <v>3</v>
      </c>
      <c r="K2065">
        <v>3</v>
      </c>
      <c r="L2065">
        <v>3</v>
      </c>
      <c r="M2065" t="s">
        <v>1654</v>
      </c>
      <c r="N2065">
        <v>1831</v>
      </c>
      <c r="O2065">
        <v>0.78</v>
      </c>
      <c r="P2065" t="s">
        <v>327</v>
      </c>
      <c r="Q2065">
        <v>12.6</v>
      </c>
      <c r="R2065">
        <v>43</v>
      </c>
      <c r="S2065">
        <v>0.32</v>
      </c>
    </row>
    <row r="2066" spans="1:19" x14ac:dyDescent="0.25">
      <c r="A2066">
        <v>88</v>
      </c>
      <c r="B2066">
        <v>90</v>
      </c>
      <c r="C2066">
        <v>100</v>
      </c>
      <c r="D2066">
        <v>10</v>
      </c>
      <c r="E2066">
        <v>1</v>
      </c>
      <c r="F2066">
        <v>1</v>
      </c>
      <c r="G2066">
        <v>3</v>
      </c>
      <c r="H2066">
        <v>3</v>
      </c>
      <c r="I2066">
        <v>1</v>
      </c>
      <c r="J2066">
        <v>3</v>
      </c>
      <c r="K2066">
        <v>3</v>
      </c>
      <c r="L2066">
        <v>3</v>
      </c>
      <c r="M2066" t="s">
        <v>1655</v>
      </c>
      <c r="N2066" s="7">
        <v>1832</v>
      </c>
      <c r="O2066">
        <v>0.77</v>
      </c>
      <c r="P2066">
        <v>7.0000000000000001E-3</v>
      </c>
      <c r="Q2066">
        <v>13.8</v>
      </c>
      <c r="R2066">
        <v>117</v>
      </c>
      <c r="S2066">
        <v>0.31</v>
      </c>
    </row>
    <row r="2067" spans="1:19" x14ac:dyDescent="0.25">
      <c r="A2067">
        <v>90</v>
      </c>
      <c r="B2067">
        <v>92</v>
      </c>
      <c r="C2067">
        <v>100</v>
      </c>
      <c r="D2067">
        <v>5</v>
      </c>
      <c r="E2067">
        <v>1</v>
      </c>
      <c r="F2067">
        <v>1</v>
      </c>
      <c r="G2067">
        <v>2</v>
      </c>
      <c r="H2067">
        <v>3</v>
      </c>
      <c r="I2067">
        <v>1</v>
      </c>
      <c r="J2067">
        <v>3</v>
      </c>
      <c r="K2067">
        <v>3</v>
      </c>
      <c r="L2067">
        <v>3</v>
      </c>
      <c r="M2067" t="s">
        <v>1656</v>
      </c>
      <c r="N2067">
        <v>1833</v>
      </c>
      <c r="O2067">
        <v>0.64</v>
      </c>
      <c r="P2067" t="s">
        <v>327</v>
      </c>
      <c r="Q2067">
        <v>11</v>
      </c>
      <c r="R2067">
        <v>30</v>
      </c>
      <c r="S2067">
        <v>0.25</v>
      </c>
    </row>
    <row r="2068" spans="1:19" x14ac:dyDescent="0.25">
      <c r="A2068">
        <v>92</v>
      </c>
      <c r="B2068">
        <v>94</v>
      </c>
      <c r="C2068">
        <v>100</v>
      </c>
      <c r="D2068">
        <v>5</v>
      </c>
      <c r="E2068">
        <v>1</v>
      </c>
      <c r="F2068">
        <v>1</v>
      </c>
      <c r="G2068">
        <v>2</v>
      </c>
      <c r="H2068">
        <v>3</v>
      </c>
      <c r="I2068">
        <v>1</v>
      </c>
      <c r="J2068">
        <v>3</v>
      </c>
      <c r="K2068">
        <v>3</v>
      </c>
      <c r="L2068">
        <v>3</v>
      </c>
      <c r="M2068" t="s">
        <v>1657</v>
      </c>
      <c r="N2068" s="7">
        <v>1834</v>
      </c>
      <c r="O2068">
        <v>0.25</v>
      </c>
      <c r="P2068" t="s">
        <v>327</v>
      </c>
      <c r="Q2068">
        <v>4.0999999999999996</v>
      </c>
      <c r="R2068">
        <v>4</v>
      </c>
      <c r="S2068">
        <v>0.14000000000000001</v>
      </c>
    </row>
    <row r="2069" spans="1:19" x14ac:dyDescent="0.25">
      <c r="A2069">
        <v>94</v>
      </c>
      <c r="B2069">
        <v>96</v>
      </c>
      <c r="C2069">
        <v>100</v>
      </c>
      <c r="D2069">
        <v>5</v>
      </c>
      <c r="E2069">
        <v>1</v>
      </c>
      <c r="F2069">
        <v>1</v>
      </c>
      <c r="G2069">
        <v>2</v>
      </c>
      <c r="H2069">
        <v>3</v>
      </c>
      <c r="I2069">
        <v>2</v>
      </c>
      <c r="J2069">
        <v>3</v>
      </c>
      <c r="K2069">
        <v>3</v>
      </c>
      <c r="L2069">
        <v>3</v>
      </c>
      <c r="M2069" t="s">
        <v>1657</v>
      </c>
      <c r="N2069">
        <v>1835</v>
      </c>
      <c r="O2069">
        <v>0.26</v>
      </c>
      <c r="P2069" t="s">
        <v>327</v>
      </c>
      <c r="Q2069">
        <v>4.5999999999999996</v>
      </c>
      <c r="R2069">
        <v>4</v>
      </c>
      <c r="S2069">
        <v>0.13</v>
      </c>
    </row>
    <row r="2070" spans="1:19" x14ac:dyDescent="0.25">
      <c r="A2070">
        <v>96</v>
      </c>
      <c r="B2070">
        <v>98</v>
      </c>
      <c r="C2070">
        <v>100</v>
      </c>
      <c r="D2070">
        <v>6</v>
      </c>
      <c r="E2070">
        <v>1</v>
      </c>
      <c r="F2070">
        <v>1</v>
      </c>
      <c r="G2070">
        <v>1</v>
      </c>
      <c r="H2070">
        <v>3</v>
      </c>
      <c r="I2070">
        <v>2</v>
      </c>
      <c r="J2070">
        <v>3</v>
      </c>
      <c r="K2070">
        <v>3</v>
      </c>
      <c r="L2070">
        <v>3</v>
      </c>
      <c r="M2070"/>
      <c r="N2070" s="7">
        <v>1836</v>
      </c>
      <c r="O2070">
        <v>0.32</v>
      </c>
      <c r="P2070" t="s">
        <v>327</v>
      </c>
      <c r="Q2070">
        <v>6.2</v>
      </c>
      <c r="R2070">
        <v>8</v>
      </c>
      <c r="S2070">
        <v>0.14000000000000001</v>
      </c>
    </row>
    <row r="2071" spans="1:19" x14ac:dyDescent="0.25">
      <c r="A2071">
        <v>98</v>
      </c>
      <c r="B2071">
        <v>100</v>
      </c>
      <c r="C2071">
        <v>100</v>
      </c>
      <c r="D2071">
        <v>7</v>
      </c>
      <c r="E2071">
        <v>1</v>
      </c>
      <c r="F2071">
        <v>1</v>
      </c>
      <c r="G2071">
        <v>2</v>
      </c>
      <c r="H2071">
        <v>3</v>
      </c>
      <c r="I2071">
        <v>3</v>
      </c>
      <c r="J2071">
        <v>3</v>
      </c>
      <c r="K2071">
        <v>3</v>
      </c>
      <c r="L2071">
        <v>3</v>
      </c>
      <c r="M2071" t="s">
        <v>1658</v>
      </c>
      <c r="N2071">
        <v>1837</v>
      </c>
      <c r="O2071">
        <v>0.24</v>
      </c>
      <c r="P2071" t="s">
        <v>327</v>
      </c>
      <c r="Q2071">
        <v>2.4</v>
      </c>
      <c r="R2071">
        <v>1</v>
      </c>
      <c r="S2071">
        <v>0.17</v>
      </c>
    </row>
    <row r="2072" spans="1:19" x14ac:dyDescent="0.25">
      <c r="A2072">
        <v>100</v>
      </c>
      <c r="B2072">
        <v>102</v>
      </c>
      <c r="C2072">
        <v>100</v>
      </c>
      <c r="D2072">
        <v>10</v>
      </c>
      <c r="E2072">
        <v>1</v>
      </c>
      <c r="F2072">
        <v>1</v>
      </c>
      <c r="G2072">
        <v>3</v>
      </c>
      <c r="H2072">
        <v>3</v>
      </c>
      <c r="I2072">
        <v>3</v>
      </c>
      <c r="J2072">
        <v>3</v>
      </c>
      <c r="K2072">
        <v>3</v>
      </c>
      <c r="L2072">
        <v>2</v>
      </c>
      <c r="M2072"/>
      <c r="N2072" s="7">
        <v>1838</v>
      </c>
      <c r="O2072">
        <v>0.51</v>
      </c>
      <c r="P2072">
        <v>7.0000000000000001E-3</v>
      </c>
      <c r="Q2072">
        <v>9.5</v>
      </c>
      <c r="R2072">
        <v>43</v>
      </c>
      <c r="S2072">
        <v>0.21</v>
      </c>
    </row>
    <row r="2073" spans="1:19" x14ac:dyDescent="0.25">
      <c r="A2073">
        <v>102</v>
      </c>
      <c r="B2073">
        <v>104</v>
      </c>
      <c r="C2073">
        <v>100</v>
      </c>
      <c r="D2073">
        <v>9</v>
      </c>
      <c r="E2073">
        <v>1</v>
      </c>
      <c r="F2073">
        <v>1</v>
      </c>
      <c r="G2073">
        <v>1</v>
      </c>
      <c r="H2073">
        <v>3</v>
      </c>
      <c r="I2073">
        <v>2</v>
      </c>
      <c r="J2073">
        <v>3</v>
      </c>
      <c r="K2073">
        <v>3</v>
      </c>
      <c r="L2073">
        <v>3</v>
      </c>
      <c r="M2073"/>
      <c r="N2073">
        <v>1839</v>
      </c>
      <c r="O2073">
        <v>0.32</v>
      </c>
      <c r="P2073" t="s">
        <v>327</v>
      </c>
      <c r="Q2073">
        <v>5.0999999999999996</v>
      </c>
      <c r="R2073">
        <v>145</v>
      </c>
      <c r="S2073">
        <v>0.16</v>
      </c>
    </row>
    <row r="2074" spans="1:19" x14ac:dyDescent="0.25">
      <c r="M2074" s="45" t="s">
        <v>369</v>
      </c>
      <c r="N2074" s="59">
        <v>1840</v>
      </c>
      <c r="O2074" s="45">
        <v>0.51</v>
      </c>
      <c r="P2074" t="s">
        <v>327</v>
      </c>
      <c r="Q2074" s="45">
        <v>36</v>
      </c>
      <c r="R2074">
        <v>11</v>
      </c>
      <c r="S2074" s="45">
        <v>0.16</v>
      </c>
    </row>
    <row r="2075" spans="1:19" x14ac:dyDescent="0.25">
      <c r="A2075">
        <v>104</v>
      </c>
      <c r="B2075">
        <v>106</v>
      </c>
      <c r="C2075">
        <v>100</v>
      </c>
      <c r="D2075">
        <v>6</v>
      </c>
      <c r="E2075">
        <v>1</v>
      </c>
      <c r="F2075">
        <v>1</v>
      </c>
      <c r="G2075">
        <v>2</v>
      </c>
      <c r="H2075">
        <v>3</v>
      </c>
      <c r="I2075">
        <v>2</v>
      </c>
      <c r="J2075">
        <v>3</v>
      </c>
      <c r="K2075">
        <v>3</v>
      </c>
      <c r="L2075">
        <v>2</v>
      </c>
      <c r="M2075" t="s">
        <v>1659</v>
      </c>
      <c r="N2075">
        <v>1841</v>
      </c>
      <c r="O2075">
        <v>0.15</v>
      </c>
      <c r="P2075" t="s">
        <v>327</v>
      </c>
      <c r="Q2075">
        <v>1.2</v>
      </c>
      <c r="R2075">
        <v>188</v>
      </c>
      <c r="S2075">
        <v>0.12</v>
      </c>
    </row>
    <row r="2076" spans="1:19" x14ac:dyDescent="0.25">
      <c r="A2076">
        <v>106</v>
      </c>
      <c r="B2076">
        <v>108</v>
      </c>
      <c r="C2076">
        <v>100</v>
      </c>
      <c r="D2076">
        <v>9</v>
      </c>
      <c r="E2076">
        <v>1</v>
      </c>
      <c r="F2076">
        <v>1</v>
      </c>
      <c r="G2076">
        <v>1</v>
      </c>
      <c r="H2076">
        <v>3</v>
      </c>
      <c r="I2076">
        <v>2</v>
      </c>
      <c r="J2076">
        <v>3</v>
      </c>
      <c r="K2076">
        <v>3</v>
      </c>
      <c r="L2076">
        <v>2</v>
      </c>
      <c r="M2076" t="s">
        <v>1659</v>
      </c>
      <c r="N2076" s="7">
        <v>1842</v>
      </c>
      <c r="O2076">
        <v>0.21</v>
      </c>
      <c r="P2076" t="s">
        <v>327</v>
      </c>
      <c r="Q2076">
        <v>4.2</v>
      </c>
      <c r="R2076">
        <v>3</v>
      </c>
      <c r="S2076">
        <v>0.09</v>
      </c>
    </row>
    <row r="2077" spans="1:19" x14ac:dyDescent="0.25">
      <c r="A2077">
        <v>108</v>
      </c>
      <c r="B2077">
        <v>110</v>
      </c>
      <c r="C2077">
        <v>100</v>
      </c>
      <c r="D2077">
        <v>8</v>
      </c>
      <c r="E2077">
        <v>1</v>
      </c>
      <c r="F2077">
        <v>1</v>
      </c>
      <c r="G2077">
        <v>1</v>
      </c>
      <c r="H2077">
        <v>3</v>
      </c>
      <c r="I2077">
        <v>2</v>
      </c>
      <c r="J2077">
        <v>3</v>
      </c>
      <c r="K2077">
        <v>3</v>
      </c>
      <c r="L2077">
        <v>3</v>
      </c>
      <c r="M2077"/>
      <c r="N2077">
        <v>1843</v>
      </c>
      <c r="O2077" s="9">
        <v>0.3</v>
      </c>
      <c r="P2077" t="s">
        <v>327</v>
      </c>
      <c r="Q2077">
        <v>3.3</v>
      </c>
      <c r="R2077">
        <v>4</v>
      </c>
      <c r="S2077">
        <v>0.16</v>
      </c>
    </row>
    <row r="2078" spans="1:19" x14ac:dyDescent="0.25">
      <c r="A2078">
        <v>110</v>
      </c>
      <c r="B2078">
        <v>112</v>
      </c>
      <c r="C2078">
        <v>100</v>
      </c>
      <c r="D2078">
        <v>8</v>
      </c>
      <c r="E2078">
        <v>1</v>
      </c>
      <c r="F2078">
        <v>1</v>
      </c>
      <c r="G2078">
        <v>2</v>
      </c>
      <c r="H2078">
        <v>3</v>
      </c>
      <c r="I2078">
        <v>2</v>
      </c>
      <c r="J2078">
        <v>3</v>
      </c>
      <c r="K2078">
        <v>4</v>
      </c>
      <c r="L2078">
        <v>2</v>
      </c>
      <c r="M2078"/>
      <c r="N2078" s="7">
        <v>1844</v>
      </c>
      <c r="O2078">
        <v>0.31</v>
      </c>
      <c r="P2078" t="s">
        <v>327</v>
      </c>
      <c r="Q2078">
        <v>3.2</v>
      </c>
      <c r="R2078">
        <v>2</v>
      </c>
      <c r="S2078">
        <v>0.15</v>
      </c>
    </row>
    <row r="2079" spans="1:19" x14ac:dyDescent="0.25">
      <c r="A2079">
        <v>112</v>
      </c>
      <c r="B2079">
        <v>114</v>
      </c>
      <c r="C2079">
        <v>100</v>
      </c>
      <c r="D2079">
        <v>7</v>
      </c>
      <c r="E2079">
        <v>1</v>
      </c>
      <c r="F2079">
        <v>1</v>
      </c>
      <c r="G2079">
        <v>1</v>
      </c>
      <c r="H2079">
        <v>3</v>
      </c>
      <c r="I2079">
        <v>1</v>
      </c>
      <c r="J2079">
        <v>3</v>
      </c>
      <c r="K2079">
        <v>4</v>
      </c>
      <c r="L2079">
        <v>2</v>
      </c>
      <c r="M2079"/>
      <c r="N2079">
        <v>1845</v>
      </c>
      <c r="O2079">
        <v>0.08</v>
      </c>
      <c r="P2079" t="s">
        <v>327</v>
      </c>
      <c r="Q2079" t="s">
        <v>1112</v>
      </c>
      <c r="R2079">
        <v>2</v>
      </c>
      <c r="S2079">
        <v>0.1</v>
      </c>
    </row>
    <row r="2080" spans="1:19" x14ac:dyDescent="0.25">
      <c r="A2080">
        <v>114</v>
      </c>
      <c r="B2080">
        <v>116</v>
      </c>
      <c r="C2080">
        <v>100</v>
      </c>
      <c r="D2080">
        <v>7</v>
      </c>
      <c r="E2080">
        <v>1</v>
      </c>
      <c r="F2080">
        <v>1</v>
      </c>
      <c r="G2080">
        <v>2</v>
      </c>
      <c r="H2080">
        <v>3</v>
      </c>
      <c r="I2080">
        <v>2</v>
      </c>
      <c r="J2080">
        <v>3</v>
      </c>
      <c r="K2080">
        <v>3</v>
      </c>
      <c r="L2080">
        <v>2</v>
      </c>
      <c r="M2080" t="s">
        <v>1660</v>
      </c>
      <c r="N2080" s="7">
        <v>1846</v>
      </c>
      <c r="O2080">
        <v>0.11</v>
      </c>
      <c r="P2080" t="s">
        <v>327</v>
      </c>
      <c r="Q2080">
        <v>2.1</v>
      </c>
      <c r="R2080">
        <v>1</v>
      </c>
      <c r="S2080">
        <v>0.08</v>
      </c>
    </row>
    <row r="2081" spans="1:22" x14ac:dyDescent="0.25">
      <c r="A2081">
        <v>116</v>
      </c>
      <c r="B2081">
        <v>118</v>
      </c>
      <c r="C2081">
        <v>100</v>
      </c>
      <c r="D2081">
        <v>7</v>
      </c>
      <c r="E2081">
        <v>1</v>
      </c>
      <c r="F2081">
        <v>1</v>
      </c>
      <c r="G2081">
        <v>1</v>
      </c>
      <c r="H2081">
        <v>3</v>
      </c>
      <c r="I2081">
        <v>3</v>
      </c>
      <c r="J2081">
        <v>3</v>
      </c>
      <c r="K2081">
        <v>4</v>
      </c>
      <c r="L2081">
        <v>2</v>
      </c>
      <c r="M2081"/>
      <c r="N2081">
        <v>1847</v>
      </c>
      <c r="O2081">
        <v>0.09</v>
      </c>
      <c r="P2081" t="s">
        <v>327</v>
      </c>
      <c r="Q2081">
        <v>0.7</v>
      </c>
      <c r="R2081">
        <v>1</v>
      </c>
      <c r="S2081">
        <v>0.1</v>
      </c>
    </row>
    <row r="2082" spans="1:22" x14ac:dyDescent="0.25">
      <c r="A2082">
        <v>118</v>
      </c>
      <c r="B2082">
        <v>120</v>
      </c>
      <c r="C2082">
        <v>100</v>
      </c>
      <c r="D2082">
        <v>8</v>
      </c>
      <c r="E2082">
        <v>1</v>
      </c>
      <c r="F2082">
        <v>1</v>
      </c>
      <c r="G2082">
        <v>1</v>
      </c>
      <c r="H2082">
        <v>3</v>
      </c>
      <c r="I2082">
        <v>3</v>
      </c>
      <c r="J2082">
        <v>3</v>
      </c>
      <c r="K2082">
        <v>4</v>
      </c>
      <c r="L2082">
        <v>3</v>
      </c>
      <c r="M2082" t="s">
        <v>1661</v>
      </c>
      <c r="N2082" s="7">
        <v>1848</v>
      </c>
      <c r="O2082" s="9">
        <v>0.2</v>
      </c>
      <c r="P2082" t="s">
        <v>327</v>
      </c>
      <c r="Q2082">
        <v>2</v>
      </c>
      <c r="R2082">
        <v>2</v>
      </c>
      <c r="S2082">
        <v>0.14000000000000001</v>
      </c>
    </row>
    <row r="2083" spans="1:22" x14ac:dyDescent="0.25">
      <c r="A2083">
        <v>120</v>
      </c>
      <c r="B2083">
        <v>122</v>
      </c>
      <c r="C2083">
        <v>100</v>
      </c>
      <c r="D2083">
        <v>12</v>
      </c>
      <c r="E2083">
        <v>1</v>
      </c>
      <c r="F2083">
        <v>1</v>
      </c>
      <c r="G2083">
        <v>1</v>
      </c>
      <c r="H2083">
        <v>3</v>
      </c>
      <c r="I2083">
        <v>3</v>
      </c>
      <c r="J2083">
        <v>3</v>
      </c>
      <c r="K2083">
        <v>3</v>
      </c>
      <c r="L2083">
        <v>2</v>
      </c>
      <c r="M2083"/>
      <c r="N2083">
        <v>1849</v>
      </c>
      <c r="O2083">
        <v>0.28000000000000003</v>
      </c>
      <c r="P2083" t="s">
        <v>327</v>
      </c>
      <c r="Q2083">
        <v>3.1</v>
      </c>
      <c r="R2083">
        <v>8</v>
      </c>
      <c r="S2083">
        <v>0.18</v>
      </c>
    </row>
    <row r="2084" spans="1:22" x14ac:dyDescent="0.25">
      <c r="A2084">
        <v>122</v>
      </c>
      <c r="B2084">
        <v>124</v>
      </c>
      <c r="C2084">
        <v>100</v>
      </c>
      <c r="D2084">
        <v>10</v>
      </c>
      <c r="E2084">
        <v>1</v>
      </c>
      <c r="F2084">
        <v>1</v>
      </c>
      <c r="G2084">
        <v>1</v>
      </c>
      <c r="H2084">
        <v>3</v>
      </c>
      <c r="I2084">
        <v>2</v>
      </c>
      <c r="J2084">
        <v>3</v>
      </c>
      <c r="K2084">
        <v>3</v>
      </c>
      <c r="L2084">
        <v>2</v>
      </c>
      <c r="M2084" t="s">
        <v>1662</v>
      </c>
      <c r="N2084" s="7">
        <v>1850</v>
      </c>
      <c r="O2084">
        <v>0.25</v>
      </c>
      <c r="P2084" t="s">
        <v>327</v>
      </c>
      <c r="Q2084">
        <v>3.6</v>
      </c>
      <c r="R2084">
        <v>29</v>
      </c>
      <c r="S2084">
        <v>0.13</v>
      </c>
    </row>
    <row r="2085" spans="1:22" x14ac:dyDescent="0.25">
      <c r="A2085">
        <v>124</v>
      </c>
      <c r="B2085">
        <v>126</v>
      </c>
      <c r="C2085">
        <v>100</v>
      </c>
      <c r="D2085">
        <v>5</v>
      </c>
      <c r="E2085">
        <v>1</v>
      </c>
      <c r="F2085">
        <v>1</v>
      </c>
      <c r="G2085">
        <v>1</v>
      </c>
      <c r="H2085">
        <v>3</v>
      </c>
      <c r="I2085">
        <v>3</v>
      </c>
      <c r="J2085">
        <v>3</v>
      </c>
      <c r="K2085">
        <v>3</v>
      </c>
      <c r="L2085">
        <v>2</v>
      </c>
      <c r="M2085" t="s">
        <v>1663</v>
      </c>
      <c r="N2085">
        <v>1851</v>
      </c>
      <c r="O2085">
        <v>0.14000000000000001</v>
      </c>
      <c r="P2085" t="s">
        <v>327</v>
      </c>
      <c r="Q2085">
        <v>1.3</v>
      </c>
      <c r="R2085">
        <v>9</v>
      </c>
      <c r="S2085">
        <v>0.11</v>
      </c>
    </row>
    <row r="2086" spans="1:22" x14ac:dyDescent="0.25">
      <c r="A2086">
        <v>126</v>
      </c>
      <c r="B2086">
        <v>128</v>
      </c>
      <c r="C2086">
        <v>100</v>
      </c>
      <c r="D2086">
        <v>5</v>
      </c>
      <c r="E2086">
        <v>1</v>
      </c>
      <c r="F2086">
        <v>1</v>
      </c>
      <c r="G2086">
        <v>1</v>
      </c>
      <c r="H2086">
        <v>3</v>
      </c>
      <c r="I2086">
        <v>3</v>
      </c>
      <c r="J2086">
        <v>3</v>
      </c>
      <c r="K2086">
        <v>3</v>
      </c>
      <c r="L2086">
        <v>2</v>
      </c>
      <c r="M2086"/>
      <c r="N2086" s="7">
        <v>1852</v>
      </c>
      <c r="O2086">
        <v>0.11</v>
      </c>
      <c r="P2086" t="s">
        <v>327</v>
      </c>
      <c r="Q2086">
        <v>1.1000000000000001</v>
      </c>
      <c r="R2086">
        <v>8</v>
      </c>
      <c r="S2086">
        <v>7.0000000000000007E-2</v>
      </c>
    </row>
    <row r="2087" spans="1:22" x14ac:dyDescent="0.25">
      <c r="A2087">
        <v>128</v>
      </c>
      <c r="B2087">
        <v>130</v>
      </c>
      <c r="C2087">
        <v>100</v>
      </c>
      <c r="D2087">
        <v>6</v>
      </c>
      <c r="E2087">
        <v>1</v>
      </c>
      <c r="F2087">
        <v>1</v>
      </c>
      <c r="G2087">
        <v>1</v>
      </c>
      <c r="H2087">
        <v>3</v>
      </c>
      <c r="I2087">
        <v>2</v>
      </c>
      <c r="J2087">
        <v>3</v>
      </c>
      <c r="K2087">
        <v>3</v>
      </c>
      <c r="L2087">
        <v>2</v>
      </c>
      <c r="M2087"/>
      <c r="N2087">
        <v>1853</v>
      </c>
      <c r="O2087">
        <v>0.17</v>
      </c>
      <c r="P2087" t="s">
        <v>327</v>
      </c>
      <c r="Q2087">
        <v>1.7</v>
      </c>
      <c r="R2087">
        <v>9</v>
      </c>
      <c r="S2087">
        <v>0.12</v>
      </c>
    </row>
    <row r="2088" spans="1:22" x14ac:dyDescent="0.25">
      <c r="A2088">
        <v>130</v>
      </c>
      <c r="B2088">
        <v>132</v>
      </c>
      <c r="C2088">
        <v>100</v>
      </c>
      <c r="D2088">
        <v>6</v>
      </c>
      <c r="E2088">
        <v>1</v>
      </c>
      <c r="F2088">
        <v>1</v>
      </c>
      <c r="G2088">
        <v>2</v>
      </c>
      <c r="H2088">
        <v>3</v>
      </c>
      <c r="I2088">
        <v>3</v>
      </c>
      <c r="J2088">
        <v>3</v>
      </c>
      <c r="K2088">
        <v>3</v>
      </c>
      <c r="L2088">
        <v>3</v>
      </c>
      <c r="M2088" t="s">
        <v>1664</v>
      </c>
      <c r="N2088" s="7">
        <v>1854</v>
      </c>
      <c r="O2088">
        <v>0.21</v>
      </c>
      <c r="P2088" t="s">
        <v>327</v>
      </c>
      <c r="Q2088">
        <v>2.2999999999999998</v>
      </c>
      <c r="R2088">
        <v>11</v>
      </c>
      <c r="S2088">
        <v>0.15</v>
      </c>
    </row>
    <row r="2089" spans="1:22" x14ac:dyDescent="0.25">
      <c r="A2089">
        <v>132</v>
      </c>
      <c r="B2089">
        <v>134</v>
      </c>
      <c r="C2089">
        <v>100</v>
      </c>
      <c r="D2089">
        <v>6</v>
      </c>
      <c r="E2089">
        <v>1</v>
      </c>
      <c r="F2089">
        <v>1</v>
      </c>
      <c r="G2089">
        <v>2</v>
      </c>
      <c r="H2089">
        <v>3</v>
      </c>
      <c r="I2089">
        <v>3</v>
      </c>
      <c r="J2089">
        <v>3</v>
      </c>
      <c r="K2089">
        <v>3</v>
      </c>
      <c r="L2089">
        <v>3</v>
      </c>
      <c r="M2089"/>
      <c r="N2089">
        <v>1855</v>
      </c>
      <c r="O2089" s="9">
        <v>0.5</v>
      </c>
      <c r="P2089" t="s">
        <v>327</v>
      </c>
      <c r="Q2089">
        <v>8.3000000000000007</v>
      </c>
      <c r="R2089">
        <v>6</v>
      </c>
      <c r="S2089">
        <v>0.22</v>
      </c>
    </row>
    <row r="2090" spans="1:22" x14ac:dyDescent="0.25">
      <c r="A2090">
        <v>134</v>
      </c>
      <c r="B2090">
        <v>136</v>
      </c>
      <c r="C2090">
        <v>100</v>
      </c>
      <c r="D2090">
        <v>6</v>
      </c>
      <c r="E2090">
        <v>1</v>
      </c>
      <c r="F2090">
        <v>1</v>
      </c>
      <c r="G2090">
        <v>1</v>
      </c>
      <c r="H2090">
        <v>3</v>
      </c>
      <c r="I2090">
        <v>3</v>
      </c>
      <c r="J2090">
        <v>3</v>
      </c>
      <c r="K2090">
        <v>3</v>
      </c>
      <c r="L2090">
        <v>2</v>
      </c>
      <c r="M2090"/>
      <c r="N2090" s="7">
        <v>1856</v>
      </c>
      <c r="O2090">
        <v>0.12</v>
      </c>
      <c r="P2090" t="s">
        <v>327</v>
      </c>
      <c r="Q2090">
        <v>1.3</v>
      </c>
      <c r="R2090">
        <v>2</v>
      </c>
      <c r="S2090">
        <v>7.0000000000000007E-2</v>
      </c>
    </row>
    <row r="2091" spans="1:22" x14ac:dyDescent="0.25">
      <c r="A2091">
        <v>136</v>
      </c>
      <c r="B2091">
        <v>138</v>
      </c>
      <c r="C2091">
        <v>100</v>
      </c>
      <c r="D2091">
        <v>6</v>
      </c>
      <c r="E2091">
        <v>1</v>
      </c>
      <c r="F2091">
        <v>1</v>
      </c>
      <c r="G2091">
        <v>2</v>
      </c>
      <c r="H2091">
        <v>3</v>
      </c>
      <c r="I2091">
        <v>3</v>
      </c>
      <c r="J2091">
        <v>3</v>
      </c>
      <c r="K2091">
        <v>3</v>
      </c>
      <c r="L2091">
        <v>2</v>
      </c>
      <c r="M2091"/>
      <c r="N2091">
        <v>1857</v>
      </c>
      <c r="O2091">
        <v>0.28000000000000003</v>
      </c>
      <c r="P2091" t="s">
        <v>327</v>
      </c>
      <c r="Q2091">
        <v>3.8</v>
      </c>
      <c r="R2091">
        <v>3</v>
      </c>
      <c r="S2091">
        <v>0.17</v>
      </c>
    </row>
    <row r="2092" spans="1:22" x14ac:dyDescent="0.25">
      <c r="A2092">
        <v>138</v>
      </c>
      <c r="B2092">
        <v>140</v>
      </c>
      <c r="C2092">
        <v>100</v>
      </c>
      <c r="D2092">
        <v>5</v>
      </c>
      <c r="E2092">
        <v>1</v>
      </c>
      <c r="F2092">
        <v>1</v>
      </c>
      <c r="G2092">
        <v>2</v>
      </c>
      <c r="H2092">
        <v>3</v>
      </c>
      <c r="I2092">
        <v>2</v>
      </c>
      <c r="J2092">
        <v>3</v>
      </c>
      <c r="K2092">
        <v>4</v>
      </c>
      <c r="L2092">
        <v>1</v>
      </c>
      <c r="M2092"/>
      <c r="N2092" s="7">
        <v>1858</v>
      </c>
      <c r="O2092">
        <v>0.15</v>
      </c>
      <c r="P2092" t="s">
        <v>327</v>
      </c>
      <c r="Q2092">
        <v>1.3</v>
      </c>
      <c r="R2092">
        <v>3</v>
      </c>
      <c r="S2092">
        <v>0.12</v>
      </c>
    </row>
    <row r="2093" spans="1:22" x14ac:dyDescent="0.25">
      <c r="A2093">
        <v>140</v>
      </c>
      <c r="B2093">
        <v>142</v>
      </c>
      <c r="C2093">
        <v>100</v>
      </c>
      <c r="D2093">
        <v>5</v>
      </c>
      <c r="E2093">
        <v>1</v>
      </c>
      <c r="F2093">
        <v>1</v>
      </c>
      <c r="G2093">
        <v>2</v>
      </c>
      <c r="H2093">
        <v>3</v>
      </c>
      <c r="I2093">
        <v>1</v>
      </c>
      <c r="J2093">
        <v>3</v>
      </c>
      <c r="K2093">
        <v>4</v>
      </c>
      <c r="L2093">
        <v>2</v>
      </c>
      <c r="M2093"/>
      <c r="N2093">
        <v>1859</v>
      </c>
      <c r="O2093">
        <v>0.19</v>
      </c>
      <c r="P2093">
        <v>5.0000000000000001E-3</v>
      </c>
      <c r="Q2093">
        <v>1.3</v>
      </c>
      <c r="R2093">
        <v>4</v>
      </c>
      <c r="S2093">
        <v>0.17</v>
      </c>
    </row>
    <row r="2094" spans="1:22" x14ac:dyDescent="0.25">
      <c r="C2094" s="45"/>
      <c r="M2094" s="45" t="s">
        <v>600</v>
      </c>
      <c r="N2094" s="59">
        <v>1860</v>
      </c>
      <c r="O2094" s="45">
        <v>1.07</v>
      </c>
      <c r="P2094">
        <v>0.151</v>
      </c>
      <c r="Q2094" s="45">
        <v>98</v>
      </c>
      <c r="R2094">
        <v>13</v>
      </c>
      <c r="S2094" s="45">
        <v>0.44</v>
      </c>
    </row>
    <row r="2095" spans="1:22" x14ac:dyDescent="0.25">
      <c r="A2095">
        <v>142</v>
      </c>
      <c r="B2095">
        <v>144</v>
      </c>
      <c r="C2095">
        <v>100</v>
      </c>
      <c r="D2095">
        <v>4</v>
      </c>
      <c r="E2095">
        <v>1</v>
      </c>
      <c r="F2095">
        <v>1</v>
      </c>
      <c r="G2095">
        <v>2</v>
      </c>
      <c r="H2095">
        <v>3</v>
      </c>
      <c r="I2095">
        <v>1</v>
      </c>
      <c r="J2095">
        <v>2</v>
      </c>
      <c r="K2095">
        <v>4</v>
      </c>
      <c r="L2095">
        <v>2</v>
      </c>
      <c r="M2095" t="s">
        <v>1665</v>
      </c>
      <c r="N2095">
        <v>1861</v>
      </c>
      <c r="O2095">
        <v>0.08</v>
      </c>
      <c r="P2095" t="s">
        <v>327</v>
      </c>
      <c r="Q2095">
        <v>1.8</v>
      </c>
      <c r="R2095">
        <v>4</v>
      </c>
      <c r="S2095">
        <v>0.11</v>
      </c>
      <c r="V2095">
        <f>AVERAGE(O2095:O2113,O2115:O2133,O2135:O2140)</f>
        <v>5.2954545454545449E-2</v>
      </c>
    </row>
    <row r="2096" spans="1:22" x14ac:dyDescent="0.25">
      <c r="A2096">
        <v>144</v>
      </c>
      <c r="B2096">
        <v>146</v>
      </c>
      <c r="C2096">
        <v>100</v>
      </c>
      <c r="D2096">
        <v>8</v>
      </c>
      <c r="E2096">
        <v>1</v>
      </c>
      <c r="F2096">
        <v>2</v>
      </c>
      <c r="G2096">
        <v>1</v>
      </c>
      <c r="H2096">
        <v>2</v>
      </c>
      <c r="I2096">
        <v>0</v>
      </c>
      <c r="J2096">
        <v>1</v>
      </c>
      <c r="K2096">
        <v>4</v>
      </c>
      <c r="L2096">
        <v>1</v>
      </c>
      <c r="M2096" t="s">
        <v>1666</v>
      </c>
      <c r="N2096" s="7">
        <v>1862</v>
      </c>
      <c r="O2096">
        <v>0.06</v>
      </c>
      <c r="P2096" t="s">
        <v>327</v>
      </c>
      <c r="Q2096">
        <v>0.6</v>
      </c>
      <c r="R2096">
        <v>5</v>
      </c>
      <c r="S2096">
        <v>0.04</v>
      </c>
    </row>
    <row r="2097" spans="1:19" x14ac:dyDescent="0.25">
      <c r="A2097">
        <v>146</v>
      </c>
      <c r="B2097">
        <v>148</v>
      </c>
      <c r="C2097">
        <v>100</v>
      </c>
      <c r="D2097">
        <v>7</v>
      </c>
      <c r="E2097">
        <v>1</v>
      </c>
      <c r="F2097">
        <v>1</v>
      </c>
      <c r="G2097">
        <v>1</v>
      </c>
      <c r="H2097">
        <v>3</v>
      </c>
      <c r="I2097">
        <v>1</v>
      </c>
      <c r="J2097">
        <v>1</v>
      </c>
      <c r="K2097">
        <v>4</v>
      </c>
      <c r="L2097">
        <v>1</v>
      </c>
      <c r="M2097"/>
      <c r="N2097">
        <v>1863</v>
      </c>
      <c r="O2097">
        <v>7.0000000000000007E-2</v>
      </c>
      <c r="P2097" t="s">
        <v>327</v>
      </c>
      <c r="Q2097">
        <v>0.5</v>
      </c>
      <c r="R2097">
        <v>4</v>
      </c>
      <c r="S2097">
        <v>0.06</v>
      </c>
    </row>
    <row r="2098" spans="1:19" x14ac:dyDescent="0.25">
      <c r="A2098">
        <v>148</v>
      </c>
      <c r="B2098">
        <v>150</v>
      </c>
      <c r="C2098">
        <v>100</v>
      </c>
      <c r="D2098">
        <v>8</v>
      </c>
      <c r="E2098">
        <v>1</v>
      </c>
      <c r="F2098">
        <v>1</v>
      </c>
      <c r="G2098">
        <v>1</v>
      </c>
      <c r="H2098">
        <v>3</v>
      </c>
      <c r="I2098">
        <v>2</v>
      </c>
      <c r="J2098">
        <v>2</v>
      </c>
      <c r="K2098">
        <v>4</v>
      </c>
      <c r="L2098">
        <v>1</v>
      </c>
      <c r="M2098"/>
      <c r="N2098" s="7">
        <v>1864</v>
      </c>
      <c r="O2098">
        <v>0.11</v>
      </c>
      <c r="P2098" t="s">
        <v>327</v>
      </c>
      <c r="Q2098">
        <v>0.6</v>
      </c>
      <c r="R2098">
        <v>4</v>
      </c>
      <c r="S2098">
        <v>0.1</v>
      </c>
    </row>
    <row r="2099" spans="1:19" x14ac:dyDescent="0.25">
      <c r="A2099">
        <v>150</v>
      </c>
      <c r="B2099">
        <v>152</v>
      </c>
      <c r="C2099">
        <v>100</v>
      </c>
      <c r="D2099">
        <v>5</v>
      </c>
      <c r="E2099">
        <v>1</v>
      </c>
      <c r="F2099">
        <v>1</v>
      </c>
      <c r="G2099">
        <v>1</v>
      </c>
      <c r="H2099">
        <v>3</v>
      </c>
      <c r="I2099">
        <v>3</v>
      </c>
      <c r="J2099">
        <v>3</v>
      </c>
      <c r="K2099">
        <v>4</v>
      </c>
      <c r="L2099">
        <v>1</v>
      </c>
      <c r="M2099"/>
      <c r="N2099">
        <v>1865</v>
      </c>
      <c r="O2099">
        <v>0.05</v>
      </c>
      <c r="P2099">
        <v>8.9999999999999993E-3</v>
      </c>
      <c r="Q2099">
        <v>0.9</v>
      </c>
      <c r="R2099">
        <v>4</v>
      </c>
      <c r="S2099">
        <v>0.03</v>
      </c>
    </row>
    <row r="2100" spans="1:19" x14ac:dyDescent="0.25">
      <c r="A2100">
        <v>152</v>
      </c>
      <c r="B2100">
        <v>154</v>
      </c>
      <c r="C2100">
        <v>100</v>
      </c>
      <c r="D2100">
        <v>4</v>
      </c>
      <c r="E2100">
        <v>1</v>
      </c>
      <c r="F2100">
        <v>1</v>
      </c>
      <c r="G2100">
        <v>1</v>
      </c>
      <c r="H2100">
        <v>3</v>
      </c>
      <c r="I2100">
        <v>3</v>
      </c>
      <c r="J2100">
        <v>3</v>
      </c>
      <c r="K2100">
        <v>4</v>
      </c>
      <c r="L2100">
        <v>1</v>
      </c>
      <c r="M2100"/>
      <c r="N2100" s="7">
        <v>1866</v>
      </c>
      <c r="O2100">
        <v>0.05</v>
      </c>
      <c r="P2100">
        <v>0.01</v>
      </c>
      <c r="Q2100">
        <v>1</v>
      </c>
      <c r="R2100">
        <v>4</v>
      </c>
      <c r="S2100">
        <v>0.04</v>
      </c>
    </row>
    <row r="2101" spans="1:19" x14ac:dyDescent="0.25">
      <c r="A2101">
        <v>154</v>
      </c>
      <c r="B2101">
        <v>156</v>
      </c>
      <c r="C2101">
        <v>100</v>
      </c>
      <c r="D2101">
        <v>5</v>
      </c>
      <c r="E2101">
        <v>1</v>
      </c>
      <c r="F2101">
        <v>1</v>
      </c>
      <c r="G2101">
        <v>1</v>
      </c>
      <c r="H2101">
        <v>3</v>
      </c>
      <c r="I2101">
        <v>3</v>
      </c>
      <c r="J2101">
        <v>3</v>
      </c>
      <c r="K2101">
        <v>4</v>
      </c>
      <c r="L2101">
        <v>1</v>
      </c>
      <c r="M2101" t="s">
        <v>1667</v>
      </c>
      <c r="N2101">
        <v>1867</v>
      </c>
      <c r="O2101">
        <v>0.04</v>
      </c>
      <c r="P2101" t="s">
        <v>327</v>
      </c>
      <c r="Q2101" t="s">
        <v>1112</v>
      </c>
      <c r="R2101">
        <v>4</v>
      </c>
      <c r="S2101">
        <v>0.03</v>
      </c>
    </row>
    <row r="2102" spans="1:19" x14ac:dyDescent="0.25">
      <c r="A2102">
        <v>156</v>
      </c>
      <c r="B2102">
        <v>158</v>
      </c>
      <c r="C2102">
        <v>100</v>
      </c>
      <c r="D2102">
        <v>6</v>
      </c>
      <c r="E2102">
        <v>1</v>
      </c>
      <c r="F2102">
        <v>1</v>
      </c>
      <c r="G2102">
        <v>1</v>
      </c>
      <c r="H2102">
        <v>3</v>
      </c>
      <c r="I2102">
        <v>2</v>
      </c>
      <c r="J2102">
        <v>3</v>
      </c>
      <c r="K2102">
        <v>4</v>
      </c>
      <c r="L2102">
        <v>1</v>
      </c>
      <c r="M2102" t="s">
        <v>1668</v>
      </c>
      <c r="N2102" s="7">
        <v>1868</v>
      </c>
      <c r="O2102">
        <v>0.13</v>
      </c>
      <c r="P2102" t="s">
        <v>327</v>
      </c>
      <c r="Q2102">
        <v>1.1000000000000001</v>
      </c>
      <c r="R2102">
        <v>3</v>
      </c>
      <c r="S2102">
        <v>0.12</v>
      </c>
    </row>
    <row r="2103" spans="1:19" x14ac:dyDescent="0.25">
      <c r="A2103">
        <v>158</v>
      </c>
      <c r="B2103">
        <v>160</v>
      </c>
      <c r="C2103">
        <v>100</v>
      </c>
      <c r="D2103">
        <v>10</v>
      </c>
      <c r="E2103">
        <v>1</v>
      </c>
      <c r="F2103">
        <v>1</v>
      </c>
      <c r="G2103">
        <v>1</v>
      </c>
      <c r="H2103">
        <v>3</v>
      </c>
      <c r="I2103">
        <v>3</v>
      </c>
      <c r="J2103">
        <v>3</v>
      </c>
      <c r="K2103">
        <v>4</v>
      </c>
      <c r="L2103">
        <v>1</v>
      </c>
      <c r="M2103"/>
      <c r="N2103">
        <v>1869</v>
      </c>
      <c r="O2103">
        <v>7.0000000000000007E-2</v>
      </c>
      <c r="P2103" t="s">
        <v>327</v>
      </c>
      <c r="Q2103">
        <v>0.7</v>
      </c>
      <c r="R2103">
        <v>3</v>
      </c>
      <c r="S2103">
        <v>7.0000000000000007E-2</v>
      </c>
    </row>
    <row r="2104" spans="1:19" x14ac:dyDescent="0.25">
      <c r="A2104">
        <v>160</v>
      </c>
      <c r="B2104">
        <v>162</v>
      </c>
      <c r="C2104">
        <v>100</v>
      </c>
      <c r="D2104">
        <v>9</v>
      </c>
      <c r="E2104">
        <v>1</v>
      </c>
      <c r="F2104">
        <v>1</v>
      </c>
      <c r="G2104">
        <v>1</v>
      </c>
      <c r="H2104">
        <v>3</v>
      </c>
      <c r="I2104">
        <v>3</v>
      </c>
      <c r="J2104">
        <v>3</v>
      </c>
      <c r="K2104">
        <v>4</v>
      </c>
      <c r="L2104">
        <v>1</v>
      </c>
      <c r="M2104"/>
      <c r="N2104" s="7">
        <v>1870</v>
      </c>
      <c r="O2104">
        <v>0.08</v>
      </c>
      <c r="P2104" t="s">
        <v>327</v>
      </c>
      <c r="Q2104">
        <v>0.6</v>
      </c>
      <c r="R2104">
        <v>5</v>
      </c>
      <c r="S2104">
        <v>7.0000000000000007E-2</v>
      </c>
    </row>
    <row r="2105" spans="1:19" x14ac:dyDescent="0.25">
      <c r="A2105">
        <v>162</v>
      </c>
      <c r="B2105">
        <v>164</v>
      </c>
      <c r="C2105">
        <v>100</v>
      </c>
      <c r="D2105">
        <v>10</v>
      </c>
      <c r="E2105">
        <v>1</v>
      </c>
      <c r="F2105">
        <v>1</v>
      </c>
      <c r="G2105">
        <v>1</v>
      </c>
      <c r="H2105">
        <v>3</v>
      </c>
      <c r="I2105">
        <v>3</v>
      </c>
      <c r="J2105">
        <v>3</v>
      </c>
      <c r="K2105">
        <v>4</v>
      </c>
      <c r="L2105">
        <v>1</v>
      </c>
      <c r="M2105"/>
      <c r="N2105">
        <v>1871</v>
      </c>
      <c r="O2105">
        <v>0.05</v>
      </c>
      <c r="P2105" t="s">
        <v>327</v>
      </c>
      <c r="Q2105" t="s">
        <v>1112</v>
      </c>
      <c r="R2105">
        <v>4</v>
      </c>
      <c r="S2105">
        <v>0.05</v>
      </c>
    </row>
    <row r="2106" spans="1:19" x14ac:dyDescent="0.25">
      <c r="A2106">
        <v>164</v>
      </c>
      <c r="B2106">
        <v>166</v>
      </c>
      <c r="C2106">
        <v>100</v>
      </c>
      <c r="D2106">
        <v>8</v>
      </c>
      <c r="E2106">
        <v>1</v>
      </c>
      <c r="F2106">
        <v>1</v>
      </c>
      <c r="G2106">
        <v>1</v>
      </c>
      <c r="H2106">
        <v>3</v>
      </c>
      <c r="I2106">
        <v>3</v>
      </c>
      <c r="J2106">
        <v>3</v>
      </c>
      <c r="K2106">
        <v>4</v>
      </c>
      <c r="L2106">
        <v>1</v>
      </c>
      <c r="M2106"/>
      <c r="N2106" s="7">
        <v>1872</v>
      </c>
      <c r="O2106">
        <v>0.03</v>
      </c>
      <c r="P2106" t="s">
        <v>327</v>
      </c>
      <c r="Q2106" t="s">
        <v>1112</v>
      </c>
      <c r="R2106">
        <v>3</v>
      </c>
      <c r="S2106">
        <v>0.04</v>
      </c>
    </row>
    <row r="2107" spans="1:19" x14ac:dyDescent="0.25">
      <c r="A2107">
        <v>166</v>
      </c>
      <c r="B2107">
        <v>168</v>
      </c>
      <c r="C2107">
        <v>100</v>
      </c>
      <c r="D2107">
        <v>4</v>
      </c>
      <c r="E2107">
        <v>1</v>
      </c>
      <c r="F2107">
        <v>1</v>
      </c>
      <c r="G2107">
        <v>1</v>
      </c>
      <c r="H2107">
        <v>3</v>
      </c>
      <c r="I2107">
        <v>3</v>
      </c>
      <c r="J2107">
        <v>3</v>
      </c>
      <c r="K2107">
        <v>4</v>
      </c>
      <c r="L2107">
        <v>1</v>
      </c>
      <c r="M2107"/>
      <c r="N2107">
        <v>1873</v>
      </c>
      <c r="O2107">
        <v>0.04</v>
      </c>
      <c r="P2107" t="s">
        <v>327</v>
      </c>
      <c r="Q2107" t="s">
        <v>1112</v>
      </c>
      <c r="R2107">
        <v>2</v>
      </c>
      <c r="S2107">
        <v>7.0000000000000007E-2</v>
      </c>
    </row>
    <row r="2108" spans="1:19" x14ac:dyDescent="0.25">
      <c r="A2108">
        <v>168</v>
      </c>
      <c r="B2108">
        <v>170</v>
      </c>
      <c r="C2108">
        <v>100</v>
      </c>
      <c r="D2108">
        <v>9</v>
      </c>
      <c r="E2108">
        <v>1</v>
      </c>
      <c r="F2108">
        <v>1</v>
      </c>
      <c r="G2108">
        <v>1</v>
      </c>
      <c r="H2108">
        <v>3</v>
      </c>
      <c r="I2108">
        <v>3</v>
      </c>
      <c r="J2108">
        <v>3</v>
      </c>
      <c r="K2108">
        <v>4</v>
      </c>
      <c r="L2108">
        <v>1</v>
      </c>
      <c r="M2108" t="s">
        <v>1669</v>
      </c>
      <c r="N2108" s="7">
        <v>1874</v>
      </c>
      <c r="O2108">
        <v>0.04</v>
      </c>
      <c r="P2108" t="s">
        <v>327</v>
      </c>
      <c r="Q2108" t="s">
        <v>1112</v>
      </c>
      <c r="R2108">
        <v>3</v>
      </c>
      <c r="S2108">
        <v>0.05</v>
      </c>
    </row>
    <row r="2109" spans="1:19" x14ac:dyDescent="0.25">
      <c r="A2109">
        <v>170</v>
      </c>
      <c r="B2109">
        <v>172</v>
      </c>
      <c r="C2109">
        <v>100</v>
      </c>
      <c r="D2109">
        <v>6</v>
      </c>
      <c r="E2109">
        <v>1</v>
      </c>
      <c r="F2109">
        <v>1</v>
      </c>
      <c r="H2109">
        <v>3</v>
      </c>
      <c r="I2109">
        <v>3</v>
      </c>
      <c r="J2109">
        <v>3</v>
      </c>
      <c r="K2109">
        <v>4</v>
      </c>
      <c r="L2109">
        <v>2</v>
      </c>
      <c r="M2109" t="s">
        <v>1670</v>
      </c>
      <c r="N2109">
        <v>1875</v>
      </c>
      <c r="O2109">
        <v>0.06</v>
      </c>
      <c r="P2109" t="s">
        <v>327</v>
      </c>
      <c r="Q2109">
        <v>0.8</v>
      </c>
      <c r="R2109">
        <v>4</v>
      </c>
      <c r="S2109">
        <v>0.05</v>
      </c>
    </row>
    <row r="2110" spans="1:19" x14ac:dyDescent="0.25">
      <c r="A2110">
        <v>172</v>
      </c>
      <c r="B2110">
        <v>174</v>
      </c>
      <c r="C2110">
        <v>100</v>
      </c>
      <c r="D2110">
        <v>8</v>
      </c>
      <c r="E2110">
        <v>1</v>
      </c>
      <c r="F2110">
        <v>1</v>
      </c>
      <c r="G2110">
        <v>2</v>
      </c>
      <c r="H2110">
        <v>3</v>
      </c>
      <c r="I2110">
        <v>3</v>
      </c>
      <c r="J2110">
        <v>3</v>
      </c>
      <c r="K2110">
        <v>4</v>
      </c>
      <c r="L2110">
        <v>1</v>
      </c>
      <c r="M2110"/>
      <c r="N2110" s="7">
        <v>1876</v>
      </c>
      <c r="O2110">
        <v>0.02</v>
      </c>
      <c r="P2110" t="s">
        <v>327</v>
      </c>
      <c r="Q2110" t="s">
        <v>1112</v>
      </c>
      <c r="R2110">
        <v>3</v>
      </c>
      <c r="S2110">
        <v>0.02</v>
      </c>
    </row>
    <row r="2111" spans="1:19" x14ac:dyDescent="0.25">
      <c r="A2111">
        <v>174</v>
      </c>
      <c r="B2111">
        <v>176</v>
      </c>
      <c r="C2111">
        <v>100</v>
      </c>
      <c r="D2111">
        <v>6</v>
      </c>
      <c r="E2111">
        <v>1</v>
      </c>
      <c r="F2111">
        <v>1</v>
      </c>
      <c r="G2111">
        <v>2</v>
      </c>
      <c r="H2111">
        <v>3</v>
      </c>
      <c r="I2111">
        <v>3</v>
      </c>
      <c r="J2111">
        <v>3</v>
      </c>
      <c r="K2111">
        <v>4</v>
      </c>
      <c r="L2111">
        <v>1</v>
      </c>
      <c r="M2111"/>
      <c r="N2111">
        <v>1877</v>
      </c>
      <c r="O2111">
        <v>0.03</v>
      </c>
      <c r="P2111" t="s">
        <v>327</v>
      </c>
      <c r="Q2111" t="s">
        <v>1112</v>
      </c>
      <c r="R2111">
        <v>2</v>
      </c>
      <c r="S2111">
        <v>0.05</v>
      </c>
    </row>
    <row r="2112" spans="1:19" x14ac:dyDescent="0.25">
      <c r="A2112">
        <v>176</v>
      </c>
      <c r="B2112">
        <v>178</v>
      </c>
      <c r="C2112">
        <v>100</v>
      </c>
      <c r="D2112">
        <v>10</v>
      </c>
      <c r="E2112">
        <v>1</v>
      </c>
      <c r="F2112">
        <v>1</v>
      </c>
      <c r="G2112">
        <v>1</v>
      </c>
      <c r="H2112">
        <v>3</v>
      </c>
      <c r="I2112">
        <v>3</v>
      </c>
      <c r="J2112">
        <v>3</v>
      </c>
      <c r="K2112">
        <v>4</v>
      </c>
      <c r="L2112">
        <v>1</v>
      </c>
      <c r="M2112"/>
      <c r="N2112" s="7">
        <v>1878</v>
      </c>
      <c r="O2112">
        <v>0.11</v>
      </c>
      <c r="P2112" t="s">
        <v>327</v>
      </c>
      <c r="Q2112">
        <v>0.9</v>
      </c>
      <c r="R2112">
        <v>1</v>
      </c>
      <c r="S2112">
        <v>0.15</v>
      </c>
    </row>
    <row r="2113" spans="1:19" x14ac:dyDescent="0.25">
      <c r="A2113">
        <v>178</v>
      </c>
      <c r="B2113">
        <v>180</v>
      </c>
      <c r="C2113">
        <v>100</v>
      </c>
      <c r="D2113">
        <v>16</v>
      </c>
      <c r="E2113">
        <v>1</v>
      </c>
      <c r="F2113">
        <v>1</v>
      </c>
      <c r="G2113">
        <v>1</v>
      </c>
      <c r="H2113">
        <v>3</v>
      </c>
      <c r="I2113">
        <v>3</v>
      </c>
      <c r="J2113">
        <v>3</v>
      </c>
      <c r="K2113">
        <v>4</v>
      </c>
      <c r="L2113">
        <v>1</v>
      </c>
      <c r="M2113"/>
      <c r="N2113">
        <v>1879</v>
      </c>
      <c r="O2113">
        <v>0.04</v>
      </c>
      <c r="P2113" t="s">
        <v>327</v>
      </c>
      <c r="Q2113" t="s">
        <v>1112</v>
      </c>
      <c r="R2113">
        <v>5</v>
      </c>
      <c r="S2113">
        <v>0.04</v>
      </c>
    </row>
    <row r="2114" spans="1:19" x14ac:dyDescent="0.25">
      <c r="F2114">
        <v>1</v>
      </c>
      <c r="M2114" s="45" t="s">
        <v>369</v>
      </c>
      <c r="N2114" s="59">
        <v>1880</v>
      </c>
      <c r="O2114" s="45">
        <v>0.49</v>
      </c>
      <c r="P2114">
        <v>8.0000000000000002E-3</v>
      </c>
      <c r="Q2114" s="45">
        <v>32.9</v>
      </c>
      <c r="R2114">
        <v>11</v>
      </c>
      <c r="S2114" s="45">
        <v>0.17</v>
      </c>
    </row>
    <row r="2115" spans="1:19" x14ac:dyDescent="0.25">
      <c r="A2115">
        <v>180</v>
      </c>
      <c r="B2115">
        <v>182</v>
      </c>
      <c r="C2115">
        <v>100</v>
      </c>
      <c r="D2115">
        <v>6</v>
      </c>
      <c r="E2115">
        <v>1</v>
      </c>
      <c r="F2115">
        <v>1</v>
      </c>
      <c r="G2115">
        <v>1</v>
      </c>
      <c r="H2115">
        <v>3</v>
      </c>
      <c r="I2115">
        <v>3</v>
      </c>
      <c r="J2115">
        <v>3</v>
      </c>
      <c r="K2115">
        <v>4</v>
      </c>
      <c r="L2115">
        <v>1</v>
      </c>
      <c r="M2115"/>
      <c r="N2115">
        <v>1881</v>
      </c>
      <c r="O2115">
        <v>0.06</v>
      </c>
      <c r="P2115" t="s">
        <v>327</v>
      </c>
      <c r="Q2115">
        <v>0.5</v>
      </c>
      <c r="R2115">
        <v>4</v>
      </c>
      <c r="S2115">
        <v>0.06</v>
      </c>
    </row>
    <row r="2116" spans="1:19" x14ac:dyDescent="0.25">
      <c r="A2116">
        <v>182</v>
      </c>
      <c r="B2116">
        <v>184</v>
      </c>
      <c r="C2116">
        <v>100</v>
      </c>
      <c r="D2116">
        <v>4</v>
      </c>
      <c r="E2116">
        <v>1</v>
      </c>
      <c r="F2116">
        <v>1</v>
      </c>
      <c r="G2116">
        <v>2</v>
      </c>
      <c r="H2116">
        <v>3</v>
      </c>
      <c r="I2116">
        <v>3</v>
      </c>
      <c r="J2116">
        <v>3</v>
      </c>
      <c r="K2116">
        <v>4</v>
      </c>
      <c r="L2116">
        <v>1</v>
      </c>
      <c r="M2116"/>
      <c r="N2116" s="7">
        <v>1882</v>
      </c>
      <c r="O2116">
        <v>0.02</v>
      </c>
      <c r="P2116" t="s">
        <v>327</v>
      </c>
      <c r="Q2116" t="s">
        <v>1112</v>
      </c>
      <c r="R2116">
        <v>6</v>
      </c>
      <c r="S2116">
        <v>0.02</v>
      </c>
    </row>
    <row r="2117" spans="1:19" x14ac:dyDescent="0.25">
      <c r="A2117">
        <v>184</v>
      </c>
      <c r="B2117">
        <v>186</v>
      </c>
      <c r="C2117">
        <v>100</v>
      </c>
      <c r="D2117">
        <v>8</v>
      </c>
      <c r="E2117">
        <v>1</v>
      </c>
      <c r="F2117">
        <v>1</v>
      </c>
      <c r="G2117">
        <v>2</v>
      </c>
      <c r="H2117">
        <v>3</v>
      </c>
      <c r="I2117">
        <v>3</v>
      </c>
      <c r="J2117">
        <v>3</v>
      </c>
      <c r="K2117">
        <v>4</v>
      </c>
      <c r="L2117">
        <v>1</v>
      </c>
      <c r="M2117"/>
      <c r="N2117">
        <v>1883</v>
      </c>
      <c r="O2117">
        <v>0.03</v>
      </c>
      <c r="P2117" t="s">
        <v>327</v>
      </c>
      <c r="Q2117" t="s">
        <v>1112</v>
      </c>
      <c r="R2117">
        <v>6</v>
      </c>
      <c r="S2117">
        <v>0.04</v>
      </c>
    </row>
    <row r="2118" spans="1:19" x14ac:dyDescent="0.25">
      <c r="A2118">
        <v>186</v>
      </c>
      <c r="B2118">
        <v>188</v>
      </c>
      <c r="C2118">
        <v>100</v>
      </c>
      <c r="D2118">
        <v>12</v>
      </c>
      <c r="E2118">
        <v>1</v>
      </c>
      <c r="F2118">
        <v>1</v>
      </c>
      <c r="G2118">
        <v>1</v>
      </c>
      <c r="H2118">
        <v>3</v>
      </c>
      <c r="I2118">
        <v>3</v>
      </c>
      <c r="J2118">
        <v>3</v>
      </c>
      <c r="L2118">
        <v>0</v>
      </c>
      <c r="M2118"/>
      <c r="N2118" s="7">
        <v>1884</v>
      </c>
      <c r="O2118">
        <v>0.02</v>
      </c>
      <c r="P2118" t="s">
        <v>327</v>
      </c>
      <c r="Q2118" t="s">
        <v>1112</v>
      </c>
      <c r="R2118">
        <v>5</v>
      </c>
      <c r="S2118">
        <v>0.03</v>
      </c>
    </row>
    <row r="2119" spans="1:19" x14ac:dyDescent="0.25">
      <c r="A2119">
        <v>188</v>
      </c>
      <c r="B2119">
        <v>190</v>
      </c>
      <c r="C2119">
        <v>100</v>
      </c>
      <c r="D2119">
        <v>10</v>
      </c>
      <c r="E2119">
        <v>1</v>
      </c>
      <c r="F2119">
        <v>1</v>
      </c>
      <c r="G2119">
        <v>1</v>
      </c>
      <c r="H2119">
        <v>3</v>
      </c>
      <c r="I2119">
        <v>3</v>
      </c>
      <c r="J2119">
        <v>3</v>
      </c>
      <c r="K2119">
        <v>4</v>
      </c>
      <c r="L2119">
        <v>1</v>
      </c>
      <c r="M2119" t="s">
        <v>1671</v>
      </c>
      <c r="N2119">
        <v>1885</v>
      </c>
      <c r="O2119">
        <v>0.03</v>
      </c>
      <c r="P2119" t="s">
        <v>327</v>
      </c>
      <c r="Q2119" t="s">
        <v>1112</v>
      </c>
      <c r="R2119">
        <v>5</v>
      </c>
      <c r="S2119">
        <v>0.04</v>
      </c>
    </row>
    <row r="2120" spans="1:19" x14ac:dyDescent="0.25">
      <c r="A2120">
        <v>190</v>
      </c>
      <c r="B2120">
        <v>192</v>
      </c>
      <c r="C2120">
        <v>100</v>
      </c>
      <c r="D2120">
        <v>12</v>
      </c>
      <c r="E2120">
        <v>1</v>
      </c>
      <c r="F2120">
        <v>1</v>
      </c>
      <c r="G2120">
        <v>1</v>
      </c>
      <c r="H2120">
        <v>3</v>
      </c>
      <c r="I2120">
        <v>3</v>
      </c>
      <c r="J2120">
        <v>3</v>
      </c>
      <c r="K2120">
        <v>4</v>
      </c>
      <c r="L2120">
        <v>1</v>
      </c>
      <c r="M2120"/>
      <c r="N2120" s="7">
        <v>1886</v>
      </c>
      <c r="O2120">
        <v>0.05</v>
      </c>
      <c r="P2120" t="s">
        <v>327</v>
      </c>
      <c r="Q2120" t="s">
        <v>1112</v>
      </c>
      <c r="R2120">
        <v>10</v>
      </c>
      <c r="S2120">
        <v>0.05</v>
      </c>
    </row>
    <row r="2121" spans="1:19" x14ac:dyDescent="0.25">
      <c r="A2121">
        <v>192</v>
      </c>
      <c r="B2121">
        <v>194</v>
      </c>
      <c r="C2121">
        <v>100</v>
      </c>
      <c r="D2121">
        <v>14</v>
      </c>
      <c r="E2121">
        <v>1</v>
      </c>
      <c r="F2121">
        <v>1</v>
      </c>
      <c r="G2121">
        <v>1</v>
      </c>
      <c r="H2121">
        <v>3</v>
      </c>
      <c r="I2121">
        <v>2</v>
      </c>
      <c r="J2121">
        <v>3</v>
      </c>
      <c r="K2121">
        <v>4</v>
      </c>
      <c r="L2121">
        <v>1</v>
      </c>
      <c r="M2121"/>
      <c r="N2121">
        <v>1887</v>
      </c>
      <c r="O2121">
        <v>0.03</v>
      </c>
      <c r="P2121" t="s">
        <v>327</v>
      </c>
      <c r="Q2121" t="s">
        <v>1112</v>
      </c>
      <c r="R2121">
        <v>5</v>
      </c>
      <c r="S2121">
        <v>0.03</v>
      </c>
    </row>
    <row r="2122" spans="1:19" x14ac:dyDescent="0.25">
      <c r="A2122">
        <v>194</v>
      </c>
      <c r="B2122">
        <v>196</v>
      </c>
      <c r="C2122">
        <v>100</v>
      </c>
      <c r="D2122">
        <v>12</v>
      </c>
      <c r="E2122">
        <v>1</v>
      </c>
      <c r="F2122">
        <v>1</v>
      </c>
      <c r="G2122">
        <v>1</v>
      </c>
      <c r="H2122">
        <v>3</v>
      </c>
      <c r="I2122">
        <v>3</v>
      </c>
      <c r="J2122">
        <v>3</v>
      </c>
      <c r="K2122">
        <v>4</v>
      </c>
      <c r="L2122">
        <v>1</v>
      </c>
      <c r="M2122"/>
      <c r="N2122" s="7">
        <v>1888</v>
      </c>
      <c r="O2122">
        <v>0.08</v>
      </c>
      <c r="P2122" t="s">
        <v>327</v>
      </c>
      <c r="Q2122">
        <v>0.8</v>
      </c>
      <c r="R2122">
        <v>4</v>
      </c>
      <c r="S2122">
        <v>7.0000000000000007E-2</v>
      </c>
    </row>
    <row r="2123" spans="1:19" x14ac:dyDescent="0.25">
      <c r="A2123">
        <v>196</v>
      </c>
      <c r="B2123">
        <v>198</v>
      </c>
      <c r="C2123">
        <v>100</v>
      </c>
      <c r="D2123">
        <v>8</v>
      </c>
      <c r="E2123">
        <v>1</v>
      </c>
      <c r="F2123">
        <v>1</v>
      </c>
      <c r="G2123">
        <v>2</v>
      </c>
      <c r="H2123">
        <v>3</v>
      </c>
      <c r="I2123">
        <v>3</v>
      </c>
      <c r="J2123">
        <v>3</v>
      </c>
      <c r="K2123">
        <v>4</v>
      </c>
      <c r="L2123">
        <v>1</v>
      </c>
      <c r="M2123"/>
      <c r="N2123">
        <v>1889</v>
      </c>
      <c r="O2123">
        <v>0.04</v>
      </c>
      <c r="P2123" t="s">
        <v>327</v>
      </c>
      <c r="Q2123" t="s">
        <v>1112</v>
      </c>
      <c r="R2123">
        <v>5</v>
      </c>
      <c r="S2123">
        <v>0.05</v>
      </c>
    </row>
    <row r="2124" spans="1:19" x14ac:dyDescent="0.25">
      <c r="A2124">
        <v>198</v>
      </c>
      <c r="B2124">
        <v>200</v>
      </c>
      <c r="C2124">
        <v>100</v>
      </c>
      <c r="D2124">
        <v>5</v>
      </c>
      <c r="E2124">
        <v>1</v>
      </c>
      <c r="F2124">
        <v>1</v>
      </c>
      <c r="G2124">
        <v>2</v>
      </c>
      <c r="H2124">
        <v>3</v>
      </c>
      <c r="I2124">
        <v>3</v>
      </c>
      <c r="J2124">
        <v>3</v>
      </c>
      <c r="K2124">
        <v>4</v>
      </c>
      <c r="L2124">
        <v>1</v>
      </c>
      <c r="M2124"/>
      <c r="N2124" s="7">
        <v>1890</v>
      </c>
      <c r="O2124">
        <v>0.06</v>
      </c>
      <c r="P2124" t="s">
        <v>327</v>
      </c>
      <c r="Q2124">
        <v>0.6</v>
      </c>
      <c r="R2124">
        <v>5</v>
      </c>
      <c r="S2124">
        <v>0.05</v>
      </c>
    </row>
    <row r="2125" spans="1:19" x14ac:dyDescent="0.25">
      <c r="A2125">
        <v>200</v>
      </c>
      <c r="B2125">
        <v>202</v>
      </c>
      <c r="C2125">
        <v>100</v>
      </c>
      <c r="D2125">
        <v>4</v>
      </c>
      <c r="E2125">
        <v>1</v>
      </c>
      <c r="F2125">
        <v>1</v>
      </c>
      <c r="G2125">
        <v>2</v>
      </c>
      <c r="H2125">
        <v>3</v>
      </c>
      <c r="I2125">
        <v>3</v>
      </c>
      <c r="J2125">
        <v>3</v>
      </c>
      <c r="K2125">
        <v>4</v>
      </c>
      <c r="L2125">
        <v>1</v>
      </c>
      <c r="M2125"/>
      <c r="N2125">
        <v>1891</v>
      </c>
      <c r="O2125">
        <v>0.05</v>
      </c>
      <c r="P2125" t="s">
        <v>327</v>
      </c>
      <c r="Q2125" t="s">
        <v>1112</v>
      </c>
      <c r="R2125">
        <v>6</v>
      </c>
      <c r="S2125">
        <v>0.06</v>
      </c>
    </row>
    <row r="2126" spans="1:19" x14ac:dyDescent="0.25">
      <c r="A2126">
        <v>202</v>
      </c>
      <c r="B2126">
        <v>204</v>
      </c>
      <c r="C2126">
        <v>100</v>
      </c>
      <c r="D2126">
        <v>5</v>
      </c>
      <c r="E2126">
        <v>1</v>
      </c>
      <c r="F2126">
        <v>1</v>
      </c>
      <c r="G2126">
        <v>2</v>
      </c>
      <c r="H2126">
        <v>3</v>
      </c>
      <c r="I2126">
        <v>3</v>
      </c>
      <c r="J2126">
        <v>3</v>
      </c>
      <c r="K2126">
        <v>4</v>
      </c>
      <c r="L2126">
        <v>1</v>
      </c>
      <c r="M2126"/>
      <c r="N2126" s="7">
        <v>1892</v>
      </c>
      <c r="O2126">
        <v>0.08</v>
      </c>
      <c r="P2126" t="s">
        <v>327</v>
      </c>
      <c r="Q2126">
        <v>0.7</v>
      </c>
      <c r="R2126">
        <v>9</v>
      </c>
      <c r="S2126">
        <v>0.08</v>
      </c>
    </row>
    <row r="2127" spans="1:19" x14ac:dyDescent="0.25">
      <c r="A2127">
        <v>204</v>
      </c>
      <c r="B2127">
        <v>206</v>
      </c>
      <c r="C2127">
        <v>100</v>
      </c>
      <c r="D2127">
        <v>8</v>
      </c>
      <c r="E2127">
        <v>1</v>
      </c>
      <c r="F2127">
        <v>1</v>
      </c>
      <c r="G2127">
        <v>1</v>
      </c>
      <c r="H2127">
        <v>3</v>
      </c>
      <c r="I2127">
        <v>3</v>
      </c>
      <c r="J2127">
        <v>3</v>
      </c>
      <c r="K2127">
        <v>4</v>
      </c>
      <c r="L2127">
        <v>1</v>
      </c>
      <c r="M2127"/>
      <c r="N2127">
        <v>1893</v>
      </c>
      <c r="O2127">
        <v>0.06</v>
      </c>
      <c r="P2127" t="s">
        <v>327</v>
      </c>
      <c r="Q2127">
        <v>0.5</v>
      </c>
      <c r="R2127">
        <v>7</v>
      </c>
      <c r="S2127">
        <v>0.06</v>
      </c>
    </row>
    <row r="2128" spans="1:19" x14ac:dyDescent="0.25">
      <c r="A2128">
        <v>206</v>
      </c>
      <c r="B2128">
        <v>208</v>
      </c>
      <c r="C2128">
        <v>100</v>
      </c>
      <c r="D2128">
        <v>6</v>
      </c>
      <c r="E2128">
        <v>1</v>
      </c>
      <c r="F2128">
        <v>1</v>
      </c>
      <c r="G2128">
        <v>2</v>
      </c>
      <c r="H2128">
        <v>3</v>
      </c>
      <c r="I2128">
        <v>3</v>
      </c>
      <c r="J2128">
        <v>3</v>
      </c>
      <c r="L2128">
        <v>0</v>
      </c>
      <c r="M2128"/>
      <c r="N2128" s="7">
        <v>1894</v>
      </c>
      <c r="O2128">
        <v>0.08</v>
      </c>
      <c r="P2128" t="s">
        <v>327</v>
      </c>
      <c r="Q2128">
        <v>0.7</v>
      </c>
      <c r="R2128">
        <v>7</v>
      </c>
      <c r="S2128">
        <v>7.0000000000000007E-2</v>
      </c>
    </row>
    <row r="2129" spans="1:19" x14ac:dyDescent="0.25">
      <c r="A2129">
        <v>208</v>
      </c>
      <c r="B2129">
        <v>210</v>
      </c>
      <c r="C2129">
        <v>100</v>
      </c>
      <c r="D2129">
        <v>8</v>
      </c>
      <c r="E2129">
        <v>1</v>
      </c>
      <c r="F2129">
        <v>1</v>
      </c>
      <c r="G2129">
        <v>1</v>
      </c>
      <c r="H2129">
        <v>3</v>
      </c>
      <c r="I2129">
        <v>3</v>
      </c>
      <c r="J2129">
        <v>3</v>
      </c>
      <c r="K2129">
        <v>4</v>
      </c>
      <c r="L2129">
        <v>1</v>
      </c>
      <c r="M2129"/>
      <c r="N2129">
        <v>1895</v>
      </c>
      <c r="O2129">
        <v>0.04</v>
      </c>
      <c r="P2129" t="s">
        <v>327</v>
      </c>
      <c r="Q2129">
        <v>1</v>
      </c>
      <c r="R2129">
        <v>7</v>
      </c>
      <c r="S2129">
        <v>0.04</v>
      </c>
    </row>
    <row r="2130" spans="1:19" x14ac:dyDescent="0.25">
      <c r="A2130">
        <v>210</v>
      </c>
      <c r="B2130">
        <v>212</v>
      </c>
      <c r="C2130">
        <v>100</v>
      </c>
      <c r="D2130">
        <v>5</v>
      </c>
      <c r="E2130">
        <v>1</v>
      </c>
      <c r="F2130">
        <v>1</v>
      </c>
      <c r="G2130">
        <v>1</v>
      </c>
      <c r="H2130">
        <v>3</v>
      </c>
      <c r="I2130">
        <v>3</v>
      </c>
      <c r="J2130">
        <v>3</v>
      </c>
      <c r="K2130">
        <v>4</v>
      </c>
      <c r="L2130">
        <v>1</v>
      </c>
      <c r="M2130"/>
      <c r="N2130" s="7">
        <v>1896</v>
      </c>
      <c r="O2130">
        <v>0.03</v>
      </c>
      <c r="P2130" t="s">
        <v>327</v>
      </c>
      <c r="Q2130">
        <v>0.5</v>
      </c>
      <c r="R2130">
        <v>8</v>
      </c>
      <c r="S2130">
        <v>0.04</v>
      </c>
    </row>
    <row r="2131" spans="1:19" x14ac:dyDescent="0.25">
      <c r="A2131">
        <v>212</v>
      </c>
      <c r="B2131">
        <v>214</v>
      </c>
      <c r="C2131">
        <v>100</v>
      </c>
      <c r="D2131">
        <v>6</v>
      </c>
      <c r="E2131">
        <v>1</v>
      </c>
      <c r="F2131">
        <v>1</v>
      </c>
      <c r="G2131">
        <v>1</v>
      </c>
      <c r="H2131">
        <v>3</v>
      </c>
      <c r="I2131">
        <v>3</v>
      </c>
      <c r="J2131">
        <v>3</v>
      </c>
      <c r="K2131">
        <v>4</v>
      </c>
      <c r="L2131">
        <v>1</v>
      </c>
      <c r="M2131"/>
      <c r="N2131">
        <v>1897</v>
      </c>
      <c r="O2131">
        <v>0.02</v>
      </c>
      <c r="P2131" t="s">
        <v>327</v>
      </c>
      <c r="Q2131" t="s">
        <v>1112</v>
      </c>
      <c r="R2131">
        <v>7</v>
      </c>
      <c r="S2131">
        <v>0.02</v>
      </c>
    </row>
    <row r="2132" spans="1:19" x14ac:dyDescent="0.25">
      <c r="A2132">
        <v>214</v>
      </c>
      <c r="B2132">
        <v>216</v>
      </c>
      <c r="C2132">
        <v>100</v>
      </c>
      <c r="D2132">
        <v>6</v>
      </c>
      <c r="E2132">
        <v>1</v>
      </c>
      <c r="F2132">
        <v>1</v>
      </c>
      <c r="G2132">
        <v>1</v>
      </c>
      <c r="H2132">
        <v>3</v>
      </c>
      <c r="I2132">
        <v>3</v>
      </c>
      <c r="J2132">
        <v>3</v>
      </c>
      <c r="K2132">
        <v>4</v>
      </c>
      <c r="L2132">
        <v>1</v>
      </c>
      <c r="M2132"/>
      <c r="N2132" s="7">
        <v>1898</v>
      </c>
      <c r="O2132">
        <v>0.09</v>
      </c>
      <c r="P2132" t="s">
        <v>327</v>
      </c>
      <c r="Q2132">
        <v>1.9</v>
      </c>
      <c r="R2132">
        <v>6</v>
      </c>
      <c r="S2132">
        <v>7.0000000000000007E-2</v>
      </c>
    </row>
    <row r="2133" spans="1:19" x14ac:dyDescent="0.25">
      <c r="A2133">
        <v>216</v>
      </c>
      <c r="B2133">
        <v>218</v>
      </c>
      <c r="C2133">
        <v>100</v>
      </c>
      <c r="D2133">
        <v>6</v>
      </c>
      <c r="E2133">
        <v>1</v>
      </c>
      <c r="F2133">
        <v>1</v>
      </c>
      <c r="G2133">
        <v>2</v>
      </c>
      <c r="H2133">
        <v>3</v>
      </c>
      <c r="I2133">
        <v>3</v>
      </c>
      <c r="J2133">
        <v>3</v>
      </c>
      <c r="L2133">
        <v>0</v>
      </c>
      <c r="M2133"/>
      <c r="N2133">
        <v>1899</v>
      </c>
      <c r="O2133">
        <v>0.05</v>
      </c>
      <c r="P2133" t="s">
        <v>327</v>
      </c>
      <c r="Q2133">
        <v>1.7</v>
      </c>
      <c r="R2133">
        <v>4</v>
      </c>
      <c r="S2133">
        <v>0.04</v>
      </c>
    </row>
    <row r="2134" spans="1:19" x14ac:dyDescent="0.25">
      <c r="M2134" s="45" t="s">
        <v>369</v>
      </c>
      <c r="N2134" s="59">
        <v>1900</v>
      </c>
      <c r="O2134" s="45">
        <v>0.51</v>
      </c>
      <c r="P2134">
        <v>8.0000000000000002E-3</v>
      </c>
      <c r="Q2134" s="45">
        <v>32</v>
      </c>
      <c r="R2134">
        <v>10</v>
      </c>
      <c r="S2134" s="45">
        <v>0.18</v>
      </c>
    </row>
    <row r="2135" spans="1:19" x14ac:dyDescent="0.25">
      <c r="A2135">
        <v>218</v>
      </c>
      <c r="B2135">
        <v>220</v>
      </c>
      <c r="C2135">
        <v>100</v>
      </c>
      <c r="D2135">
        <v>4</v>
      </c>
      <c r="E2135">
        <v>1</v>
      </c>
      <c r="F2135">
        <v>1</v>
      </c>
      <c r="G2135">
        <v>1</v>
      </c>
      <c r="H2135">
        <v>3</v>
      </c>
      <c r="I2135">
        <v>3</v>
      </c>
      <c r="J2135">
        <v>3</v>
      </c>
      <c r="K2135">
        <v>4</v>
      </c>
      <c r="L2135">
        <v>1</v>
      </c>
      <c r="M2135"/>
      <c r="N2135">
        <v>1901</v>
      </c>
      <c r="O2135">
        <v>0.03</v>
      </c>
      <c r="P2135" t="s">
        <v>327</v>
      </c>
      <c r="Q2135">
        <v>0.5</v>
      </c>
      <c r="R2135">
        <v>5</v>
      </c>
      <c r="S2135">
        <v>0.04</v>
      </c>
    </row>
    <row r="2136" spans="1:19" x14ac:dyDescent="0.25">
      <c r="A2136">
        <v>220</v>
      </c>
      <c r="B2136">
        <v>222</v>
      </c>
      <c r="C2136">
        <v>100</v>
      </c>
      <c r="D2136">
        <v>5</v>
      </c>
      <c r="E2136">
        <v>1</v>
      </c>
      <c r="F2136">
        <v>1</v>
      </c>
      <c r="G2136">
        <v>1</v>
      </c>
      <c r="H2136">
        <v>3</v>
      </c>
      <c r="I2136">
        <v>3</v>
      </c>
      <c r="J2136">
        <v>3</v>
      </c>
      <c r="K2136">
        <v>4</v>
      </c>
      <c r="L2136">
        <v>1</v>
      </c>
      <c r="M2136"/>
      <c r="N2136" s="7">
        <v>1902</v>
      </c>
      <c r="O2136">
        <v>7.0000000000000007E-2</v>
      </c>
      <c r="P2136" t="s">
        <v>327</v>
      </c>
      <c r="Q2136">
        <v>1</v>
      </c>
      <c r="R2136">
        <v>5</v>
      </c>
      <c r="S2136">
        <v>7.0000000000000007E-2</v>
      </c>
    </row>
    <row r="2137" spans="1:19" x14ac:dyDescent="0.25">
      <c r="A2137">
        <v>222</v>
      </c>
      <c r="B2137">
        <v>224</v>
      </c>
      <c r="C2137">
        <v>100</v>
      </c>
      <c r="D2137">
        <v>14</v>
      </c>
      <c r="E2137">
        <v>1</v>
      </c>
      <c r="F2137">
        <v>1</v>
      </c>
      <c r="G2137">
        <v>1</v>
      </c>
      <c r="H2137">
        <v>3</v>
      </c>
      <c r="I2137">
        <v>3</v>
      </c>
      <c r="J2137">
        <v>3</v>
      </c>
      <c r="K2137">
        <v>4</v>
      </c>
      <c r="L2137">
        <v>1</v>
      </c>
      <c r="M2137"/>
      <c r="N2137">
        <v>1903</v>
      </c>
      <c r="O2137">
        <v>0.05</v>
      </c>
      <c r="P2137" t="s">
        <v>327</v>
      </c>
      <c r="Q2137">
        <v>1.1000000000000001</v>
      </c>
      <c r="R2137">
        <v>8</v>
      </c>
      <c r="S2137">
        <v>0.05</v>
      </c>
    </row>
    <row r="2138" spans="1:19" x14ac:dyDescent="0.25">
      <c r="A2138">
        <v>224</v>
      </c>
      <c r="B2138">
        <v>226</v>
      </c>
      <c r="C2138">
        <v>100</v>
      </c>
      <c r="D2138">
        <v>12</v>
      </c>
      <c r="E2138">
        <v>1</v>
      </c>
      <c r="F2138">
        <v>1</v>
      </c>
      <c r="G2138">
        <v>1</v>
      </c>
      <c r="H2138">
        <v>3</v>
      </c>
      <c r="I2138">
        <v>3</v>
      </c>
      <c r="J2138">
        <v>3</v>
      </c>
      <c r="K2138">
        <v>4</v>
      </c>
      <c r="L2138">
        <v>1</v>
      </c>
      <c r="M2138"/>
      <c r="N2138" s="7">
        <v>1904</v>
      </c>
      <c r="O2138">
        <v>0.05</v>
      </c>
      <c r="P2138" t="s">
        <v>327</v>
      </c>
      <c r="Q2138">
        <v>0.7</v>
      </c>
      <c r="R2138">
        <v>5</v>
      </c>
      <c r="S2138">
        <v>0.06</v>
      </c>
    </row>
    <row r="2139" spans="1:19" x14ac:dyDescent="0.25">
      <c r="A2139">
        <v>226</v>
      </c>
      <c r="B2139">
        <v>228</v>
      </c>
      <c r="C2139">
        <v>100</v>
      </c>
      <c r="D2139">
        <v>10</v>
      </c>
      <c r="E2139">
        <v>1</v>
      </c>
      <c r="F2139">
        <v>1</v>
      </c>
      <c r="G2139">
        <v>1</v>
      </c>
      <c r="H2139">
        <v>3</v>
      </c>
      <c r="I2139">
        <v>3</v>
      </c>
      <c r="J2139">
        <v>3</v>
      </c>
      <c r="L2139">
        <v>0</v>
      </c>
      <c r="M2139"/>
      <c r="N2139">
        <v>1905</v>
      </c>
      <c r="O2139">
        <v>0.04</v>
      </c>
      <c r="P2139" t="s">
        <v>327</v>
      </c>
      <c r="Q2139" t="s">
        <v>1112</v>
      </c>
      <c r="R2139">
        <v>6</v>
      </c>
      <c r="S2139">
        <v>0.05</v>
      </c>
    </row>
    <row r="2140" spans="1:19" x14ac:dyDescent="0.25">
      <c r="A2140">
        <v>228</v>
      </c>
      <c r="B2140">
        <v>228.7</v>
      </c>
      <c r="C2140">
        <v>100</v>
      </c>
      <c r="D2140">
        <v>5</v>
      </c>
      <c r="E2140">
        <v>1</v>
      </c>
      <c r="F2140">
        <v>1</v>
      </c>
      <c r="G2140">
        <v>1</v>
      </c>
      <c r="H2140">
        <v>3</v>
      </c>
      <c r="I2140">
        <v>3</v>
      </c>
      <c r="J2140">
        <v>3</v>
      </c>
      <c r="L2140">
        <v>0</v>
      </c>
      <c r="M2140"/>
      <c r="N2140" s="7">
        <v>1906</v>
      </c>
      <c r="O2140">
        <v>0.01</v>
      </c>
      <c r="P2140" t="s">
        <v>327</v>
      </c>
      <c r="Q2140" t="s">
        <v>1112</v>
      </c>
      <c r="R2140">
        <v>6</v>
      </c>
      <c r="S2140">
        <v>0.02</v>
      </c>
    </row>
    <row r="2141" spans="1:19" x14ac:dyDescent="0.25">
      <c r="M2141" t="s">
        <v>1672</v>
      </c>
    </row>
    <row r="2142" spans="1:19" x14ac:dyDescent="0.25">
      <c r="M2142" t="s">
        <v>1673</v>
      </c>
      <c r="N2142" s="7"/>
    </row>
    <row r="2143" spans="1:19" x14ac:dyDescent="0.25">
      <c r="M2143" t="s">
        <v>1674</v>
      </c>
    </row>
    <row r="2144" spans="1:19" x14ac:dyDescent="0.25">
      <c r="M2144" t="s">
        <v>1675</v>
      </c>
      <c r="N2144" s="7"/>
    </row>
    <row r="2145" spans="1:34" x14ac:dyDescent="0.25">
      <c r="M2145" t="s">
        <v>1676</v>
      </c>
    </row>
    <row r="2146" spans="1:34" x14ac:dyDescent="0.25">
      <c r="M2146" t="s">
        <v>1677</v>
      </c>
      <c r="N2146" s="7"/>
    </row>
    <row r="2147" spans="1:34" x14ac:dyDescent="0.25">
      <c r="M2147" t="s">
        <v>1678</v>
      </c>
    </row>
    <row r="2148" spans="1:34" x14ac:dyDescent="0.25">
      <c r="M2148" t="s">
        <v>1679</v>
      </c>
    </row>
    <row r="2149" spans="1:34" x14ac:dyDescent="0.25">
      <c r="M2149" t="s">
        <v>1680</v>
      </c>
    </row>
    <row r="2153" spans="1:34" x14ac:dyDescent="0.25">
      <c r="A2153" s="72" t="s">
        <v>1681</v>
      </c>
      <c r="B2153" s="72"/>
      <c r="C2153" s="75" t="s">
        <v>1682</v>
      </c>
      <c r="D2153" s="70"/>
      <c r="E2153" s="70"/>
      <c r="F2153" s="70" t="s">
        <v>1617</v>
      </c>
      <c r="G2153" s="70"/>
      <c r="H2153" s="70"/>
      <c r="I2153" s="70"/>
      <c r="J2153" s="70" t="s">
        <v>1683</v>
      </c>
      <c r="K2153" s="70"/>
      <c r="L2153" s="70"/>
      <c r="M2153" s="70"/>
      <c r="N2153" s="1" t="s">
        <v>4</v>
      </c>
      <c r="O2153" s="75" t="s">
        <v>5</v>
      </c>
      <c r="P2153" s="70"/>
      <c r="Q2153" s="70"/>
      <c r="R2153" s="70" t="s">
        <v>283</v>
      </c>
      <c r="S2153" s="70"/>
      <c r="V2153" t="s">
        <v>14</v>
      </c>
      <c r="Y2153" t="s">
        <v>178</v>
      </c>
      <c r="Z2153" t="s">
        <v>36</v>
      </c>
      <c r="AA2153" t="s">
        <v>284</v>
      </c>
      <c r="AB2153" t="s">
        <v>285</v>
      </c>
      <c r="AC2153" t="s">
        <v>1684</v>
      </c>
      <c r="AD2153" t="s">
        <v>1685</v>
      </c>
      <c r="AE2153" t="s">
        <v>288</v>
      </c>
      <c r="AF2153" s="8" t="s">
        <v>1686</v>
      </c>
      <c r="AG2153" t="s">
        <v>289</v>
      </c>
      <c r="AH2153" t="s">
        <v>290</v>
      </c>
    </row>
    <row r="2154" spans="1:34" x14ac:dyDescent="0.25">
      <c r="A2154" s="70" t="s">
        <v>1619</v>
      </c>
      <c r="B2154" s="70"/>
      <c r="C2154" s="70"/>
      <c r="D2154" s="70"/>
      <c r="E2154" s="70"/>
      <c r="F2154" s="70" t="s">
        <v>1620</v>
      </c>
      <c r="G2154" s="70"/>
      <c r="H2154" s="70"/>
      <c r="I2154" s="70"/>
      <c r="J2154" s="70" t="s">
        <v>1621</v>
      </c>
      <c r="K2154" s="70"/>
      <c r="L2154" s="70"/>
      <c r="M2154" s="70"/>
      <c r="N2154" s="8" t="s">
        <v>1687</v>
      </c>
      <c r="O2154" s="75" t="s">
        <v>1162</v>
      </c>
      <c r="P2154" s="70"/>
      <c r="Q2154" s="70"/>
      <c r="R2154" s="70"/>
      <c r="S2154" s="4"/>
      <c r="V2154">
        <v>1</v>
      </c>
      <c r="W2154" t="s">
        <v>22</v>
      </c>
      <c r="Y2154" t="s">
        <v>180</v>
      </c>
      <c r="Z2154" t="s">
        <v>181</v>
      </c>
      <c r="AA2154" s="6" t="s">
        <v>1688</v>
      </c>
      <c r="AB2154" t="s">
        <v>182</v>
      </c>
      <c r="AC2154" t="s">
        <v>182</v>
      </c>
      <c r="AD2154" t="s">
        <v>182</v>
      </c>
      <c r="AE2154" t="s">
        <v>182</v>
      </c>
      <c r="AF2154" t="s">
        <v>182</v>
      </c>
      <c r="AG2154" t="s">
        <v>1689</v>
      </c>
      <c r="AH2154" t="s">
        <v>182</v>
      </c>
    </row>
    <row r="2155" spans="1:34" x14ac:dyDescent="0.25">
      <c r="A2155" s="2" t="s">
        <v>15</v>
      </c>
      <c r="B2155" s="2"/>
      <c r="C2155" s="2" t="s">
        <v>16</v>
      </c>
      <c r="D2155" s="2" t="s">
        <v>17</v>
      </c>
      <c r="E2155" s="2" t="s">
        <v>18</v>
      </c>
      <c r="F2155" s="2" t="s">
        <v>16</v>
      </c>
      <c r="G2155" s="2" t="s">
        <v>19</v>
      </c>
      <c r="H2155" s="2" t="s">
        <v>18</v>
      </c>
      <c r="I2155" s="2" t="s">
        <v>16</v>
      </c>
      <c r="J2155" s="2" t="s">
        <v>17</v>
      </c>
      <c r="K2155" s="2"/>
      <c r="L2155" s="2" t="s">
        <v>18</v>
      </c>
      <c r="M2155" s="2" t="s">
        <v>16</v>
      </c>
      <c r="N2155" s="2" t="s">
        <v>299</v>
      </c>
      <c r="O2155" s="70" t="s">
        <v>300</v>
      </c>
      <c r="P2155" s="70"/>
      <c r="Q2155" s="70"/>
      <c r="R2155" s="70" t="s">
        <v>301</v>
      </c>
      <c r="S2155" s="70"/>
      <c r="V2155">
        <v>2</v>
      </c>
      <c r="W2155" t="s">
        <v>302</v>
      </c>
      <c r="Z2155" t="s">
        <v>183</v>
      </c>
      <c r="AA2155" s="6" t="s">
        <v>1690</v>
      </c>
      <c r="AB2155" t="s">
        <v>1691</v>
      </c>
      <c r="AC2155" t="s">
        <v>1691</v>
      </c>
      <c r="AD2155" t="s">
        <v>184</v>
      </c>
      <c r="AE2155" t="s">
        <v>184</v>
      </c>
      <c r="AF2155" t="s">
        <v>184</v>
      </c>
      <c r="AG2155" t="s">
        <v>1692</v>
      </c>
      <c r="AH2155" t="s">
        <v>306</v>
      </c>
    </row>
    <row r="2156" spans="1:34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1"/>
      <c r="O2156" s="4"/>
      <c r="P2156" s="2"/>
      <c r="Q2156" s="2"/>
      <c r="R2156" s="2"/>
      <c r="S2156" s="2"/>
      <c r="V2156">
        <v>5</v>
      </c>
      <c r="W2156" t="s">
        <v>1693</v>
      </c>
      <c r="Z2156" t="s">
        <v>186</v>
      </c>
      <c r="AA2156" s="6" t="s">
        <v>1694</v>
      </c>
      <c r="AB2156" t="s">
        <v>1695</v>
      </c>
      <c r="AC2156" t="s">
        <v>1695</v>
      </c>
      <c r="AD2156" t="s">
        <v>187</v>
      </c>
      <c r="AE2156" t="s">
        <v>187</v>
      </c>
      <c r="AF2156" t="s">
        <v>187</v>
      </c>
      <c r="AG2156" t="s">
        <v>1696</v>
      </c>
      <c r="AH2156" t="s">
        <v>187</v>
      </c>
    </row>
    <row r="2157" spans="1:34" x14ac:dyDescent="0.25">
      <c r="A2157" s="70" t="s">
        <v>1697</v>
      </c>
      <c r="B2157" s="70"/>
      <c r="C2157" s="4"/>
      <c r="D2157" s="4"/>
      <c r="E2157" s="4"/>
      <c r="F2157" s="4"/>
      <c r="M2157"/>
      <c r="O2157" s="70" t="s">
        <v>50</v>
      </c>
      <c r="P2157" s="70"/>
      <c r="V2157">
        <v>6</v>
      </c>
      <c r="W2157" t="s">
        <v>1698</v>
      </c>
      <c r="Z2157" t="s">
        <v>188</v>
      </c>
      <c r="AA2157" t="s">
        <v>316</v>
      </c>
      <c r="AB2157" t="s">
        <v>1699</v>
      </c>
      <c r="AC2157" t="s">
        <v>1699</v>
      </c>
      <c r="AD2157" t="s">
        <v>189</v>
      </c>
      <c r="AE2157" t="s">
        <v>189</v>
      </c>
      <c r="AF2157" t="s">
        <v>189</v>
      </c>
      <c r="AG2157" t="s">
        <v>1700</v>
      </c>
      <c r="AH2157" t="s">
        <v>189</v>
      </c>
    </row>
    <row r="2158" spans="1:34" x14ac:dyDescent="0.25">
      <c r="A2158" t="s">
        <v>33</v>
      </c>
      <c r="B2158" t="s">
        <v>34</v>
      </c>
      <c r="C2158" t="s">
        <v>35</v>
      </c>
      <c r="D2158" t="s">
        <v>36</v>
      </c>
      <c r="E2158" t="s">
        <v>37</v>
      </c>
      <c r="F2158" t="s">
        <v>1701</v>
      </c>
      <c r="G2158" t="s">
        <v>39</v>
      </c>
      <c r="H2158" t="s">
        <v>40</v>
      </c>
      <c r="I2158" t="s">
        <v>41</v>
      </c>
      <c r="J2158" t="s">
        <v>1684</v>
      </c>
      <c r="K2158" s="8" t="s">
        <v>1702</v>
      </c>
      <c r="L2158" t="s">
        <v>319</v>
      </c>
      <c r="M2158" t="s">
        <v>1703</v>
      </c>
      <c r="N2158" t="s">
        <v>44</v>
      </c>
      <c r="O2158" t="s">
        <v>45</v>
      </c>
      <c r="P2158" t="s">
        <v>46</v>
      </c>
      <c r="Q2158" t="s">
        <v>47</v>
      </c>
      <c r="R2158" t="s">
        <v>48</v>
      </c>
      <c r="S2158" t="s">
        <v>321</v>
      </c>
      <c r="V2158">
        <v>10</v>
      </c>
      <c r="W2158" t="s">
        <v>315</v>
      </c>
      <c r="AA2158" s="6" t="s">
        <v>1704</v>
      </c>
      <c r="AG2158" t="s">
        <v>1705</v>
      </c>
    </row>
    <row r="2159" spans="1:34" x14ac:dyDescent="0.25">
      <c r="M2159"/>
      <c r="N2159" s="43" t="s">
        <v>660</v>
      </c>
      <c r="O2159">
        <v>1907</v>
      </c>
      <c r="P2159" s="43">
        <v>2E-3</v>
      </c>
      <c r="R2159" t="s">
        <v>1706</v>
      </c>
      <c r="S2159">
        <v>0.01</v>
      </c>
      <c r="V2159" t="s">
        <v>1164</v>
      </c>
      <c r="AA2159" s="8" t="s">
        <v>330</v>
      </c>
    </row>
    <row r="2160" spans="1:34" x14ac:dyDescent="0.25">
      <c r="A2160">
        <v>0</v>
      </c>
      <c r="B2160">
        <v>6</v>
      </c>
      <c r="C2160">
        <v>25</v>
      </c>
      <c r="D2160">
        <v>30</v>
      </c>
      <c r="E2160">
        <v>5</v>
      </c>
      <c r="F2160">
        <v>3</v>
      </c>
      <c r="G2160">
        <v>0</v>
      </c>
      <c r="H2160">
        <v>0</v>
      </c>
      <c r="I2160">
        <v>0</v>
      </c>
      <c r="J2160">
        <v>3</v>
      </c>
      <c r="K2160">
        <v>3</v>
      </c>
      <c r="M2160">
        <v>0</v>
      </c>
      <c r="N2160" s="8" t="s">
        <v>1707</v>
      </c>
      <c r="O2160" s="7">
        <v>1908</v>
      </c>
      <c r="P2160">
        <v>1.2999999999999999E-2</v>
      </c>
      <c r="R2160">
        <v>0.4</v>
      </c>
      <c r="S2160">
        <v>0.01</v>
      </c>
    </row>
    <row r="2161" spans="1:24" x14ac:dyDescent="0.25">
      <c r="A2161">
        <v>6</v>
      </c>
      <c r="B2161">
        <v>11</v>
      </c>
      <c r="C2161">
        <v>50</v>
      </c>
      <c r="D2161">
        <v>30</v>
      </c>
      <c r="E2161">
        <v>5</v>
      </c>
      <c r="F2161">
        <v>3</v>
      </c>
      <c r="G2161">
        <v>0</v>
      </c>
      <c r="H2161">
        <v>0</v>
      </c>
      <c r="I2161">
        <v>0</v>
      </c>
      <c r="J2161">
        <v>3</v>
      </c>
      <c r="K2161">
        <v>3</v>
      </c>
      <c r="M2161">
        <v>0</v>
      </c>
      <c r="N2161" s="8" t="s">
        <v>1708</v>
      </c>
      <c r="O2161">
        <v>1909</v>
      </c>
      <c r="P2161">
        <v>2.4E-2</v>
      </c>
      <c r="R2161" t="s">
        <v>1706</v>
      </c>
      <c r="S2161" t="s">
        <v>326</v>
      </c>
    </row>
    <row r="2162" spans="1:24" x14ac:dyDescent="0.25">
      <c r="A2162">
        <v>11</v>
      </c>
      <c r="B2162">
        <v>16</v>
      </c>
      <c r="C2162">
        <v>98</v>
      </c>
      <c r="D2162">
        <v>30</v>
      </c>
      <c r="E2162">
        <v>5</v>
      </c>
      <c r="F2162">
        <v>3</v>
      </c>
      <c r="G2162">
        <v>0</v>
      </c>
      <c r="H2162">
        <v>0</v>
      </c>
      <c r="I2162">
        <v>0</v>
      </c>
      <c r="J2162">
        <v>3</v>
      </c>
      <c r="K2162">
        <v>3</v>
      </c>
      <c r="M2162">
        <v>0</v>
      </c>
      <c r="O2162" s="7">
        <v>1910</v>
      </c>
      <c r="P2162">
        <v>3.5000000000000003E-2</v>
      </c>
      <c r="R2162">
        <v>0.8</v>
      </c>
      <c r="S2162">
        <v>0.01</v>
      </c>
      <c r="X2162" s="8" t="s">
        <v>1709</v>
      </c>
    </row>
    <row r="2163" spans="1:24" x14ac:dyDescent="0.25">
      <c r="A2163">
        <v>16</v>
      </c>
      <c r="B2163">
        <v>20</v>
      </c>
      <c r="C2163">
        <v>98</v>
      </c>
      <c r="D2163">
        <v>30</v>
      </c>
      <c r="E2163">
        <v>5</v>
      </c>
      <c r="F2163">
        <v>3</v>
      </c>
      <c r="G2163">
        <v>0</v>
      </c>
      <c r="H2163">
        <v>0</v>
      </c>
      <c r="I2163">
        <v>0</v>
      </c>
      <c r="J2163">
        <v>3</v>
      </c>
      <c r="K2163">
        <v>3</v>
      </c>
      <c r="M2163">
        <v>0</v>
      </c>
      <c r="O2163">
        <v>1911</v>
      </c>
      <c r="P2163">
        <v>4.5999999999999999E-2</v>
      </c>
      <c r="R2163">
        <v>1</v>
      </c>
      <c r="S2163" t="s">
        <v>326</v>
      </c>
    </row>
    <row r="2164" spans="1:24" x14ac:dyDescent="0.25">
      <c r="A2164">
        <v>20</v>
      </c>
      <c r="B2164">
        <v>25</v>
      </c>
      <c r="C2164">
        <v>80</v>
      </c>
      <c r="D2164">
        <v>30</v>
      </c>
      <c r="E2164">
        <v>5</v>
      </c>
      <c r="F2164">
        <v>3</v>
      </c>
      <c r="G2164">
        <v>0</v>
      </c>
      <c r="H2164">
        <v>0</v>
      </c>
      <c r="I2164">
        <v>0</v>
      </c>
      <c r="J2164">
        <v>3</v>
      </c>
      <c r="K2164">
        <v>3</v>
      </c>
      <c r="M2164">
        <v>0</v>
      </c>
      <c r="O2164" s="7">
        <v>1912</v>
      </c>
      <c r="P2164">
        <v>6.0999999999999999E-2</v>
      </c>
      <c r="R2164" t="s">
        <v>1706</v>
      </c>
      <c r="S2164" t="s">
        <v>326</v>
      </c>
    </row>
    <row r="2165" spans="1:24" x14ac:dyDescent="0.25">
      <c r="A2165">
        <v>25</v>
      </c>
      <c r="B2165">
        <v>30</v>
      </c>
      <c r="C2165">
        <v>99</v>
      </c>
      <c r="D2165">
        <v>30</v>
      </c>
      <c r="E2165">
        <v>5</v>
      </c>
      <c r="F2165">
        <v>3</v>
      </c>
      <c r="G2165">
        <v>0</v>
      </c>
      <c r="H2165">
        <v>0</v>
      </c>
      <c r="I2165">
        <v>0</v>
      </c>
      <c r="J2165">
        <v>3</v>
      </c>
      <c r="K2165">
        <v>3</v>
      </c>
      <c r="M2165">
        <v>0</v>
      </c>
      <c r="N2165" s="79" t="s">
        <v>1710</v>
      </c>
      <c r="O2165">
        <v>1913</v>
      </c>
      <c r="P2165">
        <v>0.06</v>
      </c>
      <c r="R2165" t="s">
        <v>1706</v>
      </c>
      <c r="S2165" t="s">
        <v>326</v>
      </c>
    </row>
    <row r="2166" spans="1:24" x14ac:dyDescent="0.25">
      <c r="A2166">
        <v>30</v>
      </c>
      <c r="B2166">
        <v>35</v>
      </c>
      <c r="C2166">
        <v>99</v>
      </c>
      <c r="D2166">
        <v>25</v>
      </c>
      <c r="E2166">
        <v>5</v>
      </c>
      <c r="F2166">
        <v>1</v>
      </c>
      <c r="G2166">
        <v>0</v>
      </c>
      <c r="H2166">
        <v>1</v>
      </c>
      <c r="I2166">
        <v>0</v>
      </c>
      <c r="J2166">
        <v>3</v>
      </c>
      <c r="K2166">
        <v>3</v>
      </c>
      <c r="M2166">
        <v>0</v>
      </c>
      <c r="N2166" s="8" t="s">
        <v>1711</v>
      </c>
      <c r="O2166" s="7">
        <v>1914</v>
      </c>
      <c r="P2166">
        <v>0.03</v>
      </c>
      <c r="R2166">
        <v>0.3</v>
      </c>
      <c r="S2166" t="s">
        <v>326</v>
      </c>
    </row>
    <row r="2167" spans="1:24" x14ac:dyDescent="0.25">
      <c r="A2167">
        <v>35</v>
      </c>
      <c r="B2167">
        <v>38</v>
      </c>
      <c r="C2167">
        <v>95</v>
      </c>
      <c r="D2167">
        <v>25</v>
      </c>
      <c r="E2167">
        <v>5</v>
      </c>
      <c r="F2167">
        <v>1</v>
      </c>
      <c r="G2167">
        <v>1</v>
      </c>
      <c r="H2167">
        <v>3</v>
      </c>
      <c r="I2167">
        <v>0</v>
      </c>
      <c r="J2167">
        <v>3</v>
      </c>
      <c r="K2167">
        <v>3</v>
      </c>
      <c r="M2167">
        <v>0</v>
      </c>
      <c r="N2167" s="8" t="s">
        <v>1712</v>
      </c>
      <c r="O2167">
        <v>1915</v>
      </c>
      <c r="P2167">
        <v>0.03</v>
      </c>
      <c r="R2167" t="s">
        <v>1706</v>
      </c>
      <c r="S2167" t="s">
        <v>326</v>
      </c>
    </row>
    <row r="2168" spans="1:24" x14ac:dyDescent="0.25">
      <c r="A2168">
        <v>38</v>
      </c>
      <c r="B2168">
        <v>45</v>
      </c>
      <c r="C2168">
        <v>98</v>
      </c>
      <c r="D2168">
        <v>25</v>
      </c>
      <c r="E2168">
        <v>6</v>
      </c>
      <c r="F2168">
        <v>2</v>
      </c>
      <c r="G2168">
        <v>0</v>
      </c>
      <c r="H2168">
        <v>3</v>
      </c>
      <c r="I2168">
        <v>0</v>
      </c>
      <c r="J2168">
        <v>3</v>
      </c>
      <c r="K2168">
        <v>3</v>
      </c>
      <c r="M2168">
        <v>0</v>
      </c>
      <c r="N2168" s="8" t="s">
        <v>1713</v>
      </c>
      <c r="O2168" s="7">
        <v>1916</v>
      </c>
      <c r="P2168">
        <v>1.7000000000000001E-2</v>
      </c>
      <c r="R2168">
        <v>0.2</v>
      </c>
      <c r="S2168" t="s">
        <v>326</v>
      </c>
    </row>
    <row r="2169" spans="1:24" x14ac:dyDescent="0.25">
      <c r="A2169">
        <v>45</v>
      </c>
      <c r="B2169">
        <v>50</v>
      </c>
      <c r="C2169">
        <v>99</v>
      </c>
      <c r="D2169">
        <v>15</v>
      </c>
      <c r="E2169">
        <v>1</v>
      </c>
      <c r="F2169">
        <v>2</v>
      </c>
      <c r="G2169">
        <v>0</v>
      </c>
      <c r="H2169">
        <v>3</v>
      </c>
      <c r="I2169">
        <v>0</v>
      </c>
      <c r="J2169">
        <v>3</v>
      </c>
      <c r="K2169">
        <v>3</v>
      </c>
      <c r="M2169">
        <v>0</v>
      </c>
      <c r="N2169" s="6" t="s">
        <v>1714</v>
      </c>
      <c r="O2169">
        <v>1917</v>
      </c>
      <c r="P2169">
        <v>1E-3</v>
      </c>
      <c r="R2169" t="s">
        <v>1706</v>
      </c>
      <c r="S2169">
        <v>0.01</v>
      </c>
    </row>
    <row r="2170" spans="1:24" x14ac:dyDescent="0.25">
      <c r="A2170">
        <v>50</v>
      </c>
      <c r="B2170">
        <v>55</v>
      </c>
      <c r="C2170">
        <v>99</v>
      </c>
      <c r="D2170">
        <v>15</v>
      </c>
      <c r="E2170">
        <v>1</v>
      </c>
      <c r="F2170">
        <v>1</v>
      </c>
      <c r="G2170">
        <v>0</v>
      </c>
      <c r="H2170">
        <v>3</v>
      </c>
      <c r="I2170">
        <v>0</v>
      </c>
      <c r="J2170">
        <v>3</v>
      </c>
      <c r="K2170">
        <v>3</v>
      </c>
      <c r="M2170">
        <v>0</v>
      </c>
      <c r="N2170" s="8" t="s">
        <v>1715</v>
      </c>
      <c r="O2170" s="7">
        <v>1918</v>
      </c>
      <c r="P2170">
        <v>1E-3</v>
      </c>
      <c r="R2170" t="s">
        <v>1706</v>
      </c>
      <c r="S2170">
        <v>0.01</v>
      </c>
    </row>
    <row r="2171" spans="1:24" x14ac:dyDescent="0.25">
      <c r="A2171">
        <v>55</v>
      </c>
      <c r="B2171">
        <v>60</v>
      </c>
      <c r="C2171">
        <v>99</v>
      </c>
      <c r="D2171">
        <v>15</v>
      </c>
      <c r="E2171">
        <v>5</v>
      </c>
      <c r="F2171">
        <v>0</v>
      </c>
      <c r="G2171">
        <v>0</v>
      </c>
      <c r="H2171">
        <v>3</v>
      </c>
      <c r="I2171">
        <v>0</v>
      </c>
      <c r="J2171">
        <v>3</v>
      </c>
      <c r="K2171">
        <v>3</v>
      </c>
      <c r="M2171">
        <v>0</v>
      </c>
      <c r="N2171" s="8" t="s">
        <v>1716</v>
      </c>
      <c r="O2171">
        <v>1919</v>
      </c>
      <c r="P2171" t="s">
        <v>1717</v>
      </c>
      <c r="R2171" t="s">
        <v>1706</v>
      </c>
      <c r="S2171">
        <v>0.01</v>
      </c>
    </row>
    <row r="2172" spans="1:24" x14ac:dyDescent="0.25">
      <c r="M2172"/>
      <c r="N2172" s="45" t="s">
        <v>369</v>
      </c>
      <c r="O2172" s="80">
        <v>1920</v>
      </c>
      <c r="P2172" s="43">
        <v>0.48399999999999999</v>
      </c>
      <c r="R2172" s="43">
        <v>29.2</v>
      </c>
      <c r="S2172">
        <v>0.22</v>
      </c>
    </row>
    <row r="2173" spans="1:24" x14ac:dyDescent="0.25">
      <c r="A2173">
        <v>60</v>
      </c>
      <c r="B2173">
        <v>65</v>
      </c>
      <c r="C2173">
        <v>99</v>
      </c>
      <c r="D2173">
        <v>25</v>
      </c>
      <c r="E2173">
        <v>5</v>
      </c>
      <c r="F2173">
        <v>0</v>
      </c>
      <c r="G2173">
        <v>0</v>
      </c>
      <c r="H2173">
        <v>3</v>
      </c>
      <c r="I2173">
        <v>0</v>
      </c>
      <c r="J2173">
        <v>3</v>
      </c>
      <c r="K2173">
        <v>3</v>
      </c>
      <c r="M2173">
        <v>0</v>
      </c>
      <c r="N2173" s="8" t="s">
        <v>1718</v>
      </c>
      <c r="O2173">
        <v>1921</v>
      </c>
      <c r="P2173">
        <v>1E-3</v>
      </c>
      <c r="R2173">
        <v>0.2</v>
      </c>
      <c r="S2173">
        <v>0.01</v>
      </c>
    </row>
    <row r="2174" spans="1:24" x14ac:dyDescent="0.25">
      <c r="A2174">
        <v>65</v>
      </c>
      <c r="B2174">
        <v>70</v>
      </c>
      <c r="C2174">
        <v>99</v>
      </c>
      <c r="D2174">
        <v>30</v>
      </c>
      <c r="E2174">
        <v>5</v>
      </c>
      <c r="F2174">
        <v>0</v>
      </c>
      <c r="G2174">
        <v>0</v>
      </c>
      <c r="H2174">
        <v>3</v>
      </c>
      <c r="I2174">
        <v>0</v>
      </c>
      <c r="J2174">
        <v>3</v>
      </c>
      <c r="K2174">
        <v>3</v>
      </c>
      <c r="M2174">
        <v>0</v>
      </c>
      <c r="O2174" s="7">
        <v>1922</v>
      </c>
      <c r="P2174" t="s">
        <v>1717</v>
      </c>
      <c r="R2174" t="s">
        <v>1706</v>
      </c>
      <c r="S2174">
        <v>0.01</v>
      </c>
    </row>
    <row r="2175" spans="1:24" x14ac:dyDescent="0.25">
      <c r="A2175">
        <v>70</v>
      </c>
      <c r="B2175">
        <v>75</v>
      </c>
      <c r="C2175">
        <v>99</v>
      </c>
      <c r="D2175">
        <v>30</v>
      </c>
      <c r="E2175">
        <v>5</v>
      </c>
      <c r="F2175">
        <v>0</v>
      </c>
      <c r="G2175">
        <v>0</v>
      </c>
      <c r="H2175">
        <v>3</v>
      </c>
      <c r="I2175">
        <v>0</v>
      </c>
      <c r="J2175">
        <v>3</v>
      </c>
      <c r="K2175">
        <v>3</v>
      </c>
      <c r="M2175">
        <v>0</v>
      </c>
      <c r="O2175">
        <v>1923</v>
      </c>
      <c r="P2175" t="s">
        <v>1717</v>
      </c>
      <c r="R2175" t="s">
        <v>1706</v>
      </c>
      <c r="S2175" t="s">
        <v>326</v>
      </c>
    </row>
    <row r="2176" spans="1:24" x14ac:dyDescent="0.25">
      <c r="A2176">
        <v>75</v>
      </c>
      <c r="B2176">
        <v>80</v>
      </c>
      <c r="C2176">
        <v>100</v>
      </c>
      <c r="D2176">
        <v>30</v>
      </c>
      <c r="E2176">
        <v>5</v>
      </c>
      <c r="F2176">
        <v>0</v>
      </c>
      <c r="G2176">
        <v>0</v>
      </c>
      <c r="H2176">
        <v>3</v>
      </c>
      <c r="I2176">
        <v>0</v>
      </c>
      <c r="J2176">
        <v>3</v>
      </c>
      <c r="K2176">
        <v>3</v>
      </c>
      <c r="M2176">
        <v>0</v>
      </c>
      <c r="O2176" s="7">
        <v>1924</v>
      </c>
      <c r="P2176" t="s">
        <v>1717</v>
      </c>
      <c r="R2176" t="s">
        <v>1706</v>
      </c>
      <c r="S2176">
        <v>0.01</v>
      </c>
    </row>
    <row r="2177" spans="1:19" x14ac:dyDescent="0.25">
      <c r="A2177">
        <v>80</v>
      </c>
      <c r="B2177">
        <v>85</v>
      </c>
      <c r="C2177">
        <v>100</v>
      </c>
      <c r="D2177">
        <v>25</v>
      </c>
      <c r="E2177">
        <v>1</v>
      </c>
      <c r="F2177">
        <v>0</v>
      </c>
      <c r="G2177">
        <v>0</v>
      </c>
      <c r="H2177">
        <v>3</v>
      </c>
      <c r="I2177">
        <v>0</v>
      </c>
      <c r="J2177">
        <v>3</v>
      </c>
      <c r="K2177">
        <v>3</v>
      </c>
      <c r="M2177">
        <v>0</v>
      </c>
      <c r="N2177" s="79" t="s">
        <v>1719</v>
      </c>
      <c r="O2177">
        <v>1925</v>
      </c>
      <c r="P2177">
        <v>1E-3</v>
      </c>
      <c r="R2177" t="s">
        <v>1706</v>
      </c>
      <c r="S2177" t="s">
        <v>326</v>
      </c>
    </row>
    <row r="2178" spans="1:19" x14ac:dyDescent="0.25">
      <c r="A2178">
        <v>85</v>
      </c>
      <c r="B2178">
        <v>90</v>
      </c>
      <c r="C2178">
        <v>99</v>
      </c>
      <c r="D2178">
        <v>30</v>
      </c>
      <c r="E2178">
        <v>5</v>
      </c>
      <c r="F2178">
        <v>0</v>
      </c>
      <c r="G2178">
        <v>0</v>
      </c>
      <c r="H2178">
        <v>3</v>
      </c>
      <c r="I2178">
        <v>0</v>
      </c>
      <c r="J2178">
        <v>3</v>
      </c>
      <c r="K2178">
        <v>3</v>
      </c>
      <c r="M2178">
        <v>0</v>
      </c>
      <c r="O2178" s="7">
        <v>1926</v>
      </c>
      <c r="P2178">
        <v>1.4E-2</v>
      </c>
      <c r="R2178" t="s">
        <v>1706</v>
      </c>
      <c r="S2178">
        <v>0.01</v>
      </c>
    </row>
    <row r="2179" spans="1:19" x14ac:dyDescent="0.25">
      <c r="A2179">
        <v>90</v>
      </c>
      <c r="B2179">
        <v>95</v>
      </c>
      <c r="C2179">
        <v>100</v>
      </c>
      <c r="D2179">
        <v>25</v>
      </c>
      <c r="E2179">
        <v>5</v>
      </c>
      <c r="F2179">
        <v>0</v>
      </c>
      <c r="G2179">
        <v>0</v>
      </c>
      <c r="H2179">
        <v>3</v>
      </c>
      <c r="I2179">
        <v>0</v>
      </c>
      <c r="J2179">
        <v>3</v>
      </c>
      <c r="K2179">
        <v>3</v>
      </c>
      <c r="M2179">
        <v>0</v>
      </c>
      <c r="O2179">
        <v>1927</v>
      </c>
      <c r="P2179">
        <v>3.0000000000000001E-3</v>
      </c>
      <c r="R2179" t="s">
        <v>1706</v>
      </c>
      <c r="S2179">
        <v>0.01</v>
      </c>
    </row>
    <row r="2180" spans="1:19" x14ac:dyDescent="0.25">
      <c r="A2180">
        <v>95</v>
      </c>
      <c r="B2180">
        <v>100</v>
      </c>
      <c r="C2180">
        <v>100</v>
      </c>
      <c r="D2180">
        <v>15</v>
      </c>
      <c r="E2180">
        <v>6</v>
      </c>
      <c r="F2180">
        <v>0</v>
      </c>
      <c r="G2180">
        <v>0</v>
      </c>
      <c r="H2180">
        <v>3</v>
      </c>
      <c r="I2180">
        <v>0</v>
      </c>
      <c r="J2180">
        <v>3</v>
      </c>
      <c r="K2180">
        <v>3</v>
      </c>
      <c r="M2180">
        <v>0</v>
      </c>
      <c r="N2180" s="8" t="s">
        <v>1720</v>
      </c>
      <c r="O2180" s="7">
        <v>1928</v>
      </c>
      <c r="P2180">
        <v>1E-3</v>
      </c>
      <c r="R2180" t="s">
        <v>1706</v>
      </c>
      <c r="S2180">
        <v>0.01</v>
      </c>
    </row>
    <row r="2181" spans="1:19" x14ac:dyDescent="0.25">
      <c r="A2181">
        <v>100</v>
      </c>
      <c r="B2181">
        <v>105</v>
      </c>
      <c r="C2181">
        <v>100</v>
      </c>
      <c r="D2181">
        <v>15</v>
      </c>
      <c r="E2181">
        <v>1</v>
      </c>
      <c r="F2181">
        <v>2</v>
      </c>
      <c r="G2181">
        <v>2</v>
      </c>
      <c r="H2181">
        <v>2</v>
      </c>
      <c r="I2181">
        <v>0</v>
      </c>
      <c r="J2181">
        <v>3</v>
      </c>
      <c r="K2181">
        <v>3</v>
      </c>
      <c r="M2181">
        <v>0</v>
      </c>
      <c r="N2181" s="6" t="s">
        <v>1721</v>
      </c>
      <c r="O2181">
        <v>1929</v>
      </c>
      <c r="P2181">
        <v>3.0000000000000001E-3</v>
      </c>
      <c r="R2181" t="s">
        <v>1706</v>
      </c>
      <c r="S2181">
        <v>0.01</v>
      </c>
    </row>
    <row r="2182" spans="1:19" x14ac:dyDescent="0.25">
      <c r="A2182">
        <v>105</v>
      </c>
      <c r="B2182">
        <v>110</v>
      </c>
      <c r="C2182">
        <v>100</v>
      </c>
      <c r="D2182">
        <v>8</v>
      </c>
      <c r="E2182">
        <v>1</v>
      </c>
      <c r="F2182">
        <v>1</v>
      </c>
      <c r="G2182">
        <v>2</v>
      </c>
      <c r="H2182">
        <v>1</v>
      </c>
      <c r="I2182">
        <v>0</v>
      </c>
      <c r="J2182">
        <v>3</v>
      </c>
      <c r="K2182">
        <v>3</v>
      </c>
      <c r="M2182">
        <v>0</v>
      </c>
      <c r="N2182" s="8" t="s">
        <v>1722</v>
      </c>
      <c r="O2182" s="7">
        <v>1930</v>
      </c>
      <c r="P2182">
        <v>8.0000000000000002E-3</v>
      </c>
      <c r="R2182" t="s">
        <v>1706</v>
      </c>
      <c r="S2182" t="s">
        <v>326</v>
      </c>
    </row>
    <row r="2183" spans="1:19" x14ac:dyDescent="0.25">
      <c r="A2183">
        <v>110</v>
      </c>
      <c r="B2183">
        <v>115</v>
      </c>
      <c r="C2183">
        <v>100</v>
      </c>
      <c r="D2183">
        <v>5</v>
      </c>
      <c r="E2183">
        <v>6</v>
      </c>
      <c r="F2183">
        <v>2</v>
      </c>
      <c r="G2183">
        <v>0</v>
      </c>
      <c r="H2183">
        <v>3</v>
      </c>
      <c r="I2183">
        <v>0</v>
      </c>
      <c r="J2183">
        <v>3</v>
      </c>
      <c r="K2183">
        <v>3</v>
      </c>
      <c r="M2183">
        <v>0</v>
      </c>
      <c r="N2183" s="8" t="s">
        <v>1723</v>
      </c>
      <c r="O2183">
        <v>1931</v>
      </c>
      <c r="P2183">
        <v>1.4E-2</v>
      </c>
      <c r="R2183" t="s">
        <v>1706</v>
      </c>
      <c r="S2183">
        <v>0.01</v>
      </c>
    </row>
    <row r="2184" spans="1:19" x14ac:dyDescent="0.25">
      <c r="A2184">
        <v>115</v>
      </c>
      <c r="B2184">
        <v>120</v>
      </c>
      <c r="C2184">
        <v>100</v>
      </c>
      <c r="D2184">
        <v>30</v>
      </c>
      <c r="E2184">
        <v>1</v>
      </c>
      <c r="F2184">
        <v>2</v>
      </c>
      <c r="G2184">
        <v>1</v>
      </c>
      <c r="H2184">
        <v>1</v>
      </c>
      <c r="I2184">
        <v>0</v>
      </c>
      <c r="J2184">
        <v>3</v>
      </c>
      <c r="K2184">
        <v>3</v>
      </c>
      <c r="M2184">
        <v>0</v>
      </c>
      <c r="N2184" s="8" t="s">
        <v>1724</v>
      </c>
      <c r="O2184" s="7">
        <v>1932</v>
      </c>
      <c r="P2184">
        <v>1.6E-2</v>
      </c>
      <c r="R2184" t="s">
        <v>1706</v>
      </c>
      <c r="S2184" t="s">
        <v>326</v>
      </c>
    </row>
    <row r="2185" spans="1:19" x14ac:dyDescent="0.25">
      <c r="A2185">
        <v>120</v>
      </c>
      <c r="B2185">
        <v>125</v>
      </c>
      <c r="C2185">
        <v>100</v>
      </c>
      <c r="D2185">
        <v>10</v>
      </c>
      <c r="E2185">
        <v>1</v>
      </c>
      <c r="F2185">
        <v>2</v>
      </c>
      <c r="G2185">
        <v>2</v>
      </c>
      <c r="H2185">
        <v>1</v>
      </c>
      <c r="I2185">
        <v>0</v>
      </c>
      <c r="J2185">
        <v>3</v>
      </c>
      <c r="K2185">
        <v>3</v>
      </c>
      <c r="M2185">
        <v>0</v>
      </c>
      <c r="N2185" s="8" t="s">
        <v>1725</v>
      </c>
      <c r="O2185">
        <v>1933</v>
      </c>
      <c r="P2185">
        <v>1.2999999999999999E-2</v>
      </c>
      <c r="R2185" t="s">
        <v>1706</v>
      </c>
      <c r="S2185">
        <v>0.01</v>
      </c>
    </row>
    <row r="2186" spans="1:19" x14ac:dyDescent="0.25">
      <c r="A2186">
        <v>125</v>
      </c>
      <c r="B2186">
        <v>130</v>
      </c>
      <c r="C2186">
        <v>100</v>
      </c>
      <c r="D2186">
        <v>10</v>
      </c>
      <c r="E2186">
        <v>1</v>
      </c>
      <c r="F2186">
        <v>2</v>
      </c>
      <c r="G2186">
        <v>2</v>
      </c>
      <c r="H2186">
        <v>1</v>
      </c>
      <c r="I2186">
        <v>0</v>
      </c>
      <c r="J2186">
        <v>3</v>
      </c>
      <c r="K2186">
        <v>3</v>
      </c>
      <c r="M2186">
        <v>0</v>
      </c>
      <c r="N2186" s="8" t="s">
        <v>1726</v>
      </c>
      <c r="O2186" s="7">
        <v>1934</v>
      </c>
      <c r="P2186">
        <v>5.0000000000000001E-3</v>
      </c>
      <c r="R2186">
        <v>0.2</v>
      </c>
      <c r="S2186" t="s">
        <v>326</v>
      </c>
    </row>
    <row r="2187" spans="1:19" x14ac:dyDescent="0.25">
      <c r="A2187">
        <v>130</v>
      </c>
      <c r="B2187">
        <v>135</v>
      </c>
      <c r="C2187">
        <v>100</v>
      </c>
      <c r="D2187">
        <v>10</v>
      </c>
      <c r="E2187">
        <v>1</v>
      </c>
      <c r="F2187">
        <v>2</v>
      </c>
      <c r="G2187">
        <v>1</v>
      </c>
      <c r="H2187">
        <v>1</v>
      </c>
      <c r="I2187">
        <v>0</v>
      </c>
      <c r="J2187">
        <v>3</v>
      </c>
      <c r="K2187">
        <v>3</v>
      </c>
      <c r="M2187">
        <v>0</v>
      </c>
      <c r="N2187" s="8" t="s">
        <v>1727</v>
      </c>
      <c r="O2187">
        <v>1935</v>
      </c>
      <c r="P2187">
        <v>4.0000000000000001E-3</v>
      </c>
      <c r="R2187">
        <v>0.2</v>
      </c>
      <c r="S2187" t="s">
        <v>326</v>
      </c>
    </row>
    <row r="2188" spans="1:19" x14ac:dyDescent="0.25">
      <c r="A2188">
        <v>135</v>
      </c>
      <c r="B2188">
        <v>140</v>
      </c>
      <c r="C2188">
        <v>100</v>
      </c>
      <c r="D2188">
        <v>8</v>
      </c>
      <c r="E2188">
        <v>1</v>
      </c>
      <c r="F2188">
        <v>2</v>
      </c>
      <c r="G2188">
        <v>3</v>
      </c>
      <c r="H2188">
        <v>1</v>
      </c>
      <c r="I2188">
        <v>0</v>
      </c>
      <c r="J2188">
        <v>3</v>
      </c>
      <c r="K2188">
        <v>3</v>
      </c>
      <c r="M2188">
        <v>0</v>
      </c>
      <c r="N2188" s="8" t="s">
        <v>1728</v>
      </c>
      <c r="O2188" s="7">
        <v>1936</v>
      </c>
      <c r="P2188">
        <v>1.4E-2</v>
      </c>
      <c r="R2188">
        <v>0.3</v>
      </c>
      <c r="S2188">
        <v>0.1</v>
      </c>
    </row>
    <row r="2189" spans="1:19" x14ac:dyDescent="0.25">
      <c r="A2189">
        <v>140</v>
      </c>
      <c r="B2189">
        <v>145</v>
      </c>
      <c r="C2189">
        <v>100</v>
      </c>
      <c r="D2189">
        <v>8</v>
      </c>
      <c r="E2189">
        <v>5</v>
      </c>
      <c r="F2189">
        <v>2</v>
      </c>
      <c r="G2189">
        <v>2</v>
      </c>
      <c r="H2189">
        <v>1</v>
      </c>
      <c r="I2189">
        <v>0</v>
      </c>
      <c r="J2189">
        <v>3</v>
      </c>
      <c r="K2189">
        <v>3</v>
      </c>
      <c r="M2189">
        <v>0</v>
      </c>
      <c r="N2189" s="8" t="s">
        <v>1729</v>
      </c>
      <c r="O2189">
        <v>1937</v>
      </c>
      <c r="P2189">
        <v>1.7000000000000001E-2</v>
      </c>
      <c r="R2189" t="s">
        <v>1706</v>
      </c>
      <c r="S2189">
        <v>0.01</v>
      </c>
    </row>
    <row r="2190" spans="1:19" x14ac:dyDescent="0.25">
      <c r="A2190">
        <v>145</v>
      </c>
      <c r="B2190">
        <v>150</v>
      </c>
      <c r="C2190">
        <v>100</v>
      </c>
      <c r="D2190">
        <v>12</v>
      </c>
      <c r="E2190">
        <v>1</v>
      </c>
      <c r="F2190">
        <v>2</v>
      </c>
      <c r="G2190">
        <v>2</v>
      </c>
      <c r="H2190">
        <v>1</v>
      </c>
      <c r="I2190">
        <v>0</v>
      </c>
      <c r="J2190">
        <v>3</v>
      </c>
      <c r="K2190">
        <v>3</v>
      </c>
      <c r="M2190">
        <v>0</v>
      </c>
      <c r="O2190" s="7">
        <v>1938</v>
      </c>
      <c r="P2190">
        <v>4.0000000000000001E-3</v>
      </c>
      <c r="R2190" t="s">
        <v>1706</v>
      </c>
      <c r="S2190">
        <v>0.01</v>
      </c>
    </row>
    <row r="2191" spans="1:19" x14ac:dyDescent="0.25">
      <c r="A2191">
        <v>150</v>
      </c>
      <c r="B2191">
        <v>155</v>
      </c>
      <c r="C2191">
        <v>100</v>
      </c>
      <c r="D2191">
        <v>6</v>
      </c>
      <c r="E2191">
        <v>1</v>
      </c>
      <c r="F2191">
        <v>2</v>
      </c>
      <c r="G2191">
        <v>1</v>
      </c>
      <c r="H2191">
        <v>1</v>
      </c>
      <c r="I2191">
        <v>0</v>
      </c>
      <c r="J2191">
        <v>3</v>
      </c>
      <c r="K2191">
        <v>3</v>
      </c>
      <c r="M2191">
        <v>0</v>
      </c>
      <c r="N2191" s="79" t="s">
        <v>1473</v>
      </c>
      <c r="O2191">
        <v>1939</v>
      </c>
      <c r="P2191">
        <v>8.9999999999999993E-3</v>
      </c>
      <c r="R2191" t="s">
        <v>1706</v>
      </c>
      <c r="S2191">
        <v>0.04</v>
      </c>
    </row>
    <row r="2192" spans="1:19" x14ac:dyDescent="0.25">
      <c r="M2192"/>
      <c r="N2192" s="45" t="s">
        <v>369</v>
      </c>
      <c r="O2192" s="80">
        <v>1940</v>
      </c>
      <c r="P2192" s="43">
        <v>0.49299999999999999</v>
      </c>
      <c r="R2192" s="43">
        <v>34</v>
      </c>
      <c r="S2192" s="43">
        <v>0.21</v>
      </c>
    </row>
    <row r="2193" spans="1:19" x14ac:dyDescent="0.25">
      <c r="A2193">
        <v>155</v>
      </c>
      <c r="B2193">
        <v>160</v>
      </c>
      <c r="C2193">
        <v>100</v>
      </c>
      <c r="D2193">
        <v>6</v>
      </c>
      <c r="E2193">
        <v>1</v>
      </c>
      <c r="F2193">
        <v>2</v>
      </c>
      <c r="G2193">
        <v>1</v>
      </c>
      <c r="H2193">
        <v>1</v>
      </c>
      <c r="I2193">
        <v>0</v>
      </c>
      <c r="J2193">
        <v>3</v>
      </c>
      <c r="K2193">
        <v>3</v>
      </c>
      <c r="M2193">
        <v>0</v>
      </c>
      <c r="O2193">
        <v>1941</v>
      </c>
      <c r="P2193">
        <v>8.0000000000000002E-3</v>
      </c>
      <c r="R2193">
        <v>0.2</v>
      </c>
      <c r="S2193">
        <v>0.01</v>
      </c>
    </row>
    <row r="2194" spans="1:19" x14ac:dyDescent="0.25">
      <c r="A2194">
        <v>160</v>
      </c>
      <c r="B2194">
        <v>165</v>
      </c>
      <c r="C2194">
        <v>100</v>
      </c>
      <c r="D2194">
        <v>4</v>
      </c>
      <c r="E2194">
        <v>1</v>
      </c>
      <c r="F2194">
        <v>2</v>
      </c>
      <c r="G2194">
        <v>2</v>
      </c>
      <c r="H2194">
        <v>1</v>
      </c>
      <c r="I2194">
        <v>0</v>
      </c>
      <c r="J2194">
        <v>3</v>
      </c>
      <c r="K2194">
        <v>3</v>
      </c>
      <c r="M2194">
        <v>0</v>
      </c>
      <c r="O2194" s="7">
        <v>1942</v>
      </c>
      <c r="P2194">
        <v>8.9999999999999993E-3</v>
      </c>
      <c r="R2194" t="s">
        <v>1706</v>
      </c>
      <c r="S2194" t="s">
        <v>326</v>
      </c>
    </row>
    <row r="2195" spans="1:19" x14ac:dyDescent="0.25">
      <c r="A2195">
        <v>165</v>
      </c>
      <c r="B2195">
        <v>170</v>
      </c>
      <c r="C2195">
        <v>100</v>
      </c>
      <c r="D2195">
        <v>7</v>
      </c>
      <c r="E2195">
        <v>1</v>
      </c>
      <c r="F2195">
        <v>2</v>
      </c>
      <c r="G2195">
        <v>1</v>
      </c>
      <c r="H2195">
        <v>1</v>
      </c>
      <c r="I2195">
        <v>0</v>
      </c>
      <c r="J2195">
        <v>3</v>
      </c>
      <c r="K2195">
        <v>3</v>
      </c>
      <c r="M2195">
        <v>0</v>
      </c>
      <c r="N2195" s="79" t="s">
        <v>1730</v>
      </c>
      <c r="O2195">
        <v>1943</v>
      </c>
      <c r="P2195">
        <v>0.01</v>
      </c>
      <c r="R2195">
        <v>0.3</v>
      </c>
      <c r="S2195" t="s">
        <v>326</v>
      </c>
    </row>
    <row r="2196" spans="1:19" x14ac:dyDescent="0.25">
      <c r="A2196">
        <v>170</v>
      </c>
      <c r="B2196">
        <v>175</v>
      </c>
      <c r="C2196">
        <v>100</v>
      </c>
      <c r="D2196">
        <v>7</v>
      </c>
      <c r="E2196">
        <v>1</v>
      </c>
      <c r="F2196">
        <v>3</v>
      </c>
      <c r="G2196">
        <v>1</v>
      </c>
      <c r="H2196">
        <v>1</v>
      </c>
      <c r="I2196">
        <v>0</v>
      </c>
      <c r="J2196">
        <v>3</v>
      </c>
      <c r="K2196">
        <v>3</v>
      </c>
      <c r="M2196">
        <v>0</v>
      </c>
      <c r="O2196" s="7">
        <v>1944</v>
      </c>
      <c r="P2196">
        <v>1.0999999999999999E-2</v>
      </c>
      <c r="R2196">
        <v>0.3</v>
      </c>
      <c r="S2196" t="s">
        <v>326</v>
      </c>
    </row>
    <row r="2197" spans="1:19" x14ac:dyDescent="0.25">
      <c r="A2197">
        <v>175</v>
      </c>
      <c r="B2197">
        <v>180</v>
      </c>
      <c r="C2197">
        <v>100</v>
      </c>
      <c r="D2197">
        <v>4</v>
      </c>
      <c r="E2197">
        <v>1</v>
      </c>
      <c r="F2197">
        <v>3</v>
      </c>
      <c r="G2197">
        <v>1</v>
      </c>
      <c r="H2197">
        <v>1</v>
      </c>
      <c r="I2197">
        <v>0</v>
      </c>
      <c r="J2197">
        <v>3</v>
      </c>
      <c r="K2197">
        <v>3</v>
      </c>
      <c r="M2197">
        <v>0</v>
      </c>
      <c r="O2197">
        <v>1945</v>
      </c>
      <c r="P2197">
        <v>1.0999999999999999E-2</v>
      </c>
      <c r="R2197">
        <v>0.2</v>
      </c>
      <c r="S2197" t="s">
        <v>326</v>
      </c>
    </row>
    <row r="2198" spans="1:19" x14ac:dyDescent="0.25">
      <c r="A2198">
        <v>180</v>
      </c>
      <c r="B2198">
        <v>185</v>
      </c>
      <c r="C2198">
        <v>100</v>
      </c>
      <c r="D2198">
        <v>8</v>
      </c>
      <c r="E2198">
        <v>5</v>
      </c>
      <c r="F2198">
        <v>1</v>
      </c>
      <c r="G2198">
        <v>2</v>
      </c>
      <c r="H2198">
        <v>1</v>
      </c>
      <c r="I2198">
        <v>0</v>
      </c>
      <c r="J2198">
        <v>3</v>
      </c>
      <c r="K2198">
        <v>3</v>
      </c>
      <c r="M2198">
        <v>0</v>
      </c>
      <c r="N2198" s="6" t="s">
        <v>1731</v>
      </c>
      <c r="O2198" s="7">
        <v>1946</v>
      </c>
      <c r="P2198">
        <v>8.9999999999999993E-3</v>
      </c>
      <c r="R2198">
        <v>0.2</v>
      </c>
      <c r="S2198" t="s">
        <v>326</v>
      </c>
    </row>
    <row r="2199" spans="1:19" x14ac:dyDescent="0.25">
      <c r="A2199">
        <v>185</v>
      </c>
      <c r="B2199">
        <v>190</v>
      </c>
      <c r="C2199">
        <v>100</v>
      </c>
      <c r="D2199">
        <v>15</v>
      </c>
      <c r="E2199">
        <v>5</v>
      </c>
      <c r="F2199">
        <v>2</v>
      </c>
      <c r="G2199">
        <v>1</v>
      </c>
      <c r="H2199">
        <v>1</v>
      </c>
      <c r="I2199">
        <v>0</v>
      </c>
      <c r="J2199">
        <v>3</v>
      </c>
      <c r="K2199">
        <v>3</v>
      </c>
      <c r="M2199">
        <v>0</v>
      </c>
      <c r="O2199">
        <v>1947</v>
      </c>
      <c r="P2199">
        <v>3.1E-2</v>
      </c>
      <c r="R2199">
        <v>0.5</v>
      </c>
      <c r="S2199">
        <v>0.01</v>
      </c>
    </row>
    <row r="2200" spans="1:19" x14ac:dyDescent="0.25">
      <c r="A2200">
        <v>190</v>
      </c>
      <c r="B2200">
        <v>195</v>
      </c>
      <c r="C2200">
        <v>100</v>
      </c>
      <c r="D2200">
        <v>30</v>
      </c>
      <c r="E2200">
        <v>1</v>
      </c>
      <c r="F2200">
        <v>3</v>
      </c>
      <c r="G2200">
        <v>1</v>
      </c>
      <c r="H2200">
        <v>1</v>
      </c>
      <c r="I2200">
        <v>0</v>
      </c>
      <c r="J2200">
        <v>3</v>
      </c>
      <c r="K2200">
        <v>3</v>
      </c>
      <c r="M2200">
        <v>0</v>
      </c>
      <c r="N2200" s="6" t="s">
        <v>1732</v>
      </c>
      <c r="O2200" s="7">
        <v>1948</v>
      </c>
      <c r="P2200">
        <v>1.7000000000000001E-2</v>
      </c>
      <c r="R2200" t="s">
        <v>1706</v>
      </c>
      <c r="S2200" t="s">
        <v>326</v>
      </c>
    </row>
    <row r="2201" spans="1:19" x14ac:dyDescent="0.25">
      <c r="A2201">
        <v>195</v>
      </c>
      <c r="B2201">
        <v>200</v>
      </c>
      <c r="C2201">
        <v>100</v>
      </c>
      <c r="D2201">
        <v>6</v>
      </c>
      <c r="E2201">
        <v>5</v>
      </c>
      <c r="F2201">
        <v>3</v>
      </c>
      <c r="G2201">
        <v>2</v>
      </c>
      <c r="H2201">
        <v>1</v>
      </c>
      <c r="I2201">
        <v>0</v>
      </c>
      <c r="J2201">
        <v>3</v>
      </c>
      <c r="K2201">
        <v>3</v>
      </c>
      <c r="M2201">
        <v>0</v>
      </c>
      <c r="N2201" s="8" t="s">
        <v>1733</v>
      </c>
      <c r="O2201">
        <v>1949</v>
      </c>
      <c r="P2201">
        <v>1.0999999999999999E-2</v>
      </c>
      <c r="R2201">
        <v>0.2</v>
      </c>
      <c r="S2201" t="s">
        <v>326</v>
      </c>
    </row>
    <row r="2202" spans="1:19" x14ac:dyDescent="0.25">
      <c r="A2202">
        <v>200</v>
      </c>
      <c r="B2202">
        <v>205</v>
      </c>
      <c r="C2202">
        <v>100</v>
      </c>
      <c r="D2202">
        <v>5</v>
      </c>
      <c r="E2202">
        <v>1</v>
      </c>
      <c r="F2202">
        <v>3</v>
      </c>
      <c r="G2202">
        <v>1</v>
      </c>
      <c r="H2202">
        <v>1</v>
      </c>
      <c r="I2202">
        <v>0</v>
      </c>
      <c r="J2202">
        <v>3</v>
      </c>
      <c r="K2202">
        <v>3</v>
      </c>
      <c r="M2202">
        <v>0</v>
      </c>
      <c r="N2202" s="8" t="s">
        <v>1734</v>
      </c>
      <c r="O2202" s="7">
        <v>1950</v>
      </c>
      <c r="P2202">
        <v>8.9999999999999993E-3</v>
      </c>
      <c r="R2202">
        <v>0.2</v>
      </c>
      <c r="S2202" t="s">
        <v>326</v>
      </c>
    </row>
    <row r="2203" spans="1:19" x14ac:dyDescent="0.25">
      <c r="A2203">
        <v>205</v>
      </c>
      <c r="B2203">
        <v>210</v>
      </c>
      <c r="C2203">
        <v>100</v>
      </c>
      <c r="D2203">
        <v>3</v>
      </c>
      <c r="E2203">
        <v>5</v>
      </c>
      <c r="F2203">
        <v>3</v>
      </c>
      <c r="G2203">
        <v>1</v>
      </c>
      <c r="H2203">
        <v>1</v>
      </c>
      <c r="I2203">
        <v>0</v>
      </c>
      <c r="J2203">
        <v>3</v>
      </c>
      <c r="K2203">
        <v>3</v>
      </c>
      <c r="M2203">
        <v>0</v>
      </c>
      <c r="N2203" s="8" t="s">
        <v>1735</v>
      </c>
      <c r="O2203">
        <v>1951</v>
      </c>
      <c r="P2203">
        <v>1.2E-2</v>
      </c>
      <c r="R2203">
        <v>0.2</v>
      </c>
      <c r="S2203" t="s">
        <v>326</v>
      </c>
    </row>
    <row r="2204" spans="1:19" x14ac:dyDescent="0.25">
      <c r="A2204">
        <v>210</v>
      </c>
      <c r="B2204">
        <v>215</v>
      </c>
      <c r="C2204">
        <v>100</v>
      </c>
      <c r="D2204">
        <v>3</v>
      </c>
      <c r="E2204">
        <v>1</v>
      </c>
      <c r="F2204">
        <v>3</v>
      </c>
      <c r="G2204">
        <v>1</v>
      </c>
      <c r="H2204">
        <v>1</v>
      </c>
      <c r="I2204">
        <v>1</v>
      </c>
      <c r="J2204">
        <v>3</v>
      </c>
      <c r="K2204">
        <v>3</v>
      </c>
      <c r="M2204">
        <v>0</v>
      </c>
      <c r="O2204" s="7">
        <v>1952</v>
      </c>
      <c r="P2204">
        <v>5.0000000000000001E-3</v>
      </c>
      <c r="R2204">
        <v>0.2</v>
      </c>
      <c r="S2204" t="s">
        <v>326</v>
      </c>
    </row>
    <row r="2205" spans="1:19" x14ac:dyDescent="0.25">
      <c r="A2205">
        <v>215</v>
      </c>
      <c r="B2205">
        <v>220</v>
      </c>
      <c r="C2205">
        <v>100</v>
      </c>
      <c r="D2205">
        <v>3</v>
      </c>
      <c r="E2205">
        <v>5</v>
      </c>
      <c r="F2205">
        <v>3</v>
      </c>
      <c r="G2205">
        <v>1</v>
      </c>
      <c r="H2205">
        <v>1</v>
      </c>
      <c r="I2205">
        <v>0</v>
      </c>
      <c r="J2205">
        <v>3</v>
      </c>
      <c r="K2205">
        <v>3</v>
      </c>
      <c r="M2205">
        <v>0</v>
      </c>
      <c r="O2205">
        <v>1953</v>
      </c>
      <c r="P2205">
        <v>3.0000000000000001E-3</v>
      </c>
      <c r="R2205" t="s">
        <v>1706</v>
      </c>
      <c r="S2205" t="s">
        <v>326</v>
      </c>
    </row>
    <row r="2206" spans="1:19" x14ac:dyDescent="0.25">
      <c r="A2206">
        <v>220</v>
      </c>
      <c r="B2206">
        <v>225</v>
      </c>
      <c r="C2206">
        <v>100</v>
      </c>
      <c r="D2206">
        <v>3</v>
      </c>
      <c r="E2206">
        <v>1</v>
      </c>
      <c r="F2206">
        <v>3</v>
      </c>
      <c r="G2206">
        <v>1</v>
      </c>
      <c r="H2206">
        <v>1</v>
      </c>
      <c r="I2206">
        <v>0</v>
      </c>
      <c r="J2206">
        <v>3</v>
      </c>
      <c r="K2206">
        <v>3</v>
      </c>
      <c r="M2206">
        <v>0</v>
      </c>
      <c r="O2206" s="7">
        <v>1954</v>
      </c>
      <c r="P2206">
        <v>2E-3</v>
      </c>
      <c r="R2206">
        <v>0.2</v>
      </c>
      <c r="S2206" t="s">
        <v>326</v>
      </c>
    </row>
    <row r="2207" spans="1:19" x14ac:dyDescent="0.25">
      <c r="A2207">
        <v>225</v>
      </c>
      <c r="B2207">
        <v>230</v>
      </c>
      <c r="C2207">
        <v>100</v>
      </c>
      <c r="D2207">
        <v>10</v>
      </c>
      <c r="E2207">
        <v>5</v>
      </c>
      <c r="F2207">
        <v>3</v>
      </c>
      <c r="G2207">
        <v>2</v>
      </c>
      <c r="H2207">
        <v>1</v>
      </c>
      <c r="I2207">
        <v>0</v>
      </c>
      <c r="J2207">
        <v>3</v>
      </c>
      <c r="K2207">
        <v>3</v>
      </c>
      <c r="M2207">
        <v>0</v>
      </c>
      <c r="O2207">
        <v>1955</v>
      </c>
      <c r="P2207">
        <v>4.0000000000000001E-3</v>
      </c>
      <c r="R2207">
        <v>0.2</v>
      </c>
      <c r="S2207" t="s">
        <v>326</v>
      </c>
    </row>
    <row r="2208" spans="1:19" x14ac:dyDescent="0.25">
      <c r="A2208">
        <v>230</v>
      </c>
      <c r="B2208">
        <v>235</v>
      </c>
      <c r="C2208">
        <v>100</v>
      </c>
      <c r="D2208">
        <v>20</v>
      </c>
      <c r="E2208">
        <v>1</v>
      </c>
      <c r="F2208">
        <v>3</v>
      </c>
      <c r="G2208">
        <v>2</v>
      </c>
      <c r="H2208">
        <v>1</v>
      </c>
      <c r="I2208">
        <v>0</v>
      </c>
      <c r="J2208">
        <v>3</v>
      </c>
      <c r="K2208">
        <v>3</v>
      </c>
      <c r="M2208">
        <v>0</v>
      </c>
      <c r="N2208" s="8" t="s">
        <v>1736</v>
      </c>
      <c r="O2208" s="7">
        <v>1956</v>
      </c>
      <c r="P2208">
        <v>7.0000000000000001E-3</v>
      </c>
      <c r="R2208" t="s">
        <v>1706</v>
      </c>
      <c r="S2208" t="s">
        <v>326</v>
      </c>
    </row>
    <row r="2209" spans="1:19" x14ac:dyDescent="0.25">
      <c r="A2209">
        <v>235</v>
      </c>
      <c r="B2209">
        <v>240</v>
      </c>
      <c r="C2209">
        <v>100</v>
      </c>
      <c r="D2209">
        <v>25</v>
      </c>
      <c r="E2209">
        <v>5</v>
      </c>
      <c r="F2209">
        <v>3</v>
      </c>
      <c r="G2209">
        <v>2</v>
      </c>
      <c r="H2209">
        <v>1</v>
      </c>
      <c r="I2209">
        <v>0</v>
      </c>
      <c r="J2209">
        <v>3</v>
      </c>
      <c r="K2209">
        <v>3</v>
      </c>
      <c r="M2209">
        <v>0</v>
      </c>
      <c r="O2209">
        <v>1957</v>
      </c>
      <c r="P2209">
        <v>3.0000000000000001E-3</v>
      </c>
      <c r="R2209" t="s">
        <v>1706</v>
      </c>
      <c r="S2209" t="s">
        <v>326</v>
      </c>
    </row>
    <row r="2210" spans="1:19" x14ac:dyDescent="0.25">
      <c r="A2210">
        <v>240</v>
      </c>
      <c r="B2210">
        <v>245</v>
      </c>
      <c r="C2210">
        <v>100</v>
      </c>
      <c r="D2210">
        <v>30</v>
      </c>
      <c r="E2210">
        <v>1</v>
      </c>
      <c r="F2210">
        <v>3</v>
      </c>
      <c r="G2210">
        <v>1</v>
      </c>
      <c r="H2210">
        <v>1</v>
      </c>
      <c r="I2210">
        <v>0</v>
      </c>
      <c r="J2210">
        <v>3</v>
      </c>
      <c r="K2210">
        <v>3</v>
      </c>
      <c r="M2210">
        <v>0</v>
      </c>
      <c r="O2210" s="7">
        <v>1958</v>
      </c>
      <c r="P2210">
        <v>8.0000000000000002E-3</v>
      </c>
      <c r="R2210" t="s">
        <v>1706</v>
      </c>
      <c r="S2210" t="s">
        <v>326</v>
      </c>
    </row>
    <row r="2211" spans="1:19" x14ac:dyDescent="0.25">
      <c r="A2211">
        <v>245</v>
      </c>
      <c r="B2211">
        <v>250</v>
      </c>
      <c r="C2211">
        <v>100</v>
      </c>
      <c r="D2211">
        <v>25</v>
      </c>
      <c r="E2211">
        <v>5</v>
      </c>
      <c r="F2211">
        <v>3</v>
      </c>
      <c r="G2211">
        <v>1</v>
      </c>
      <c r="H2211">
        <v>1</v>
      </c>
      <c r="I2211">
        <v>0</v>
      </c>
      <c r="J2211">
        <v>3</v>
      </c>
      <c r="K2211">
        <v>3</v>
      </c>
      <c r="M2211">
        <v>0</v>
      </c>
      <c r="O2211">
        <v>1959</v>
      </c>
      <c r="P2211">
        <v>7.0000000000000001E-3</v>
      </c>
      <c r="R2211" t="s">
        <v>1706</v>
      </c>
      <c r="S2211" t="s">
        <v>326</v>
      </c>
    </row>
    <row r="2212" spans="1:19" x14ac:dyDescent="0.25">
      <c r="M2212"/>
      <c r="N2212" s="45" t="s">
        <v>369</v>
      </c>
      <c r="O2212" s="80">
        <v>1960</v>
      </c>
      <c r="P2212" s="43">
        <v>0.503</v>
      </c>
      <c r="R2212" s="43">
        <v>32.9</v>
      </c>
      <c r="S2212" s="43">
        <v>0.19</v>
      </c>
    </row>
    <row r="2213" spans="1:19" x14ac:dyDescent="0.25">
      <c r="A2213">
        <v>250</v>
      </c>
      <c r="B2213">
        <v>255</v>
      </c>
      <c r="C2213">
        <v>100</v>
      </c>
      <c r="D2213">
        <v>20</v>
      </c>
      <c r="E2213">
        <v>1</v>
      </c>
      <c r="F2213">
        <v>3</v>
      </c>
      <c r="G2213">
        <v>1</v>
      </c>
      <c r="H2213">
        <v>1</v>
      </c>
      <c r="I2213">
        <v>0</v>
      </c>
      <c r="J2213">
        <v>2</v>
      </c>
      <c r="K2213">
        <v>3</v>
      </c>
      <c r="M2213">
        <v>0</v>
      </c>
      <c r="O2213">
        <v>1961</v>
      </c>
      <c r="P2213">
        <v>6.0000000000000001E-3</v>
      </c>
      <c r="R2213" t="s">
        <v>1706</v>
      </c>
      <c r="S2213" t="s">
        <v>326</v>
      </c>
    </row>
    <row r="2214" spans="1:19" x14ac:dyDescent="0.25">
      <c r="A2214">
        <v>255</v>
      </c>
      <c r="B2214">
        <v>260</v>
      </c>
      <c r="C2214">
        <v>100</v>
      </c>
      <c r="D2214">
        <v>15</v>
      </c>
      <c r="E2214">
        <v>5</v>
      </c>
      <c r="F2214">
        <v>3</v>
      </c>
      <c r="G2214">
        <v>1</v>
      </c>
      <c r="H2214">
        <v>1</v>
      </c>
      <c r="I2214">
        <v>0</v>
      </c>
      <c r="J2214">
        <v>2</v>
      </c>
      <c r="K2214">
        <v>3</v>
      </c>
      <c r="M2214">
        <v>0</v>
      </c>
      <c r="N2214" s="79" t="s">
        <v>1737</v>
      </c>
      <c r="O2214" s="7">
        <v>1962</v>
      </c>
      <c r="P2214">
        <v>2E-3</v>
      </c>
      <c r="R2214" t="s">
        <v>1706</v>
      </c>
      <c r="S2214" t="s">
        <v>326</v>
      </c>
    </row>
    <row r="2215" spans="1:19" x14ac:dyDescent="0.25">
      <c r="A2215">
        <v>260</v>
      </c>
      <c r="B2215">
        <v>265</v>
      </c>
      <c r="C2215">
        <v>100</v>
      </c>
      <c r="D2215">
        <v>20</v>
      </c>
      <c r="E2215">
        <v>1</v>
      </c>
      <c r="F2215">
        <v>3</v>
      </c>
      <c r="G2215">
        <v>1</v>
      </c>
      <c r="H2215">
        <v>1</v>
      </c>
      <c r="I2215">
        <v>0</v>
      </c>
      <c r="J2215">
        <v>2</v>
      </c>
      <c r="K2215">
        <v>3</v>
      </c>
      <c r="M2215">
        <v>0</v>
      </c>
      <c r="O2215">
        <v>1963</v>
      </c>
      <c r="P2215">
        <v>4.0000000000000001E-3</v>
      </c>
      <c r="R2215">
        <v>0.2</v>
      </c>
      <c r="S2215" t="s">
        <v>326</v>
      </c>
    </row>
    <row r="2216" spans="1:19" x14ac:dyDescent="0.25">
      <c r="A2216">
        <v>265</v>
      </c>
      <c r="B2216">
        <v>270</v>
      </c>
      <c r="C2216">
        <v>100</v>
      </c>
      <c r="D2216">
        <v>25</v>
      </c>
      <c r="E2216">
        <v>5</v>
      </c>
      <c r="F2216">
        <v>3</v>
      </c>
      <c r="G2216">
        <v>1</v>
      </c>
      <c r="H2216">
        <v>1</v>
      </c>
      <c r="I2216">
        <v>0</v>
      </c>
      <c r="J2216">
        <v>2</v>
      </c>
      <c r="K2216">
        <v>3</v>
      </c>
      <c r="M2216">
        <v>0</v>
      </c>
      <c r="O2216" s="7">
        <v>1964</v>
      </c>
      <c r="P2216">
        <v>3.0000000000000001E-3</v>
      </c>
      <c r="R2216" t="s">
        <v>1706</v>
      </c>
      <c r="S2216" t="s">
        <v>326</v>
      </c>
    </row>
    <row r="2217" spans="1:19" x14ac:dyDescent="0.25">
      <c r="A2217">
        <v>270</v>
      </c>
      <c r="B2217">
        <v>275</v>
      </c>
      <c r="C2217">
        <v>100</v>
      </c>
      <c r="D2217">
        <v>20</v>
      </c>
      <c r="E2217">
        <v>1</v>
      </c>
      <c r="F2217">
        <v>3</v>
      </c>
      <c r="G2217">
        <v>1</v>
      </c>
      <c r="H2217">
        <v>1</v>
      </c>
      <c r="I2217">
        <v>0</v>
      </c>
      <c r="J2217">
        <v>2</v>
      </c>
      <c r="K2217">
        <v>3</v>
      </c>
      <c r="M2217">
        <v>0</v>
      </c>
      <c r="O2217">
        <v>1965</v>
      </c>
      <c r="P2217">
        <v>4.0000000000000001E-3</v>
      </c>
      <c r="R2217" t="s">
        <v>1706</v>
      </c>
      <c r="S2217" t="s">
        <v>326</v>
      </c>
    </row>
    <row r="2218" spans="1:19" x14ac:dyDescent="0.25">
      <c r="A2218">
        <v>275</v>
      </c>
      <c r="B2218">
        <v>280</v>
      </c>
      <c r="C2218">
        <v>100</v>
      </c>
      <c r="D2218">
        <v>15</v>
      </c>
      <c r="E2218">
        <v>5</v>
      </c>
      <c r="F2218">
        <v>3</v>
      </c>
      <c r="G2218">
        <v>1</v>
      </c>
      <c r="H2218">
        <v>1</v>
      </c>
      <c r="I2218">
        <v>0</v>
      </c>
      <c r="J2218">
        <v>1</v>
      </c>
      <c r="K2218">
        <v>3</v>
      </c>
      <c r="M2218">
        <v>0</v>
      </c>
      <c r="O2218" s="7">
        <v>1966</v>
      </c>
      <c r="P2218">
        <v>5.0000000000000001E-3</v>
      </c>
      <c r="R2218" t="s">
        <v>1706</v>
      </c>
      <c r="S2218" t="s">
        <v>326</v>
      </c>
    </row>
    <row r="2219" spans="1:19" x14ac:dyDescent="0.25">
      <c r="A2219">
        <v>280</v>
      </c>
      <c r="B2219">
        <v>285</v>
      </c>
      <c r="C2219">
        <v>100</v>
      </c>
      <c r="D2219">
        <v>15</v>
      </c>
      <c r="E2219">
        <v>6</v>
      </c>
      <c r="F2219">
        <v>3</v>
      </c>
      <c r="G2219">
        <v>1</v>
      </c>
      <c r="H2219">
        <v>1</v>
      </c>
      <c r="I2219">
        <v>0</v>
      </c>
      <c r="J2219">
        <v>1</v>
      </c>
      <c r="K2219">
        <v>2</v>
      </c>
      <c r="M2219">
        <v>0</v>
      </c>
      <c r="N2219" s="8" t="s">
        <v>1738</v>
      </c>
      <c r="O2219">
        <v>1967</v>
      </c>
      <c r="P2219">
        <v>5.0000000000000001E-3</v>
      </c>
      <c r="R2219" t="s">
        <v>1706</v>
      </c>
      <c r="S2219" t="s">
        <v>326</v>
      </c>
    </row>
    <row r="2220" spans="1:19" x14ac:dyDescent="0.25">
      <c r="A2220">
        <v>285</v>
      </c>
      <c r="B2220">
        <v>290</v>
      </c>
      <c r="C2220">
        <v>100</v>
      </c>
      <c r="D2220">
        <v>30</v>
      </c>
      <c r="E2220">
        <v>6</v>
      </c>
      <c r="F2220">
        <v>3</v>
      </c>
      <c r="G2220">
        <v>1</v>
      </c>
      <c r="H2220">
        <v>1</v>
      </c>
      <c r="I2220">
        <v>0</v>
      </c>
      <c r="J2220">
        <v>1</v>
      </c>
      <c r="K2220">
        <v>2</v>
      </c>
      <c r="M2220">
        <v>0</v>
      </c>
      <c r="N2220" s="8" t="s">
        <v>1739</v>
      </c>
      <c r="O2220" s="7">
        <v>1968</v>
      </c>
      <c r="P2220">
        <v>7.0000000000000001E-3</v>
      </c>
      <c r="R2220" t="s">
        <v>1706</v>
      </c>
      <c r="S2220" t="s">
        <v>326</v>
      </c>
    </row>
    <row r="2221" spans="1:19" x14ac:dyDescent="0.25">
      <c r="A2221">
        <v>290</v>
      </c>
      <c r="B2221">
        <v>295</v>
      </c>
      <c r="C2221">
        <v>100</v>
      </c>
      <c r="D2221">
        <v>15</v>
      </c>
      <c r="E2221">
        <v>1</v>
      </c>
      <c r="F2221">
        <v>3</v>
      </c>
      <c r="G2221">
        <v>1</v>
      </c>
      <c r="H2221">
        <v>1</v>
      </c>
      <c r="I2221">
        <v>0</v>
      </c>
      <c r="J2221">
        <v>1</v>
      </c>
      <c r="K2221">
        <v>3</v>
      </c>
      <c r="M2221">
        <v>0</v>
      </c>
      <c r="N2221" s="8" t="s">
        <v>1740</v>
      </c>
      <c r="O2221">
        <v>1969</v>
      </c>
      <c r="P2221">
        <v>3.0000000000000001E-3</v>
      </c>
      <c r="R2221" t="s">
        <v>1706</v>
      </c>
      <c r="S2221" t="s">
        <v>326</v>
      </c>
    </row>
    <row r="2222" spans="1:19" x14ac:dyDescent="0.25">
      <c r="A2222">
        <v>295</v>
      </c>
      <c r="B2222">
        <v>300</v>
      </c>
      <c r="C2222">
        <v>100</v>
      </c>
      <c r="D2222">
        <v>20</v>
      </c>
      <c r="E2222">
        <v>5</v>
      </c>
      <c r="F2222">
        <v>3</v>
      </c>
      <c r="G2222">
        <v>1</v>
      </c>
      <c r="H2222">
        <v>1</v>
      </c>
      <c r="I2222">
        <v>0</v>
      </c>
      <c r="J2222">
        <v>1</v>
      </c>
      <c r="K2222">
        <v>2</v>
      </c>
      <c r="M2222">
        <v>0</v>
      </c>
      <c r="N2222" s="8" t="s">
        <v>1741</v>
      </c>
      <c r="O2222" s="7">
        <v>1970</v>
      </c>
      <c r="P2222">
        <v>8.0000000000000002E-3</v>
      </c>
      <c r="R2222">
        <v>0.3</v>
      </c>
      <c r="S2222" t="s">
        <v>326</v>
      </c>
    </row>
    <row r="2223" spans="1:19" x14ac:dyDescent="0.25">
      <c r="A2223">
        <v>300</v>
      </c>
      <c r="B2223">
        <v>305</v>
      </c>
      <c r="C2223">
        <v>100</v>
      </c>
      <c r="D2223">
        <v>25</v>
      </c>
      <c r="E2223">
        <v>1</v>
      </c>
      <c r="F2223">
        <v>3</v>
      </c>
      <c r="G2223">
        <v>1</v>
      </c>
      <c r="H2223">
        <v>2</v>
      </c>
      <c r="I2223">
        <v>0</v>
      </c>
      <c r="J2223">
        <v>1</v>
      </c>
      <c r="K2223">
        <v>3</v>
      </c>
      <c r="M2223">
        <v>0</v>
      </c>
      <c r="N2223" s="8" t="s">
        <v>1742</v>
      </c>
      <c r="O2223">
        <v>1971</v>
      </c>
      <c r="P2223">
        <v>2E-3</v>
      </c>
      <c r="R2223" t="s">
        <v>1706</v>
      </c>
      <c r="S2223" t="s">
        <v>326</v>
      </c>
    </row>
    <row r="2224" spans="1:19" x14ac:dyDescent="0.25">
      <c r="A2224">
        <v>305</v>
      </c>
      <c r="B2224">
        <v>310</v>
      </c>
      <c r="C2224">
        <v>100</v>
      </c>
      <c r="D2224">
        <v>30</v>
      </c>
      <c r="E2224">
        <v>5</v>
      </c>
      <c r="F2224">
        <v>3</v>
      </c>
      <c r="G2224">
        <v>1</v>
      </c>
      <c r="H2224">
        <v>2</v>
      </c>
      <c r="I2224">
        <v>0</v>
      </c>
      <c r="J2224">
        <v>2</v>
      </c>
      <c r="K2224">
        <v>2</v>
      </c>
      <c r="M2224">
        <v>0</v>
      </c>
      <c r="N2224" s="8" t="s">
        <v>1743</v>
      </c>
      <c r="O2224" s="7">
        <v>1972</v>
      </c>
      <c r="P2224">
        <v>3.0000000000000001E-3</v>
      </c>
      <c r="R2224" t="s">
        <v>1706</v>
      </c>
      <c r="S2224" t="s">
        <v>326</v>
      </c>
    </row>
    <row r="2225" spans="1:19" x14ac:dyDescent="0.25">
      <c r="A2225">
        <v>310</v>
      </c>
      <c r="B2225">
        <v>315</v>
      </c>
      <c r="C2225">
        <v>100</v>
      </c>
      <c r="D2225">
        <v>20</v>
      </c>
      <c r="E2225">
        <v>1</v>
      </c>
      <c r="F2225">
        <v>3</v>
      </c>
      <c r="G2225">
        <v>1</v>
      </c>
      <c r="H2225">
        <v>1</v>
      </c>
      <c r="I2225">
        <v>0</v>
      </c>
      <c r="J2225">
        <v>2</v>
      </c>
      <c r="K2225">
        <v>3</v>
      </c>
      <c r="M2225">
        <v>0</v>
      </c>
      <c r="N2225" s="79" t="s">
        <v>1744</v>
      </c>
      <c r="O2225">
        <v>1973</v>
      </c>
      <c r="P2225" t="s">
        <v>1717</v>
      </c>
      <c r="R2225" t="s">
        <v>1706</v>
      </c>
      <c r="S2225" t="s">
        <v>326</v>
      </c>
    </row>
    <row r="2226" spans="1:19" x14ac:dyDescent="0.25">
      <c r="A2226">
        <v>315</v>
      </c>
      <c r="B2226">
        <v>320</v>
      </c>
      <c r="C2226">
        <v>100</v>
      </c>
      <c r="D2226">
        <v>10</v>
      </c>
      <c r="E2226">
        <v>5</v>
      </c>
      <c r="F2226">
        <v>3</v>
      </c>
      <c r="G2226">
        <v>1</v>
      </c>
      <c r="H2226">
        <v>1</v>
      </c>
      <c r="I2226">
        <v>0</v>
      </c>
      <c r="J2226">
        <v>2</v>
      </c>
      <c r="K2226">
        <v>3</v>
      </c>
      <c r="M2226">
        <v>0</v>
      </c>
      <c r="O2226" s="7">
        <v>1974</v>
      </c>
      <c r="P2226">
        <v>1E-3</v>
      </c>
      <c r="R2226">
        <v>0.3</v>
      </c>
      <c r="S2226" t="s">
        <v>326</v>
      </c>
    </row>
    <row r="2227" spans="1:19" x14ac:dyDescent="0.25">
      <c r="A2227">
        <v>320</v>
      </c>
      <c r="B2227">
        <v>325</v>
      </c>
      <c r="C2227">
        <v>100</v>
      </c>
      <c r="D2227">
        <v>20</v>
      </c>
      <c r="E2227">
        <v>1</v>
      </c>
      <c r="F2227">
        <v>3</v>
      </c>
      <c r="G2227">
        <v>1</v>
      </c>
      <c r="H2227">
        <v>1</v>
      </c>
      <c r="I2227">
        <v>0</v>
      </c>
      <c r="J2227">
        <v>2</v>
      </c>
      <c r="K2227">
        <v>3</v>
      </c>
      <c r="M2227">
        <v>0</v>
      </c>
      <c r="O2227">
        <v>1975</v>
      </c>
      <c r="P2227">
        <v>3.0000000000000001E-3</v>
      </c>
      <c r="R2227">
        <v>0.3</v>
      </c>
      <c r="S2227" t="s">
        <v>326</v>
      </c>
    </row>
    <row r="2228" spans="1:19" x14ac:dyDescent="0.25">
      <c r="A2228">
        <v>325</v>
      </c>
      <c r="B2228">
        <v>330</v>
      </c>
      <c r="C2228">
        <v>100</v>
      </c>
      <c r="D2228">
        <v>8</v>
      </c>
      <c r="E2228">
        <v>5</v>
      </c>
      <c r="F2228">
        <v>3</v>
      </c>
      <c r="G2228">
        <v>1</v>
      </c>
      <c r="H2228">
        <v>1</v>
      </c>
      <c r="I2228">
        <v>0</v>
      </c>
      <c r="J2228">
        <v>2</v>
      </c>
      <c r="K2228">
        <v>3</v>
      </c>
      <c r="M2228">
        <v>0</v>
      </c>
      <c r="O2228" s="7">
        <v>1976</v>
      </c>
      <c r="P2228">
        <v>5.0000000000000001E-3</v>
      </c>
      <c r="R2228">
        <v>0.4</v>
      </c>
      <c r="S2228">
        <v>0.01</v>
      </c>
    </row>
    <row r="2229" spans="1:19" x14ac:dyDescent="0.25">
      <c r="A2229">
        <v>330</v>
      </c>
      <c r="B2229">
        <v>335</v>
      </c>
      <c r="C2229">
        <v>100</v>
      </c>
      <c r="D2229">
        <v>30</v>
      </c>
      <c r="E2229">
        <v>1</v>
      </c>
      <c r="F2229">
        <v>3</v>
      </c>
      <c r="G2229">
        <v>1</v>
      </c>
      <c r="H2229">
        <v>2</v>
      </c>
      <c r="I2229">
        <v>0</v>
      </c>
      <c r="J2229">
        <v>3</v>
      </c>
      <c r="K2229">
        <v>3</v>
      </c>
      <c r="M2229">
        <v>0</v>
      </c>
      <c r="O2229">
        <v>1977</v>
      </c>
      <c r="P2229">
        <v>6.0000000000000001E-3</v>
      </c>
      <c r="R2229">
        <v>0.3</v>
      </c>
      <c r="S2229" t="s">
        <v>326</v>
      </c>
    </row>
    <row r="2230" spans="1:19" x14ac:dyDescent="0.25">
      <c r="A2230">
        <v>335</v>
      </c>
      <c r="B2230">
        <v>340</v>
      </c>
      <c r="C2230">
        <v>100</v>
      </c>
      <c r="D2230">
        <v>8</v>
      </c>
      <c r="E2230">
        <v>5</v>
      </c>
      <c r="F2230">
        <v>3</v>
      </c>
      <c r="G2230">
        <v>2</v>
      </c>
      <c r="H2230">
        <v>1</v>
      </c>
      <c r="I2230">
        <v>0</v>
      </c>
      <c r="J2230">
        <v>3</v>
      </c>
      <c r="K2230">
        <v>3</v>
      </c>
      <c r="M2230">
        <v>0</v>
      </c>
      <c r="O2230" s="7">
        <v>1978</v>
      </c>
      <c r="P2230">
        <v>1.0999999999999999E-2</v>
      </c>
      <c r="R2230">
        <v>0.4</v>
      </c>
      <c r="S2230">
        <v>0.01</v>
      </c>
    </row>
    <row r="2231" spans="1:19" x14ac:dyDescent="0.25">
      <c r="A2231">
        <v>340</v>
      </c>
      <c r="B2231">
        <v>345</v>
      </c>
      <c r="C2231">
        <v>100</v>
      </c>
      <c r="D2231">
        <v>10</v>
      </c>
      <c r="E2231">
        <v>5</v>
      </c>
      <c r="F2231">
        <v>3</v>
      </c>
      <c r="G2231">
        <v>2</v>
      </c>
      <c r="H2231">
        <v>1</v>
      </c>
      <c r="I2231">
        <v>0</v>
      </c>
      <c r="J2231">
        <v>3</v>
      </c>
      <c r="K2231">
        <v>3</v>
      </c>
      <c r="M2231">
        <v>0</v>
      </c>
      <c r="N2231" s="6"/>
      <c r="O2231">
        <v>1979</v>
      </c>
      <c r="P2231">
        <v>7.0000000000000001E-3</v>
      </c>
      <c r="R2231" t="s">
        <v>1706</v>
      </c>
      <c r="S2231">
        <v>0.04</v>
      </c>
    </row>
    <row r="2232" spans="1:19" x14ac:dyDescent="0.25">
      <c r="M2232"/>
      <c r="N2232" s="45" t="s">
        <v>369</v>
      </c>
      <c r="O2232" s="80">
        <v>1980</v>
      </c>
      <c r="P2232" s="43">
        <v>0.504</v>
      </c>
      <c r="R2232">
        <v>34.200000000000003</v>
      </c>
      <c r="S2232" s="43">
        <v>0.21</v>
      </c>
    </row>
    <row r="2233" spans="1:19" x14ac:dyDescent="0.25">
      <c r="A2233">
        <v>345</v>
      </c>
      <c r="B2233">
        <v>350</v>
      </c>
      <c r="C2233">
        <v>100</v>
      </c>
      <c r="D2233">
        <v>8</v>
      </c>
      <c r="E2233">
        <v>1</v>
      </c>
      <c r="F2233">
        <v>3</v>
      </c>
      <c r="G2233">
        <v>2</v>
      </c>
      <c r="H2233">
        <v>1</v>
      </c>
      <c r="I2233">
        <v>1</v>
      </c>
      <c r="J2233">
        <v>3</v>
      </c>
      <c r="K2233">
        <v>3</v>
      </c>
      <c r="M2233">
        <v>0</v>
      </c>
      <c r="O2233">
        <v>1981</v>
      </c>
      <c r="P2233">
        <v>1E-3</v>
      </c>
      <c r="R2233">
        <v>0.2</v>
      </c>
      <c r="S2233">
        <v>0.02</v>
      </c>
    </row>
    <row r="2234" spans="1:19" x14ac:dyDescent="0.25">
      <c r="A2234">
        <v>350</v>
      </c>
      <c r="B2234">
        <v>355</v>
      </c>
      <c r="C2234">
        <v>100</v>
      </c>
      <c r="D2234">
        <v>8</v>
      </c>
      <c r="E2234">
        <v>5</v>
      </c>
      <c r="F2234">
        <v>3</v>
      </c>
      <c r="G2234">
        <v>2</v>
      </c>
      <c r="H2234">
        <v>1</v>
      </c>
      <c r="I2234">
        <v>1</v>
      </c>
      <c r="J2234">
        <v>3</v>
      </c>
      <c r="K2234">
        <v>3</v>
      </c>
      <c r="M2234">
        <v>0</v>
      </c>
      <c r="O2234" s="7">
        <v>1982</v>
      </c>
      <c r="P2234">
        <v>4.0000000000000001E-3</v>
      </c>
      <c r="R2234" t="s">
        <v>1706</v>
      </c>
      <c r="S2234">
        <v>0.02</v>
      </c>
    </row>
    <row r="2235" spans="1:19" x14ac:dyDescent="0.25">
      <c r="A2235">
        <v>355</v>
      </c>
      <c r="B2235">
        <v>360</v>
      </c>
      <c r="C2235">
        <v>100</v>
      </c>
      <c r="D2235">
        <v>25</v>
      </c>
      <c r="E2235">
        <v>1</v>
      </c>
      <c r="F2235">
        <v>3</v>
      </c>
      <c r="G2235">
        <v>2</v>
      </c>
      <c r="H2235">
        <v>1</v>
      </c>
      <c r="I2235">
        <v>0</v>
      </c>
      <c r="J2235">
        <v>2</v>
      </c>
      <c r="K2235">
        <v>3</v>
      </c>
      <c r="M2235">
        <v>0</v>
      </c>
      <c r="O2235">
        <v>1983</v>
      </c>
      <c r="P2235">
        <v>2E-3</v>
      </c>
      <c r="R2235" t="s">
        <v>1706</v>
      </c>
      <c r="S2235">
        <v>0.09</v>
      </c>
    </row>
    <row r="2236" spans="1:19" x14ac:dyDescent="0.25">
      <c r="A2236">
        <v>360</v>
      </c>
      <c r="B2236">
        <v>365</v>
      </c>
      <c r="C2236">
        <v>100</v>
      </c>
      <c r="D2236">
        <v>15</v>
      </c>
      <c r="E2236">
        <v>5</v>
      </c>
      <c r="F2236">
        <v>3</v>
      </c>
      <c r="G2236">
        <v>2</v>
      </c>
      <c r="H2236">
        <v>1</v>
      </c>
      <c r="I2236">
        <v>0</v>
      </c>
      <c r="J2236">
        <v>2</v>
      </c>
      <c r="K2236">
        <v>3</v>
      </c>
      <c r="M2236">
        <v>0</v>
      </c>
      <c r="O2236" s="7">
        <v>1984</v>
      </c>
      <c r="P2236">
        <v>5.0000000000000001E-3</v>
      </c>
      <c r="R2236" t="s">
        <v>1706</v>
      </c>
      <c r="S2236">
        <v>7.0000000000000007E-2</v>
      </c>
    </row>
    <row r="2237" spans="1:19" x14ac:dyDescent="0.25">
      <c r="A2237">
        <v>365</v>
      </c>
      <c r="B2237">
        <v>370</v>
      </c>
      <c r="C2237">
        <v>100</v>
      </c>
      <c r="D2237">
        <v>20</v>
      </c>
      <c r="E2237">
        <v>1</v>
      </c>
      <c r="F2237">
        <v>3</v>
      </c>
      <c r="G2237">
        <v>2</v>
      </c>
      <c r="H2237">
        <v>1</v>
      </c>
      <c r="I2237">
        <v>0</v>
      </c>
      <c r="J2237">
        <v>1</v>
      </c>
      <c r="K2237">
        <v>3</v>
      </c>
      <c r="M2237">
        <v>0</v>
      </c>
      <c r="O2237">
        <v>1985</v>
      </c>
      <c r="P2237">
        <v>2E-3</v>
      </c>
      <c r="R2237" t="s">
        <v>1706</v>
      </c>
      <c r="S2237" t="s">
        <v>326</v>
      </c>
    </row>
    <row r="2238" spans="1:19" x14ac:dyDescent="0.25">
      <c r="A2238">
        <v>370</v>
      </c>
      <c r="B2238">
        <v>375</v>
      </c>
      <c r="C2238">
        <v>100</v>
      </c>
      <c r="D2238">
        <v>30</v>
      </c>
      <c r="E2238">
        <v>5</v>
      </c>
      <c r="F2238">
        <v>3</v>
      </c>
      <c r="G2238">
        <v>3</v>
      </c>
      <c r="H2238">
        <v>1</v>
      </c>
      <c r="I2238">
        <v>0</v>
      </c>
      <c r="J2238">
        <v>2</v>
      </c>
      <c r="K2238">
        <v>3</v>
      </c>
      <c r="M2238">
        <v>0</v>
      </c>
      <c r="N2238" t="s">
        <v>1745</v>
      </c>
      <c r="O2238" s="7">
        <v>1986</v>
      </c>
      <c r="P2238">
        <v>2E-3</v>
      </c>
      <c r="R2238">
        <v>0.2</v>
      </c>
      <c r="S2238" t="s">
        <v>326</v>
      </c>
    </row>
    <row r="2239" spans="1:19" x14ac:dyDescent="0.25">
      <c r="A2239">
        <v>375</v>
      </c>
      <c r="B2239">
        <v>380</v>
      </c>
      <c r="C2239">
        <v>100</v>
      </c>
      <c r="D2239">
        <v>12</v>
      </c>
      <c r="E2239">
        <v>1</v>
      </c>
      <c r="F2239">
        <v>3</v>
      </c>
      <c r="G2239">
        <v>3</v>
      </c>
      <c r="H2239">
        <v>1</v>
      </c>
      <c r="I2239">
        <v>0</v>
      </c>
      <c r="J2239">
        <v>2</v>
      </c>
      <c r="K2239">
        <v>3</v>
      </c>
      <c r="M2239">
        <v>0</v>
      </c>
      <c r="N2239" t="s">
        <v>1746</v>
      </c>
      <c r="O2239">
        <v>1987</v>
      </c>
      <c r="P2239">
        <v>5.0000000000000001E-3</v>
      </c>
      <c r="R2239" t="s">
        <v>1706</v>
      </c>
      <c r="S2239">
        <v>0.02</v>
      </c>
    </row>
    <row r="2240" spans="1:19" x14ac:dyDescent="0.25">
      <c r="A2240">
        <v>380</v>
      </c>
      <c r="B2240">
        <v>385</v>
      </c>
      <c r="C2240">
        <v>100</v>
      </c>
      <c r="D2240">
        <v>12</v>
      </c>
      <c r="E2240">
        <v>5</v>
      </c>
      <c r="F2240">
        <v>2</v>
      </c>
      <c r="G2240">
        <v>3</v>
      </c>
      <c r="H2240">
        <v>1</v>
      </c>
      <c r="I2240">
        <v>0</v>
      </c>
      <c r="J2240">
        <v>1</v>
      </c>
      <c r="K2240">
        <v>3</v>
      </c>
      <c r="M2240">
        <v>0</v>
      </c>
      <c r="O2240" s="7">
        <v>1988</v>
      </c>
      <c r="P2240">
        <v>2E-3</v>
      </c>
      <c r="R2240">
        <v>0.2</v>
      </c>
      <c r="S2240">
        <v>0.01</v>
      </c>
    </row>
    <row r="2241" spans="1:19" x14ac:dyDescent="0.25">
      <c r="A2241">
        <v>385</v>
      </c>
      <c r="B2241">
        <v>390</v>
      </c>
      <c r="C2241">
        <v>100</v>
      </c>
      <c r="D2241">
        <v>8</v>
      </c>
      <c r="E2241">
        <v>1</v>
      </c>
      <c r="F2241">
        <v>2</v>
      </c>
      <c r="G2241">
        <v>2</v>
      </c>
      <c r="H2241">
        <v>1</v>
      </c>
      <c r="I2241">
        <v>0</v>
      </c>
      <c r="J2241">
        <v>1</v>
      </c>
      <c r="K2241">
        <v>3</v>
      </c>
      <c r="M2241">
        <v>0</v>
      </c>
      <c r="N2241" t="s">
        <v>1747</v>
      </c>
      <c r="O2241">
        <v>1989</v>
      </c>
      <c r="P2241">
        <v>1E-3</v>
      </c>
      <c r="R2241" t="s">
        <v>1706</v>
      </c>
      <c r="S2241">
        <v>0.01</v>
      </c>
    </row>
    <row r="2242" spans="1:19" x14ac:dyDescent="0.25">
      <c r="A2242">
        <v>390</v>
      </c>
      <c r="B2242">
        <v>395</v>
      </c>
      <c r="C2242">
        <v>100</v>
      </c>
      <c r="D2242">
        <v>8</v>
      </c>
      <c r="E2242">
        <v>5</v>
      </c>
      <c r="F2242">
        <v>2</v>
      </c>
      <c r="G2242">
        <v>3</v>
      </c>
      <c r="H2242">
        <v>1</v>
      </c>
      <c r="I2242">
        <v>0</v>
      </c>
      <c r="J2242">
        <v>1</v>
      </c>
      <c r="K2242">
        <v>3</v>
      </c>
      <c r="M2242">
        <v>0</v>
      </c>
      <c r="N2242" t="s">
        <v>1748</v>
      </c>
      <c r="O2242" s="7">
        <v>1990</v>
      </c>
      <c r="P2242">
        <v>4.0000000000000001E-3</v>
      </c>
      <c r="R2242">
        <v>0.3</v>
      </c>
      <c r="S2242">
        <v>0.02</v>
      </c>
    </row>
    <row r="2243" spans="1:19" x14ac:dyDescent="0.25">
      <c r="A2243">
        <v>395</v>
      </c>
      <c r="B2243">
        <v>400</v>
      </c>
      <c r="C2243">
        <v>100</v>
      </c>
      <c r="D2243">
        <v>6</v>
      </c>
      <c r="E2243">
        <v>1</v>
      </c>
      <c r="F2243">
        <v>2</v>
      </c>
      <c r="G2243">
        <v>3</v>
      </c>
      <c r="H2243">
        <v>1</v>
      </c>
      <c r="I2243">
        <v>0</v>
      </c>
      <c r="J2243">
        <v>1</v>
      </c>
      <c r="K2243">
        <v>3</v>
      </c>
      <c r="M2243">
        <v>0</v>
      </c>
      <c r="N2243" t="s">
        <v>1748</v>
      </c>
      <c r="O2243">
        <v>1991</v>
      </c>
      <c r="P2243">
        <v>2E-3</v>
      </c>
      <c r="R2243" t="s">
        <v>1706</v>
      </c>
      <c r="S2243">
        <v>0.01</v>
      </c>
    </row>
    <row r="2244" spans="1:19" x14ac:dyDescent="0.25">
      <c r="A2244">
        <v>400</v>
      </c>
      <c r="B2244">
        <v>405</v>
      </c>
      <c r="C2244">
        <v>100</v>
      </c>
      <c r="D2244">
        <v>6</v>
      </c>
      <c r="E2244">
        <v>5</v>
      </c>
      <c r="F2244">
        <v>2</v>
      </c>
      <c r="G2244">
        <v>3</v>
      </c>
      <c r="H2244">
        <v>1</v>
      </c>
      <c r="I2244">
        <v>1</v>
      </c>
      <c r="J2244">
        <v>1</v>
      </c>
      <c r="K2244">
        <v>3</v>
      </c>
      <c r="M2244">
        <v>0</v>
      </c>
      <c r="O2244" s="7">
        <v>1992</v>
      </c>
      <c r="P2244">
        <v>2E-3</v>
      </c>
      <c r="R2244" t="s">
        <v>1706</v>
      </c>
      <c r="S2244">
        <v>0.01</v>
      </c>
    </row>
    <row r="2245" spans="1:19" x14ac:dyDescent="0.25">
      <c r="A2245">
        <v>405</v>
      </c>
      <c r="B2245">
        <v>410</v>
      </c>
      <c r="C2245">
        <v>100</v>
      </c>
      <c r="D2245">
        <v>4</v>
      </c>
      <c r="E2245">
        <v>1</v>
      </c>
      <c r="F2245">
        <v>2</v>
      </c>
      <c r="G2245">
        <v>3</v>
      </c>
      <c r="H2245">
        <v>1</v>
      </c>
      <c r="I2245">
        <v>0</v>
      </c>
      <c r="J2245">
        <v>1</v>
      </c>
      <c r="K2245">
        <v>3</v>
      </c>
      <c r="M2245">
        <v>0</v>
      </c>
      <c r="O2245">
        <v>1993</v>
      </c>
      <c r="P2245">
        <v>1E-3</v>
      </c>
      <c r="R2245" t="s">
        <v>1706</v>
      </c>
      <c r="S2245">
        <v>0.01</v>
      </c>
    </row>
    <row r="2246" spans="1:19" x14ac:dyDescent="0.25">
      <c r="A2246">
        <v>410</v>
      </c>
      <c r="B2246">
        <v>415</v>
      </c>
      <c r="C2246">
        <v>100</v>
      </c>
      <c r="D2246">
        <v>4</v>
      </c>
      <c r="E2246">
        <v>5</v>
      </c>
      <c r="F2246">
        <v>3</v>
      </c>
      <c r="G2246">
        <v>3</v>
      </c>
      <c r="H2246">
        <v>1</v>
      </c>
      <c r="I2246">
        <v>1</v>
      </c>
      <c r="J2246">
        <v>1</v>
      </c>
      <c r="K2246">
        <v>3</v>
      </c>
      <c r="M2246">
        <v>0</v>
      </c>
      <c r="N2246" t="s">
        <v>1749</v>
      </c>
      <c r="O2246" s="7">
        <v>1994</v>
      </c>
      <c r="P2246">
        <v>1E-3</v>
      </c>
      <c r="R2246">
        <v>0.4</v>
      </c>
      <c r="S2246">
        <v>0.01</v>
      </c>
    </row>
    <row r="2247" spans="1:19" x14ac:dyDescent="0.25">
      <c r="A2247">
        <v>415</v>
      </c>
      <c r="B2247">
        <v>420</v>
      </c>
      <c r="C2247">
        <v>100</v>
      </c>
      <c r="D2247">
        <v>4</v>
      </c>
      <c r="E2247">
        <v>1</v>
      </c>
      <c r="F2247">
        <v>3</v>
      </c>
      <c r="G2247">
        <v>3</v>
      </c>
      <c r="H2247">
        <v>2</v>
      </c>
      <c r="I2247">
        <v>0</v>
      </c>
      <c r="J2247">
        <v>1</v>
      </c>
      <c r="K2247">
        <v>3</v>
      </c>
      <c r="M2247">
        <v>0</v>
      </c>
      <c r="N2247" t="s">
        <v>1750</v>
      </c>
      <c r="O2247">
        <v>1995</v>
      </c>
      <c r="P2247">
        <v>1E-3</v>
      </c>
      <c r="R2247" t="s">
        <v>1706</v>
      </c>
      <c r="S2247">
        <v>0.01</v>
      </c>
    </row>
    <row r="2248" spans="1:19" x14ac:dyDescent="0.25">
      <c r="A2248">
        <v>420</v>
      </c>
      <c r="B2248">
        <v>425</v>
      </c>
      <c r="C2248">
        <v>100</v>
      </c>
      <c r="D2248">
        <v>4</v>
      </c>
      <c r="E2248">
        <v>5</v>
      </c>
      <c r="F2248">
        <v>3</v>
      </c>
      <c r="G2248">
        <v>3</v>
      </c>
      <c r="H2248">
        <v>2</v>
      </c>
      <c r="I2248">
        <v>1</v>
      </c>
      <c r="J2248">
        <v>1</v>
      </c>
      <c r="K2248">
        <v>3</v>
      </c>
      <c r="M2248">
        <v>0</v>
      </c>
      <c r="N2248" t="s">
        <v>1750</v>
      </c>
      <c r="O2248" s="7">
        <v>1996</v>
      </c>
      <c r="P2248" t="s">
        <v>1717</v>
      </c>
      <c r="R2248" t="s">
        <v>1706</v>
      </c>
      <c r="S2248">
        <v>0.01</v>
      </c>
    </row>
    <row r="2249" spans="1:19" x14ac:dyDescent="0.25">
      <c r="A2249">
        <v>425</v>
      </c>
      <c r="B2249">
        <v>430</v>
      </c>
      <c r="C2249">
        <v>100</v>
      </c>
      <c r="D2249">
        <v>10</v>
      </c>
      <c r="E2249">
        <v>1</v>
      </c>
      <c r="F2249">
        <v>3</v>
      </c>
      <c r="G2249">
        <v>3</v>
      </c>
      <c r="H2249">
        <v>2</v>
      </c>
      <c r="I2249">
        <v>0</v>
      </c>
      <c r="J2249">
        <v>1</v>
      </c>
      <c r="K2249">
        <v>3</v>
      </c>
      <c r="M2249">
        <v>0</v>
      </c>
      <c r="N2249" t="s">
        <v>1750</v>
      </c>
      <c r="O2249">
        <v>1997</v>
      </c>
      <c r="P2249" t="s">
        <v>1717</v>
      </c>
      <c r="R2249" t="s">
        <v>1706</v>
      </c>
      <c r="S2249">
        <v>0.01</v>
      </c>
    </row>
    <row r="2250" spans="1:19" x14ac:dyDescent="0.25">
      <c r="A2250">
        <v>430</v>
      </c>
      <c r="B2250">
        <v>435</v>
      </c>
      <c r="C2250">
        <v>100</v>
      </c>
      <c r="D2250">
        <v>15</v>
      </c>
      <c r="E2250">
        <v>5</v>
      </c>
      <c r="F2250">
        <v>3</v>
      </c>
      <c r="G2250">
        <v>3</v>
      </c>
      <c r="H2250">
        <v>2</v>
      </c>
      <c r="I2250">
        <v>0</v>
      </c>
      <c r="J2250">
        <v>1</v>
      </c>
      <c r="K2250">
        <v>3</v>
      </c>
      <c r="M2250">
        <v>0</v>
      </c>
      <c r="N2250" t="s">
        <v>1750</v>
      </c>
      <c r="O2250" s="7">
        <v>1998</v>
      </c>
      <c r="P2250">
        <v>1E-3</v>
      </c>
      <c r="R2250" t="s">
        <v>1706</v>
      </c>
      <c r="S2250">
        <v>0.01</v>
      </c>
    </row>
    <row r="2251" spans="1:19" x14ac:dyDescent="0.25">
      <c r="A2251">
        <v>435</v>
      </c>
      <c r="B2251">
        <v>440</v>
      </c>
      <c r="C2251">
        <v>100</v>
      </c>
      <c r="D2251">
        <v>25</v>
      </c>
      <c r="E2251">
        <v>1</v>
      </c>
      <c r="F2251">
        <v>3</v>
      </c>
      <c r="G2251">
        <v>3</v>
      </c>
      <c r="H2251">
        <v>2</v>
      </c>
      <c r="I2251">
        <v>0</v>
      </c>
      <c r="J2251">
        <v>1</v>
      </c>
      <c r="K2251">
        <v>3</v>
      </c>
      <c r="M2251">
        <v>0</v>
      </c>
      <c r="O2251">
        <v>1999</v>
      </c>
      <c r="P2251">
        <v>5.0000000000000001E-3</v>
      </c>
      <c r="R2251" t="s">
        <v>1706</v>
      </c>
      <c r="S2251">
        <v>0.01</v>
      </c>
    </row>
    <row r="2252" spans="1:19" x14ac:dyDescent="0.25">
      <c r="M2252"/>
      <c r="N2252" s="45" t="s">
        <v>369</v>
      </c>
      <c r="O2252" s="80">
        <v>2000</v>
      </c>
      <c r="P2252" s="43">
        <v>0.499</v>
      </c>
      <c r="R2252" s="43">
        <v>36</v>
      </c>
      <c r="S2252" s="43">
        <v>0.21</v>
      </c>
    </row>
    <row r="2253" spans="1:19" x14ac:dyDescent="0.25">
      <c r="A2253">
        <v>440</v>
      </c>
      <c r="B2253">
        <v>445</v>
      </c>
      <c r="C2253">
        <v>100</v>
      </c>
      <c r="D2253">
        <v>20</v>
      </c>
      <c r="E2253">
        <v>5</v>
      </c>
      <c r="F2253">
        <v>3</v>
      </c>
      <c r="G2253">
        <v>3</v>
      </c>
      <c r="H2253">
        <v>2</v>
      </c>
      <c r="I2253">
        <v>0</v>
      </c>
      <c r="J2253">
        <v>1</v>
      </c>
      <c r="K2253">
        <v>3</v>
      </c>
      <c r="M2253">
        <v>0</v>
      </c>
      <c r="O2253">
        <v>2001</v>
      </c>
      <c r="P2253">
        <v>1E-3</v>
      </c>
      <c r="R2253">
        <v>0.2</v>
      </c>
      <c r="S2253">
        <v>0.02</v>
      </c>
    </row>
    <row r="2254" spans="1:19" x14ac:dyDescent="0.25">
      <c r="A2254">
        <v>445</v>
      </c>
      <c r="B2254">
        <v>450</v>
      </c>
      <c r="C2254">
        <v>100</v>
      </c>
      <c r="D2254">
        <v>10</v>
      </c>
      <c r="E2254">
        <v>6</v>
      </c>
      <c r="F2254">
        <v>1</v>
      </c>
      <c r="G2254">
        <v>2</v>
      </c>
      <c r="H2254">
        <v>2</v>
      </c>
      <c r="I2254">
        <v>0</v>
      </c>
      <c r="J2254">
        <v>1</v>
      </c>
      <c r="K2254">
        <v>3</v>
      </c>
      <c r="M2254">
        <v>0</v>
      </c>
      <c r="N2254" t="s">
        <v>1751</v>
      </c>
      <c r="O2254" s="7">
        <v>2002</v>
      </c>
      <c r="P2254">
        <v>2E-3</v>
      </c>
      <c r="R2254" t="s">
        <v>1706</v>
      </c>
      <c r="S2254">
        <v>0.27</v>
      </c>
    </row>
    <row r="2255" spans="1:19" x14ac:dyDescent="0.25">
      <c r="A2255">
        <v>450</v>
      </c>
      <c r="B2255">
        <v>455</v>
      </c>
      <c r="C2255">
        <v>100</v>
      </c>
      <c r="D2255">
        <v>10</v>
      </c>
      <c r="E2255">
        <v>5</v>
      </c>
      <c r="F2255">
        <v>3</v>
      </c>
      <c r="G2255">
        <v>3</v>
      </c>
      <c r="H2255">
        <v>3</v>
      </c>
      <c r="I2255">
        <v>0</v>
      </c>
      <c r="J2255">
        <v>1</v>
      </c>
      <c r="K2255">
        <v>3</v>
      </c>
      <c r="M2255">
        <v>0</v>
      </c>
      <c r="N2255" t="s">
        <v>1752</v>
      </c>
      <c r="O2255">
        <v>2003</v>
      </c>
      <c r="P2255">
        <v>3.0000000000000001E-3</v>
      </c>
      <c r="R2255" t="s">
        <v>1706</v>
      </c>
      <c r="S2255">
        <v>0.02</v>
      </c>
    </row>
    <row r="2256" spans="1:19" x14ac:dyDescent="0.25">
      <c r="A2256">
        <v>455</v>
      </c>
      <c r="B2256">
        <v>460</v>
      </c>
      <c r="C2256">
        <v>100</v>
      </c>
      <c r="D2256">
        <v>10</v>
      </c>
      <c r="E2256">
        <v>5</v>
      </c>
      <c r="F2256">
        <v>3</v>
      </c>
      <c r="G2256">
        <v>2</v>
      </c>
      <c r="H2256">
        <v>3</v>
      </c>
      <c r="I2256">
        <v>0</v>
      </c>
      <c r="J2256">
        <v>1</v>
      </c>
      <c r="K2256">
        <v>3</v>
      </c>
      <c r="M2256">
        <v>0</v>
      </c>
      <c r="O2256" s="7">
        <v>2004</v>
      </c>
      <c r="P2256">
        <v>8.0000000000000002E-3</v>
      </c>
      <c r="R2256" t="s">
        <v>1706</v>
      </c>
      <c r="S2256">
        <v>0.03</v>
      </c>
    </row>
    <row r="2257" spans="1:19" x14ac:dyDescent="0.25">
      <c r="A2257">
        <v>460</v>
      </c>
      <c r="B2257">
        <v>465</v>
      </c>
      <c r="C2257">
        <v>100</v>
      </c>
      <c r="D2257">
        <v>8</v>
      </c>
      <c r="E2257">
        <v>1</v>
      </c>
      <c r="F2257">
        <v>3</v>
      </c>
      <c r="G2257">
        <v>2</v>
      </c>
      <c r="H2257">
        <v>3</v>
      </c>
      <c r="I2257">
        <v>0</v>
      </c>
      <c r="J2257">
        <v>1</v>
      </c>
      <c r="K2257">
        <v>3</v>
      </c>
      <c r="M2257">
        <v>0</v>
      </c>
      <c r="O2257">
        <v>2005</v>
      </c>
      <c r="P2257">
        <v>2E-3</v>
      </c>
      <c r="R2257" t="s">
        <v>1706</v>
      </c>
      <c r="S2257">
        <v>0.02</v>
      </c>
    </row>
    <row r="2258" spans="1:19" x14ac:dyDescent="0.25">
      <c r="A2258">
        <v>465</v>
      </c>
      <c r="B2258">
        <v>470</v>
      </c>
      <c r="C2258">
        <v>100</v>
      </c>
      <c r="D2258">
        <v>10</v>
      </c>
      <c r="E2258">
        <v>5</v>
      </c>
      <c r="F2258">
        <v>3</v>
      </c>
      <c r="G2258">
        <v>3</v>
      </c>
      <c r="H2258">
        <v>3</v>
      </c>
      <c r="I2258">
        <v>0</v>
      </c>
      <c r="J2258">
        <v>1</v>
      </c>
      <c r="K2258">
        <v>3</v>
      </c>
      <c r="M2258">
        <v>0</v>
      </c>
      <c r="O2258" s="7">
        <v>2006</v>
      </c>
      <c r="P2258">
        <v>7.0000000000000001E-3</v>
      </c>
      <c r="R2258">
        <v>0.3</v>
      </c>
      <c r="S2258">
        <v>0.02</v>
      </c>
    </row>
    <row r="2259" spans="1:19" x14ac:dyDescent="0.25">
      <c r="A2259">
        <v>470</v>
      </c>
      <c r="B2259">
        <v>475</v>
      </c>
      <c r="C2259">
        <v>100</v>
      </c>
      <c r="D2259">
        <v>10</v>
      </c>
      <c r="E2259">
        <v>1</v>
      </c>
      <c r="F2259">
        <v>3</v>
      </c>
      <c r="G2259">
        <v>3</v>
      </c>
      <c r="H2259">
        <v>3</v>
      </c>
      <c r="I2259">
        <v>0</v>
      </c>
      <c r="J2259">
        <v>2</v>
      </c>
      <c r="K2259">
        <v>3</v>
      </c>
      <c r="M2259">
        <v>0</v>
      </c>
      <c r="N2259" t="s">
        <v>1753</v>
      </c>
      <c r="O2259">
        <v>2007</v>
      </c>
      <c r="P2259" t="s">
        <v>1717</v>
      </c>
      <c r="R2259" t="s">
        <v>1706</v>
      </c>
      <c r="S2259">
        <v>0.02</v>
      </c>
    </row>
    <row r="2260" spans="1:19" x14ac:dyDescent="0.25">
      <c r="A2260">
        <v>475</v>
      </c>
      <c r="B2260">
        <v>480</v>
      </c>
      <c r="C2260">
        <v>100</v>
      </c>
      <c r="D2260">
        <v>4</v>
      </c>
      <c r="E2260">
        <v>5</v>
      </c>
      <c r="F2260">
        <v>3</v>
      </c>
      <c r="G2260">
        <v>3</v>
      </c>
      <c r="H2260">
        <v>3</v>
      </c>
      <c r="I2260">
        <v>1</v>
      </c>
      <c r="J2260">
        <v>2</v>
      </c>
      <c r="K2260">
        <v>3</v>
      </c>
      <c r="M2260">
        <v>0</v>
      </c>
      <c r="O2260" s="7">
        <v>2008</v>
      </c>
      <c r="P2260" t="s">
        <v>1717</v>
      </c>
      <c r="R2260" t="s">
        <v>1706</v>
      </c>
      <c r="S2260">
        <v>0.02</v>
      </c>
    </row>
    <row r="2261" spans="1:19" x14ac:dyDescent="0.25">
      <c r="A2261">
        <v>480</v>
      </c>
      <c r="B2261">
        <v>485</v>
      </c>
      <c r="C2261">
        <v>100</v>
      </c>
      <c r="D2261">
        <v>6</v>
      </c>
      <c r="E2261">
        <v>1</v>
      </c>
      <c r="F2261">
        <v>3</v>
      </c>
      <c r="G2261">
        <v>3</v>
      </c>
      <c r="H2261">
        <v>3</v>
      </c>
      <c r="I2261">
        <v>1</v>
      </c>
      <c r="J2261">
        <v>2</v>
      </c>
      <c r="K2261">
        <v>3</v>
      </c>
      <c r="M2261">
        <v>0</v>
      </c>
      <c r="O2261">
        <v>2009</v>
      </c>
      <c r="P2261" t="s">
        <v>1717</v>
      </c>
      <c r="R2261" t="s">
        <v>1706</v>
      </c>
      <c r="S2261">
        <v>0.03</v>
      </c>
    </row>
    <row r="2262" spans="1:19" x14ac:dyDescent="0.25">
      <c r="A2262">
        <v>485</v>
      </c>
      <c r="B2262">
        <v>490</v>
      </c>
      <c r="C2262">
        <v>100</v>
      </c>
      <c r="D2262">
        <v>5</v>
      </c>
      <c r="E2262">
        <v>6</v>
      </c>
      <c r="F2262">
        <v>1</v>
      </c>
      <c r="G2262">
        <v>1</v>
      </c>
      <c r="H2262">
        <v>3</v>
      </c>
      <c r="I2262">
        <v>2</v>
      </c>
      <c r="J2262">
        <v>3</v>
      </c>
      <c r="K2262">
        <v>3</v>
      </c>
      <c r="M2262">
        <v>0</v>
      </c>
      <c r="N2262" t="s">
        <v>1754</v>
      </c>
      <c r="O2262" s="7">
        <v>2010</v>
      </c>
      <c r="P2262">
        <v>1E-3</v>
      </c>
      <c r="R2262" t="s">
        <v>1706</v>
      </c>
      <c r="S2262">
        <v>0.03</v>
      </c>
    </row>
    <row r="2263" spans="1:19" x14ac:dyDescent="0.25">
      <c r="A2263">
        <v>490</v>
      </c>
      <c r="B2263">
        <v>495</v>
      </c>
      <c r="C2263">
        <v>100</v>
      </c>
      <c r="D2263">
        <v>5</v>
      </c>
      <c r="E2263">
        <v>6</v>
      </c>
      <c r="F2263">
        <v>0</v>
      </c>
      <c r="G2263">
        <v>1</v>
      </c>
      <c r="H2263">
        <v>3</v>
      </c>
      <c r="I2263">
        <v>3</v>
      </c>
      <c r="J2263">
        <v>3</v>
      </c>
      <c r="K2263">
        <v>3</v>
      </c>
      <c r="M2263">
        <v>0</v>
      </c>
      <c r="O2263">
        <v>2011</v>
      </c>
      <c r="P2263">
        <v>1E-3</v>
      </c>
      <c r="R2263" t="s">
        <v>1706</v>
      </c>
      <c r="S2263">
        <v>0.03</v>
      </c>
    </row>
    <row r="2264" spans="1:19" x14ac:dyDescent="0.25">
      <c r="A2264">
        <v>495</v>
      </c>
      <c r="B2264">
        <v>500</v>
      </c>
      <c r="C2264">
        <v>100</v>
      </c>
      <c r="D2264">
        <v>3</v>
      </c>
      <c r="E2264">
        <v>5</v>
      </c>
      <c r="F2264">
        <v>0</v>
      </c>
      <c r="G2264">
        <v>2</v>
      </c>
      <c r="H2264">
        <v>2</v>
      </c>
      <c r="I2264">
        <v>3</v>
      </c>
      <c r="J2264">
        <v>3</v>
      </c>
      <c r="K2264">
        <v>3</v>
      </c>
      <c r="M2264">
        <v>0</v>
      </c>
      <c r="N2264" s="6" t="s">
        <v>1755</v>
      </c>
      <c r="O2264" s="7">
        <v>2012</v>
      </c>
      <c r="P2264">
        <v>3.0000000000000001E-3</v>
      </c>
      <c r="R2264">
        <v>0.2</v>
      </c>
      <c r="S2264">
        <v>0.09</v>
      </c>
    </row>
    <row r="2265" spans="1:19" x14ac:dyDescent="0.25">
      <c r="A2265">
        <v>500</v>
      </c>
      <c r="B2265">
        <v>505</v>
      </c>
      <c r="C2265">
        <v>100</v>
      </c>
      <c r="D2265">
        <v>15</v>
      </c>
      <c r="E2265">
        <v>5</v>
      </c>
      <c r="F2265">
        <v>0</v>
      </c>
      <c r="G2265">
        <v>2</v>
      </c>
      <c r="H2265">
        <v>2</v>
      </c>
      <c r="I2265">
        <v>3</v>
      </c>
      <c r="J2265">
        <v>3</v>
      </c>
      <c r="K2265">
        <v>3</v>
      </c>
      <c r="M2265">
        <v>0</v>
      </c>
      <c r="N2265" s="8" t="s">
        <v>1756</v>
      </c>
      <c r="O2265">
        <v>2013</v>
      </c>
      <c r="P2265">
        <v>1.7000000000000001E-2</v>
      </c>
      <c r="R2265">
        <v>0.2</v>
      </c>
      <c r="S2265">
        <v>0.16</v>
      </c>
    </row>
    <row r="2266" spans="1:19" x14ac:dyDescent="0.25">
      <c r="A2266">
        <v>505</v>
      </c>
      <c r="B2266">
        <v>510</v>
      </c>
      <c r="C2266">
        <v>100</v>
      </c>
      <c r="D2266">
        <v>20</v>
      </c>
      <c r="E2266">
        <v>5</v>
      </c>
      <c r="F2266">
        <v>0</v>
      </c>
      <c r="G2266">
        <v>2</v>
      </c>
      <c r="H2266">
        <v>2</v>
      </c>
      <c r="I2266">
        <v>2</v>
      </c>
      <c r="J2266">
        <v>3</v>
      </c>
      <c r="K2266">
        <v>3</v>
      </c>
      <c r="M2266">
        <v>0</v>
      </c>
      <c r="N2266" s="8" t="s">
        <v>1757</v>
      </c>
      <c r="O2266" s="7">
        <v>2014</v>
      </c>
      <c r="P2266">
        <v>5.0000000000000001E-3</v>
      </c>
      <c r="R2266" t="s">
        <v>1706</v>
      </c>
      <c r="S2266">
        <v>0.09</v>
      </c>
    </row>
    <row r="2267" spans="1:19" x14ac:dyDescent="0.25">
      <c r="A2267">
        <v>510</v>
      </c>
      <c r="B2267">
        <v>515</v>
      </c>
      <c r="C2267">
        <v>100</v>
      </c>
      <c r="D2267">
        <v>12</v>
      </c>
      <c r="E2267">
        <v>5</v>
      </c>
      <c r="F2267">
        <v>0</v>
      </c>
      <c r="G2267">
        <v>2</v>
      </c>
      <c r="H2267">
        <v>1</v>
      </c>
      <c r="I2267">
        <v>2</v>
      </c>
      <c r="J2267">
        <v>3</v>
      </c>
      <c r="K2267">
        <v>3</v>
      </c>
      <c r="M2267">
        <v>0</v>
      </c>
      <c r="N2267" s="8" t="s">
        <v>1758</v>
      </c>
      <c r="O2267">
        <v>2015</v>
      </c>
      <c r="P2267">
        <v>4.0000000000000001E-3</v>
      </c>
      <c r="R2267" t="s">
        <v>1706</v>
      </c>
      <c r="S2267">
        <v>0.06</v>
      </c>
    </row>
    <row r="2268" spans="1:19" x14ac:dyDescent="0.25">
      <c r="A2268">
        <v>515</v>
      </c>
      <c r="B2268">
        <v>520</v>
      </c>
      <c r="C2268">
        <v>100</v>
      </c>
      <c r="D2268">
        <v>10</v>
      </c>
      <c r="E2268">
        <v>5</v>
      </c>
      <c r="F2268">
        <v>0</v>
      </c>
      <c r="G2268">
        <v>1</v>
      </c>
      <c r="H2268">
        <v>2</v>
      </c>
      <c r="I2268">
        <v>3</v>
      </c>
      <c r="J2268">
        <v>3</v>
      </c>
      <c r="K2268">
        <v>3</v>
      </c>
      <c r="M2268">
        <v>0</v>
      </c>
      <c r="N2268" s="79" t="s">
        <v>1759</v>
      </c>
      <c r="O2268" s="7">
        <v>2016</v>
      </c>
      <c r="P2268">
        <v>2E-3</v>
      </c>
      <c r="R2268" t="s">
        <v>1706</v>
      </c>
      <c r="S2268">
        <v>0.06</v>
      </c>
    </row>
    <row r="2269" spans="1:19" x14ac:dyDescent="0.25">
      <c r="A2269">
        <v>520</v>
      </c>
      <c r="B2269">
        <v>525</v>
      </c>
      <c r="C2269">
        <v>100</v>
      </c>
      <c r="D2269">
        <v>12</v>
      </c>
      <c r="E2269">
        <v>5</v>
      </c>
      <c r="F2269">
        <v>0</v>
      </c>
      <c r="G2269">
        <v>1</v>
      </c>
      <c r="H2269">
        <v>1</v>
      </c>
      <c r="I2269">
        <v>3</v>
      </c>
      <c r="J2269">
        <v>3</v>
      </c>
      <c r="K2269">
        <v>3</v>
      </c>
      <c r="M2269">
        <v>0</v>
      </c>
      <c r="O2269">
        <v>2017</v>
      </c>
      <c r="P2269">
        <v>3.0000000000000001E-3</v>
      </c>
      <c r="R2269" t="s">
        <v>1706</v>
      </c>
      <c r="S2269">
        <v>0.12</v>
      </c>
    </row>
    <row r="2270" spans="1:19" x14ac:dyDescent="0.25">
      <c r="A2270">
        <v>525</v>
      </c>
      <c r="B2270">
        <v>530</v>
      </c>
      <c r="C2270">
        <v>100</v>
      </c>
      <c r="D2270">
        <v>25</v>
      </c>
      <c r="E2270">
        <v>5</v>
      </c>
      <c r="F2270">
        <v>0</v>
      </c>
      <c r="G2270">
        <v>1</v>
      </c>
      <c r="H2270">
        <v>2</v>
      </c>
      <c r="I2270">
        <v>3</v>
      </c>
      <c r="J2270">
        <v>3</v>
      </c>
      <c r="K2270">
        <v>3</v>
      </c>
      <c r="L2270">
        <v>5</v>
      </c>
      <c r="M2270">
        <v>1</v>
      </c>
      <c r="N2270" s="8" t="s">
        <v>1760</v>
      </c>
      <c r="O2270" s="7">
        <v>2018</v>
      </c>
      <c r="P2270">
        <v>4.0000000000000001E-3</v>
      </c>
      <c r="R2270" t="s">
        <v>1706</v>
      </c>
      <c r="S2270">
        <v>0.01</v>
      </c>
    </row>
    <row r="2271" spans="1:19" x14ac:dyDescent="0.25">
      <c r="A2271">
        <v>530</v>
      </c>
      <c r="B2271">
        <v>535</v>
      </c>
      <c r="C2271">
        <v>100</v>
      </c>
      <c r="D2271">
        <v>5</v>
      </c>
      <c r="E2271">
        <v>5</v>
      </c>
      <c r="F2271">
        <v>0</v>
      </c>
      <c r="G2271">
        <v>1</v>
      </c>
      <c r="H2271">
        <v>1</v>
      </c>
      <c r="I2271">
        <v>3</v>
      </c>
      <c r="J2271">
        <v>3</v>
      </c>
      <c r="K2271">
        <v>3</v>
      </c>
      <c r="M2271">
        <v>0</v>
      </c>
      <c r="O2271">
        <v>2019</v>
      </c>
      <c r="P2271">
        <v>1E-3</v>
      </c>
      <c r="R2271" t="s">
        <v>1706</v>
      </c>
      <c r="S2271">
        <v>0.03</v>
      </c>
    </row>
    <row r="2272" spans="1:19" x14ac:dyDescent="0.25">
      <c r="I2272">
        <v>3</v>
      </c>
      <c r="M2272"/>
      <c r="N2272" s="45" t="s">
        <v>369</v>
      </c>
      <c r="O2272" s="80">
        <v>2020</v>
      </c>
      <c r="P2272" s="43">
        <v>0.49099999999999999</v>
      </c>
      <c r="R2272" s="43">
        <v>39</v>
      </c>
      <c r="S2272">
        <v>0.2</v>
      </c>
    </row>
    <row r="2273" spans="1:19" x14ac:dyDescent="0.25">
      <c r="A2273">
        <v>535</v>
      </c>
      <c r="B2273">
        <v>540</v>
      </c>
      <c r="C2273">
        <v>100</v>
      </c>
      <c r="D2273">
        <v>7</v>
      </c>
      <c r="E2273">
        <v>5</v>
      </c>
      <c r="F2273">
        <v>0</v>
      </c>
      <c r="G2273">
        <v>2</v>
      </c>
      <c r="H2273">
        <v>2</v>
      </c>
      <c r="I2273">
        <v>3</v>
      </c>
      <c r="J2273">
        <v>3</v>
      </c>
      <c r="K2273">
        <v>3</v>
      </c>
      <c r="M2273">
        <v>0</v>
      </c>
      <c r="N2273" t="s">
        <v>1761</v>
      </c>
      <c r="O2273">
        <v>2021</v>
      </c>
      <c r="P2273">
        <v>1E-3</v>
      </c>
      <c r="R2273" t="s">
        <v>1706</v>
      </c>
      <c r="S2273">
        <v>0.04</v>
      </c>
    </row>
    <row r="2274" spans="1:19" x14ac:dyDescent="0.25">
      <c r="A2274">
        <v>540</v>
      </c>
      <c r="B2274">
        <v>545</v>
      </c>
      <c r="C2274">
        <v>100</v>
      </c>
      <c r="D2274">
        <v>5</v>
      </c>
      <c r="E2274">
        <v>5</v>
      </c>
      <c r="F2274">
        <v>0</v>
      </c>
      <c r="G2274">
        <v>2</v>
      </c>
      <c r="H2274">
        <v>2</v>
      </c>
      <c r="I2274">
        <v>3</v>
      </c>
      <c r="J2274">
        <v>3</v>
      </c>
      <c r="K2274">
        <v>3</v>
      </c>
      <c r="M2274">
        <v>0</v>
      </c>
      <c r="N2274" s="79" t="s">
        <v>1762</v>
      </c>
      <c r="O2274" s="7">
        <v>2022</v>
      </c>
      <c r="P2274">
        <v>1E-3</v>
      </c>
      <c r="R2274" t="s">
        <v>1706</v>
      </c>
      <c r="S2274">
        <v>0.05</v>
      </c>
    </row>
    <row r="2275" spans="1:19" x14ac:dyDescent="0.25">
      <c r="A2275">
        <v>545</v>
      </c>
      <c r="B2275">
        <v>550</v>
      </c>
      <c r="C2275">
        <v>100</v>
      </c>
      <c r="D2275">
        <v>12</v>
      </c>
      <c r="E2275">
        <v>5</v>
      </c>
      <c r="F2275">
        <v>0</v>
      </c>
      <c r="G2275">
        <v>2</v>
      </c>
      <c r="H2275">
        <v>2</v>
      </c>
      <c r="I2275">
        <v>3</v>
      </c>
      <c r="J2275">
        <v>3</v>
      </c>
      <c r="K2275">
        <v>3</v>
      </c>
      <c r="M2275">
        <v>0</v>
      </c>
      <c r="O2275">
        <v>2023</v>
      </c>
      <c r="P2275">
        <v>3.0000000000000001E-3</v>
      </c>
      <c r="R2275">
        <v>0.2</v>
      </c>
      <c r="S2275">
        <v>0.03</v>
      </c>
    </row>
    <row r="2276" spans="1:19" x14ac:dyDescent="0.25">
      <c r="A2276">
        <v>550</v>
      </c>
      <c r="B2276">
        <v>555</v>
      </c>
      <c r="C2276">
        <v>100</v>
      </c>
      <c r="D2276">
        <v>8</v>
      </c>
      <c r="E2276">
        <v>5</v>
      </c>
      <c r="F2276">
        <v>0</v>
      </c>
      <c r="G2276">
        <v>3</v>
      </c>
      <c r="H2276">
        <v>2</v>
      </c>
      <c r="I2276">
        <v>3</v>
      </c>
      <c r="J2276">
        <v>3</v>
      </c>
      <c r="K2276">
        <v>3</v>
      </c>
      <c r="M2276">
        <v>0</v>
      </c>
      <c r="N2276" s="8" t="s">
        <v>1763</v>
      </c>
      <c r="O2276" s="7">
        <v>2024</v>
      </c>
      <c r="P2276">
        <v>3.0000000000000001E-3</v>
      </c>
      <c r="R2276">
        <v>0.4</v>
      </c>
      <c r="S2276">
        <v>0.02</v>
      </c>
    </row>
    <row r="2277" spans="1:19" x14ac:dyDescent="0.25">
      <c r="A2277">
        <v>555</v>
      </c>
      <c r="B2277">
        <v>560</v>
      </c>
      <c r="C2277">
        <v>100</v>
      </c>
      <c r="D2277">
        <v>10</v>
      </c>
      <c r="E2277">
        <v>1</v>
      </c>
      <c r="F2277">
        <v>0</v>
      </c>
      <c r="G2277">
        <v>2</v>
      </c>
      <c r="H2277">
        <v>2</v>
      </c>
      <c r="I2277">
        <v>3</v>
      </c>
      <c r="J2277">
        <v>3</v>
      </c>
      <c r="K2277">
        <v>2</v>
      </c>
      <c r="M2277">
        <v>0</v>
      </c>
      <c r="N2277" s="8" t="s">
        <v>1764</v>
      </c>
      <c r="O2277">
        <v>2025</v>
      </c>
      <c r="P2277">
        <v>3.0000000000000001E-3</v>
      </c>
      <c r="R2277" t="s">
        <v>1706</v>
      </c>
      <c r="S2277">
        <v>0.02</v>
      </c>
    </row>
    <row r="2278" spans="1:19" x14ac:dyDescent="0.25">
      <c r="A2278">
        <v>560</v>
      </c>
      <c r="B2278">
        <v>565</v>
      </c>
      <c r="C2278">
        <v>100</v>
      </c>
      <c r="D2278">
        <v>13</v>
      </c>
      <c r="E2278">
        <v>1</v>
      </c>
      <c r="F2278">
        <v>0</v>
      </c>
      <c r="G2278">
        <v>2</v>
      </c>
      <c r="H2278">
        <v>2</v>
      </c>
      <c r="I2278">
        <v>3</v>
      </c>
      <c r="J2278">
        <v>2</v>
      </c>
      <c r="K2278">
        <v>2</v>
      </c>
      <c r="M2278">
        <v>0</v>
      </c>
      <c r="N2278" s="8" t="s">
        <v>1765</v>
      </c>
      <c r="O2278" s="7">
        <v>2026</v>
      </c>
      <c r="P2278">
        <v>2E-3</v>
      </c>
      <c r="R2278" t="s">
        <v>1706</v>
      </c>
      <c r="S2278">
        <v>0.04</v>
      </c>
    </row>
    <row r="2279" spans="1:19" x14ac:dyDescent="0.25">
      <c r="A2279">
        <v>565</v>
      </c>
      <c r="B2279">
        <v>570</v>
      </c>
      <c r="C2279">
        <v>100</v>
      </c>
      <c r="D2279">
        <v>17</v>
      </c>
      <c r="E2279">
        <v>1</v>
      </c>
      <c r="F2279">
        <v>0</v>
      </c>
      <c r="G2279">
        <v>2</v>
      </c>
      <c r="H2279">
        <v>2</v>
      </c>
      <c r="I2279">
        <v>3</v>
      </c>
      <c r="J2279">
        <v>2</v>
      </c>
      <c r="K2279">
        <v>2</v>
      </c>
      <c r="M2279">
        <v>0</v>
      </c>
      <c r="N2279" s="8" t="s">
        <v>1766</v>
      </c>
      <c r="O2279">
        <v>2027</v>
      </c>
      <c r="P2279">
        <v>2.1000000000000001E-2</v>
      </c>
      <c r="R2279" t="s">
        <v>1706</v>
      </c>
      <c r="S2279">
        <v>0.04</v>
      </c>
    </row>
    <row r="2280" spans="1:19" x14ac:dyDescent="0.25">
      <c r="A2280">
        <v>570</v>
      </c>
      <c r="B2280">
        <v>575</v>
      </c>
      <c r="C2280">
        <v>100</v>
      </c>
      <c r="D2280">
        <v>10</v>
      </c>
      <c r="E2280">
        <v>1</v>
      </c>
      <c r="F2280">
        <v>0</v>
      </c>
      <c r="G2280">
        <v>2</v>
      </c>
      <c r="H2280">
        <v>2</v>
      </c>
      <c r="I2280">
        <v>3</v>
      </c>
      <c r="J2280">
        <v>2</v>
      </c>
      <c r="K2280">
        <v>2</v>
      </c>
      <c r="L2280">
        <v>5</v>
      </c>
      <c r="M2280">
        <v>1</v>
      </c>
      <c r="N2280" s="8" t="s">
        <v>1767</v>
      </c>
      <c r="O2280" s="7">
        <v>2028</v>
      </c>
      <c r="P2280">
        <v>1.4999999999999999E-2</v>
      </c>
      <c r="R2280">
        <v>0.3</v>
      </c>
      <c r="S2280">
        <v>0.09</v>
      </c>
    </row>
    <row r="2281" spans="1:19" x14ac:dyDescent="0.25">
      <c r="A2281">
        <v>575</v>
      </c>
      <c r="B2281">
        <v>580</v>
      </c>
      <c r="C2281">
        <v>100</v>
      </c>
      <c r="D2281">
        <v>9</v>
      </c>
      <c r="E2281">
        <v>1</v>
      </c>
      <c r="F2281">
        <v>0</v>
      </c>
      <c r="G2281">
        <v>3</v>
      </c>
      <c r="H2281">
        <v>2</v>
      </c>
      <c r="I2281">
        <v>3</v>
      </c>
      <c r="J2281">
        <v>3</v>
      </c>
      <c r="K2281">
        <v>2</v>
      </c>
      <c r="M2281">
        <v>0</v>
      </c>
      <c r="N2281" s="8" t="s">
        <v>1768</v>
      </c>
      <c r="O2281">
        <v>2029</v>
      </c>
      <c r="P2281">
        <v>0.02</v>
      </c>
      <c r="R2281" t="s">
        <v>1706</v>
      </c>
      <c r="S2281">
        <v>7.0000000000000007E-2</v>
      </c>
    </row>
    <row r="2282" spans="1:19" x14ac:dyDescent="0.25">
      <c r="A2282">
        <v>580</v>
      </c>
      <c r="B2282">
        <v>585</v>
      </c>
      <c r="C2282">
        <v>100</v>
      </c>
      <c r="D2282">
        <v>6</v>
      </c>
      <c r="E2282">
        <v>1</v>
      </c>
      <c r="F2282">
        <v>0</v>
      </c>
      <c r="G2282">
        <v>2</v>
      </c>
      <c r="H2282">
        <v>3</v>
      </c>
      <c r="I2282">
        <v>1</v>
      </c>
      <c r="J2282">
        <v>3</v>
      </c>
      <c r="K2282">
        <v>2</v>
      </c>
      <c r="L2282">
        <v>5</v>
      </c>
      <c r="M2282">
        <v>2</v>
      </c>
      <c r="N2282" s="8" t="s">
        <v>1769</v>
      </c>
      <c r="O2282" s="7">
        <v>2030</v>
      </c>
      <c r="P2282">
        <v>0.154</v>
      </c>
      <c r="R2282">
        <v>1.5</v>
      </c>
      <c r="S2282">
        <v>0.39</v>
      </c>
    </row>
    <row r="2283" spans="1:19" x14ac:dyDescent="0.25">
      <c r="A2283">
        <v>585</v>
      </c>
      <c r="B2283">
        <v>590</v>
      </c>
      <c r="C2283">
        <v>98</v>
      </c>
      <c r="D2283">
        <v>5</v>
      </c>
      <c r="E2283">
        <v>1</v>
      </c>
      <c r="F2283">
        <v>0</v>
      </c>
      <c r="G2283">
        <v>2</v>
      </c>
      <c r="H2283">
        <v>3</v>
      </c>
      <c r="I2283">
        <v>2</v>
      </c>
      <c r="J2283">
        <v>3</v>
      </c>
      <c r="K2283">
        <v>2</v>
      </c>
      <c r="L2283">
        <v>5</v>
      </c>
      <c r="M2283">
        <v>2</v>
      </c>
      <c r="O2283">
        <v>2031</v>
      </c>
      <c r="P2283">
        <v>6.9000000000000006E-2</v>
      </c>
      <c r="R2283">
        <v>0.4</v>
      </c>
      <c r="S2283">
        <v>0.12</v>
      </c>
    </row>
    <row r="2284" spans="1:19" x14ac:dyDescent="0.25">
      <c r="A2284">
        <v>590</v>
      </c>
      <c r="B2284">
        <v>595</v>
      </c>
      <c r="C2284">
        <v>100</v>
      </c>
      <c r="D2284">
        <v>3</v>
      </c>
      <c r="E2284">
        <v>1</v>
      </c>
      <c r="F2284">
        <v>0</v>
      </c>
      <c r="G2284">
        <v>2</v>
      </c>
      <c r="H2284">
        <v>3</v>
      </c>
      <c r="I2284">
        <v>2</v>
      </c>
      <c r="J2284">
        <v>2</v>
      </c>
      <c r="K2284">
        <v>2</v>
      </c>
      <c r="L2284">
        <v>5</v>
      </c>
      <c r="M2284">
        <v>1</v>
      </c>
      <c r="O2284" s="7">
        <v>2032</v>
      </c>
      <c r="P2284">
        <v>1.2999999999999999E-2</v>
      </c>
      <c r="R2284">
        <v>0.4</v>
      </c>
      <c r="S2284">
        <v>0.05</v>
      </c>
    </row>
    <row r="2285" spans="1:19" x14ac:dyDescent="0.25">
      <c r="A2285">
        <v>595</v>
      </c>
      <c r="B2285">
        <v>600</v>
      </c>
      <c r="C2285">
        <v>100</v>
      </c>
      <c r="D2285">
        <v>9</v>
      </c>
      <c r="E2285">
        <v>1</v>
      </c>
      <c r="F2285">
        <v>0</v>
      </c>
      <c r="G2285">
        <v>1</v>
      </c>
      <c r="H2285">
        <v>3</v>
      </c>
      <c r="I2285">
        <v>2</v>
      </c>
      <c r="J2285">
        <v>2</v>
      </c>
      <c r="K2285">
        <v>3</v>
      </c>
      <c r="L2285">
        <v>5</v>
      </c>
      <c r="M2285">
        <v>1</v>
      </c>
      <c r="N2285" t="s">
        <v>1770</v>
      </c>
      <c r="O2285">
        <v>2033</v>
      </c>
      <c r="P2285">
        <v>8.0000000000000002E-3</v>
      </c>
      <c r="R2285">
        <v>0.3</v>
      </c>
      <c r="S2285">
        <v>0.04</v>
      </c>
    </row>
    <row r="2286" spans="1:19" x14ac:dyDescent="0.25">
      <c r="A2286">
        <v>600</v>
      </c>
      <c r="B2286">
        <v>605</v>
      </c>
      <c r="C2286">
        <v>100</v>
      </c>
      <c r="D2286">
        <v>4</v>
      </c>
      <c r="E2286">
        <v>1</v>
      </c>
      <c r="F2286">
        <v>0</v>
      </c>
      <c r="G2286">
        <v>3</v>
      </c>
      <c r="H2286">
        <v>1</v>
      </c>
      <c r="I2286">
        <v>2</v>
      </c>
      <c r="J2286">
        <v>2</v>
      </c>
      <c r="K2286">
        <v>2</v>
      </c>
      <c r="M2286">
        <v>0</v>
      </c>
      <c r="N2286" s="79" t="s">
        <v>1737</v>
      </c>
      <c r="O2286" s="7">
        <v>2034</v>
      </c>
      <c r="P2286">
        <v>0.01</v>
      </c>
      <c r="R2286" t="s">
        <v>1706</v>
      </c>
      <c r="S2286">
        <v>0.04</v>
      </c>
    </row>
    <row r="2287" spans="1:19" x14ac:dyDescent="0.25">
      <c r="A2287">
        <v>605</v>
      </c>
      <c r="B2287">
        <v>610</v>
      </c>
      <c r="C2287">
        <v>100</v>
      </c>
      <c r="D2287">
        <v>3</v>
      </c>
      <c r="E2287">
        <v>1</v>
      </c>
      <c r="F2287">
        <v>0</v>
      </c>
      <c r="G2287">
        <v>3</v>
      </c>
      <c r="H2287">
        <v>3</v>
      </c>
      <c r="I2287">
        <v>3</v>
      </c>
      <c r="J2287">
        <v>2</v>
      </c>
      <c r="K2287">
        <v>2</v>
      </c>
      <c r="L2287">
        <v>5</v>
      </c>
      <c r="M2287">
        <v>2</v>
      </c>
      <c r="N2287" s="8" t="s">
        <v>1771</v>
      </c>
      <c r="O2287">
        <v>2035</v>
      </c>
      <c r="P2287">
        <v>3.1E-2</v>
      </c>
      <c r="R2287">
        <v>0.8</v>
      </c>
      <c r="S2287">
        <v>0.3</v>
      </c>
    </row>
    <row r="2288" spans="1:19" x14ac:dyDescent="0.25">
      <c r="A2288">
        <v>610</v>
      </c>
      <c r="B2288">
        <v>615</v>
      </c>
      <c r="C2288">
        <v>100</v>
      </c>
      <c r="D2288">
        <v>5</v>
      </c>
      <c r="E2288">
        <v>1</v>
      </c>
      <c r="F2288">
        <v>0</v>
      </c>
      <c r="G2288">
        <v>2</v>
      </c>
      <c r="H2288">
        <v>3</v>
      </c>
      <c r="I2288">
        <v>3</v>
      </c>
      <c r="J2288">
        <v>1</v>
      </c>
      <c r="K2288">
        <v>2</v>
      </c>
      <c r="L2288">
        <v>5</v>
      </c>
      <c r="M2288">
        <v>1</v>
      </c>
      <c r="N2288" s="8" t="s">
        <v>1772</v>
      </c>
      <c r="O2288" s="7">
        <v>2036</v>
      </c>
      <c r="P2288">
        <v>5.0999999999999997E-2</v>
      </c>
      <c r="R2288">
        <v>1.7</v>
      </c>
      <c r="S2288">
        <v>0.71</v>
      </c>
    </row>
    <row r="2289" spans="1:19" x14ac:dyDescent="0.25">
      <c r="A2289">
        <v>615</v>
      </c>
      <c r="B2289">
        <v>620</v>
      </c>
      <c r="C2289">
        <v>100</v>
      </c>
      <c r="D2289">
        <v>3</v>
      </c>
      <c r="E2289">
        <v>1</v>
      </c>
      <c r="F2289">
        <v>0</v>
      </c>
      <c r="G2289">
        <v>1</v>
      </c>
      <c r="H2289">
        <v>2</v>
      </c>
      <c r="I2289">
        <v>3</v>
      </c>
      <c r="J2289">
        <v>1</v>
      </c>
      <c r="K2289">
        <v>1</v>
      </c>
      <c r="L2289">
        <v>5</v>
      </c>
      <c r="M2289">
        <v>1</v>
      </c>
      <c r="O2289">
        <v>2037</v>
      </c>
      <c r="P2289">
        <v>3.2000000000000001E-2</v>
      </c>
      <c r="R2289">
        <v>0.5</v>
      </c>
      <c r="S2289">
        <v>0.39</v>
      </c>
    </row>
    <row r="2290" spans="1:19" x14ac:dyDescent="0.25">
      <c r="A2290">
        <v>620</v>
      </c>
      <c r="B2290">
        <v>625</v>
      </c>
      <c r="C2290">
        <v>100</v>
      </c>
      <c r="D2290">
        <v>2</v>
      </c>
      <c r="E2290">
        <v>1</v>
      </c>
      <c r="F2290">
        <v>0</v>
      </c>
      <c r="G2290">
        <v>1</v>
      </c>
      <c r="H2290">
        <v>1</v>
      </c>
      <c r="I2290">
        <v>3</v>
      </c>
      <c r="J2290">
        <v>1</v>
      </c>
      <c r="K2290">
        <v>1</v>
      </c>
      <c r="L2290">
        <v>5</v>
      </c>
      <c r="M2290">
        <v>1</v>
      </c>
      <c r="N2290" s="79" t="s">
        <v>1773</v>
      </c>
      <c r="O2290" s="7">
        <v>2038</v>
      </c>
      <c r="P2290">
        <v>1.4999999999999999E-2</v>
      </c>
      <c r="R2290">
        <v>0.5</v>
      </c>
      <c r="S2290">
        <v>0.26</v>
      </c>
    </row>
    <row r="2291" spans="1:19" x14ac:dyDescent="0.25">
      <c r="A2291">
        <v>625</v>
      </c>
      <c r="B2291">
        <v>630</v>
      </c>
      <c r="C2291">
        <v>100</v>
      </c>
      <c r="D2291">
        <v>2</v>
      </c>
      <c r="E2291">
        <v>1</v>
      </c>
      <c r="F2291">
        <v>0</v>
      </c>
      <c r="G2291">
        <v>1</v>
      </c>
      <c r="H2291">
        <v>2</v>
      </c>
      <c r="I2291">
        <v>2</v>
      </c>
      <c r="J2291">
        <v>1</v>
      </c>
      <c r="K2291">
        <v>1</v>
      </c>
      <c r="L2291">
        <v>5</v>
      </c>
      <c r="M2291">
        <v>1</v>
      </c>
      <c r="O2291">
        <v>2039</v>
      </c>
      <c r="P2291">
        <v>1.9E-2</v>
      </c>
      <c r="R2291">
        <v>0.3</v>
      </c>
      <c r="S2291">
        <v>0.17</v>
      </c>
    </row>
    <row r="2292" spans="1:19" x14ac:dyDescent="0.25">
      <c r="M2292"/>
      <c r="N2292" s="20" t="s">
        <v>600</v>
      </c>
      <c r="O2292" s="80">
        <v>2040</v>
      </c>
      <c r="P2292" s="43">
        <v>1.01</v>
      </c>
      <c r="R2292" s="43">
        <v>102</v>
      </c>
      <c r="S2292">
        <v>0.55000000000000004</v>
      </c>
    </row>
    <row r="2293" spans="1:19" x14ac:dyDescent="0.25">
      <c r="A2293">
        <v>630</v>
      </c>
      <c r="B2293">
        <v>635</v>
      </c>
      <c r="C2293">
        <v>100</v>
      </c>
      <c r="D2293">
        <v>4</v>
      </c>
      <c r="E2293">
        <v>1</v>
      </c>
      <c r="F2293">
        <v>0</v>
      </c>
      <c r="G2293">
        <v>1</v>
      </c>
      <c r="H2293">
        <v>2</v>
      </c>
      <c r="I2293">
        <v>2</v>
      </c>
      <c r="J2293">
        <v>1</v>
      </c>
      <c r="K2293">
        <v>1</v>
      </c>
      <c r="L2293">
        <v>5</v>
      </c>
      <c r="M2293">
        <v>1</v>
      </c>
      <c r="O2293">
        <v>2041</v>
      </c>
      <c r="P2293">
        <v>1.2E-2</v>
      </c>
      <c r="R2293">
        <v>0.2</v>
      </c>
      <c r="S2293">
        <v>0.1</v>
      </c>
    </row>
    <row r="2294" spans="1:19" x14ac:dyDescent="0.25">
      <c r="A2294">
        <v>635</v>
      </c>
      <c r="B2294">
        <v>640</v>
      </c>
      <c r="C2294">
        <v>100</v>
      </c>
      <c r="D2294">
        <v>6</v>
      </c>
      <c r="E2294">
        <v>1</v>
      </c>
      <c r="F2294">
        <v>0</v>
      </c>
      <c r="G2294">
        <v>1</v>
      </c>
      <c r="H2294">
        <v>2</v>
      </c>
      <c r="I2294">
        <v>2</v>
      </c>
      <c r="J2294">
        <v>1</v>
      </c>
      <c r="K2294">
        <v>1</v>
      </c>
      <c r="L2294">
        <v>5</v>
      </c>
      <c r="M2294">
        <v>1</v>
      </c>
      <c r="O2294" s="7">
        <v>2042</v>
      </c>
      <c r="P2294">
        <v>2.7E-2</v>
      </c>
      <c r="R2294">
        <v>0.5</v>
      </c>
      <c r="S2294">
        <v>0.35</v>
      </c>
    </row>
    <row r="2295" spans="1:19" x14ac:dyDescent="0.25">
      <c r="A2295">
        <v>640</v>
      </c>
      <c r="B2295">
        <v>645</v>
      </c>
      <c r="C2295">
        <v>100</v>
      </c>
      <c r="D2295">
        <v>8</v>
      </c>
      <c r="E2295">
        <v>1</v>
      </c>
      <c r="F2295">
        <v>0</v>
      </c>
      <c r="G2295">
        <v>1</v>
      </c>
      <c r="H2295">
        <v>1</v>
      </c>
      <c r="I2295">
        <v>2</v>
      </c>
      <c r="J2295">
        <v>1</v>
      </c>
      <c r="K2295">
        <v>1</v>
      </c>
      <c r="L2295">
        <v>5</v>
      </c>
      <c r="M2295">
        <v>1</v>
      </c>
      <c r="O2295">
        <v>2043</v>
      </c>
      <c r="P2295">
        <v>1.7000000000000001E-2</v>
      </c>
      <c r="R2295">
        <v>0.5</v>
      </c>
      <c r="S2295">
        <v>0.25</v>
      </c>
    </row>
    <row r="2296" spans="1:19" x14ac:dyDescent="0.25">
      <c r="A2296">
        <v>645</v>
      </c>
      <c r="B2296">
        <v>650</v>
      </c>
      <c r="C2296">
        <v>100</v>
      </c>
      <c r="D2296">
        <v>8</v>
      </c>
      <c r="E2296">
        <v>1</v>
      </c>
      <c r="F2296">
        <v>1</v>
      </c>
      <c r="G2296">
        <v>1</v>
      </c>
      <c r="H2296">
        <v>2</v>
      </c>
      <c r="I2296">
        <v>1</v>
      </c>
      <c r="J2296">
        <v>1</v>
      </c>
      <c r="K2296">
        <v>1</v>
      </c>
      <c r="L2296">
        <v>5</v>
      </c>
      <c r="M2296">
        <v>1</v>
      </c>
      <c r="N2296" t="s">
        <v>1774</v>
      </c>
      <c r="O2296" s="7">
        <v>2044</v>
      </c>
      <c r="P2296">
        <v>2.5000000000000001E-2</v>
      </c>
      <c r="R2296">
        <v>0.7</v>
      </c>
      <c r="S2296">
        <v>0.48</v>
      </c>
    </row>
    <row r="2297" spans="1:19" x14ac:dyDescent="0.25">
      <c r="A2297">
        <v>650</v>
      </c>
      <c r="B2297">
        <v>655</v>
      </c>
      <c r="C2297">
        <v>100</v>
      </c>
      <c r="D2297">
        <v>10</v>
      </c>
      <c r="E2297">
        <v>1</v>
      </c>
      <c r="F2297">
        <v>0</v>
      </c>
      <c r="G2297">
        <v>1</v>
      </c>
      <c r="H2297">
        <v>1</v>
      </c>
      <c r="I2297">
        <v>2</v>
      </c>
      <c r="J2297">
        <v>1</v>
      </c>
      <c r="K2297">
        <v>1</v>
      </c>
      <c r="L2297">
        <v>5</v>
      </c>
      <c r="M2297">
        <v>1</v>
      </c>
      <c r="O2297">
        <v>2045</v>
      </c>
      <c r="P2297">
        <v>2.1000000000000001E-2</v>
      </c>
      <c r="R2297">
        <v>0.2</v>
      </c>
      <c r="S2297">
        <v>0.25</v>
      </c>
    </row>
    <row r="2298" spans="1:19" x14ac:dyDescent="0.25">
      <c r="A2298">
        <v>655</v>
      </c>
      <c r="B2298">
        <v>660</v>
      </c>
      <c r="C2298">
        <v>100</v>
      </c>
      <c r="D2298">
        <v>4</v>
      </c>
      <c r="E2298">
        <v>1</v>
      </c>
      <c r="F2298">
        <v>0</v>
      </c>
      <c r="G2298">
        <v>2</v>
      </c>
      <c r="H2298">
        <v>2</v>
      </c>
      <c r="I2298">
        <v>2</v>
      </c>
      <c r="J2298">
        <v>2</v>
      </c>
      <c r="K2298">
        <v>1</v>
      </c>
      <c r="L2298">
        <v>5</v>
      </c>
      <c r="M2298">
        <v>1</v>
      </c>
      <c r="N2298" t="s">
        <v>1775</v>
      </c>
      <c r="O2298" s="7">
        <v>2046</v>
      </c>
      <c r="P2298">
        <v>1.2999999999999999E-2</v>
      </c>
      <c r="R2298">
        <v>0.5</v>
      </c>
      <c r="S2298">
        <v>0.33</v>
      </c>
    </row>
    <row r="2299" spans="1:19" x14ac:dyDescent="0.25">
      <c r="A2299">
        <v>660</v>
      </c>
      <c r="B2299">
        <v>665</v>
      </c>
      <c r="C2299">
        <v>100</v>
      </c>
      <c r="D2299">
        <v>5</v>
      </c>
      <c r="E2299">
        <v>1</v>
      </c>
      <c r="F2299">
        <v>0</v>
      </c>
      <c r="G2299">
        <v>1</v>
      </c>
      <c r="H2299">
        <v>1</v>
      </c>
      <c r="I2299">
        <v>2</v>
      </c>
      <c r="J2299">
        <v>1</v>
      </c>
      <c r="K2299">
        <v>1</v>
      </c>
      <c r="L2299">
        <v>5</v>
      </c>
      <c r="M2299">
        <v>1</v>
      </c>
      <c r="O2299">
        <v>2047</v>
      </c>
      <c r="P2299">
        <v>1.7000000000000001E-2</v>
      </c>
      <c r="R2299">
        <v>0.5</v>
      </c>
      <c r="S2299">
        <v>0.25</v>
      </c>
    </row>
    <row r="2300" spans="1:19" x14ac:dyDescent="0.25">
      <c r="A2300">
        <v>665</v>
      </c>
      <c r="B2300">
        <v>670</v>
      </c>
      <c r="C2300">
        <v>100</v>
      </c>
      <c r="D2300">
        <v>6</v>
      </c>
      <c r="E2300">
        <v>1</v>
      </c>
      <c r="F2300">
        <v>0</v>
      </c>
      <c r="G2300">
        <v>1</v>
      </c>
      <c r="H2300">
        <v>2</v>
      </c>
      <c r="I2300">
        <v>2</v>
      </c>
      <c r="J2300">
        <v>1</v>
      </c>
      <c r="K2300">
        <v>1</v>
      </c>
      <c r="L2300">
        <v>5</v>
      </c>
      <c r="M2300">
        <v>1</v>
      </c>
      <c r="O2300" s="7">
        <v>2048</v>
      </c>
      <c r="P2300">
        <v>3.6999999999999998E-2</v>
      </c>
      <c r="R2300">
        <v>0.3</v>
      </c>
      <c r="S2300">
        <v>0.06</v>
      </c>
    </row>
    <row r="2301" spans="1:19" x14ac:dyDescent="0.25">
      <c r="A2301">
        <v>670</v>
      </c>
      <c r="B2301">
        <v>675</v>
      </c>
      <c r="C2301">
        <v>100</v>
      </c>
      <c r="D2301">
        <v>10</v>
      </c>
      <c r="E2301">
        <v>1</v>
      </c>
      <c r="F2301">
        <v>0</v>
      </c>
      <c r="G2301">
        <v>2</v>
      </c>
      <c r="H2301">
        <v>1</v>
      </c>
      <c r="I2301">
        <v>2</v>
      </c>
      <c r="J2301">
        <v>2</v>
      </c>
      <c r="K2301">
        <v>1</v>
      </c>
      <c r="L2301">
        <v>5</v>
      </c>
      <c r="M2301">
        <v>1</v>
      </c>
      <c r="O2301">
        <v>2049</v>
      </c>
      <c r="P2301">
        <v>0.04</v>
      </c>
      <c r="R2301">
        <v>0.6</v>
      </c>
      <c r="S2301">
        <v>0.17</v>
      </c>
    </row>
    <row r="2302" spans="1:19" x14ac:dyDescent="0.25">
      <c r="A2302">
        <v>675</v>
      </c>
      <c r="B2302">
        <v>680</v>
      </c>
      <c r="C2302">
        <v>100</v>
      </c>
      <c r="D2302">
        <v>7</v>
      </c>
      <c r="E2302">
        <v>1</v>
      </c>
      <c r="F2302">
        <v>0</v>
      </c>
      <c r="G2302">
        <v>2</v>
      </c>
      <c r="H2302">
        <v>1</v>
      </c>
      <c r="I2302">
        <v>2</v>
      </c>
      <c r="J2302">
        <v>1</v>
      </c>
      <c r="K2302">
        <v>1</v>
      </c>
      <c r="L2302">
        <v>5</v>
      </c>
      <c r="M2302">
        <v>1</v>
      </c>
      <c r="O2302" s="7">
        <v>2050</v>
      </c>
      <c r="P2302">
        <v>2.5999999999999999E-2</v>
      </c>
      <c r="R2302">
        <v>0.6</v>
      </c>
      <c r="S2302">
        <v>0.46</v>
      </c>
    </row>
    <row r="2303" spans="1:19" x14ac:dyDescent="0.25">
      <c r="A2303">
        <v>680</v>
      </c>
      <c r="B2303">
        <v>685</v>
      </c>
      <c r="C2303">
        <v>100</v>
      </c>
      <c r="D2303">
        <v>2</v>
      </c>
      <c r="E2303">
        <v>1</v>
      </c>
      <c r="F2303">
        <v>0</v>
      </c>
      <c r="G2303">
        <v>1</v>
      </c>
      <c r="H2303">
        <v>1</v>
      </c>
      <c r="I2303">
        <v>2</v>
      </c>
      <c r="J2303">
        <v>1</v>
      </c>
      <c r="K2303">
        <v>1</v>
      </c>
      <c r="L2303">
        <v>5</v>
      </c>
      <c r="M2303">
        <v>1</v>
      </c>
      <c r="O2303">
        <v>2051</v>
      </c>
      <c r="P2303">
        <v>4.3999999999999997E-2</v>
      </c>
      <c r="R2303">
        <v>0.3</v>
      </c>
      <c r="S2303">
        <v>0.05</v>
      </c>
    </row>
    <row r="2304" spans="1:19" x14ac:dyDescent="0.25">
      <c r="A2304">
        <v>685</v>
      </c>
      <c r="B2304">
        <v>690</v>
      </c>
      <c r="C2304">
        <v>100</v>
      </c>
      <c r="D2304">
        <v>3</v>
      </c>
      <c r="E2304">
        <v>1</v>
      </c>
      <c r="F2304">
        <v>0</v>
      </c>
      <c r="G2304">
        <v>1</v>
      </c>
      <c r="H2304">
        <v>1</v>
      </c>
      <c r="I2304">
        <v>2</v>
      </c>
      <c r="J2304">
        <v>2</v>
      </c>
      <c r="K2304">
        <v>1</v>
      </c>
      <c r="L2304">
        <v>5</v>
      </c>
      <c r="M2304">
        <v>1</v>
      </c>
      <c r="N2304" s="79" t="s">
        <v>1773</v>
      </c>
      <c r="O2304" s="7">
        <v>2052</v>
      </c>
      <c r="P2304">
        <v>2.5999999999999999E-2</v>
      </c>
      <c r="R2304">
        <v>0.4</v>
      </c>
      <c r="S2304">
        <v>0.23</v>
      </c>
    </row>
    <row r="2305" spans="1:19" x14ac:dyDescent="0.25">
      <c r="A2305">
        <v>690</v>
      </c>
      <c r="B2305">
        <v>695</v>
      </c>
      <c r="C2305">
        <v>100</v>
      </c>
      <c r="D2305">
        <v>5</v>
      </c>
      <c r="E2305">
        <v>1</v>
      </c>
      <c r="F2305">
        <v>0</v>
      </c>
      <c r="G2305">
        <v>1</v>
      </c>
      <c r="H2305">
        <v>1</v>
      </c>
      <c r="I2305">
        <v>2</v>
      </c>
      <c r="J2305">
        <v>2</v>
      </c>
      <c r="K2305">
        <v>1</v>
      </c>
      <c r="L2305">
        <v>5</v>
      </c>
      <c r="M2305">
        <v>1</v>
      </c>
      <c r="O2305">
        <v>2053</v>
      </c>
      <c r="P2305">
        <v>1.6E-2</v>
      </c>
      <c r="R2305">
        <v>0.5</v>
      </c>
      <c r="S2305">
        <v>0.21</v>
      </c>
    </row>
    <row r="2306" spans="1:19" x14ac:dyDescent="0.25">
      <c r="A2306">
        <v>695</v>
      </c>
      <c r="B2306">
        <v>700</v>
      </c>
      <c r="C2306">
        <v>100</v>
      </c>
      <c r="D2306">
        <v>6</v>
      </c>
      <c r="E2306">
        <v>1</v>
      </c>
      <c r="F2306">
        <v>0</v>
      </c>
      <c r="G2306">
        <v>1</v>
      </c>
      <c r="H2306">
        <v>1</v>
      </c>
      <c r="I2306">
        <v>1</v>
      </c>
      <c r="J2306">
        <v>2</v>
      </c>
      <c r="K2306">
        <v>1</v>
      </c>
      <c r="L2306">
        <v>5</v>
      </c>
      <c r="M2306">
        <v>1</v>
      </c>
      <c r="O2306" s="7">
        <v>2054</v>
      </c>
      <c r="P2306">
        <v>4.2000000000000003E-2</v>
      </c>
      <c r="R2306">
        <v>0.4</v>
      </c>
      <c r="S2306">
        <v>0.09</v>
      </c>
    </row>
    <row r="2307" spans="1:19" x14ac:dyDescent="0.25">
      <c r="A2307">
        <v>700</v>
      </c>
      <c r="B2307">
        <v>705</v>
      </c>
      <c r="C2307">
        <v>100</v>
      </c>
      <c r="D2307">
        <v>8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2</v>
      </c>
      <c r="K2307">
        <v>1</v>
      </c>
      <c r="L2307">
        <v>5</v>
      </c>
      <c r="M2307">
        <v>1</v>
      </c>
      <c r="N2307" s="8" t="s">
        <v>1776</v>
      </c>
      <c r="O2307">
        <v>2055</v>
      </c>
      <c r="P2307">
        <v>2.5999999999999999E-2</v>
      </c>
      <c r="R2307">
        <v>0.4</v>
      </c>
      <c r="S2307">
        <v>0.23</v>
      </c>
    </row>
    <row r="2308" spans="1:19" x14ac:dyDescent="0.25">
      <c r="A2308">
        <v>705</v>
      </c>
      <c r="B2308">
        <v>710</v>
      </c>
      <c r="C2308">
        <v>100</v>
      </c>
      <c r="D2308">
        <v>8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3</v>
      </c>
      <c r="K2308">
        <v>1</v>
      </c>
      <c r="L2308">
        <v>5</v>
      </c>
      <c r="M2308">
        <v>1</v>
      </c>
      <c r="N2308" s="8" t="s">
        <v>1777</v>
      </c>
      <c r="O2308" s="7">
        <v>2056</v>
      </c>
      <c r="P2308">
        <v>0.02</v>
      </c>
      <c r="R2308">
        <v>0.3</v>
      </c>
      <c r="S2308">
        <v>0.3</v>
      </c>
    </row>
    <row r="2309" spans="1:19" x14ac:dyDescent="0.25">
      <c r="A2309">
        <v>710</v>
      </c>
      <c r="B2309">
        <v>715</v>
      </c>
      <c r="C2309">
        <v>100</v>
      </c>
      <c r="D2309">
        <v>8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2</v>
      </c>
      <c r="K2309">
        <v>1</v>
      </c>
      <c r="L2309">
        <v>5</v>
      </c>
      <c r="M2309">
        <v>1</v>
      </c>
      <c r="N2309" s="8" t="s">
        <v>1778</v>
      </c>
      <c r="O2309">
        <v>2057</v>
      </c>
      <c r="P2309">
        <v>4.4999999999999998E-2</v>
      </c>
      <c r="R2309">
        <v>0.7</v>
      </c>
      <c r="S2309">
        <v>0.51</v>
      </c>
    </row>
    <row r="2310" spans="1:19" x14ac:dyDescent="0.25">
      <c r="A2310">
        <v>715</v>
      </c>
      <c r="B2310">
        <v>720</v>
      </c>
      <c r="C2310">
        <v>100</v>
      </c>
      <c r="D2310">
        <v>5</v>
      </c>
      <c r="E2310">
        <v>1</v>
      </c>
      <c r="F2310">
        <v>1</v>
      </c>
      <c r="G2310">
        <v>2</v>
      </c>
      <c r="H2310">
        <v>2</v>
      </c>
      <c r="I2310">
        <v>1</v>
      </c>
      <c r="J2310">
        <v>3</v>
      </c>
      <c r="K2310">
        <v>1</v>
      </c>
      <c r="L2310">
        <v>5</v>
      </c>
      <c r="M2310">
        <v>1</v>
      </c>
      <c r="N2310" s="8" t="s">
        <v>1779</v>
      </c>
      <c r="O2310" s="7">
        <v>2058</v>
      </c>
      <c r="P2310">
        <v>7.0000000000000007E-2</v>
      </c>
      <c r="R2310">
        <v>0.9</v>
      </c>
      <c r="S2310">
        <v>0.13</v>
      </c>
    </row>
    <row r="2311" spans="1:19" x14ac:dyDescent="0.25">
      <c r="A2311">
        <v>720</v>
      </c>
      <c r="B2311">
        <v>725</v>
      </c>
      <c r="C2311">
        <v>100</v>
      </c>
      <c r="D2311">
        <v>10</v>
      </c>
      <c r="E2311">
        <v>1</v>
      </c>
      <c r="F2311">
        <v>3</v>
      </c>
      <c r="G2311">
        <v>1</v>
      </c>
      <c r="H2311">
        <v>1</v>
      </c>
      <c r="I2311">
        <v>0</v>
      </c>
      <c r="J2311">
        <v>2</v>
      </c>
      <c r="K2311">
        <v>1</v>
      </c>
      <c r="L2311">
        <v>5</v>
      </c>
      <c r="M2311">
        <v>1</v>
      </c>
      <c r="N2311" s="79" t="s">
        <v>1780</v>
      </c>
      <c r="O2311">
        <v>2059</v>
      </c>
      <c r="P2311">
        <v>3.5999999999999997E-2</v>
      </c>
      <c r="R2311">
        <v>1</v>
      </c>
      <c r="S2311">
        <v>0.28999999999999998</v>
      </c>
    </row>
    <row r="2312" spans="1:19" x14ac:dyDescent="0.25">
      <c r="M2312"/>
      <c r="N2312" s="20" t="s">
        <v>600</v>
      </c>
      <c r="O2312" s="80">
        <v>2060</v>
      </c>
      <c r="P2312" s="43">
        <v>1.01</v>
      </c>
      <c r="R2312" s="43">
        <v>98.2</v>
      </c>
      <c r="S2312">
        <v>0.54</v>
      </c>
    </row>
    <row r="2313" spans="1:19" x14ac:dyDescent="0.25">
      <c r="A2313">
        <v>725</v>
      </c>
      <c r="B2313">
        <v>730</v>
      </c>
      <c r="C2313">
        <v>100</v>
      </c>
      <c r="D2313">
        <v>10</v>
      </c>
      <c r="E2313">
        <v>1</v>
      </c>
      <c r="F2313">
        <v>3</v>
      </c>
      <c r="G2313">
        <v>1</v>
      </c>
      <c r="H2313">
        <v>2</v>
      </c>
      <c r="I2313">
        <v>0</v>
      </c>
      <c r="J2313">
        <v>2</v>
      </c>
      <c r="K2313">
        <v>2</v>
      </c>
      <c r="L2313">
        <v>5</v>
      </c>
      <c r="M2313">
        <v>2</v>
      </c>
      <c r="N2313" s="8" t="s">
        <v>1781</v>
      </c>
      <c r="O2313">
        <v>2061</v>
      </c>
      <c r="P2313">
        <v>0.317</v>
      </c>
      <c r="R2313">
        <v>5.9</v>
      </c>
      <c r="S2313">
        <v>0.73</v>
      </c>
    </row>
    <row r="2314" spans="1:19" x14ac:dyDescent="0.25">
      <c r="A2314">
        <v>730</v>
      </c>
      <c r="B2314">
        <v>735</v>
      </c>
      <c r="C2314">
        <v>100</v>
      </c>
      <c r="D2314">
        <v>3</v>
      </c>
      <c r="E2314">
        <v>1</v>
      </c>
      <c r="F2314">
        <v>2</v>
      </c>
      <c r="G2314">
        <v>1</v>
      </c>
      <c r="H2314">
        <v>2</v>
      </c>
      <c r="I2314">
        <v>0</v>
      </c>
      <c r="J2314">
        <v>2</v>
      </c>
      <c r="K2314">
        <v>1</v>
      </c>
      <c r="L2314">
        <v>5</v>
      </c>
      <c r="M2314">
        <v>1</v>
      </c>
      <c r="N2314" s="8" t="s">
        <v>1782</v>
      </c>
      <c r="O2314" s="7">
        <v>2062</v>
      </c>
      <c r="P2314">
        <v>0.123</v>
      </c>
      <c r="R2314">
        <v>1</v>
      </c>
      <c r="S2314">
        <v>0.13</v>
      </c>
    </row>
    <row r="2315" spans="1:19" x14ac:dyDescent="0.25">
      <c r="A2315">
        <v>735</v>
      </c>
      <c r="B2315">
        <v>740</v>
      </c>
      <c r="C2315">
        <v>100</v>
      </c>
      <c r="D2315">
        <v>10</v>
      </c>
      <c r="E2315">
        <v>1</v>
      </c>
      <c r="F2315">
        <v>1</v>
      </c>
      <c r="G2315">
        <v>1</v>
      </c>
      <c r="H2315">
        <v>2</v>
      </c>
      <c r="I2315">
        <v>1</v>
      </c>
      <c r="J2315" s="6">
        <v>2</v>
      </c>
      <c r="K2315">
        <v>1</v>
      </c>
      <c r="L2315">
        <v>5</v>
      </c>
      <c r="M2315">
        <v>1</v>
      </c>
      <c r="N2315" s="8" t="s">
        <v>1783</v>
      </c>
      <c r="O2315">
        <v>2063</v>
      </c>
      <c r="P2315">
        <v>7.0000000000000007E-2</v>
      </c>
      <c r="R2315">
        <v>0.9</v>
      </c>
      <c r="S2315">
        <v>0.09</v>
      </c>
    </row>
    <row r="2316" spans="1:19" x14ac:dyDescent="0.25">
      <c r="A2316">
        <v>740</v>
      </c>
      <c r="B2316">
        <v>745</v>
      </c>
      <c r="C2316">
        <v>100</v>
      </c>
      <c r="D2316">
        <v>8</v>
      </c>
      <c r="E2316">
        <v>1</v>
      </c>
      <c r="F2316">
        <v>2</v>
      </c>
      <c r="G2316">
        <v>1</v>
      </c>
      <c r="H2316">
        <v>2</v>
      </c>
      <c r="I2316">
        <v>1</v>
      </c>
      <c r="J2316" s="6">
        <v>2</v>
      </c>
      <c r="K2316">
        <v>1</v>
      </c>
      <c r="L2316">
        <v>5</v>
      </c>
      <c r="M2316">
        <v>1</v>
      </c>
      <c r="N2316" s="8" t="s">
        <v>1784</v>
      </c>
      <c r="O2316" s="7">
        <v>2064</v>
      </c>
      <c r="P2316">
        <v>6.7000000000000004E-2</v>
      </c>
      <c r="R2316">
        <v>0.8</v>
      </c>
      <c r="S2316">
        <v>0.08</v>
      </c>
    </row>
    <row r="2317" spans="1:19" x14ac:dyDescent="0.25">
      <c r="A2317">
        <v>745</v>
      </c>
      <c r="B2317">
        <v>750</v>
      </c>
      <c r="C2317">
        <v>100</v>
      </c>
      <c r="D2317">
        <v>15</v>
      </c>
      <c r="E2317">
        <v>1</v>
      </c>
      <c r="F2317">
        <v>2</v>
      </c>
      <c r="G2317">
        <v>1</v>
      </c>
      <c r="H2317">
        <v>2</v>
      </c>
      <c r="I2317">
        <v>1</v>
      </c>
      <c r="J2317" s="6">
        <v>2</v>
      </c>
      <c r="K2317">
        <v>1</v>
      </c>
      <c r="L2317">
        <v>5</v>
      </c>
      <c r="M2317">
        <v>1</v>
      </c>
      <c r="N2317" s="8" t="s">
        <v>1785</v>
      </c>
      <c r="O2317">
        <v>2065</v>
      </c>
      <c r="P2317">
        <v>0.107</v>
      </c>
      <c r="R2317">
        <v>2.2000000000000002</v>
      </c>
      <c r="S2317">
        <v>0.16</v>
      </c>
    </row>
    <row r="2318" spans="1:19" x14ac:dyDescent="0.25">
      <c r="A2318">
        <v>750</v>
      </c>
      <c r="B2318">
        <v>755</v>
      </c>
      <c r="C2318">
        <v>100</v>
      </c>
      <c r="D2318">
        <v>20</v>
      </c>
      <c r="E2318">
        <v>1</v>
      </c>
      <c r="F2318">
        <v>2</v>
      </c>
      <c r="G2318">
        <v>1</v>
      </c>
      <c r="H2318">
        <v>2</v>
      </c>
      <c r="I2318">
        <v>0</v>
      </c>
      <c r="J2318" s="6">
        <v>2</v>
      </c>
      <c r="K2318">
        <v>1</v>
      </c>
      <c r="L2318">
        <v>5</v>
      </c>
      <c r="M2318">
        <v>1</v>
      </c>
      <c r="N2318" s="8" t="s">
        <v>1786</v>
      </c>
      <c r="O2318" s="7">
        <v>2066</v>
      </c>
      <c r="P2318">
        <v>0.12</v>
      </c>
      <c r="R2318">
        <v>2</v>
      </c>
      <c r="S2318">
        <v>0.16</v>
      </c>
    </row>
    <row r="2319" spans="1:19" x14ac:dyDescent="0.25">
      <c r="A2319">
        <v>755</v>
      </c>
      <c r="B2319">
        <v>760</v>
      </c>
      <c r="C2319">
        <v>100</v>
      </c>
      <c r="D2319">
        <v>25</v>
      </c>
      <c r="E2319">
        <v>1</v>
      </c>
      <c r="F2319">
        <v>1</v>
      </c>
      <c r="G2319">
        <v>1</v>
      </c>
      <c r="H2319">
        <v>2</v>
      </c>
      <c r="I2319">
        <v>1</v>
      </c>
      <c r="J2319" s="6">
        <v>2</v>
      </c>
      <c r="K2319">
        <v>1</v>
      </c>
      <c r="L2319">
        <v>5</v>
      </c>
      <c r="M2319">
        <v>1</v>
      </c>
      <c r="N2319" s="8" t="s">
        <v>1787</v>
      </c>
      <c r="O2319">
        <v>2067</v>
      </c>
      <c r="P2319">
        <v>0.13100000000000001</v>
      </c>
      <c r="R2319">
        <v>1.7</v>
      </c>
      <c r="S2319">
        <v>0.17</v>
      </c>
    </row>
    <row r="2320" spans="1:19" x14ac:dyDescent="0.25">
      <c r="A2320">
        <v>760</v>
      </c>
      <c r="B2320">
        <v>765</v>
      </c>
      <c r="C2320">
        <v>100</v>
      </c>
      <c r="D2320">
        <v>20</v>
      </c>
      <c r="E2320">
        <v>1</v>
      </c>
      <c r="F2320">
        <v>1</v>
      </c>
      <c r="G2320">
        <v>1</v>
      </c>
      <c r="H2320">
        <v>2</v>
      </c>
      <c r="I2320">
        <v>1</v>
      </c>
      <c r="J2320" s="6">
        <v>2</v>
      </c>
      <c r="K2320">
        <v>1</v>
      </c>
      <c r="L2320">
        <v>5</v>
      </c>
      <c r="M2320">
        <v>1</v>
      </c>
      <c r="O2320" s="7">
        <v>2068</v>
      </c>
      <c r="P2320">
        <v>0.156</v>
      </c>
      <c r="R2320">
        <v>1.9</v>
      </c>
      <c r="S2320">
        <v>0.26</v>
      </c>
    </row>
    <row r="2321" spans="1:19" x14ac:dyDescent="0.25">
      <c r="A2321">
        <v>765</v>
      </c>
      <c r="B2321">
        <v>770</v>
      </c>
      <c r="C2321">
        <v>100</v>
      </c>
      <c r="D2321">
        <v>9</v>
      </c>
      <c r="E2321">
        <v>1</v>
      </c>
      <c r="F2321">
        <v>2</v>
      </c>
      <c r="G2321">
        <v>1</v>
      </c>
      <c r="H2321">
        <v>2</v>
      </c>
      <c r="I2321">
        <v>1</v>
      </c>
      <c r="J2321" s="6">
        <v>2</v>
      </c>
      <c r="K2321">
        <v>1</v>
      </c>
      <c r="L2321">
        <v>5</v>
      </c>
      <c r="M2321">
        <v>1</v>
      </c>
      <c r="O2321">
        <v>2069</v>
      </c>
      <c r="P2321">
        <v>0.105</v>
      </c>
      <c r="R2321">
        <v>1.2</v>
      </c>
      <c r="S2321">
        <v>0.15</v>
      </c>
    </row>
    <row r="2322" spans="1:19" x14ac:dyDescent="0.25">
      <c r="A2322">
        <v>770</v>
      </c>
      <c r="B2322">
        <v>775</v>
      </c>
      <c r="C2322">
        <v>100</v>
      </c>
      <c r="D2322">
        <v>3</v>
      </c>
      <c r="E2322">
        <v>1</v>
      </c>
      <c r="F2322">
        <v>2</v>
      </c>
      <c r="G2322">
        <v>2</v>
      </c>
      <c r="H2322">
        <v>2</v>
      </c>
      <c r="I2322">
        <v>1</v>
      </c>
      <c r="J2322" s="6">
        <v>2</v>
      </c>
      <c r="K2322">
        <v>1</v>
      </c>
      <c r="L2322">
        <v>5</v>
      </c>
      <c r="M2322">
        <v>1</v>
      </c>
      <c r="O2322" s="7">
        <v>2070</v>
      </c>
      <c r="P2322">
        <v>6.9000000000000006E-2</v>
      </c>
      <c r="R2322">
        <v>1</v>
      </c>
      <c r="S2322">
        <v>0.1</v>
      </c>
    </row>
    <row r="2323" spans="1:19" x14ac:dyDescent="0.25">
      <c r="A2323">
        <v>775</v>
      </c>
      <c r="B2323">
        <v>780</v>
      </c>
      <c r="C2323">
        <v>100</v>
      </c>
      <c r="D2323">
        <v>4</v>
      </c>
      <c r="E2323">
        <v>1</v>
      </c>
      <c r="F2323">
        <v>1</v>
      </c>
      <c r="G2323">
        <v>2</v>
      </c>
      <c r="H2323">
        <v>2</v>
      </c>
      <c r="I2323">
        <v>1</v>
      </c>
      <c r="J2323" s="6">
        <v>2</v>
      </c>
      <c r="K2323">
        <v>1</v>
      </c>
      <c r="L2323">
        <v>5</v>
      </c>
      <c r="M2323">
        <v>1</v>
      </c>
      <c r="N2323" s="8" t="s">
        <v>1788</v>
      </c>
      <c r="O2323">
        <v>2071</v>
      </c>
      <c r="P2323">
        <v>6.6000000000000003E-2</v>
      </c>
      <c r="R2323">
        <v>0.7</v>
      </c>
      <c r="S2323">
        <v>0.13</v>
      </c>
    </row>
    <row r="2324" spans="1:19" x14ac:dyDescent="0.25">
      <c r="A2324">
        <v>780</v>
      </c>
      <c r="B2324">
        <v>785</v>
      </c>
      <c r="C2324">
        <v>100</v>
      </c>
      <c r="D2324">
        <v>4</v>
      </c>
      <c r="E2324">
        <v>1</v>
      </c>
      <c r="F2324">
        <v>1</v>
      </c>
      <c r="G2324">
        <v>2</v>
      </c>
      <c r="H2324">
        <v>2</v>
      </c>
      <c r="I2324">
        <v>2</v>
      </c>
      <c r="J2324" s="6">
        <v>2</v>
      </c>
      <c r="K2324">
        <v>1</v>
      </c>
      <c r="L2324">
        <v>5</v>
      </c>
      <c r="M2324">
        <v>1</v>
      </c>
      <c r="O2324" s="7">
        <v>2072</v>
      </c>
      <c r="P2324">
        <v>7.9000000000000001E-2</v>
      </c>
      <c r="R2324">
        <v>0.8</v>
      </c>
      <c r="S2324">
        <v>0.1</v>
      </c>
    </row>
    <row r="2325" spans="1:19" x14ac:dyDescent="0.25">
      <c r="A2325">
        <v>785</v>
      </c>
      <c r="B2325">
        <v>790</v>
      </c>
      <c r="C2325">
        <v>100</v>
      </c>
      <c r="D2325">
        <v>8</v>
      </c>
      <c r="E2325">
        <v>1</v>
      </c>
      <c r="F2325">
        <v>1</v>
      </c>
      <c r="G2325">
        <v>1</v>
      </c>
      <c r="H2325">
        <v>2</v>
      </c>
      <c r="I2325">
        <v>1</v>
      </c>
      <c r="J2325">
        <v>3</v>
      </c>
      <c r="K2325">
        <v>1</v>
      </c>
      <c r="L2325">
        <v>5</v>
      </c>
      <c r="M2325">
        <v>1</v>
      </c>
      <c r="N2325" s="8" t="s">
        <v>1789</v>
      </c>
      <c r="O2325">
        <v>2073</v>
      </c>
      <c r="P2325">
        <v>0.219</v>
      </c>
      <c r="R2325">
        <v>2.6</v>
      </c>
      <c r="S2325">
        <v>0.25</v>
      </c>
    </row>
    <row r="2326" spans="1:19" x14ac:dyDescent="0.25">
      <c r="A2326">
        <v>790</v>
      </c>
      <c r="B2326">
        <v>795</v>
      </c>
      <c r="C2326">
        <v>100</v>
      </c>
      <c r="D2326">
        <v>6</v>
      </c>
      <c r="E2326">
        <v>1</v>
      </c>
      <c r="F2326">
        <v>1</v>
      </c>
      <c r="G2326">
        <v>2</v>
      </c>
      <c r="H2326">
        <v>2</v>
      </c>
      <c r="I2326">
        <v>1</v>
      </c>
      <c r="J2326" s="6">
        <v>2</v>
      </c>
      <c r="K2326">
        <v>1</v>
      </c>
      <c r="L2326">
        <v>5</v>
      </c>
      <c r="M2326">
        <v>1</v>
      </c>
      <c r="O2326" s="7">
        <v>2074</v>
      </c>
      <c r="P2326">
        <v>2.3E-2</v>
      </c>
      <c r="R2326">
        <v>0.3</v>
      </c>
      <c r="S2326">
        <v>0.06</v>
      </c>
    </row>
    <row r="2327" spans="1:19" x14ac:dyDescent="0.25">
      <c r="A2327">
        <v>795</v>
      </c>
      <c r="B2327">
        <v>800</v>
      </c>
      <c r="C2327">
        <v>100</v>
      </c>
      <c r="D2327">
        <v>8</v>
      </c>
      <c r="E2327">
        <v>1</v>
      </c>
      <c r="F2327">
        <v>1</v>
      </c>
      <c r="G2327">
        <v>1</v>
      </c>
      <c r="H2327">
        <v>2</v>
      </c>
      <c r="I2327">
        <v>1</v>
      </c>
      <c r="J2327" s="6">
        <v>2</v>
      </c>
      <c r="K2327">
        <v>1</v>
      </c>
      <c r="L2327">
        <v>5</v>
      </c>
      <c r="M2327">
        <v>1</v>
      </c>
      <c r="O2327">
        <v>2075</v>
      </c>
      <c r="P2327">
        <v>3.1E-2</v>
      </c>
      <c r="R2327">
        <v>0.2</v>
      </c>
      <c r="S2327">
        <v>7.0000000000000007E-2</v>
      </c>
    </row>
    <row r="2328" spans="1:19" x14ac:dyDescent="0.25">
      <c r="A2328">
        <v>800</v>
      </c>
      <c r="B2328">
        <v>805</v>
      </c>
      <c r="C2328">
        <v>100</v>
      </c>
      <c r="D2328">
        <v>8</v>
      </c>
      <c r="E2328">
        <v>1</v>
      </c>
      <c r="F2328">
        <v>1</v>
      </c>
      <c r="G2328">
        <v>1</v>
      </c>
      <c r="H2328">
        <v>2</v>
      </c>
      <c r="I2328">
        <v>1</v>
      </c>
      <c r="J2328" s="6">
        <v>2</v>
      </c>
      <c r="K2328">
        <v>1</v>
      </c>
      <c r="L2328">
        <v>5</v>
      </c>
      <c r="M2328">
        <v>1</v>
      </c>
      <c r="O2328" s="7">
        <v>2076</v>
      </c>
      <c r="P2328">
        <v>3.4000000000000002E-2</v>
      </c>
      <c r="R2328">
        <v>0.3</v>
      </c>
      <c r="S2328">
        <v>0.08</v>
      </c>
    </row>
    <row r="2329" spans="1:19" x14ac:dyDescent="0.25">
      <c r="A2329">
        <v>805</v>
      </c>
      <c r="B2329">
        <v>810</v>
      </c>
      <c r="C2329">
        <v>100</v>
      </c>
      <c r="D2329">
        <v>15</v>
      </c>
      <c r="E2329">
        <v>1</v>
      </c>
      <c r="F2329">
        <v>1</v>
      </c>
      <c r="G2329">
        <v>1</v>
      </c>
      <c r="H2329">
        <v>2</v>
      </c>
      <c r="I2329">
        <v>1</v>
      </c>
      <c r="J2329" s="6">
        <v>2</v>
      </c>
      <c r="K2329">
        <v>1</v>
      </c>
      <c r="L2329">
        <v>5</v>
      </c>
      <c r="M2329">
        <v>1</v>
      </c>
      <c r="O2329">
        <v>2077</v>
      </c>
      <c r="P2329">
        <v>4.3999999999999997E-2</v>
      </c>
      <c r="R2329">
        <v>0.7</v>
      </c>
      <c r="S2329">
        <v>0.08</v>
      </c>
    </row>
    <row r="2330" spans="1:19" x14ac:dyDescent="0.25">
      <c r="A2330">
        <v>810</v>
      </c>
      <c r="B2330">
        <v>815</v>
      </c>
      <c r="C2330">
        <v>100</v>
      </c>
      <c r="D2330">
        <v>4</v>
      </c>
      <c r="E2330">
        <v>1</v>
      </c>
      <c r="F2330">
        <v>1</v>
      </c>
      <c r="G2330">
        <v>1</v>
      </c>
      <c r="H2330">
        <v>2</v>
      </c>
      <c r="I2330">
        <v>1</v>
      </c>
      <c r="J2330" s="6">
        <v>2</v>
      </c>
      <c r="K2330">
        <v>1</v>
      </c>
      <c r="L2330">
        <v>5</v>
      </c>
      <c r="M2330">
        <v>1</v>
      </c>
      <c r="O2330" s="7">
        <v>2078</v>
      </c>
      <c r="P2330">
        <v>7.5999999999999998E-2</v>
      </c>
      <c r="R2330">
        <v>0.9</v>
      </c>
      <c r="S2330">
        <v>0.11</v>
      </c>
    </row>
    <row r="2331" spans="1:19" x14ac:dyDescent="0.25">
      <c r="A2331">
        <v>815</v>
      </c>
      <c r="B2331">
        <v>820</v>
      </c>
      <c r="C2331">
        <v>100</v>
      </c>
      <c r="D2331">
        <v>20</v>
      </c>
      <c r="E2331">
        <v>1</v>
      </c>
      <c r="F2331">
        <v>1</v>
      </c>
      <c r="G2331">
        <v>1</v>
      </c>
      <c r="H2331">
        <v>2</v>
      </c>
      <c r="I2331">
        <v>1</v>
      </c>
      <c r="J2331" s="6">
        <v>2</v>
      </c>
      <c r="K2331">
        <v>1</v>
      </c>
      <c r="L2331">
        <v>5</v>
      </c>
      <c r="M2331">
        <v>1</v>
      </c>
      <c r="O2331">
        <v>2079</v>
      </c>
      <c r="P2331">
        <v>4.9000000000000002E-2</v>
      </c>
      <c r="R2331">
        <v>0.7</v>
      </c>
      <c r="S2331">
        <v>7.0000000000000007E-2</v>
      </c>
    </row>
    <row r="2332" spans="1:19" x14ac:dyDescent="0.25">
      <c r="J2332" s="6"/>
      <c r="M2332"/>
      <c r="N2332" s="20" t="s">
        <v>600</v>
      </c>
      <c r="O2332" s="80">
        <v>2080</v>
      </c>
      <c r="P2332" s="43">
        <v>1.0249999999999999</v>
      </c>
      <c r="R2332" s="43">
        <v>105</v>
      </c>
      <c r="S2332">
        <v>0.55000000000000004</v>
      </c>
    </row>
    <row r="2333" spans="1:19" x14ac:dyDescent="0.25">
      <c r="A2333">
        <v>820</v>
      </c>
      <c r="B2333">
        <v>825</v>
      </c>
      <c r="C2333">
        <v>100</v>
      </c>
      <c r="D2333">
        <v>3</v>
      </c>
      <c r="E2333">
        <v>1</v>
      </c>
      <c r="F2333">
        <v>1</v>
      </c>
      <c r="G2333">
        <v>2</v>
      </c>
      <c r="H2333">
        <v>2</v>
      </c>
      <c r="I2333">
        <v>1</v>
      </c>
      <c r="J2333" s="6">
        <v>2</v>
      </c>
      <c r="K2333">
        <v>1</v>
      </c>
      <c r="L2333">
        <v>5</v>
      </c>
      <c r="M2333">
        <v>1</v>
      </c>
      <c r="O2333">
        <v>2081</v>
      </c>
      <c r="P2333">
        <v>3.2000000000000001E-2</v>
      </c>
      <c r="R2333">
        <v>0.6</v>
      </c>
      <c r="S2333">
        <v>0.05</v>
      </c>
    </row>
    <row r="2334" spans="1:19" x14ac:dyDescent="0.25">
      <c r="A2334">
        <v>825</v>
      </c>
      <c r="B2334">
        <v>830</v>
      </c>
      <c r="C2334">
        <v>100</v>
      </c>
      <c r="D2334">
        <v>6</v>
      </c>
      <c r="E2334">
        <v>1</v>
      </c>
      <c r="F2334">
        <v>1</v>
      </c>
      <c r="G2334">
        <v>1</v>
      </c>
      <c r="H2334">
        <v>2</v>
      </c>
      <c r="I2334">
        <v>1</v>
      </c>
      <c r="J2334" s="6">
        <v>2</v>
      </c>
      <c r="K2334">
        <v>1</v>
      </c>
      <c r="L2334">
        <v>5</v>
      </c>
      <c r="M2334">
        <v>1</v>
      </c>
      <c r="O2334" s="7">
        <v>2082</v>
      </c>
      <c r="P2334">
        <v>5.1999999999999998E-2</v>
      </c>
      <c r="R2334">
        <v>0.6</v>
      </c>
      <c r="S2334">
        <v>0.09</v>
      </c>
    </row>
    <row r="2335" spans="1:19" x14ac:dyDescent="0.25">
      <c r="A2335">
        <v>830</v>
      </c>
      <c r="B2335">
        <v>835</v>
      </c>
      <c r="C2335">
        <v>100</v>
      </c>
      <c r="D2335">
        <v>6</v>
      </c>
      <c r="E2335">
        <v>1</v>
      </c>
      <c r="F2335">
        <v>1</v>
      </c>
      <c r="G2335">
        <v>1</v>
      </c>
      <c r="H2335">
        <v>2</v>
      </c>
      <c r="I2335">
        <v>1</v>
      </c>
      <c r="J2335" s="6">
        <v>2</v>
      </c>
      <c r="K2335">
        <v>1</v>
      </c>
      <c r="L2335">
        <v>5</v>
      </c>
      <c r="M2335">
        <v>1</v>
      </c>
      <c r="O2335">
        <v>2083</v>
      </c>
      <c r="P2335">
        <v>6.7000000000000004E-2</v>
      </c>
      <c r="R2335">
        <v>0.6</v>
      </c>
      <c r="S2335">
        <v>0.08</v>
      </c>
    </row>
    <row r="2336" spans="1:19" x14ac:dyDescent="0.25">
      <c r="A2336">
        <v>835</v>
      </c>
      <c r="B2336">
        <v>840</v>
      </c>
      <c r="C2336">
        <v>100</v>
      </c>
      <c r="D2336">
        <v>8</v>
      </c>
      <c r="E2336">
        <v>1</v>
      </c>
      <c r="F2336">
        <v>1</v>
      </c>
      <c r="G2336">
        <v>1</v>
      </c>
      <c r="H2336">
        <v>2</v>
      </c>
      <c r="I2336">
        <v>1</v>
      </c>
      <c r="J2336" s="6">
        <v>2</v>
      </c>
      <c r="K2336">
        <v>1</v>
      </c>
      <c r="L2336">
        <v>5</v>
      </c>
      <c r="M2336">
        <v>1</v>
      </c>
      <c r="O2336" s="7">
        <v>2084</v>
      </c>
      <c r="P2336">
        <v>3.4000000000000002E-2</v>
      </c>
      <c r="R2336">
        <v>0.3</v>
      </c>
      <c r="S2336">
        <v>0.05</v>
      </c>
    </row>
    <row r="2337" spans="1:19" x14ac:dyDescent="0.25">
      <c r="A2337">
        <v>840</v>
      </c>
      <c r="B2337">
        <v>845</v>
      </c>
      <c r="C2337">
        <v>100</v>
      </c>
      <c r="E2337">
        <v>1</v>
      </c>
      <c r="F2337">
        <v>2</v>
      </c>
      <c r="G2337">
        <v>1</v>
      </c>
      <c r="H2337">
        <v>1</v>
      </c>
      <c r="I2337">
        <v>1</v>
      </c>
      <c r="J2337" s="6">
        <v>1</v>
      </c>
      <c r="K2337">
        <v>1</v>
      </c>
      <c r="L2337">
        <v>5</v>
      </c>
      <c r="M2337">
        <v>1</v>
      </c>
      <c r="O2337">
        <v>2085</v>
      </c>
      <c r="P2337">
        <v>1.4E-2</v>
      </c>
      <c r="R2337">
        <v>0.2</v>
      </c>
      <c r="S2337">
        <v>0.03</v>
      </c>
    </row>
    <row r="2338" spans="1:19" x14ac:dyDescent="0.25">
      <c r="A2338">
        <v>845</v>
      </c>
      <c r="B2338">
        <v>850</v>
      </c>
      <c r="C2338">
        <v>100</v>
      </c>
      <c r="D2338" t="s">
        <v>1790</v>
      </c>
      <c r="E2338">
        <v>1</v>
      </c>
      <c r="F2338">
        <v>1</v>
      </c>
      <c r="G2338">
        <v>1</v>
      </c>
      <c r="H2338">
        <v>1</v>
      </c>
      <c r="I2338">
        <v>1</v>
      </c>
      <c r="J2338" s="6">
        <v>2</v>
      </c>
      <c r="K2338">
        <v>1</v>
      </c>
      <c r="L2338">
        <v>5</v>
      </c>
      <c r="M2338">
        <v>1</v>
      </c>
      <c r="N2338" s="6" t="s">
        <v>1791</v>
      </c>
      <c r="O2338" s="7">
        <v>2086</v>
      </c>
      <c r="P2338">
        <v>3.9E-2</v>
      </c>
      <c r="R2338">
        <v>0.9</v>
      </c>
      <c r="S2338">
        <v>0.13</v>
      </c>
    </row>
    <row r="2339" spans="1:19" x14ac:dyDescent="0.25">
      <c r="A2339">
        <v>850</v>
      </c>
      <c r="B2339">
        <v>855</v>
      </c>
      <c r="C2339">
        <v>100</v>
      </c>
      <c r="E2339">
        <v>1</v>
      </c>
      <c r="F2339">
        <v>2</v>
      </c>
      <c r="G2339">
        <v>2</v>
      </c>
      <c r="H2339">
        <v>1</v>
      </c>
      <c r="I2339">
        <v>1</v>
      </c>
      <c r="J2339" s="6">
        <v>1</v>
      </c>
      <c r="K2339">
        <v>1</v>
      </c>
      <c r="L2339">
        <v>5</v>
      </c>
      <c r="M2339">
        <v>1</v>
      </c>
      <c r="O2339">
        <v>2087</v>
      </c>
      <c r="P2339">
        <v>0.14599999999999999</v>
      </c>
      <c r="R2339">
        <v>1.8</v>
      </c>
      <c r="S2339">
        <v>0.19</v>
      </c>
    </row>
    <row r="2340" spans="1:19" x14ac:dyDescent="0.25">
      <c r="A2340">
        <v>855</v>
      </c>
      <c r="B2340">
        <v>860</v>
      </c>
      <c r="C2340">
        <v>100</v>
      </c>
      <c r="E2340">
        <v>1</v>
      </c>
      <c r="F2340">
        <v>1</v>
      </c>
      <c r="G2340">
        <v>1</v>
      </c>
      <c r="H2340">
        <v>1</v>
      </c>
      <c r="I2340">
        <v>1</v>
      </c>
      <c r="J2340" s="6">
        <v>2</v>
      </c>
      <c r="K2340">
        <v>1</v>
      </c>
      <c r="L2340">
        <v>5</v>
      </c>
      <c r="M2340">
        <v>1</v>
      </c>
      <c r="O2340" s="7">
        <v>2088</v>
      </c>
      <c r="P2340">
        <v>0.23400000000000001</v>
      </c>
      <c r="R2340">
        <v>3.2</v>
      </c>
      <c r="S2340">
        <v>0.23</v>
      </c>
    </row>
    <row r="2341" spans="1:19" x14ac:dyDescent="0.25">
      <c r="A2341">
        <v>860</v>
      </c>
      <c r="B2341">
        <v>865</v>
      </c>
      <c r="C2341">
        <v>100</v>
      </c>
      <c r="D2341">
        <v>10</v>
      </c>
      <c r="E2341">
        <v>1</v>
      </c>
      <c r="F2341">
        <v>2</v>
      </c>
      <c r="G2341">
        <v>1</v>
      </c>
      <c r="H2341">
        <v>1</v>
      </c>
      <c r="I2341">
        <v>1</v>
      </c>
      <c r="J2341" s="6">
        <v>1</v>
      </c>
      <c r="K2341">
        <v>1</v>
      </c>
      <c r="L2341">
        <v>5</v>
      </c>
      <c r="M2341">
        <v>1</v>
      </c>
      <c r="O2341">
        <v>2089</v>
      </c>
      <c r="P2341">
        <v>0.182</v>
      </c>
      <c r="R2341">
        <v>2.1</v>
      </c>
      <c r="S2341">
        <v>0.16</v>
      </c>
    </row>
    <row r="2342" spans="1:19" x14ac:dyDescent="0.25">
      <c r="A2342">
        <v>865</v>
      </c>
      <c r="B2342">
        <v>870</v>
      </c>
      <c r="C2342">
        <v>100</v>
      </c>
      <c r="D2342">
        <v>15</v>
      </c>
      <c r="E2342">
        <v>1</v>
      </c>
      <c r="F2342">
        <v>2</v>
      </c>
      <c r="G2342">
        <v>1</v>
      </c>
      <c r="H2342">
        <v>1</v>
      </c>
      <c r="I2342">
        <v>1</v>
      </c>
      <c r="J2342" s="6">
        <v>1</v>
      </c>
      <c r="K2342">
        <v>1</v>
      </c>
      <c r="L2342">
        <v>5</v>
      </c>
      <c r="M2342">
        <v>1</v>
      </c>
      <c r="O2342" s="7">
        <v>2090</v>
      </c>
      <c r="P2342">
        <v>0.215</v>
      </c>
      <c r="R2342">
        <v>2.8</v>
      </c>
      <c r="S2342">
        <v>0.21</v>
      </c>
    </row>
    <row r="2343" spans="1:19" x14ac:dyDescent="0.25">
      <c r="A2343">
        <v>870</v>
      </c>
      <c r="B2343">
        <v>875</v>
      </c>
      <c r="C2343">
        <v>100</v>
      </c>
      <c r="D2343">
        <v>15</v>
      </c>
      <c r="E2343">
        <v>1</v>
      </c>
      <c r="F2343">
        <v>2</v>
      </c>
      <c r="G2343">
        <v>1</v>
      </c>
      <c r="H2343">
        <v>1</v>
      </c>
      <c r="I2343">
        <v>0</v>
      </c>
      <c r="J2343" s="6">
        <v>1</v>
      </c>
      <c r="K2343">
        <v>1</v>
      </c>
      <c r="L2343">
        <v>5</v>
      </c>
      <c r="M2343">
        <v>1</v>
      </c>
      <c r="O2343">
        <v>2091</v>
      </c>
      <c r="P2343">
        <v>0.23</v>
      </c>
      <c r="R2343">
        <v>2.5</v>
      </c>
      <c r="S2343">
        <v>0.23</v>
      </c>
    </row>
    <row r="2344" spans="1:19" x14ac:dyDescent="0.25">
      <c r="A2344">
        <v>875</v>
      </c>
      <c r="B2344">
        <v>880</v>
      </c>
      <c r="C2344">
        <v>100</v>
      </c>
      <c r="D2344">
        <v>20</v>
      </c>
      <c r="E2344">
        <v>1</v>
      </c>
      <c r="F2344">
        <v>2</v>
      </c>
      <c r="G2344">
        <v>1</v>
      </c>
      <c r="H2344">
        <v>1</v>
      </c>
      <c r="I2344">
        <v>1</v>
      </c>
      <c r="J2344" s="6">
        <v>1</v>
      </c>
      <c r="K2344">
        <v>1</v>
      </c>
      <c r="L2344">
        <v>5</v>
      </c>
      <c r="M2344">
        <v>1</v>
      </c>
      <c r="O2344" s="7">
        <v>2092</v>
      </c>
      <c r="P2344">
        <v>0.155</v>
      </c>
      <c r="R2344">
        <v>2</v>
      </c>
      <c r="S2344">
        <v>0.16</v>
      </c>
    </row>
    <row r="2345" spans="1:19" x14ac:dyDescent="0.25">
      <c r="A2345">
        <v>880</v>
      </c>
      <c r="B2345">
        <v>885</v>
      </c>
      <c r="C2345">
        <v>98</v>
      </c>
      <c r="D2345">
        <v>30</v>
      </c>
      <c r="E2345">
        <v>1</v>
      </c>
      <c r="F2345">
        <v>2</v>
      </c>
      <c r="G2345">
        <v>1</v>
      </c>
      <c r="H2345">
        <v>1</v>
      </c>
      <c r="I2345">
        <v>0</v>
      </c>
      <c r="J2345" s="6">
        <v>1</v>
      </c>
      <c r="K2345">
        <v>1</v>
      </c>
      <c r="L2345">
        <v>5</v>
      </c>
      <c r="M2345">
        <v>1</v>
      </c>
      <c r="O2345">
        <v>2093</v>
      </c>
      <c r="P2345">
        <v>0.126</v>
      </c>
      <c r="R2345">
        <v>1.7</v>
      </c>
      <c r="S2345">
        <v>0.12</v>
      </c>
    </row>
    <row r="2346" spans="1:19" x14ac:dyDescent="0.25">
      <c r="A2346">
        <v>885</v>
      </c>
      <c r="B2346">
        <v>890</v>
      </c>
      <c r="C2346">
        <v>100</v>
      </c>
      <c r="D2346">
        <v>25</v>
      </c>
      <c r="E2346">
        <v>1</v>
      </c>
      <c r="F2346">
        <v>2</v>
      </c>
      <c r="G2346">
        <v>1</v>
      </c>
      <c r="H2346">
        <v>1</v>
      </c>
      <c r="I2346">
        <v>1</v>
      </c>
      <c r="J2346" s="6">
        <v>1</v>
      </c>
      <c r="K2346">
        <v>1</v>
      </c>
      <c r="L2346">
        <v>5</v>
      </c>
      <c r="M2346">
        <v>1</v>
      </c>
      <c r="O2346" s="7">
        <v>2094</v>
      </c>
      <c r="P2346">
        <v>0.16600000000000001</v>
      </c>
      <c r="R2346">
        <v>2.1</v>
      </c>
      <c r="S2346">
        <v>0.22</v>
      </c>
    </row>
    <row r="2347" spans="1:19" x14ac:dyDescent="0.25">
      <c r="A2347">
        <v>890</v>
      </c>
      <c r="B2347">
        <v>895</v>
      </c>
      <c r="C2347">
        <v>98</v>
      </c>
      <c r="D2347">
        <v>30</v>
      </c>
      <c r="E2347">
        <v>1</v>
      </c>
      <c r="F2347">
        <v>3</v>
      </c>
      <c r="G2347">
        <v>1</v>
      </c>
      <c r="H2347">
        <v>1</v>
      </c>
      <c r="I2347">
        <v>0</v>
      </c>
      <c r="J2347">
        <v>2</v>
      </c>
      <c r="K2347">
        <v>1</v>
      </c>
      <c r="L2347">
        <v>5</v>
      </c>
      <c r="M2347">
        <v>1</v>
      </c>
      <c r="O2347">
        <v>2095</v>
      </c>
      <c r="P2347">
        <v>0.21199999999999999</v>
      </c>
      <c r="R2347">
        <v>5.5</v>
      </c>
      <c r="S2347">
        <v>1.41</v>
      </c>
    </row>
    <row r="2348" spans="1:19" x14ac:dyDescent="0.25">
      <c r="A2348">
        <v>895</v>
      </c>
      <c r="B2348">
        <v>900</v>
      </c>
      <c r="C2348">
        <v>100</v>
      </c>
      <c r="D2348">
        <v>20</v>
      </c>
      <c r="E2348">
        <v>1</v>
      </c>
      <c r="F2348">
        <v>1</v>
      </c>
      <c r="G2348">
        <v>2</v>
      </c>
      <c r="H2348">
        <v>2</v>
      </c>
      <c r="I2348">
        <v>1</v>
      </c>
      <c r="J2348">
        <v>2</v>
      </c>
      <c r="K2348">
        <v>1</v>
      </c>
      <c r="L2348">
        <v>5</v>
      </c>
      <c r="M2348">
        <v>1</v>
      </c>
      <c r="O2348" s="7">
        <v>2096</v>
      </c>
      <c r="P2348">
        <v>0.20300000000000001</v>
      </c>
      <c r="R2348">
        <v>2.8</v>
      </c>
      <c r="S2348">
        <v>0.38</v>
      </c>
    </row>
    <row r="2349" spans="1:19" x14ac:dyDescent="0.25">
      <c r="A2349">
        <v>900</v>
      </c>
      <c r="B2349">
        <v>905</v>
      </c>
      <c r="C2349">
        <v>100</v>
      </c>
      <c r="D2349">
        <v>8</v>
      </c>
      <c r="E2349">
        <v>1</v>
      </c>
      <c r="F2349">
        <v>1</v>
      </c>
      <c r="G2349">
        <v>2</v>
      </c>
      <c r="H2349">
        <v>2</v>
      </c>
      <c r="I2349">
        <v>0</v>
      </c>
      <c r="J2349">
        <v>2</v>
      </c>
      <c r="K2349">
        <v>1</v>
      </c>
      <c r="L2349">
        <v>5</v>
      </c>
      <c r="M2349">
        <v>1</v>
      </c>
      <c r="N2349" t="s">
        <v>1792</v>
      </c>
      <c r="O2349">
        <v>2097</v>
      </c>
      <c r="P2349">
        <v>0.122</v>
      </c>
      <c r="R2349">
        <v>1.9</v>
      </c>
      <c r="S2349">
        <v>0.51</v>
      </c>
    </row>
    <row r="2350" spans="1:19" x14ac:dyDescent="0.25">
      <c r="A2350">
        <v>905</v>
      </c>
      <c r="B2350">
        <v>910</v>
      </c>
      <c r="C2350">
        <v>100</v>
      </c>
      <c r="D2350">
        <v>8</v>
      </c>
      <c r="E2350">
        <v>1</v>
      </c>
      <c r="F2350">
        <v>1</v>
      </c>
      <c r="G2350">
        <v>2</v>
      </c>
      <c r="H2350">
        <v>2</v>
      </c>
      <c r="I2350">
        <v>1</v>
      </c>
      <c r="J2350">
        <v>2</v>
      </c>
      <c r="K2350">
        <v>1</v>
      </c>
      <c r="L2350">
        <v>5</v>
      </c>
      <c r="M2350">
        <v>1</v>
      </c>
      <c r="N2350" t="s">
        <v>1792</v>
      </c>
      <c r="O2350" s="7">
        <v>2098</v>
      </c>
      <c r="P2350">
        <v>8.6999999999999994E-2</v>
      </c>
      <c r="R2350">
        <v>1.1000000000000001</v>
      </c>
      <c r="S2350">
        <v>0.5</v>
      </c>
    </row>
    <row r="2351" spans="1:19" x14ac:dyDescent="0.25">
      <c r="A2351">
        <v>910</v>
      </c>
      <c r="B2351">
        <v>915</v>
      </c>
      <c r="C2351">
        <v>100</v>
      </c>
      <c r="D2351">
        <v>12</v>
      </c>
      <c r="E2351">
        <v>1</v>
      </c>
      <c r="F2351">
        <v>1</v>
      </c>
      <c r="G2351">
        <v>2</v>
      </c>
      <c r="H2351">
        <v>2</v>
      </c>
      <c r="I2351">
        <v>1</v>
      </c>
      <c r="J2351">
        <v>2</v>
      </c>
      <c r="K2351">
        <v>1</v>
      </c>
      <c r="L2351">
        <v>5</v>
      </c>
      <c r="M2351">
        <v>1</v>
      </c>
      <c r="O2351">
        <v>2099</v>
      </c>
      <c r="P2351">
        <v>4.8000000000000001E-2</v>
      </c>
      <c r="R2351">
        <v>0.6</v>
      </c>
      <c r="S2351">
        <v>0.39</v>
      </c>
    </row>
    <row r="2352" spans="1:19" x14ac:dyDescent="0.25">
      <c r="M2352"/>
      <c r="N2352" s="45" t="s">
        <v>369</v>
      </c>
      <c r="O2352" s="80">
        <v>2100</v>
      </c>
      <c r="P2352" s="43">
        <v>0.498</v>
      </c>
      <c r="R2352" s="43">
        <v>35.1</v>
      </c>
      <c r="S2352" s="43">
        <v>0.21</v>
      </c>
    </row>
    <row r="2353" spans="1:23" x14ac:dyDescent="0.25">
      <c r="A2353">
        <v>915</v>
      </c>
      <c r="B2353">
        <v>920</v>
      </c>
      <c r="C2353">
        <v>100</v>
      </c>
      <c r="D2353">
        <v>4</v>
      </c>
      <c r="E2353">
        <v>1</v>
      </c>
      <c r="F2353">
        <v>1</v>
      </c>
      <c r="G2353">
        <v>2</v>
      </c>
      <c r="H2353">
        <v>2</v>
      </c>
      <c r="I2353">
        <v>2</v>
      </c>
      <c r="J2353">
        <v>2</v>
      </c>
      <c r="K2353">
        <v>1</v>
      </c>
      <c r="L2353">
        <v>5</v>
      </c>
      <c r="M2353">
        <v>1</v>
      </c>
      <c r="N2353" t="s">
        <v>1793</v>
      </c>
      <c r="O2353">
        <v>2101</v>
      </c>
      <c r="P2353">
        <v>3.2000000000000001E-2</v>
      </c>
      <c r="R2353">
        <v>0.5</v>
      </c>
      <c r="S2353">
        <v>0.08</v>
      </c>
    </row>
    <row r="2354" spans="1:23" x14ac:dyDescent="0.25">
      <c r="A2354">
        <v>920</v>
      </c>
      <c r="B2354">
        <v>925</v>
      </c>
      <c r="C2354">
        <v>100</v>
      </c>
      <c r="D2354">
        <v>10</v>
      </c>
      <c r="E2354">
        <v>1</v>
      </c>
      <c r="F2354">
        <v>1</v>
      </c>
      <c r="G2354">
        <v>1</v>
      </c>
      <c r="H2354">
        <v>2</v>
      </c>
      <c r="I2354">
        <v>2</v>
      </c>
      <c r="J2354">
        <v>2</v>
      </c>
      <c r="K2354">
        <v>1</v>
      </c>
      <c r="L2354">
        <v>5</v>
      </c>
      <c r="M2354">
        <v>1</v>
      </c>
      <c r="N2354" t="s">
        <v>1792</v>
      </c>
      <c r="O2354" s="7">
        <v>2102</v>
      </c>
      <c r="P2354">
        <v>5.7000000000000002E-2</v>
      </c>
      <c r="R2354">
        <v>0.7</v>
      </c>
      <c r="S2354">
        <v>0.05</v>
      </c>
    </row>
    <row r="2355" spans="1:23" x14ac:dyDescent="0.25">
      <c r="A2355">
        <v>925</v>
      </c>
      <c r="B2355">
        <v>930</v>
      </c>
      <c r="C2355">
        <v>100</v>
      </c>
      <c r="D2355">
        <v>6</v>
      </c>
      <c r="E2355">
        <v>1</v>
      </c>
      <c r="F2355">
        <v>1</v>
      </c>
      <c r="G2355">
        <v>2</v>
      </c>
      <c r="H2355">
        <v>2</v>
      </c>
      <c r="I2355">
        <v>2</v>
      </c>
      <c r="J2355">
        <v>2</v>
      </c>
      <c r="K2355">
        <v>1</v>
      </c>
      <c r="L2355">
        <v>5</v>
      </c>
      <c r="M2355">
        <v>1</v>
      </c>
      <c r="N2355" t="s">
        <v>1792</v>
      </c>
      <c r="O2355">
        <v>2103</v>
      </c>
      <c r="P2355">
        <v>0.17699999999999999</v>
      </c>
      <c r="R2355">
        <v>1.9</v>
      </c>
      <c r="S2355">
        <v>0.55000000000000004</v>
      </c>
    </row>
    <row r="2356" spans="1:23" x14ac:dyDescent="0.25">
      <c r="A2356">
        <v>930</v>
      </c>
      <c r="B2356">
        <v>935</v>
      </c>
      <c r="C2356">
        <v>100</v>
      </c>
      <c r="D2356">
        <v>10</v>
      </c>
      <c r="E2356">
        <v>1</v>
      </c>
      <c r="F2356">
        <v>1</v>
      </c>
      <c r="G2356">
        <v>2</v>
      </c>
      <c r="H2356">
        <v>2</v>
      </c>
      <c r="I2356">
        <v>2</v>
      </c>
      <c r="J2356">
        <v>2</v>
      </c>
      <c r="K2356">
        <v>1</v>
      </c>
      <c r="L2356">
        <v>5</v>
      </c>
      <c r="M2356">
        <v>2</v>
      </c>
      <c r="O2356" s="7">
        <v>2104</v>
      </c>
      <c r="P2356">
        <v>0.16300000000000001</v>
      </c>
      <c r="R2356">
        <v>2.1</v>
      </c>
      <c r="S2356">
        <v>1.5</v>
      </c>
    </row>
    <row r="2357" spans="1:23" x14ac:dyDescent="0.25">
      <c r="A2357">
        <v>935</v>
      </c>
      <c r="B2357">
        <v>940</v>
      </c>
      <c r="C2357">
        <v>100</v>
      </c>
      <c r="D2357">
        <v>20</v>
      </c>
      <c r="E2357">
        <v>1</v>
      </c>
      <c r="F2357">
        <v>1</v>
      </c>
      <c r="G2357">
        <v>1</v>
      </c>
      <c r="H2357">
        <v>2</v>
      </c>
      <c r="I2357">
        <v>2</v>
      </c>
      <c r="J2357">
        <v>2</v>
      </c>
      <c r="K2357">
        <v>1</v>
      </c>
      <c r="L2357">
        <v>5</v>
      </c>
      <c r="M2357">
        <v>1</v>
      </c>
      <c r="O2357">
        <v>2105</v>
      </c>
      <c r="P2357">
        <v>0.16900000000000001</v>
      </c>
      <c r="R2357">
        <v>1.4</v>
      </c>
      <c r="S2357">
        <v>1.07</v>
      </c>
    </row>
    <row r="2358" spans="1:23" x14ac:dyDescent="0.25">
      <c r="A2358">
        <v>940</v>
      </c>
      <c r="B2358">
        <v>945</v>
      </c>
      <c r="C2358">
        <v>100</v>
      </c>
      <c r="D2358">
        <v>6</v>
      </c>
      <c r="E2358">
        <v>1</v>
      </c>
      <c r="F2358">
        <v>1</v>
      </c>
      <c r="G2358">
        <v>2</v>
      </c>
      <c r="H2358">
        <v>2</v>
      </c>
      <c r="I2358">
        <v>2</v>
      </c>
      <c r="J2358">
        <v>2</v>
      </c>
      <c r="K2358">
        <v>1</v>
      </c>
      <c r="L2358">
        <v>5</v>
      </c>
      <c r="M2358">
        <v>1</v>
      </c>
      <c r="N2358" s="6" t="s">
        <v>1794</v>
      </c>
      <c r="O2358" s="7">
        <v>2106</v>
      </c>
      <c r="P2358">
        <v>4.7E-2</v>
      </c>
      <c r="R2358">
        <v>0.5</v>
      </c>
      <c r="S2358">
        <v>0.11</v>
      </c>
    </row>
    <row r="2359" spans="1:23" x14ac:dyDescent="0.25">
      <c r="A2359">
        <v>945</v>
      </c>
      <c r="B2359">
        <v>950</v>
      </c>
      <c r="C2359">
        <v>100</v>
      </c>
      <c r="D2359">
        <v>8</v>
      </c>
      <c r="E2359">
        <v>1</v>
      </c>
      <c r="F2359">
        <v>2</v>
      </c>
      <c r="G2359">
        <v>2</v>
      </c>
      <c r="H2359">
        <v>1</v>
      </c>
      <c r="I2359">
        <v>2</v>
      </c>
      <c r="J2359">
        <v>2</v>
      </c>
      <c r="K2359">
        <v>1</v>
      </c>
      <c r="L2359">
        <v>5</v>
      </c>
      <c r="M2359">
        <v>1</v>
      </c>
      <c r="N2359" s="8" t="s">
        <v>1795</v>
      </c>
      <c r="O2359">
        <v>2107</v>
      </c>
      <c r="P2359">
        <v>7.5999999999999998E-2</v>
      </c>
      <c r="R2359">
        <v>0.8</v>
      </c>
      <c r="S2359">
        <v>0.56999999999999995</v>
      </c>
    </row>
    <row r="2360" spans="1:23" x14ac:dyDescent="0.25">
      <c r="A2360">
        <v>950</v>
      </c>
      <c r="B2360">
        <v>955</v>
      </c>
      <c r="C2360">
        <v>100</v>
      </c>
      <c r="D2360">
        <v>8</v>
      </c>
      <c r="E2360">
        <v>1</v>
      </c>
      <c r="F2360">
        <v>1</v>
      </c>
      <c r="G2360">
        <v>2</v>
      </c>
      <c r="H2360">
        <v>2</v>
      </c>
      <c r="I2360">
        <v>2</v>
      </c>
      <c r="J2360">
        <v>2</v>
      </c>
      <c r="K2360">
        <v>1</v>
      </c>
      <c r="L2360">
        <v>5</v>
      </c>
      <c r="M2360">
        <v>1</v>
      </c>
      <c r="N2360" s="8" t="s">
        <v>1796</v>
      </c>
      <c r="O2360" s="7">
        <v>2108</v>
      </c>
      <c r="P2360">
        <v>8.6999999999999994E-2</v>
      </c>
      <c r="R2360">
        <v>1.1000000000000001</v>
      </c>
      <c r="S2360">
        <v>0.59</v>
      </c>
    </row>
    <row r="2361" spans="1:23" x14ac:dyDescent="0.25">
      <c r="A2361">
        <v>955</v>
      </c>
      <c r="B2361">
        <v>960</v>
      </c>
      <c r="C2361">
        <v>100</v>
      </c>
      <c r="D2361">
        <v>6</v>
      </c>
      <c r="E2361">
        <v>1</v>
      </c>
      <c r="F2361">
        <v>2</v>
      </c>
      <c r="G2361">
        <v>2</v>
      </c>
      <c r="H2361">
        <v>1</v>
      </c>
      <c r="I2361">
        <v>2</v>
      </c>
      <c r="J2361">
        <v>2</v>
      </c>
      <c r="K2361">
        <v>1</v>
      </c>
      <c r="L2361">
        <v>5</v>
      </c>
      <c r="M2361">
        <v>1</v>
      </c>
      <c r="N2361" s="8" t="s">
        <v>1797</v>
      </c>
      <c r="O2361">
        <v>2109</v>
      </c>
      <c r="P2361">
        <v>8.3000000000000004E-2</v>
      </c>
      <c r="R2361">
        <v>0.8</v>
      </c>
      <c r="S2361">
        <v>0.14000000000000001</v>
      </c>
    </row>
    <row r="2362" spans="1:23" x14ac:dyDescent="0.25">
      <c r="A2362">
        <v>960</v>
      </c>
      <c r="B2362">
        <v>965</v>
      </c>
      <c r="C2362">
        <v>100</v>
      </c>
      <c r="D2362">
        <v>3</v>
      </c>
      <c r="E2362">
        <v>1</v>
      </c>
      <c r="F2362">
        <v>1</v>
      </c>
      <c r="G2362">
        <v>2</v>
      </c>
      <c r="H2362">
        <v>1</v>
      </c>
      <c r="I2362">
        <v>2</v>
      </c>
      <c r="J2362">
        <v>2</v>
      </c>
      <c r="K2362">
        <v>1</v>
      </c>
      <c r="L2362">
        <v>5</v>
      </c>
      <c r="M2362">
        <v>1</v>
      </c>
      <c r="O2362" s="7">
        <v>2110</v>
      </c>
      <c r="P2362">
        <v>0.13700000000000001</v>
      </c>
      <c r="R2362">
        <v>1.2</v>
      </c>
      <c r="S2362">
        <v>0.41</v>
      </c>
      <c r="T2362">
        <f>AVERAGE(P2362:P2371,P2373:P2391,P2393)</f>
        <v>0.2117</v>
      </c>
      <c r="U2362" s="8" t="s">
        <v>1798</v>
      </c>
      <c r="W2362">
        <f>AVERAGE(R2362:R2371,R2373:R2391,R2393)</f>
        <v>2.0733333333333337</v>
      </c>
    </row>
    <row r="2363" spans="1:23" x14ac:dyDescent="0.25">
      <c r="A2363">
        <v>965</v>
      </c>
      <c r="B2363">
        <v>970</v>
      </c>
      <c r="C2363">
        <v>100</v>
      </c>
      <c r="D2363">
        <v>10</v>
      </c>
      <c r="E2363">
        <v>1</v>
      </c>
      <c r="F2363">
        <v>1</v>
      </c>
      <c r="G2363">
        <v>2</v>
      </c>
      <c r="H2363">
        <v>1</v>
      </c>
      <c r="I2363">
        <v>2</v>
      </c>
      <c r="J2363">
        <v>2</v>
      </c>
      <c r="K2363">
        <v>1</v>
      </c>
      <c r="L2363">
        <v>5</v>
      </c>
      <c r="M2363">
        <v>1</v>
      </c>
      <c r="O2363">
        <v>2111</v>
      </c>
      <c r="P2363">
        <v>0.24199999999999999</v>
      </c>
      <c r="R2363">
        <v>2.5</v>
      </c>
      <c r="S2363">
        <v>0.65</v>
      </c>
    </row>
    <row r="2364" spans="1:23" x14ac:dyDescent="0.25">
      <c r="A2364">
        <v>970</v>
      </c>
      <c r="B2364">
        <v>975</v>
      </c>
      <c r="C2364">
        <v>100</v>
      </c>
      <c r="D2364">
        <v>8</v>
      </c>
      <c r="E2364">
        <v>1</v>
      </c>
      <c r="F2364">
        <v>1</v>
      </c>
      <c r="G2364">
        <v>2</v>
      </c>
      <c r="H2364">
        <v>1</v>
      </c>
      <c r="I2364">
        <v>2</v>
      </c>
      <c r="J2364">
        <v>1</v>
      </c>
      <c r="K2364">
        <v>1</v>
      </c>
      <c r="L2364">
        <v>5</v>
      </c>
      <c r="M2364">
        <v>1</v>
      </c>
      <c r="O2364" s="7">
        <v>2112</v>
      </c>
      <c r="P2364">
        <v>0.27500000000000002</v>
      </c>
      <c r="R2364">
        <v>4.5999999999999996</v>
      </c>
      <c r="S2364">
        <v>0.44</v>
      </c>
    </row>
    <row r="2365" spans="1:23" x14ac:dyDescent="0.25">
      <c r="A2365">
        <v>975</v>
      </c>
      <c r="B2365">
        <v>980</v>
      </c>
      <c r="C2365">
        <v>100</v>
      </c>
      <c r="D2365">
        <v>8</v>
      </c>
      <c r="E2365">
        <v>1</v>
      </c>
      <c r="F2365">
        <v>1</v>
      </c>
      <c r="G2365">
        <v>2</v>
      </c>
      <c r="H2365">
        <v>1</v>
      </c>
      <c r="I2365">
        <v>2</v>
      </c>
      <c r="J2365">
        <v>2</v>
      </c>
      <c r="K2365">
        <v>1</v>
      </c>
      <c r="L2365">
        <v>5</v>
      </c>
      <c r="M2365">
        <v>1</v>
      </c>
      <c r="O2365">
        <v>2113</v>
      </c>
      <c r="P2365">
        <v>0.38600000000000001</v>
      </c>
      <c r="R2365">
        <v>4.9000000000000004</v>
      </c>
      <c r="S2365">
        <v>0.78</v>
      </c>
    </row>
    <row r="2366" spans="1:23" x14ac:dyDescent="0.25">
      <c r="A2366">
        <v>980</v>
      </c>
      <c r="B2366">
        <v>985</v>
      </c>
      <c r="C2366">
        <v>100</v>
      </c>
      <c r="D2366">
        <v>15</v>
      </c>
      <c r="E2366">
        <v>1</v>
      </c>
      <c r="F2366">
        <v>1</v>
      </c>
      <c r="G2366">
        <v>2</v>
      </c>
      <c r="H2366">
        <v>1</v>
      </c>
      <c r="I2366">
        <v>2</v>
      </c>
      <c r="J2366">
        <v>1</v>
      </c>
      <c r="K2366">
        <v>1</v>
      </c>
      <c r="L2366">
        <v>5</v>
      </c>
      <c r="M2366">
        <v>1</v>
      </c>
      <c r="O2366" s="7">
        <v>2114</v>
      </c>
      <c r="P2366">
        <v>0.28699999999999998</v>
      </c>
      <c r="R2366">
        <v>3.4</v>
      </c>
      <c r="S2366">
        <v>0.52</v>
      </c>
    </row>
    <row r="2367" spans="1:23" x14ac:dyDescent="0.25">
      <c r="A2367">
        <v>985</v>
      </c>
      <c r="B2367">
        <v>990</v>
      </c>
      <c r="C2367">
        <v>100</v>
      </c>
      <c r="D2367">
        <v>10</v>
      </c>
      <c r="E2367">
        <v>1</v>
      </c>
      <c r="F2367">
        <v>1</v>
      </c>
      <c r="G2367">
        <v>2</v>
      </c>
      <c r="H2367">
        <v>1</v>
      </c>
      <c r="I2367">
        <v>2</v>
      </c>
      <c r="J2367">
        <v>2</v>
      </c>
      <c r="K2367">
        <v>1</v>
      </c>
      <c r="L2367">
        <v>5</v>
      </c>
      <c r="M2367">
        <v>1</v>
      </c>
      <c r="O2367">
        <v>2115</v>
      </c>
      <c r="P2367">
        <v>0.27100000000000002</v>
      </c>
      <c r="R2367">
        <v>3.5</v>
      </c>
      <c r="S2367">
        <v>0.53</v>
      </c>
    </row>
    <row r="2368" spans="1:23" x14ac:dyDescent="0.25">
      <c r="A2368">
        <v>990</v>
      </c>
      <c r="B2368">
        <v>995</v>
      </c>
      <c r="C2368">
        <v>100</v>
      </c>
      <c r="D2368">
        <v>3</v>
      </c>
      <c r="E2368">
        <v>1</v>
      </c>
      <c r="F2368">
        <v>1</v>
      </c>
      <c r="G2368">
        <v>2</v>
      </c>
      <c r="H2368">
        <v>1</v>
      </c>
      <c r="I2368">
        <v>2</v>
      </c>
      <c r="J2368">
        <v>1</v>
      </c>
      <c r="K2368">
        <v>1</v>
      </c>
      <c r="L2368">
        <v>5</v>
      </c>
      <c r="M2368">
        <v>1</v>
      </c>
      <c r="O2368" s="7">
        <v>2116</v>
      </c>
      <c r="P2368">
        <v>0.114</v>
      </c>
      <c r="R2368">
        <v>1.3</v>
      </c>
      <c r="S2368">
        <v>0.55000000000000004</v>
      </c>
    </row>
    <row r="2369" spans="1:19" x14ac:dyDescent="0.25">
      <c r="A2369">
        <v>995</v>
      </c>
      <c r="B2369">
        <v>1000</v>
      </c>
      <c r="C2369">
        <v>100</v>
      </c>
      <c r="D2369">
        <v>3</v>
      </c>
      <c r="E2369">
        <v>1</v>
      </c>
      <c r="F2369">
        <v>1</v>
      </c>
      <c r="G2369">
        <v>2</v>
      </c>
      <c r="H2369">
        <v>2</v>
      </c>
      <c r="I2369">
        <v>2</v>
      </c>
      <c r="J2369">
        <v>2</v>
      </c>
      <c r="K2369">
        <v>1</v>
      </c>
      <c r="L2369">
        <v>5</v>
      </c>
      <c r="M2369">
        <v>1</v>
      </c>
      <c r="O2369">
        <v>2117</v>
      </c>
      <c r="P2369">
        <v>0.218</v>
      </c>
      <c r="R2369">
        <v>2.7</v>
      </c>
      <c r="S2369">
        <v>0.84</v>
      </c>
    </row>
    <row r="2370" spans="1:19" x14ac:dyDescent="0.25">
      <c r="A2370">
        <v>1000</v>
      </c>
      <c r="B2370">
        <v>1005</v>
      </c>
      <c r="C2370">
        <v>100</v>
      </c>
      <c r="D2370">
        <v>6</v>
      </c>
      <c r="E2370">
        <v>1</v>
      </c>
      <c r="F2370">
        <v>1</v>
      </c>
      <c r="G2370">
        <v>2</v>
      </c>
      <c r="H2370">
        <v>1</v>
      </c>
      <c r="I2370">
        <v>2</v>
      </c>
      <c r="J2370">
        <v>1</v>
      </c>
      <c r="K2370">
        <v>1</v>
      </c>
      <c r="L2370">
        <v>5</v>
      </c>
      <c r="M2370">
        <v>1</v>
      </c>
      <c r="O2370" s="7">
        <v>2118</v>
      </c>
      <c r="P2370">
        <v>5.8000000000000003E-2</v>
      </c>
      <c r="R2370">
        <v>0.4</v>
      </c>
      <c r="S2370">
        <v>0.1</v>
      </c>
    </row>
    <row r="2371" spans="1:19" x14ac:dyDescent="0.25">
      <c r="A2371">
        <v>1005</v>
      </c>
      <c r="B2371">
        <v>1010</v>
      </c>
      <c r="C2371">
        <v>100</v>
      </c>
      <c r="D2371">
        <v>10</v>
      </c>
      <c r="E2371">
        <v>1</v>
      </c>
      <c r="F2371">
        <v>1</v>
      </c>
      <c r="G2371">
        <v>2</v>
      </c>
      <c r="H2371">
        <v>2</v>
      </c>
      <c r="I2371">
        <v>2</v>
      </c>
      <c r="J2371">
        <v>2</v>
      </c>
      <c r="K2371">
        <v>1</v>
      </c>
      <c r="L2371">
        <v>5</v>
      </c>
      <c r="M2371">
        <v>1</v>
      </c>
      <c r="N2371" s="79" t="s">
        <v>1799</v>
      </c>
      <c r="O2371">
        <v>2119</v>
      </c>
      <c r="P2371">
        <v>4.4999999999999998E-2</v>
      </c>
      <c r="R2371">
        <v>0.6</v>
      </c>
      <c r="S2371">
        <v>0.55000000000000004</v>
      </c>
    </row>
    <row r="2372" spans="1:19" x14ac:dyDescent="0.25">
      <c r="F2372">
        <v>1</v>
      </c>
      <c r="K2372">
        <v>1</v>
      </c>
      <c r="M2372"/>
      <c r="N2372" s="45" t="s">
        <v>369</v>
      </c>
      <c r="O2372" s="80">
        <v>2120</v>
      </c>
      <c r="P2372" s="43">
        <v>0.49399999999999999</v>
      </c>
      <c r="R2372" s="43">
        <v>44.8</v>
      </c>
      <c r="S2372" s="43">
        <v>0.26</v>
      </c>
    </row>
    <row r="2373" spans="1:19" x14ac:dyDescent="0.25">
      <c r="A2373">
        <v>1010</v>
      </c>
      <c r="B2373">
        <v>1015</v>
      </c>
      <c r="C2373">
        <v>100</v>
      </c>
      <c r="D2373">
        <v>8</v>
      </c>
      <c r="E2373">
        <v>1</v>
      </c>
      <c r="F2373">
        <v>1</v>
      </c>
      <c r="G2373">
        <v>3</v>
      </c>
      <c r="H2373">
        <v>2</v>
      </c>
      <c r="I2373">
        <v>2</v>
      </c>
      <c r="J2373">
        <v>2</v>
      </c>
      <c r="K2373">
        <v>1</v>
      </c>
      <c r="L2373">
        <v>5</v>
      </c>
      <c r="M2373">
        <v>1</v>
      </c>
      <c r="O2373">
        <v>2121</v>
      </c>
      <c r="P2373">
        <v>0.22800000000000001</v>
      </c>
      <c r="R2373">
        <v>2.2999999999999998</v>
      </c>
      <c r="S2373">
        <v>0.55000000000000004</v>
      </c>
    </row>
    <row r="2374" spans="1:19" x14ac:dyDescent="0.25">
      <c r="A2374">
        <v>1015</v>
      </c>
      <c r="B2374">
        <v>1020</v>
      </c>
      <c r="C2374">
        <v>100</v>
      </c>
      <c r="D2374">
        <v>6</v>
      </c>
      <c r="E2374">
        <v>1</v>
      </c>
      <c r="F2374">
        <v>1</v>
      </c>
      <c r="G2374">
        <v>2</v>
      </c>
      <c r="H2374">
        <v>2</v>
      </c>
      <c r="I2374">
        <v>2</v>
      </c>
      <c r="J2374">
        <v>2</v>
      </c>
      <c r="K2374">
        <v>1</v>
      </c>
      <c r="L2374">
        <v>5</v>
      </c>
      <c r="M2374">
        <v>1</v>
      </c>
      <c r="N2374" s="8" t="s">
        <v>1800</v>
      </c>
      <c r="O2374" s="7">
        <v>2122</v>
      </c>
      <c r="P2374">
        <v>9.4E-2</v>
      </c>
      <c r="R2374">
        <v>1.1000000000000001</v>
      </c>
      <c r="S2374">
        <v>0.56999999999999995</v>
      </c>
    </row>
    <row r="2375" spans="1:19" x14ac:dyDescent="0.25">
      <c r="A2375">
        <v>1020</v>
      </c>
      <c r="B2375">
        <v>1025</v>
      </c>
      <c r="C2375">
        <v>100</v>
      </c>
      <c r="D2375">
        <v>3</v>
      </c>
      <c r="E2375">
        <v>1</v>
      </c>
      <c r="F2375">
        <v>1</v>
      </c>
      <c r="G2375">
        <v>3</v>
      </c>
      <c r="H2375">
        <v>2</v>
      </c>
      <c r="I2375">
        <v>2</v>
      </c>
      <c r="J2375">
        <v>2</v>
      </c>
      <c r="K2375">
        <v>1</v>
      </c>
      <c r="L2375">
        <v>5</v>
      </c>
      <c r="M2375">
        <v>1</v>
      </c>
      <c r="N2375" s="8" t="s">
        <v>1801</v>
      </c>
      <c r="O2375">
        <v>2123</v>
      </c>
      <c r="P2375">
        <v>5.7000000000000002E-2</v>
      </c>
      <c r="R2375">
        <v>0.6</v>
      </c>
      <c r="S2375">
        <v>0.41</v>
      </c>
    </row>
    <row r="2376" spans="1:19" x14ac:dyDescent="0.25">
      <c r="A2376">
        <v>1025</v>
      </c>
      <c r="B2376">
        <v>1030</v>
      </c>
      <c r="C2376">
        <v>100</v>
      </c>
      <c r="D2376">
        <v>5</v>
      </c>
      <c r="E2376">
        <v>1</v>
      </c>
      <c r="F2376">
        <v>1</v>
      </c>
      <c r="G2376">
        <v>3</v>
      </c>
      <c r="H2376">
        <v>2</v>
      </c>
      <c r="I2376">
        <v>2</v>
      </c>
      <c r="J2376">
        <v>2</v>
      </c>
      <c r="K2376">
        <v>1</v>
      </c>
      <c r="L2376">
        <v>5</v>
      </c>
      <c r="M2376">
        <v>2</v>
      </c>
      <c r="N2376" s="8" t="s">
        <v>1802</v>
      </c>
      <c r="O2376" s="7">
        <v>2124</v>
      </c>
      <c r="P2376">
        <v>0.23100000000000001</v>
      </c>
      <c r="R2376">
        <v>2</v>
      </c>
      <c r="S2376">
        <v>0.78</v>
      </c>
    </row>
    <row r="2377" spans="1:19" x14ac:dyDescent="0.25">
      <c r="A2377">
        <v>1030</v>
      </c>
      <c r="B2377">
        <v>1035</v>
      </c>
      <c r="C2377">
        <v>100</v>
      </c>
      <c r="D2377">
        <v>5</v>
      </c>
      <c r="E2377">
        <v>1</v>
      </c>
      <c r="F2377">
        <v>1</v>
      </c>
      <c r="G2377">
        <v>3</v>
      </c>
      <c r="H2377">
        <v>2</v>
      </c>
      <c r="I2377">
        <v>2</v>
      </c>
      <c r="J2377">
        <v>2</v>
      </c>
      <c r="K2377">
        <v>1</v>
      </c>
      <c r="L2377">
        <v>5</v>
      </c>
      <c r="M2377">
        <v>1</v>
      </c>
      <c r="O2377">
        <v>2125</v>
      </c>
      <c r="P2377">
        <v>0.29299999999999998</v>
      </c>
      <c r="R2377">
        <v>2.7</v>
      </c>
      <c r="S2377">
        <v>0.39</v>
      </c>
    </row>
    <row r="2378" spans="1:19" x14ac:dyDescent="0.25">
      <c r="A2378">
        <v>1035</v>
      </c>
      <c r="B2378">
        <v>1040</v>
      </c>
      <c r="C2378">
        <v>100</v>
      </c>
      <c r="D2378">
        <v>8</v>
      </c>
      <c r="E2378">
        <v>1</v>
      </c>
      <c r="F2378">
        <v>1</v>
      </c>
      <c r="G2378">
        <v>2</v>
      </c>
      <c r="H2378">
        <v>2</v>
      </c>
      <c r="I2378">
        <v>2</v>
      </c>
      <c r="J2378">
        <v>2</v>
      </c>
      <c r="K2378">
        <v>1</v>
      </c>
      <c r="L2378">
        <v>5</v>
      </c>
      <c r="M2378">
        <v>1</v>
      </c>
      <c r="O2378" s="7">
        <v>2126</v>
      </c>
      <c r="P2378">
        <v>0.29299999999999998</v>
      </c>
      <c r="R2378">
        <v>3.6</v>
      </c>
      <c r="S2378">
        <v>0.9</v>
      </c>
    </row>
    <row r="2379" spans="1:19" x14ac:dyDescent="0.25">
      <c r="A2379">
        <v>1040</v>
      </c>
      <c r="B2379">
        <v>1045</v>
      </c>
      <c r="C2379">
        <v>100</v>
      </c>
      <c r="D2379">
        <v>6</v>
      </c>
      <c r="E2379">
        <v>1</v>
      </c>
      <c r="F2379">
        <v>1</v>
      </c>
      <c r="G2379">
        <v>3</v>
      </c>
      <c r="H2379">
        <v>2</v>
      </c>
      <c r="I2379">
        <v>2</v>
      </c>
      <c r="J2379">
        <v>2</v>
      </c>
      <c r="K2379">
        <v>1</v>
      </c>
      <c r="L2379">
        <v>5</v>
      </c>
      <c r="M2379">
        <v>2</v>
      </c>
      <c r="O2379">
        <v>2127</v>
      </c>
      <c r="P2379">
        <v>0.33200000000000002</v>
      </c>
      <c r="R2379">
        <v>3</v>
      </c>
      <c r="S2379">
        <v>0.56000000000000005</v>
      </c>
    </row>
    <row r="2380" spans="1:19" x14ac:dyDescent="0.25">
      <c r="A2380">
        <v>1045</v>
      </c>
      <c r="B2380">
        <v>1050</v>
      </c>
      <c r="C2380">
        <v>100</v>
      </c>
      <c r="D2380">
        <v>5</v>
      </c>
      <c r="E2380">
        <v>1</v>
      </c>
      <c r="F2380">
        <v>1</v>
      </c>
      <c r="G2380">
        <v>2</v>
      </c>
      <c r="H2380">
        <v>3</v>
      </c>
      <c r="I2380">
        <v>2</v>
      </c>
      <c r="J2380">
        <v>2</v>
      </c>
      <c r="K2380">
        <v>1</v>
      </c>
      <c r="L2380">
        <v>5</v>
      </c>
      <c r="M2380">
        <v>3</v>
      </c>
      <c r="N2380" s="8" t="s">
        <v>1803</v>
      </c>
      <c r="O2380" s="7">
        <v>2128</v>
      </c>
      <c r="P2380">
        <v>0.314</v>
      </c>
      <c r="R2380">
        <v>3.2</v>
      </c>
      <c r="S2380">
        <v>0.53</v>
      </c>
    </row>
    <row r="2381" spans="1:19" x14ac:dyDescent="0.25">
      <c r="A2381">
        <v>1050</v>
      </c>
      <c r="B2381">
        <v>1055</v>
      </c>
      <c r="C2381">
        <v>100</v>
      </c>
      <c r="D2381">
        <v>3</v>
      </c>
      <c r="E2381">
        <v>1</v>
      </c>
      <c r="F2381">
        <v>1</v>
      </c>
      <c r="G2381">
        <v>3</v>
      </c>
      <c r="H2381">
        <v>3</v>
      </c>
      <c r="I2381">
        <v>3</v>
      </c>
      <c r="J2381">
        <v>2</v>
      </c>
      <c r="K2381">
        <v>1</v>
      </c>
      <c r="L2381">
        <v>5</v>
      </c>
      <c r="M2381">
        <v>3</v>
      </c>
      <c r="N2381" s="8" t="s">
        <v>1803</v>
      </c>
      <c r="O2381">
        <v>2129</v>
      </c>
      <c r="P2381">
        <v>0.39900000000000002</v>
      </c>
      <c r="R2381">
        <v>4.0999999999999996</v>
      </c>
      <c r="S2381">
        <v>0.73</v>
      </c>
    </row>
    <row r="2382" spans="1:19" x14ac:dyDescent="0.25">
      <c r="A2382">
        <v>1055</v>
      </c>
      <c r="B2382">
        <v>1060</v>
      </c>
      <c r="C2382">
        <v>100</v>
      </c>
      <c r="D2382">
        <v>5</v>
      </c>
      <c r="E2382">
        <v>1</v>
      </c>
      <c r="F2382">
        <v>1</v>
      </c>
      <c r="G2382">
        <v>2</v>
      </c>
      <c r="H2382">
        <v>3</v>
      </c>
      <c r="I2382">
        <v>3</v>
      </c>
      <c r="J2382">
        <v>2</v>
      </c>
      <c r="K2382">
        <v>1</v>
      </c>
      <c r="L2382">
        <v>5</v>
      </c>
      <c r="M2382">
        <v>2</v>
      </c>
      <c r="N2382" s="8" t="s">
        <v>1803</v>
      </c>
      <c r="O2382" s="7">
        <v>2130</v>
      </c>
      <c r="P2382">
        <v>0.154</v>
      </c>
      <c r="R2382">
        <v>0.9</v>
      </c>
      <c r="S2382">
        <v>0.17</v>
      </c>
    </row>
    <row r="2383" spans="1:19" x14ac:dyDescent="0.25">
      <c r="A2383">
        <v>1060</v>
      </c>
      <c r="B2383">
        <v>1065</v>
      </c>
      <c r="C2383">
        <v>100</v>
      </c>
      <c r="D2383">
        <v>4</v>
      </c>
      <c r="E2383">
        <v>1</v>
      </c>
      <c r="F2383">
        <v>1</v>
      </c>
      <c r="G2383">
        <v>3</v>
      </c>
      <c r="H2383">
        <v>2</v>
      </c>
      <c r="I2383">
        <v>3</v>
      </c>
      <c r="J2383">
        <v>2</v>
      </c>
      <c r="K2383">
        <v>1</v>
      </c>
      <c r="L2383">
        <v>5</v>
      </c>
      <c r="M2383">
        <v>2</v>
      </c>
      <c r="N2383" s="8"/>
      <c r="O2383">
        <v>2131</v>
      </c>
      <c r="P2383">
        <v>0.121</v>
      </c>
      <c r="R2383">
        <v>1.2</v>
      </c>
      <c r="S2383">
        <v>0.28999999999999998</v>
      </c>
    </row>
    <row r="2384" spans="1:19" x14ac:dyDescent="0.25">
      <c r="A2384">
        <v>1065</v>
      </c>
      <c r="B2384">
        <v>1070</v>
      </c>
      <c r="C2384">
        <v>100</v>
      </c>
      <c r="D2384">
        <v>4</v>
      </c>
      <c r="E2384">
        <v>1</v>
      </c>
      <c r="F2384">
        <v>1</v>
      </c>
      <c r="G2384">
        <v>3</v>
      </c>
      <c r="H2384">
        <v>2</v>
      </c>
      <c r="I2384">
        <v>3</v>
      </c>
      <c r="J2384">
        <v>2</v>
      </c>
      <c r="K2384">
        <v>1</v>
      </c>
      <c r="L2384">
        <v>5</v>
      </c>
      <c r="M2384">
        <v>1</v>
      </c>
      <c r="N2384" s="8" t="s">
        <v>1804</v>
      </c>
      <c r="O2384" s="7">
        <v>2132</v>
      </c>
      <c r="P2384">
        <v>0.14199999999999999</v>
      </c>
      <c r="R2384">
        <v>1.8</v>
      </c>
      <c r="S2384">
        <v>2.94</v>
      </c>
    </row>
    <row r="2385" spans="1:19" x14ac:dyDescent="0.25">
      <c r="A2385">
        <v>1070</v>
      </c>
      <c r="B2385">
        <v>1075</v>
      </c>
      <c r="C2385">
        <v>100</v>
      </c>
      <c r="D2385">
        <v>5</v>
      </c>
      <c r="E2385">
        <v>1</v>
      </c>
      <c r="F2385">
        <v>1</v>
      </c>
      <c r="G2385">
        <v>3</v>
      </c>
      <c r="H2385">
        <v>2</v>
      </c>
      <c r="I2385">
        <v>3</v>
      </c>
      <c r="J2385">
        <v>2</v>
      </c>
      <c r="K2385">
        <v>1</v>
      </c>
      <c r="L2385">
        <v>5</v>
      </c>
      <c r="M2385">
        <v>2</v>
      </c>
      <c r="O2385">
        <v>2133</v>
      </c>
      <c r="P2385">
        <v>7.0999999999999994E-2</v>
      </c>
      <c r="R2385">
        <v>0.4</v>
      </c>
      <c r="S2385">
        <v>0.23</v>
      </c>
    </row>
    <row r="2386" spans="1:19" x14ac:dyDescent="0.25">
      <c r="A2386">
        <v>1075</v>
      </c>
      <c r="B2386">
        <v>1080</v>
      </c>
      <c r="C2386">
        <v>100</v>
      </c>
      <c r="D2386">
        <v>8</v>
      </c>
      <c r="E2386">
        <v>1</v>
      </c>
      <c r="F2386">
        <v>1</v>
      </c>
      <c r="G2386">
        <v>3</v>
      </c>
      <c r="H2386">
        <v>2</v>
      </c>
      <c r="I2386">
        <v>3</v>
      </c>
      <c r="J2386">
        <v>2</v>
      </c>
      <c r="K2386">
        <v>1</v>
      </c>
      <c r="L2386">
        <v>5</v>
      </c>
      <c r="M2386">
        <v>1</v>
      </c>
      <c r="O2386" s="7">
        <v>2134</v>
      </c>
      <c r="P2386">
        <v>7.6999999999999999E-2</v>
      </c>
      <c r="R2386">
        <v>0.2</v>
      </c>
      <c r="S2386">
        <v>7.0000000000000007E-2</v>
      </c>
    </row>
    <row r="2387" spans="1:19" x14ac:dyDescent="0.25">
      <c r="A2387">
        <v>1080</v>
      </c>
      <c r="B2387">
        <v>1085</v>
      </c>
      <c r="C2387">
        <v>100</v>
      </c>
      <c r="D2387">
        <v>5</v>
      </c>
      <c r="E2387">
        <v>1</v>
      </c>
      <c r="F2387">
        <v>1</v>
      </c>
      <c r="G2387">
        <v>3</v>
      </c>
      <c r="H2387">
        <v>2</v>
      </c>
      <c r="I2387">
        <v>3</v>
      </c>
      <c r="J2387">
        <v>2</v>
      </c>
      <c r="K2387">
        <v>1</v>
      </c>
      <c r="L2387">
        <v>5</v>
      </c>
      <c r="M2387">
        <v>1</v>
      </c>
      <c r="O2387">
        <v>2135</v>
      </c>
      <c r="P2387">
        <v>5.1999999999999998E-2</v>
      </c>
      <c r="R2387">
        <v>0.2</v>
      </c>
      <c r="S2387">
        <v>0.23</v>
      </c>
    </row>
    <row r="2388" spans="1:19" x14ac:dyDescent="0.25">
      <c r="A2388">
        <v>1085</v>
      </c>
      <c r="B2388">
        <v>1090</v>
      </c>
      <c r="C2388">
        <v>100</v>
      </c>
      <c r="D2388">
        <v>4</v>
      </c>
      <c r="E2388">
        <v>1</v>
      </c>
      <c r="F2388">
        <v>2</v>
      </c>
      <c r="G2388">
        <v>3</v>
      </c>
      <c r="H2388">
        <v>1</v>
      </c>
      <c r="I2388">
        <v>3</v>
      </c>
      <c r="J2388">
        <v>2</v>
      </c>
      <c r="K2388">
        <v>1</v>
      </c>
      <c r="L2388">
        <v>5</v>
      </c>
      <c r="M2388">
        <v>1</v>
      </c>
      <c r="O2388" s="7">
        <v>2136</v>
      </c>
      <c r="P2388">
        <v>0.24299999999999999</v>
      </c>
      <c r="R2388">
        <v>1.3</v>
      </c>
      <c r="S2388">
        <v>0.32</v>
      </c>
    </row>
    <row r="2389" spans="1:19" x14ac:dyDescent="0.25">
      <c r="A2389">
        <v>1090</v>
      </c>
      <c r="B2389">
        <v>1095</v>
      </c>
      <c r="C2389">
        <v>100</v>
      </c>
      <c r="D2389">
        <v>6</v>
      </c>
      <c r="E2389">
        <v>1</v>
      </c>
      <c r="F2389">
        <v>2</v>
      </c>
      <c r="G2389">
        <v>3</v>
      </c>
      <c r="H2389">
        <v>2</v>
      </c>
      <c r="I2389">
        <v>3</v>
      </c>
      <c r="J2389">
        <v>2</v>
      </c>
      <c r="K2389">
        <v>1</v>
      </c>
      <c r="L2389">
        <v>5</v>
      </c>
      <c r="M2389">
        <v>2</v>
      </c>
      <c r="O2389">
        <v>2137</v>
      </c>
      <c r="P2389">
        <v>0.49399999999999999</v>
      </c>
      <c r="R2389">
        <v>4.4000000000000004</v>
      </c>
      <c r="S2389">
        <v>0.63</v>
      </c>
    </row>
    <row r="2390" spans="1:19" x14ac:dyDescent="0.25">
      <c r="A2390">
        <v>1095</v>
      </c>
      <c r="B2390">
        <v>1100</v>
      </c>
      <c r="C2390">
        <v>100</v>
      </c>
      <c r="D2390">
        <v>8</v>
      </c>
      <c r="E2390">
        <v>1</v>
      </c>
      <c r="F2390">
        <v>1</v>
      </c>
      <c r="G2390">
        <v>3</v>
      </c>
      <c r="H2390">
        <v>2</v>
      </c>
      <c r="I2390">
        <v>3</v>
      </c>
      <c r="J2390">
        <v>2</v>
      </c>
      <c r="K2390">
        <v>1</v>
      </c>
      <c r="L2390">
        <v>5</v>
      </c>
      <c r="M2390">
        <v>1</v>
      </c>
      <c r="O2390" s="7">
        <v>2138</v>
      </c>
      <c r="P2390">
        <v>0.312</v>
      </c>
      <c r="R2390">
        <v>1.4</v>
      </c>
      <c r="S2390">
        <v>0.33</v>
      </c>
    </row>
    <row r="2391" spans="1:19" x14ac:dyDescent="0.25">
      <c r="A2391">
        <v>1100</v>
      </c>
      <c r="B2391">
        <v>1105</v>
      </c>
      <c r="C2391">
        <v>100</v>
      </c>
      <c r="D2391">
        <v>4</v>
      </c>
      <c r="E2391">
        <v>1</v>
      </c>
      <c r="F2391">
        <v>1</v>
      </c>
      <c r="G2391">
        <v>3</v>
      </c>
      <c r="H2391">
        <v>2</v>
      </c>
      <c r="I2391">
        <v>3</v>
      </c>
      <c r="J2391">
        <v>2</v>
      </c>
      <c r="K2391">
        <v>1</v>
      </c>
      <c r="L2391">
        <v>5</v>
      </c>
      <c r="M2391">
        <v>1</v>
      </c>
      <c r="N2391" s="79" t="s">
        <v>1773</v>
      </c>
      <c r="O2391">
        <v>2139</v>
      </c>
      <c r="P2391">
        <v>0.16300000000000001</v>
      </c>
      <c r="R2391">
        <v>0.6</v>
      </c>
      <c r="S2391">
        <v>0.17</v>
      </c>
    </row>
    <row r="2392" spans="1:19" x14ac:dyDescent="0.25">
      <c r="M2392"/>
      <c r="N2392" s="20" t="s">
        <v>600</v>
      </c>
      <c r="O2392" s="80">
        <v>2140</v>
      </c>
      <c r="P2392" s="43">
        <v>1.0049999999999999</v>
      </c>
      <c r="R2392" s="43">
        <v>97.5</v>
      </c>
      <c r="S2392" s="43">
        <v>0.5</v>
      </c>
    </row>
    <row r="2393" spans="1:19" x14ac:dyDescent="0.25">
      <c r="A2393">
        <v>1105</v>
      </c>
      <c r="B2393">
        <v>1110</v>
      </c>
      <c r="C2393">
        <v>100</v>
      </c>
      <c r="D2393">
        <v>4</v>
      </c>
      <c r="E2393">
        <v>1</v>
      </c>
      <c r="F2393">
        <v>1</v>
      </c>
      <c r="G2393">
        <v>3</v>
      </c>
      <c r="H2393">
        <v>3</v>
      </c>
      <c r="I2393">
        <v>3</v>
      </c>
      <c r="J2393">
        <v>2</v>
      </c>
      <c r="K2393">
        <v>1</v>
      </c>
      <c r="L2393">
        <v>5</v>
      </c>
      <c r="M2393">
        <v>1</v>
      </c>
      <c r="O2393">
        <v>2141</v>
      </c>
      <c r="P2393">
        <v>0.248</v>
      </c>
      <c r="R2393">
        <v>2.1</v>
      </c>
      <c r="S2393">
        <v>0.3</v>
      </c>
    </row>
    <row r="2394" spans="1:19" x14ac:dyDescent="0.25">
      <c r="A2394">
        <v>1110</v>
      </c>
      <c r="B2394">
        <v>1115</v>
      </c>
      <c r="C2394">
        <v>100</v>
      </c>
      <c r="D2394">
        <v>3</v>
      </c>
      <c r="E2394">
        <v>1</v>
      </c>
      <c r="F2394">
        <v>1</v>
      </c>
      <c r="G2394">
        <v>3</v>
      </c>
      <c r="H2394">
        <v>3</v>
      </c>
      <c r="I2394">
        <v>3</v>
      </c>
      <c r="J2394">
        <v>2</v>
      </c>
      <c r="K2394">
        <v>1</v>
      </c>
      <c r="L2394">
        <v>5</v>
      </c>
      <c r="M2394">
        <v>1</v>
      </c>
      <c r="N2394" s="8" t="s">
        <v>1805</v>
      </c>
      <c r="O2394" s="7">
        <v>2142</v>
      </c>
      <c r="P2394">
        <v>9.9000000000000005E-2</v>
      </c>
      <c r="R2394">
        <v>1</v>
      </c>
      <c r="S2394">
        <v>1.51</v>
      </c>
    </row>
    <row r="2395" spans="1:19" x14ac:dyDescent="0.25">
      <c r="A2395">
        <v>1115</v>
      </c>
      <c r="B2395">
        <v>1120</v>
      </c>
      <c r="C2395">
        <v>100</v>
      </c>
      <c r="D2395">
        <v>3</v>
      </c>
      <c r="E2395">
        <v>1</v>
      </c>
      <c r="F2395">
        <v>1</v>
      </c>
      <c r="G2395">
        <v>3</v>
      </c>
      <c r="H2395">
        <v>2</v>
      </c>
      <c r="I2395">
        <v>3</v>
      </c>
      <c r="J2395">
        <v>2</v>
      </c>
      <c r="K2395">
        <v>1</v>
      </c>
      <c r="L2395">
        <v>5</v>
      </c>
      <c r="M2395">
        <v>1</v>
      </c>
      <c r="O2395">
        <v>2143</v>
      </c>
      <c r="P2395">
        <v>7.2999999999999995E-2</v>
      </c>
      <c r="R2395">
        <v>0.7</v>
      </c>
      <c r="S2395">
        <v>0.25</v>
      </c>
    </row>
    <row r="2396" spans="1:19" x14ac:dyDescent="0.25">
      <c r="A2396">
        <v>1120</v>
      </c>
      <c r="B2396">
        <v>1125</v>
      </c>
      <c r="C2396">
        <v>100</v>
      </c>
      <c r="D2396">
        <v>4</v>
      </c>
      <c r="E2396">
        <v>1</v>
      </c>
      <c r="F2396">
        <v>1</v>
      </c>
      <c r="G2396">
        <v>3</v>
      </c>
      <c r="H2396">
        <v>3</v>
      </c>
      <c r="I2396">
        <v>3</v>
      </c>
      <c r="J2396">
        <v>2</v>
      </c>
      <c r="K2396">
        <v>1</v>
      </c>
      <c r="L2396">
        <v>5</v>
      </c>
      <c r="M2396">
        <v>1</v>
      </c>
      <c r="N2396" s="8" t="s">
        <v>1806</v>
      </c>
      <c r="O2396" s="7">
        <v>2144</v>
      </c>
      <c r="P2396">
        <v>2.4E-2</v>
      </c>
      <c r="R2396">
        <v>0.2</v>
      </c>
      <c r="S2396">
        <v>0.1</v>
      </c>
    </row>
    <row r="2397" spans="1:19" x14ac:dyDescent="0.25">
      <c r="A2397">
        <v>1125</v>
      </c>
      <c r="B2397">
        <v>1130</v>
      </c>
      <c r="C2397">
        <v>100</v>
      </c>
      <c r="D2397">
        <v>2</v>
      </c>
      <c r="E2397">
        <v>1</v>
      </c>
      <c r="F2397">
        <v>1</v>
      </c>
      <c r="G2397">
        <v>3</v>
      </c>
      <c r="H2397">
        <v>2</v>
      </c>
      <c r="I2397">
        <v>3</v>
      </c>
      <c r="J2397">
        <v>2</v>
      </c>
      <c r="K2397">
        <v>1</v>
      </c>
      <c r="L2397">
        <v>5</v>
      </c>
      <c r="M2397">
        <v>1</v>
      </c>
      <c r="O2397">
        <v>2145</v>
      </c>
      <c r="P2397">
        <v>3.5999999999999997E-2</v>
      </c>
      <c r="R2397">
        <v>0.9</v>
      </c>
      <c r="S2397">
        <v>1.45</v>
      </c>
    </row>
    <row r="2398" spans="1:19" x14ac:dyDescent="0.25">
      <c r="A2398">
        <v>1130</v>
      </c>
      <c r="B2398">
        <v>1135</v>
      </c>
      <c r="C2398">
        <v>100</v>
      </c>
      <c r="D2398">
        <v>5</v>
      </c>
      <c r="E2398">
        <v>1</v>
      </c>
      <c r="F2398">
        <v>1</v>
      </c>
      <c r="G2398">
        <v>3</v>
      </c>
      <c r="H2398">
        <v>2</v>
      </c>
      <c r="I2398">
        <v>3</v>
      </c>
      <c r="J2398">
        <v>2</v>
      </c>
      <c r="K2398">
        <v>1</v>
      </c>
      <c r="L2398">
        <v>5</v>
      </c>
      <c r="M2398">
        <v>1</v>
      </c>
      <c r="O2398" s="7">
        <v>2146</v>
      </c>
      <c r="P2398">
        <v>2.5999999999999999E-2</v>
      </c>
      <c r="R2398" t="s">
        <v>1706</v>
      </c>
      <c r="S2398">
        <v>0.33</v>
      </c>
    </row>
    <row r="2399" spans="1:19" x14ac:dyDescent="0.25">
      <c r="A2399">
        <v>1135</v>
      </c>
      <c r="B2399">
        <v>1140</v>
      </c>
      <c r="C2399">
        <v>100</v>
      </c>
      <c r="D2399">
        <v>6</v>
      </c>
      <c r="E2399">
        <v>1</v>
      </c>
      <c r="F2399">
        <v>1</v>
      </c>
      <c r="G2399">
        <v>3</v>
      </c>
      <c r="H2399">
        <v>2</v>
      </c>
      <c r="I2399">
        <v>3</v>
      </c>
      <c r="J2399">
        <v>2</v>
      </c>
      <c r="K2399">
        <v>1</v>
      </c>
      <c r="L2399">
        <v>5</v>
      </c>
      <c r="M2399">
        <v>1</v>
      </c>
      <c r="O2399">
        <v>2147</v>
      </c>
      <c r="P2399">
        <v>1.2E-2</v>
      </c>
      <c r="R2399" t="s">
        <v>1706</v>
      </c>
      <c r="S2399">
        <v>7.0000000000000007E-2</v>
      </c>
    </row>
    <row r="2400" spans="1:19" x14ac:dyDescent="0.25">
      <c r="A2400">
        <v>1140</v>
      </c>
      <c r="B2400">
        <v>1145</v>
      </c>
      <c r="C2400">
        <v>100</v>
      </c>
      <c r="D2400">
        <v>6</v>
      </c>
      <c r="E2400">
        <v>1</v>
      </c>
      <c r="F2400">
        <v>1</v>
      </c>
      <c r="G2400">
        <v>3</v>
      </c>
      <c r="H2400">
        <v>2</v>
      </c>
      <c r="I2400">
        <v>3</v>
      </c>
      <c r="J2400">
        <v>2</v>
      </c>
      <c r="K2400">
        <v>1</v>
      </c>
      <c r="L2400">
        <v>5</v>
      </c>
      <c r="M2400">
        <v>1</v>
      </c>
      <c r="O2400" s="7">
        <v>2148</v>
      </c>
      <c r="P2400">
        <v>2.9000000000000001E-2</v>
      </c>
      <c r="R2400">
        <v>0.4</v>
      </c>
      <c r="S2400">
        <v>0.62</v>
      </c>
    </row>
    <row r="2401" spans="1:19" x14ac:dyDescent="0.25">
      <c r="A2401">
        <v>1145</v>
      </c>
      <c r="B2401">
        <v>1150</v>
      </c>
      <c r="C2401">
        <v>100</v>
      </c>
      <c r="D2401">
        <v>5</v>
      </c>
      <c r="E2401">
        <v>1</v>
      </c>
      <c r="F2401">
        <v>1</v>
      </c>
      <c r="G2401">
        <v>3</v>
      </c>
      <c r="H2401">
        <v>2</v>
      </c>
      <c r="I2401">
        <v>3</v>
      </c>
      <c r="J2401">
        <v>1</v>
      </c>
      <c r="K2401">
        <v>1</v>
      </c>
      <c r="L2401">
        <v>5</v>
      </c>
      <c r="M2401">
        <v>1</v>
      </c>
      <c r="O2401">
        <v>2149</v>
      </c>
      <c r="P2401">
        <v>3.4000000000000002E-2</v>
      </c>
      <c r="R2401">
        <v>0.4</v>
      </c>
      <c r="S2401">
        <v>0.2</v>
      </c>
    </row>
    <row r="2402" spans="1:19" x14ac:dyDescent="0.25">
      <c r="A2402">
        <v>1150</v>
      </c>
      <c r="B2402">
        <v>1155</v>
      </c>
      <c r="C2402">
        <v>100</v>
      </c>
      <c r="D2402">
        <v>3</v>
      </c>
      <c r="E2402">
        <v>1</v>
      </c>
      <c r="F2402">
        <v>1</v>
      </c>
      <c r="G2402">
        <v>3</v>
      </c>
      <c r="H2402">
        <v>2</v>
      </c>
      <c r="I2402">
        <v>3</v>
      </c>
      <c r="J2402">
        <v>2</v>
      </c>
      <c r="K2402">
        <v>1</v>
      </c>
      <c r="L2402">
        <v>5</v>
      </c>
      <c r="M2402">
        <v>1</v>
      </c>
      <c r="O2402" s="7">
        <v>2150</v>
      </c>
      <c r="P2402">
        <v>1.7999999999999999E-2</v>
      </c>
      <c r="R2402">
        <v>0.3</v>
      </c>
      <c r="S2402">
        <v>0.21</v>
      </c>
    </row>
    <row r="2403" spans="1:19" x14ac:dyDescent="0.25">
      <c r="A2403">
        <v>1155</v>
      </c>
      <c r="B2403">
        <v>1160</v>
      </c>
      <c r="C2403">
        <v>100</v>
      </c>
      <c r="D2403">
        <v>5</v>
      </c>
      <c r="E2403">
        <v>1</v>
      </c>
      <c r="F2403">
        <v>1</v>
      </c>
      <c r="G2403">
        <v>3</v>
      </c>
      <c r="H2403">
        <v>2</v>
      </c>
      <c r="I2403">
        <v>3</v>
      </c>
      <c r="J2403">
        <v>1</v>
      </c>
      <c r="K2403">
        <v>1</v>
      </c>
      <c r="L2403">
        <v>5</v>
      </c>
      <c r="M2403">
        <v>1</v>
      </c>
      <c r="N2403" s="79" t="s">
        <v>1773</v>
      </c>
      <c r="O2403">
        <v>2151</v>
      </c>
      <c r="P2403">
        <v>1.0999999999999999E-2</v>
      </c>
      <c r="R2403" t="s">
        <v>1706</v>
      </c>
      <c r="S2403">
        <v>0.04</v>
      </c>
    </row>
    <row r="2404" spans="1:19" x14ac:dyDescent="0.25">
      <c r="A2404">
        <v>1160</v>
      </c>
      <c r="B2404">
        <v>1165</v>
      </c>
      <c r="C2404">
        <v>100</v>
      </c>
      <c r="D2404">
        <v>8</v>
      </c>
      <c r="E2404">
        <v>1</v>
      </c>
      <c r="F2404">
        <v>1</v>
      </c>
      <c r="G2404">
        <v>3</v>
      </c>
      <c r="H2404">
        <v>2</v>
      </c>
      <c r="I2404">
        <v>3</v>
      </c>
      <c r="J2404">
        <v>2</v>
      </c>
      <c r="K2404">
        <v>1</v>
      </c>
      <c r="L2404">
        <v>5</v>
      </c>
      <c r="M2404">
        <v>1</v>
      </c>
      <c r="O2404" s="7">
        <v>2152</v>
      </c>
      <c r="P2404">
        <v>0.01</v>
      </c>
      <c r="R2404">
        <v>0.3</v>
      </c>
      <c r="S2404">
        <v>0.04</v>
      </c>
    </row>
    <row r="2405" spans="1:19" x14ac:dyDescent="0.25">
      <c r="A2405">
        <v>1165</v>
      </c>
      <c r="B2405">
        <v>1170</v>
      </c>
      <c r="C2405">
        <v>100</v>
      </c>
      <c r="D2405">
        <v>8</v>
      </c>
      <c r="E2405">
        <v>1</v>
      </c>
      <c r="F2405">
        <v>1</v>
      </c>
      <c r="G2405">
        <v>3</v>
      </c>
      <c r="H2405">
        <v>2</v>
      </c>
      <c r="I2405">
        <v>3</v>
      </c>
      <c r="J2405">
        <v>1</v>
      </c>
      <c r="K2405">
        <v>1</v>
      </c>
      <c r="L2405">
        <v>5</v>
      </c>
      <c r="M2405">
        <v>1</v>
      </c>
      <c r="O2405">
        <v>2153</v>
      </c>
      <c r="P2405">
        <v>1.7000000000000001E-2</v>
      </c>
      <c r="R2405" t="s">
        <v>1706</v>
      </c>
      <c r="S2405">
        <v>0.09</v>
      </c>
    </row>
    <row r="2406" spans="1:19" x14ac:dyDescent="0.25">
      <c r="A2406">
        <v>1170</v>
      </c>
      <c r="B2406">
        <v>1175</v>
      </c>
      <c r="C2406">
        <v>100</v>
      </c>
      <c r="D2406">
        <v>4</v>
      </c>
      <c r="E2406">
        <v>1</v>
      </c>
      <c r="F2406">
        <v>1</v>
      </c>
      <c r="G2406">
        <v>3</v>
      </c>
      <c r="H2406">
        <v>2</v>
      </c>
      <c r="I2406">
        <v>3</v>
      </c>
      <c r="J2406">
        <v>2</v>
      </c>
      <c r="K2406">
        <v>0</v>
      </c>
      <c r="L2406">
        <v>5</v>
      </c>
      <c r="M2406">
        <v>1</v>
      </c>
      <c r="O2406" s="7">
        <v>2154</v>
      </c>
      <c r="P2406">
        <v>1.4999999999999999E-2</v>
      </c>
      <c r="R2406" t="s">
        <v>1706</v>
      </c>
      <c r="S2406">
        <v>0.09</v>
      </c>
    </row>
    <row r="2407" spans="1:19" x14ac:dyDescent="0.25">
      <c r="A2407">
        <v>1175</v>
      </c>
      <c r="B2407">
        <v>1180</v>
      </c>
      <c r="C2407">
        <v>100</v>
      </c>
      <c r="D2407">
        <v>3</v>
      </c>
      <c r="E2407">
        <v>1</v>
      </c>
      <c r="F2407">
        <v>1</v>
      </c>
      <c r="G2407">
        <v>3</v>
      </c>
      <c r="H2407">
        <v>2</v>
      </c>
      <c r="I2407">
        <v>3</v>
      </c>
      <c r="J2407">
        <v>1</v>
      </c>
      <c r="K2407">
        <v>1</v>
      </c>
      <c r="L2407">
        <v>5</v>
      </c>
      <c r="M2407">
        <v>1</v>
      </c>
      <c r="O2407">
        <v>2155</v>
      </c>
      <c r="P2407">
        <v>2.1999999999999999E-2</v>
      </c>
      <c r="R2407">
        <v>0.2</v>
      </c>
      <c r="S2407">
        <v>0.03</v>
      </c>
    </row>
    <row r="2408" spans="1:19" x14ac:dyDescent="0.25">
      <c r="A2408">
        <v>1180</v>
      </c>
      <c r="B2408">
        <v>1185</v>
      </c>
      <c r="C2408">
        <v>100</v>
      </c>
      <c r="D2408">
        <v>3</v>
      </c>
      <c r="E2408">
        <v>1</v>
      </c>
      <c r="F2408">
        <v>1</v>
      </c>
      <c r="G2408">
        <v>3</v>
      </c>
      <c r="H2408">
        <v>2</v>
      </c>
      <c r="I2408">
        <v>3</v>
      </c>
      <c r="J2408">
        <v>2</v>
      </c>
      <c r="K2408">
        <v>0</v>
      </c>
      <c r="L2408">
        <v>5</v>
      </c>
      <c r="M2408">
        <v>1</v>
      </c>
      <c r="O2408" s="7">
        <v>2156</v>
      </c>
      <c r="P2408">
        <v>5.1999999999999998E-2</v>
      </c>
      <c r="R2408">
        <v>0.6</v>
      </c>
      <c r="S2408">
        <v>0.15</v>
      </c>
    </row>
    <row r="2409" spans="1:19" x14ac:dyDescent="0.25">
      <c r="A2409">
        <v>1185</v>
      </c>
      <c r="B2409">
        <v>1190</v>
      </c>
      <c r="C2409">
        <v>100</v>
      </c>
      <c r="D2409">
        <v>3</v>
      </c>
      <c r="E2409">
        <v>1</v>
      </c>
      <c r="F2409">
        <v>1</v>
      </c>
      <c r="G2409">
        <v>3</v>
      </c>
      <c r="H2409">
        <v>2</v>
      </c>
      <c r="I2409">
        <v>3</v>
      </c>
      <c r="J2409">
        <v>1</v>
      </c>
      <c r="K2409">
        <v>1</v>
      </c>
      <c r="L2409">
        <v>5</v>
      </c>
      <c r="M2409">
        <v>1</v>
      </c>
      <c r="O2409">
        <v>2157</v>
      </c>
      <c r="P2409">
        <v>1.7000000000000001E-2</v>
      </c>
      <c r="R2409">
        <v>0.3</v>
      </c>
      <c r="S2409">
        <v>0.18</v>
      </c>
    </row>
    <row r="2410" spans="1:19" x14ac:dyDescent="0.25">
      <c r="A2410">
        <v>1190</v>
      </c>
      <c r="B2410">
        <v>1195</v>
      </c>
      <c r="C2410">
        <v>100</v>
      </c>
      <c r="D2410">
        <v>3</v>
      </c>
      <c r="E2410">
        <v>1</v>
      </c>
      <c r="F2410">
        <v>1</v>
      </c>
      <c r="G2410">
        <v>3</v>
      </c>
      <c r="H2410">
        <v>2</v>
      </c>
      <c r="I2410">
        <v>3</v>
      </c>
      <c r="J2410">
        <v>1</v>
      </c>
      <c r="K2410">
        <v>0</v>
      </c>
      <c r="L2410">
        <v>5</v>
      </c>
      <c r="M2410">
        <v>1</v>
      </c>
      <c r="O2410" s="7">
        <v>2158</v>
      </c>
      <c r="P2410">
        <v>2.5999999999999999E-2</v>
      </c>
      <c r="R2410">
        <v>0.4</v>
      </c>
      <c r="S2410">
        <v>0.28000000000000003</v>
      </c>
    </row>
    <row r="2411" spans="1:19" x14ac:dyDescent="0.25">
      <c r="A2411">
        <v>1195</v>
      </c>
      <c r="B2411">
        <v>1200</v>
      </c>
      <c r="C2411">
        <v>100</v>
      </c>
      <c r="D2411">
        <v>8</v>
      </c>
      <c r="E2411">
        <v>1</v>
      </c>
      <c r="F2411">
        <v>1</v>
      </c>
      <c r="G2411">
        <v>3</v>
      </c>
      <c r="H2411">
        <v>2</v>
      </c>
      <c r="I2411">
        <v>3</v>
      </c>
      <c r="J2411">
        <v>1</v>
      </c>
      <c r="K2411">
        <v>1</v>
      </c>
      <c r="L2411">
        <v>5</v>
      </c>
      <c r="M2411">
        <v>1</v>
      </c>
      <c r="O2411">
        <v>2159</v>
      </c>
      <c r="P2411">
        <v>1.4999999999999999E-2</v>
      </c>
      <c r="R2411" t="s">
        <v>1706</v>
      </c>
      <c r="S2411">
        <v>0.19</v>
      </c>
    </row>
    <row r="2412" spans="1:19" x14ac:dyDescent="0.25">
      <c r="M2412"/>
      <c r="N2412" s="45" t="s">
        <v>369</v>
      </c>
      <c r="O2412" s="80">
        <v>2160</v>
      </c>
      <c r="P2412" s="43">
        <v>0.496</v>
      </c>
      <c r="R2412" s="43">
        <v>42.2</v>
      </c>
      <c r="S2412" s="43">
        <v>0.2</v>
      </c>
    </row>
    <row r="2413" spans="1:19" x14ac:dyDescent="0.25">
      <c r="A2413">
        <v>1200</v>
      </c>
      <c r="B2413">
        <v>1205</v>
      </c>
      <c r="C2413">
        <v>100</v>
      </c>
      <c r="D2413">
        <v>6</v>
      </c>
      <c r="E2413">
        <v>1</v>
      </c>
      <c r="F2413">
        <v>1</v>
      </c>
      <c r="G2413">
        <v>3</v>
      </c>
      <c r="H2413">
        <v>2</v>
      </c>
      <c r="I2413">
        <v>3</v>
      </c>
      <c r="J2413">
        <v>1</v>
      </c>
      <c r="K2413">
        <v>0</v>
      </c>
      <c r="L2413">
        <v>5</v>
      </c>
      <c r="M2413">
        <v>1</v>
      </c>
      <c r="O2413">
        <v>2161</v>
      </c>
      <c r="P2413">
        <v>1.2E-2</v>
      </c>
      <c r="R2413" t="s">
        <v>1706</v>
      </c>
      <c r="S2413">
        <v>0.1</v>
      </c>
    </row>
    <row r="2414" spans="1:19" x14ac:dyDescent="0.25">
      <c r="A2414">
        <v>1205</v>
      </c>
      <c r="B2414">
        <v>1210</v>
      </c>
      <c r="C2414">
        <v>100</v>
      </c>
      <c r="D2414">
        <v>6</v>
      </c>
      <c r="E2414">
        <v>1</v>
      </c>
      <c r="F2414">
        <v>1</v>
      </c>
      <c r="G2414">
        <v>3</v>
      </c>
      <c r="H2414">
        <v>2</v>
      </c>
      <c r="I2414">
        <v>3</v>
      </c>
      <c r="J2414">
        <v>1</v>
      </c>
      <c r="K2414">
        <v>0</v>
      </c>
      <c r="L2414">
        <v>5</v>
      </c>
      <c r="M2414">
        <v>1</v>
      </c>
      <c r="N2414" t="s">
        <v>1807</v>
      </c>
      <c r="O2414" s="7">
        <v>2162</v>
      </c>
      <c r="P2414">
        <v>3.2000000000000001E-2</v>
      </c>
      <c r="R2414">
        <v>0.3</v>
      </c>
      <c r="S2414">
        <v>0.3</v>
      </c>
    </row>
    <row r="2415" spans="1:19" x14ac:dyDescent="0.25">
      <c r="A2415">
        <v>1210</v>
      </c>
      <c r="B2415">
        <v>1215</v>
      </c>
      <c r="C2415">
        <v>100</v>
      </c>
      <c r="D2415">
        <v>5</v>
      </c>
      <c r="E2415">
        <v>1</v>
      </c>
      <c r="F2415">
        <v>1</v>
      </c>
      <c r="G2415">
        <v>3</v>
      </c>
      <c r="H2415">
        <v>2</v>
      </c>
      <c r="I2415">
        <v>3</v>
      </c>
      <c r="J2415">
        <v>1</v>
      </c>
      <c r="K2415">
        <v>0</v>
      </c>
      <c r="L2415">
        <v>5</v>
      </c>
      <c r="M2415">
        <v>1</v>
      </c>
      <c r="O2415">
        <v>2163</v>
      </c>
      <c r="P2415">
        <v>2.5000000000000001E-2</v>
      </c>
      <c r="R2415">
        <v>0.3</v>
      </c>
      <c r="S2415">
        <v>0.17</v>
      </c>
    </row>
    <row r="2416" spans="1:19" x14ac:dyDescent="0.25">
      <c r="A2416">
        <v>1215</v>
      </c>
      <c r="B2416">
        <v>1220</v>
      </c>
      <c r="C2416">
        <v>100</v>
      </c>
      <c r="D2416">
        <v>5</v>
      </c>
      <c r="E2416">
        <v>1</v>
      </c>
      <c r="F2416">
        <v>1</v>
      </c>
      <c r="G2416">
        <v>3</v>
      </c>
      <c r="H2416">
        <v>2</v>
      </c>
      <c r="I2416">
        <v>3</v>
      </c>
      <c r="J2416">
        <v>1</v>
      </c>
      <c r="K2416">
        <v>0</v>
      </c>
      <c r="L2416">
        <v>5</v>
      </c>
      <c r="M2416">
        <v>1</v>
      </c>
      <c r="O2416" s="7">
        <v>2164</v>
      </c>
      <c r="P2416">
        <v>0.05</v>
      </c>
      <c r="R2416">
        <v>0.5</v>
      </c>
      <c r="S2416">
        <v>0.3</v>
      </c>
    </row>
    <row r="2417" spans="1:21" x14ac:dyDescent="0.25">
      <c r="A2417">
        <v>1220</v>
      </c>
      <c r="B2417">
        <v>1225</v>
      </c>
      <c r="C2417">
        <v>100</v>
      </c>
      <c r="D2417">
        <v>12</v>
      </c>
      <c r="E2417">
        <v>1</v>
      </c>
      <c r="F2417">
        <v>1</v>
      </c>
      <c r="G2417">
        <v>3</v>
      </c>
      <c r="H2417">
        <v>2</v>
      </c>
      <c r="I2417">
        <v>3</v>
      </c>
      <c r="J2417">
        <v>1</v>
      </c>
      <c r="K2417">
        <v>0</v>
      </c>
      <c r="L2417">
        <v>5</v>
      </c>
      <c r="M2417">
        <v>1</v>
      </c>
      <c r="O2417">
        <v>2165</v>
      </c>
      <c r="P2417">
        <v>5.2999999999999999E-2</v>
      </c>
      <c r="R2417">
        <v>0.4</v>
      </c>
      <c r="S2417">
        <v>0.13</v>
      </c>
    </row>
    <row r="2418" spans="1:21" x14ac:dyDescent="0.25">
      <c r="A2418">
        <v>1225</v>
      </c>
      <c r="B2418">
        <v>1230</v>
      </c>
      <c r="C2418">
        <v>100</v>
      </c>
      <c r="D2418">
        <v>10</v>
      </c>
      <c r="E2418">
        <v>1</v>
      </c>
      <c r="F2418">
        <v>1</v>
      </c>
      <c r="G2418">
        <v>3</v>
      </c>
      <c r="H2418">
        <v>2</v>
      </c>
      <c r="I2418">
        <v>3</v>
      </c>
      <c r="J2418">
        <v>1</v>
      </c>
      <c r="K2418">
        <v>0</v>
      </c>
      <c r="L2418">
        <v>5</v>
      </c>
      <c r="M2418">
        <v>1</v>
      </c>
      <c r="O2418" s="7">
        <v>2166</v>
      </c>
      <c r="P2418">
        <v>0.16</v>
      </c>
      <c r="R2418">
        <v>1.9</v>
      </c>
      <c r="S2418">
        <v>0.47</v>
      </c>
    </row>
    <row r="2419" spans="1:21" x14ac:dyDescent="0.25">
      <c r="A2419">
        <v>1230</v>
      </c>
      <c r="B2419">
        <v>1235</v>
      </c>
      <c r="C2419">
        <v>100</v>
      </c>
      <c r="D2419">
        <v>8</v>
      </c>
      <c r="E2419">
        <v>1</v>
      </c>
      <c r="F2419">
        <v>1</v>
      </c>
      <c r="G2419">
        <v>3</v>
      </c>
      <c r="H2419">
        <v>2</v>
      </c>
      <c r="I2419">
        <v>3</v>
      </c>
      <c r="J2419">
        <v>1</v>
      </c>
      <c r="K2419">
        <v>0</v>
      </c>
      <c r="L2419">
        <v>5</v>
      </c>
      <c r="M2419">
        <v>1</v>
      </c>
      <c r="O2419">
        <v>2167</v>
      </c>
      <c r="P2419">
        <v>0.11899999999999999</v>
      </c>
      <c r="R2419">
        <v>0.9</v>
      </c>
      <c r="S2419">
        <v>0.23</v>
      </c>
    </row>
    <row r="2420" spans="1:21" x14ac:dyDescent="0.25">
      <c r="A2420">
        <v>1235</v>
      </c>
      <c r="B2420">
        <v>1240</v>
      </c>
      <c r="C2420">
        <v>100</v>
      </c>
      <c r="D2420">
        <v>10</v>
      </c>
      <c r="E2420">
        <v>1</v>
      </c>
      <c r="F2420">
        <v>2</v>
      </c>
      <c r="G2420">
        <v>3</v>
      </c>
      <c r="H2420">
        <v>2</v>
      </c>
      <c r="I2420">
        <v>3</v>
      </c>
      <c r="J2420">
        <v>1</v>
      </c>
      <c r="K2420">
        <v>0</v>
      </c>
      <c r="L2420">
        <v>5</v>
      </c>
      <c r="M2420">
        <v>1</v>
      </c>
      <c r="O2420" s="7">
        <v>2168</v>
      </c>
      <c r="P2420">
        <v>0.13100000000000001</v>
      </c>
      <c r="R2420">
        <v>1.4</v>
      </c>
      <c r="S2420">
        <v>0.34</v>
      </c>
    </row>
    <row r="2421" spans="1:21" x14ac:dyDescent="0.25">
      <c r="A2421">
        <v>1240</v>
      </c>
      <c r="B2421">
        <v>1245</v>
      </c>
      <c r="C2421">
        <v>100</v>
      </c>
      <c r="D2421">
        <v>10</v>
      </c>
      <c r="E2421">
        <v>1</v>
      </c>
      <c r="F2421">
        <v>1</v>
      </c>
      <c r="G2421">
        <v>3</v>
      </c>
      <c r="H2421">
        <v>2</v>
      </c>
      <c r="I2421">
        <v>3</v>
      </c>
      <c r="J2421">
        <v>1</v>
      </c>
      <c r="K2421">
        <v>0</v>
      </c>
      <c r="L2421">
        <v>5</v>
      </c>
      <c r="M2421">
        <v>1</v>
      </c>
      <c r="O2421">
        <v>2169</v>
      </c>
      <c r="P2421">
        <v>5.3999999999999999E-2</v>
      </c>
      <c r="R2421">
        <v>0.5</v>
      </c>
      <c r="S2421">
        <v>0.22</v>
      </c>
    </row>
    <row r="2422" spans="1:21" x14ac:dyDescent="0.25">
      <c r="A2422">
        <v>1245</v>
      </c>
      <c r="B2422">
        <v>1250</v>
      </c>
      <c r="C2422">
        <v>100</v>
      </c>
      <c r="D2422">
        <v>10</v>
      </c>
      <c r="E2422">
        <v>1</v>
      </c>
      <c r="F2422">
        <v>1</v>
      </c>
      <c r="G2422">
        <v>3</v>
      </c>
      <c r="H2422">
        <v>2</v>
      </c>
      <c r="I2422">
        <v>3</v>
      </c>
      <c r="J2422">
        <v>1</v>
      </c>
      <c r="K2422">
        <v>0</v>
      </c>
      <c r="L2422">
        <v>5</v>
      </c>
      <c r="M2422">
        <v>1</v>
      </c>
      <c r="O2422" s="7">
        <v>2170</v>
      </c>
      <c r="P2422">
        <v>7.2999999999999995E-2</v>
      </c>
      <c r="R2422">
        <v>0.6</v>
      </c>
      <c r="S2422">
        <v>0.13</v>
      </c>
    </row>
    <row r="2423" spans="1:21" x14ac:dyDescent="0.25">
      <c r="A2423">
        <v>1250</v>
      </c>
      <c r="B2423">
        <v>1255</v>
      </c>
      <c r="C2423">
        <v>100</v>
      </c>
      <c r="D2423">
        <v>8</v>
      </c>
      <c r="E2423">
        <v>1</v>
      </c>
      <c r="F2423">
        <v>1</v>
      </c>
      <c r="G2423">
        <v>3</v>
      </c>
      <c r="H2423">
        <v>2</v>
      </c>
      <c r="I2423">
        <v>3</v>
      </c>
      <c r="J2423">
        <v>1</v>
      </c>
      <c r="K2423">
        <v>0</v>
      </c>
      <c r="L2423">
        <v>5</v>
      </c>
      <c r="M2423">
        <v>1</v>
      </c>
      <c r="O2423">
        <v>2171</v>
      </c>
      <c r="P2423">
        <v>0.04</v>
      </c>
      <c r="R2423">
        <v>0.5</v>
      </c>
      <c r="S2423">
        <v>0.12</v>
      </c>
    </row>
    <row r="2424" spans="1:21" x14ac:dyDescent="0.25">
      <c r="A2424">
        <v>1255</v>
      </c>
      <c r="B2424">
        <v>1260</v>
      </c>
      <c r="C2424">
        <v>100</v>
      </c>
      <c r="D2424">
        <v>5</v>
      </c>
      <c r="E2424">
        <v>1</v>
      </c>
      <c r="F2424">
        <v>1</v>
      </c>
      <c r="G2424">
        <v>3</v>
      </c>
      <c r="H2424">
        <v>2</v>
      </c>
      <c r="I2424">
        <v>3</v>
      </c>
      <c r="J2424">
        <v>2</v>
      </c>
      <c r="K2424">
        <v>0</v>
      </c>
      <c r="L2424">
        <v>5</v>
      </c>
      <c r="M2424">
        <v>1</v>
      </c>
      <c r="O2424" s="7">
        <v>2172</v>
      </c>
      <c r="P2424">
        <v>4.3999999999999997E-2</v>
      </c>
      <c r="R2424">
        <v>0.7</v>
      </c>
      <c r="S2424">
        <v>0.16</v>
      </c>
    </row>
    <row r="2425" spans="1:21" x14ac:dyDescent="0.25">
      <c r="A2425">
        <v>1260</v>
      </c>
      <c r="B2425">
        <v>1265</v>
      </c>
      <c r="C2425">
        <v>100</v>
      </c>
      <c r="D2425">
        <v>3</v>
      </c>
      <c r="E2425">
        <v>1</v>
      </c>
      <c r="F2425">
        <v>1</v>
      </c>
      <c r="G2425">
        <v>3</v>
      </c>
      <c r="H2425">
        <v>2</v>
      </c>
      <c r="I2425">
        <v>3</v>
      </c>
      <c r="J2425">
        <v>1</v>
      </c>
      <c r="K2425">
        <v>0</v>
      </c>
      <c r="L2425">
        <v>5</v>
      </c>
      <c r="M2425">
        <v>1</v>
      </c>
      <c r="O2425">
        <v>2173</v>
      </c>
      <c r="P2425">
        <v>2.5999999999999999E-2</v>
      </c>
      <c r="R2425">
        <v>0.4</v>
      </c>
      <c r="S2425">
        <v>0.17</v>
      </c>
    </row>
    <row r="2426" spans="1:21" x14ac:dyDescent="0.25">
      <c r="A2426">
        <v>1265</v>
      </c>
      <c r="B2426">
        <v>1270</v>
      </c>
      <c r="C2426">
        <v>100</v>
      </c>
      <c r="D2426">
        <v>10</v>
      </c>
      <c r="E2426">
        <v>1</v>
      </c>
      <c r="F2426">
        <v>1</v>
      </c>
      <c r="G2426">
        <v>3</v>
      </c>
      <c r="H2426">
        <v>2</v>
      </c>
      <c r="I2426">
        <v>2</v>
      </c>
      <c r="J2426">
        <v>2</v>
      </c>
      <c r="K2426">
        <v>0</v>
      </c>
      <c r="L2426">
        <v>5</v>
      </c>
      <c r="M2426">
        <v>1</v>
      </c>
      <c r="O2426" s="7">
        <v>2174</v>
      </c>
      <c r="P2426">
        <v>9.9000000000000005E-2</v>
      </c>
      <c r="R2426">
        <v>0.5</v>
      </c>
      <c r="S2426">
        <v>0.16</v>
      </c>
    </row>
    <row r="2427" spans="1:21" x14ac:dyDescent="0.25">
      <c r="A2427">
        <v>1270</v>
      </c>
      <c r="B2427">
        <v>1275</v>
      </c>
      <c r="C2427">
        <v>100</v>
      </c>
      <c r="D2427">
        <v>12</v>
      </c>
      <c r="E2427">
        <v>1</v>
      </c>
      <c r="F2427">
        <v>1</v>
      </c>
      <c r="G2427">
        <v>3</v>
      </c>
      <c r="H2427">
        <v>3</v>
      </c>
      <c r="I2427">
        <v>2</v>
      </c>
      <c r="J2427">
        <v>2</v>
      </c>
      <c r="K2427">
        <v>0</v>
      </c>
      <c r="L2427">
        <v>5</v>
      </c>
      <c r="M2427">
        <v>3</v>
      </c>
      <c r="N2427" s="8" t="s">
        <v>1808</v>
      </c>
      <c r="O2427">
        <v>2175</v>
      </c>
      <c r="P2427">
        <v>0.436</v>
      </c>
      <c r="R2427">
        <v>7.4</v>
      </c>
      <c r="S2427">
        <v>0.35</v>
      </c>
      <c r="T2427">
        <f>AVERAGE(P2427:P2431,P2433:P2449)</f>
        <v>0.16140909090909092</v>
      </c>
      <c r="U2427" s="8" t="s">
        <v>1809</v>
      </c>
    </row>
    <row r="2428" spans="1:21" x14ac:dyDescent="0.25">
      <c r="A2428">
        <v>1275</v>
      </c>
      <c r="B2428">
        <v>1280</v>
      </c>
      <c r="C2428">
        <v>100</v>
      </c>
      <c r="D2428">
        <v>6</v>
      </c>
      <c r="E2428">
        <v>1</v>
      </c>
      <c r="F2428">
        <v>1</v>
      </c>
      <c r="G2428">
        <v>3</v>
      </c>
      <c r="H2428">
        <v>3</v>
      </c>
      <c r="I2428">
        <v>2</v>
      </c>
      <c r="J2428">
        <v>2</v>
      </c>
      <c r="K2428">
        <v>0</v>
      </c>
      <c r="L2428">
        <v>5</v>
      </c>
      <c r="M2428">
        <v>2</v>
      </c>
      <c r="O2428" s="7">
        <v>2176</v>
      </c>
      <c r="P2428">
        <v>0.24099999999999999</v>
      </c>
      <c r="R2428">
        <v>3.6</v>
      </c>
      <c r="S2428">
        <v>0.33</v>
      </c>
    </row>
    <row r="2429" spans="1:21" x14ac:dyDescent="0.25">
      <c r="A2429">
        <v>1280</v>
      </c>
      <c r="B2429">
        <v>1285</v>
      </c>
      <c r="C2429">
        <v>100</v>
      </c>
      <c r="D2429">
        <v>12</v>
      </c>
      <c r="E2429">
        <v>1</v>
      </c>
      <c r="F2429">
        <v>1</v>
      </c>
      <c r="G2429">
        <v>3</v>
      </c>
      <c r="H2429">
        <v>3</v>
      </c>
      <c r="I2429">
        <v>3</v>
      </c>
      <c r="J2429">
        <v>2</v>
      </c>
      <c r="K2429">
        <v>0</v>
      </c>
      <c r="L2429">
        <v>5</v>
      </c>
      <c r="M2429">
        <v>2</v>
      </c>
      <c r="O2429">
        <v>2177</v>
      </c>
      <c r="P2429">
        <v>0.251</v>
      </c>
      <c r="R2429">
        <v>3.6</v>
      </c>
      <c r="S2429">
        <v>0.18</v>
      </c>
    </row>
    <row r="2430" spans="1:21" x14ac:dyDescent="0.25">
      <c r="A2430">
        <v>1285</v>
      </c>
      <c r="B2430">
        <v>1290</v>
      </c>
      <c r="C2430">
        <v>100</v>
      </c>
      <c r="D2430">
        <v>12</v>
      </c>
      <c r="E2430">
        <v>1</v>
      </c>
      <c r="F2430">
        <v>1</v>
      </c>
      <c r="G2430">
        <v>3</v>
      </c>
      <c r="H2430">
        <v>3</v>
      </c>
      <c r="I2430">
        <v>3</v>
      </c>
      <c r="J2430">
        <v>2</v>
      </c>
      <c r="K2430">
        <v>0</v>
      </c>
      <c r="L2430">
        <v>5</v>
      </c>
      <c r="M2430">
        <v>2</v>
      </c>
      <c r="N2430" t="s">
        <v>1810</v>
      </c>
      <c r="O2430" s="7">
        <v>2178</v>
      </c>
      <c r="P2430">
        <v>0.191</v>
      </c>
      <c r="R2430">
        <v>1.9</v>
      </c>
      <c r="S2430">
        <v>0.26</v>
      </c>
    </row>
    <row r="2431" spans="1:21" x14ac:dyDescent="0.25">
      <c r="A2431">
        <v>1290</v>
      </c>
      <c r="B2431">
        <v>1295</v>
      </c>
      <c r="C2431">
        <v>100</v>
      </c>
      <c r="D2431">
        <v>10</v>
      </c>
      <c r="E2431">
        <v>1</v>
      </c>
      <c r="F2431">
        <v>1</v>
      </c>
      <c r="G2431">
        <v>3</v>
      </c>
      <c r="H2431">
        <v>3</v>
      </c>
      <c r="I2431">
        <v>3</v>
      </c>
      <c r="J2431">
        <v>1</v>
      </c>
      <c r="K2431">
        <v>0</v>
      </c>
      <c r="L2431">
        <v>5</v>
      </c>
      <c r="M2431">
        <v>1</v>
      </c>
      <c r="N2431" s="8" t="s">
        <v>1811</v>
      </c>
      <c r="O2431">
        <v>2179</v>
      </c>
      <c r="P2431">
        <v>4.9000000000000002E-2</v>
      </c>
      <c r="R2431">
        <v>0.7</v>
      </c>
      <c r="S2431">
        <v>0.1</v>
      </c>
    </row>
    <row r="2432" spans="1:21" x14ac:dyDescent="0.25">
      <c r="M2432"/>
      <c r="N2432" s="45" t="s">
        <v>369</v>
      </c>
      <c r="O2432" s="80">
        <v>2180</v>
      </c>
      <c r="P2432" s="81">
        <v>0.5</v>
      </c>
      <c r="R2432" s="43">
        <v>38</v>
      </c>
      <c r="S2432" s="43">
        <v>0.21</v>
      </c>
    </row>
    <row r="2433" spans="1:19" x14ac:dyDescent="0.25">
      <c r="A2433">
        <v>1295</v>
      </c>
      <c r="B2433">
        <v>1300</v>
      </c>
      <c r="C2433">
        <v>100</v>
      </c>
      <c r="D2433">
        <v>10</v>
      </c>
      <c r="E2433">
        <v>1</v>
      </c>
      <c r="F2433">
        <v>1</v>
      </c>
      <c r="G2433">
        <v>3</v>
      </c>
      <c r="H2433">
        <v>2</v>
      </c>
      <c r="I2433">
        <v>3</v>
      </c>
      <c r="J2433">
        <v>1</v>
      </c>
      <c r="K2433">
        <v>0</v>
      </c>
      <c r="L2433">
        <v>5</v>
      </c>
      <c r="M2433">
        <v>1</v>
      </c>
      <c r="O2433">
        <v>2181</v>
      </c>
      <c r="P2433">
        <v>3.3000000000000002E-2</v>
      </c>
      <c r="R2433">
        <v>0.4</v>
      </c>
      <c r="S2433">
        <v>0.23</v>
      </c>
    </row>
    <row r="2434" spans="1:19" x14ac:dyDescent="0.25">
      <c r="A2434">
        <v>1300</v>
      </c>
      <c r="B2434">
        <v>1305</v>
      </c>
      <c r="C2434">
        <v>100</v>
      </c>
      <c r="D2434">
        <v>6</v>
      </c>
      <c r="E2434">
        <v>1</v>
      </c>
      <c r="F2434">
        <v>1</v>
      </c>
      <c r="G2434">
        <v>3</v>
      </c>
      <c r="H2434" s="82"/>
      <c r="I2434">
        <v>3</v>
      </c>
      <c r="J2434">
        <v>1</v>
      </c>
      <c r="K2434">
        <v>0</v>
      </c>
      <c r="L2434">
        <v>5</v>
      </c>
      <c r="M2434">
        <v>1</v>
      </c>
      <c r="O2434" s="7">
        <v>2182</v>
      </c>
      <c r="P2434">
        <v>5.0999999999999997E-2</v>
      </c>
      <c r="R2434">
        <v>0.8</v>
      </c>
      <c r="S2434">
        <v>0.22</v>
      </c>
    </row>
    <row r="2435" spans="1:19" x14ac:dyDescent="0.25">
      <c r="A2435">
        <v>1305</v>
      </c>
      <c r="B2435">
        <v>1310</v>
      </c>
      <c r="C2435">
        <v>100</v>
      </c>
      <c r="D2435">
        <v>4</v>
      </c>
      <c r="E2435">
        <v>1</v>
      </c>
      <c r="F2435">
        <v>1</v>
      </c>
      <c r="G2435">
        <v>3</v>
      </c>
      <c r="H2435">
        <v>2</v>
      </c>
      <c r="I2435">
        <v>3</v>
      </c>
      <c r="J2435">
        <v>1</v>
      </c>
      <c r="K2435">
        <v>0</v>
      </c>
      <c r="L2435">
        <v>5</v>
      </c>
      <c r="M2435">
        <v>1</v>
      </c>
      <c r="O2435">
        <v>2183</v>
      </c>
      <c r="P2435">
        <v>1.7000000000000001E-2</v>
      </c>
      <c r="R2435">
        <v>0.3</v>
      </c>
      <c r="S2435">
        <v>0.06</v>
      </c>
    </row>
    <row r="2436" spans="1:19" x14ac:dyDescent="0.25">
      <c r="A2436">
        <v>1310</v>
      </c>
      <c r="B2436">
        <v>1315</v>
      </c>
      <c r="C2436">
        <v>100</v>
      </c>
      <c r="D2436">
        <v>10</v>
      </c>
      <c r="E2436">
        <v>1</v>
      </c>
      <c r="F2436">
        <v>1</v>
      </c>
      <c r="G2436">
        <v>3</v>
      </c>
      <c r="H2436">
        <v>3</v>
      </c>
      <c r="I2436">
        <v>3</v>
      </c>
      <c r="J2436">
        <v>2</v>
      </c>
      <c r="K2436">
        <v>0</v>
      </c>
      <c r="L2436">
        <v>5</v>
      </c>
      <c r="M2436">
        <v>1</v>
      </c>
      <c r="N2436" s="79" t="s">
        <v>1812</v>
      </c>
      <c r="O2436" s="7">
        <v>2184</v>
      </c>
      <c r="P2436">
        <v>2.1999999999999999E-2</v>
      </c>
      <c r="R2436">
        <v>0.3</v>
      </c>
      <c r="S2436">
        <v>0.13</v>
      </c>
    </row>
    <row r="2437" spans="1:19" x14ac:dyDescent="0.25">
      <c r="A2437">
        <v>1315</v>
      </c>
      <c r="B2437">
        <v>1320</v>
      </c>
      <c r="C2437">
        <v>100</v>
      </c>
      <c r="D2437">
        <v>10</v>
      </c>
      <c r="E2437">
        <v>1</v>
      </c>
      <c r="F2437">
        <v>1</v>
      </c>
      <c r="G2437">
        <v>3</v>
      </c>
      <c r="H2437">
        <v>2</v>
      </c>
      <c r="I2437">
        <v>3</v>
      </c>
      <c r="J2437">
        <v>1</v>
      </c>
      <c r="K2437">
        <v>0</v>
      </c>
      <c r="L2437">
        <v>5</v>
      </c>
      <c r="M2437">
        <v>1</v>
      </c>
      <c r="O2437">
        <v>2185</v>
      </c>
      <c r="P2437">
        <v>2.1999999999999999E-2</v>
      </c>
      <c r="R2437">
        <v>0.4</v>
      </c>
      <c r="S2437">
        <v>0.14000000000000001</v>
      </c>
    </row>
    <row r="2438" spans="1:19" x14ac:dyDescent="0.25">
      <c r="A2438">
        <v>1320</v>
      </c>
      <c r="B2438">
        <v>1325</v>
      </c>
      <c r="C2438">
        <v>100</v>
      </c>
      <c r="D2438">
        <v>4</v>
      </c>
      <c r="E2438">
        <v>1</v>
      </c>
      <c r="F2438">
        <v>1</v>
      </c>
      <c r="G2438">
        <v>3</v>
      </c>
      <c r="H2438">
        <v>3</v>
      </c>
      <c r="I2438">
        <v>3</v>
      </c>
      <c r="J2438">
        <v>2</v>
      </c>
      <c r="K2438">
        <v>0</v>
      </c>
      <c r="L2438">
        <v>5</v>
      </c>
      <c r="M2438">
        <v>1</v>
      </c>
      <c r="N2438" s="8" t="s">
        <v>1813</v>
      </c>
      <c r="O2438" s="7">
        <v>2186</v>
      </c>
      <c r="P2438">
        <v>1.7000000000000001E-2</v>
      </c>
      <c r="R2438">
        <v>0.3</v>
      </c>
      <c r="S2438">
        <v>0.19</v>
      </c>
    </row>
    <row r="2439" spans="1:19" x14ac:dyDescent="0.25">
      <c r="A2439">
        <v>1325</v>
      </c>
      <c r="B2439">
        <v>1330</v>
      </c>
      <c r="C2439">
        <v>100</v>
      </c>
      <c r="D2439">
        <v>15</v>
      </c>
      <c r="E2439">
        <v>1</v>
      </c>
      <c r="F2439">
        <v>1</v>
      </c>
      <c r="G2439">
        <v>3</v>
      </c>
      <c r="H2439">
        <v>3</v>
      </c>
      <c r="I2439">
        <v>3</v>
      </c>
      <c r="J2439">
        <v>1</v>
      </c>
      <c r="K2439">
        <v>1</v>
      </c>
      <c r="L2439">
        <v>5</v>
      </c>
      <c r="M2439">
        <v>1</v>
      </c>
      <c r="N2439" s="8" t="s">
        <v>1814</v>
      </c>
      <c r="O2439">
        <v>2187</v>
      </c>
      <c r="P2439">
        <v>2.7E-2</v>
      </c>
      <c r="R2439">
        <v>0.5</v>
      </c>
      <c r="S2439">
        <v>0.44</v>
      </c>
    </row>
    <row r="2440" spans="1:19" x14ac:dyDescent="0.25">
      <c r="A2440">
        <v>1330</v>
      </c>
      <c r="B2440">
        <v>1335</v>
      </c>
      <c r="C2440">
        <v>100</v>
      </c>
      <c r="D2440">
        <v>6</v>
      </c>
      <c r="E2440">
        <v>1</v>
      </c>
      <c r="F2440">
        <v>1</v>
      </c>
      <c r="G2440">
        <v>3</v>
      </c>
      <c r="H2440">
        <v>3</v>
      </c>
      <c r="I2440">
        <v>3</v>
      </c>
      <c r="J2440">
        <v>1</v>
      </c>
      <c r="K2440">
        <v>0</v>
      </c>
      <c r="L2440">
        <v>5</v>
      </c>
      <c r="M2440">
        <v>2</v>
      </c>
      <c r="O2440" s="7">
        <v>2188</v>
      </c>
      <c r="P2440">
        <v>0.22600000000000001</v>
      </c>
      <c r="R2440">
        <v>2.1</v>
      </c>
      <c r="S2440">
        <v>0.49</v>
      </c>
    </row>
    <row r="2441" spans="1:19" x14ac:dyDescent="0.25">
      <c r="A2441">
        <v>1335</v>
      </c>
      <c r="B2441">
        <v>1340</v>
      </c>
      <c r="C2441">
        <v>100</v>
      </c>
      <c r="D2441">
        <v>8</v>
      </c>
      <c r="E2441">
        <v>1</v>
      </c>
      <c r="F2441">
        <v>1</v>
      </c>
      <c r="G2441">
        <v>3</v>
      </c>
      <c r="H2441">
        <v>3</v>
      </c>
      <c r="I2441">
        <v>3</v>
      </c>
      <c r="J2441">
        <v>1</v>
      </c>
      <c r="K2441">
        <v>0</v>
      </c>
      <c r="L2441">
        <v>5</v>
      </c>
      <c r="M2441">
        <v>2</v>
      </c>
      <c r="O2441">
        <v>2189</v>
      </c>
      <c r="P2441" s="9">
        <v>0.2</v>
      </c>
      <c r="R2441">
        <v>2.2999999999999998</v>
      </c>
      <c r="S2441">
        <v>0.66</v>
      </c>
    </row>
    <row r="2442" spans="1:19" x14ac:dyDescent="0.25">
      <c r="A2442">
        <v>1340</v>
      </c>
      <c r="B2442">
        <v>1345</v>
      </c>
      <c r="C2442">
        <v>100</v>
      </c>
      <c r="D2442">
        <v>10</v>
      </c>
      <c r="E2442">
        <v>1</v>
      </c>
      <c r="F2442">
        <v>1</v>
      </c>
      <c r="G2442">
        <v>3</v>
      </c>
      <c r="H2442">
        <v>3</v>
      </c>
      <c r="I2442">
        <v>3</v>
      </c>
      <c r="J2442">
        <v>1</v>
      </c>
      <c r="K2442">
        <v>0</v>
      </c>
      <c r="L2442">
        <v>5</v>
      </c>
      <c r="M2442">
        <v>1</v>
      </c>
      <c r="O2442" s="7">
        <v>2190</v>
      </c>
      <c r="P2442">
        <v>0.22</v>
      </c>
      <c r="R2442">
        <v>2.6</v>
      </c>
      <c r="S2442">
        <v>0.25</v>
      </c>
    </row>
    <row r="2443" spans="1:19" x14ac:dyDescent="0.25">
      <c r="A2443">
        <v>1345</v>
      </c>
      <c r="B2443">
        <v>1350</v>
      </c>
      <c r="C2443">
        <v>100</v>
      </c>
      <c r="D2443">
        <v>8</v>
      </c>
      <c r="E2443">
        <v>1</v>
      </c>
      <c r="F2443">
        <v>1</v>
      </c>
      <c r="G2443">
        <v>3</v>
      </c>
      <c r="H2443">
        <v>3</v>
      </c>
      <c r="I2443">
        <v>3</v>
      </c>
      <c r="J2443">
        <v>1</v>
      </c>
      <c r="K2443">
        <v>0</v>
      </c>
      <c r="L2443">
        <v>5</v>
      </c>
      <c r="M2443">
        <v>1</v>
      </c>
      <c r="O2443">
        <v>2191</v>
      </c>
      <c r="P2443">
        <v>0.13300000000000001</v>
      </c>
      <c r="R2443">
        <v>1.2</v>
      </c>
      <c r="S2443">
        <v>0.12</v>
      </c>
    </row>
    <row r="2444" spans="1:19" x14ac:dyDescent="0.25">
      <c r="A2444">
        <v>1350</v>
      </c>
      <c r="B2444">
        <v>1355</v>
      </c>
      <c r="C2444">
        <v>100</v>
      </c>
      <c r="D2444">
        <v>6</v>
      </c>
      <c r="E2444">
        <v>1</v>
      </c>
      <c r="F2444">
        <v>2</v>
      </c>
      <c r="G2444">
        <v>3</v>
      </c>
      <c r="H2444">
        <v>3</v>
      </c>
      <c r="I2444">
        <v>3</v>
      </c>
      <c r="J2444">
        <v>1</v>
      </c>
      <c r="K2444">
        <v>0</v>
      </c>
      <c r="L2444">
        <v>5</v>
      </c>
      <c r="M2444">
        <v>2</v>
      </c>
      <c r="O2444" s="7">
        <v>2192</v>
      </c>
      <c r="P2444">
        <v>0.32900000000000001</v>
      </c>
      <c r="R2444">
        <v>2.8</v>
      </c>
      <c r="S2444">
        <v>0.33</v>
      </c>
    </row>
    <row r="2445" spans="1:19" x14ac:dyDescent="0.25">
      <c r="A2445">
        <v>1355</v>
      </c>
      <c r="B2445">
        <v>1360</v>
      </c>
      <c r="C2445">
        <v>100</v>
      </c>
      <c r="D2445">
        <v>10</v>
      </c>
      <c r="E2445">
        <v>1</v>
      </c>
      <c r="F2445">
        <v>2</v>
      </c>
      <c r="G2445">
        <v>3</v>
      </c>
      <c r="H2445">
        <v>3</v>
      </c>
      <c r="I2445">
        <v>1</v>
      </c>
      <c r="J2445">
        <v>1</v>
      </c>
      <c r="K2445">
        <v>0</v>
      </c>
      <c r="L2445">
        <v>5</v>
      </c>
      <c r="M2445">
        <v>2</v>
      </c>
      <c r="N2445" s="8" t="s">
        <v>1815</v>
      </c>
      <c r="O2445">
        <v>2193</v>
      </c>
      <c r="P2445">
        <v>0.63200000000000001</v>
      </c>
      <c r="R2445">
        <v>5.8</v>
      </c>
      <c r="S2445">
        <v>2.0699999999999998</v>
      </c>
    </row>
    <row r="2446" spans="1:19" x14ac:dyDescent="0.25">
      <c r="A2446">
        <v>1360</v>
      </c>
      <c r="B2446">
        <v>1365</v>
      </c>
      <c r="C2446">
        <v>100</v>
      </c>
      <c r="D2446">
        <v>15</v>
      </c>
      <c r="E2446">
        <v>1</v>
      </c>
      <c r="F2446">
        <v>1</v>
      </c>
      <c r="G2446">
        <v>3</v>
      </c>
      <c r="H2446">
        <v>3</v>
      </c>
      <c r="I2446">
        <v>0</v>
      </c>
      <c r="J2446">
        <v>1</v>
      </c>
      <c r="K2446">
        <v>0</v>
      </c>
      <c r="L2446">
        <v>5</v>
      </c>
      <c r="M2446">
        <v>1</v>
      </c>
      <c r="N2446" s="8" t="s">
        <v>1816</v>
      </c>
      <c r="O2446" s="7">
        <v>2194</v>
      </c>
      <c r="P2446">
        <v>0.114</v>
      </c>
      <c r="R2446">
        <v>1.4</v>
      </c>
      <c r="S2446">
        <v>0.4</v>
      </c>
    </row>
    <row r="2447" spans="1:19" x14ac:dyDescent="0.25">
      <c r="A2447">
        <v>1365</v>
      </c>
      <c r="B2447">
        <v>1370</v>
      </c>
      <c r="C2447">
        <v>100</v>
      </c>
      <c r="D2447">
        <v>10</v>
      </c>
      <c r="E2447">
        <v>1</v>
      </c>
      <c r="F2447">
        <v>2</v>
      </c>
      <c r="G2447">
        <v>3</v>
      </c>
      <c r="H2447">
        <v>3</v>
      </c>
      <c r="I2447">
        <v>1</v>
      </c>
      <c r="J2447">
        <v>1</v>
      </c>
      <c r="K2447">
        <v>0</v>
      </c>
      <c r="L2447">
        <v>5</v>
      </c>
      <c r="M2447">
        <v>1</v>
      </c>
      <c r="O2447">
        <v>2195</v>
      </c>
      <c r="P2447">
        <v>0.10299999999999999</v>
      </c>
      <c r="R2447">
        <v>0.8</v>
      </c>
      <c r="S2447">
        <v>0.31</v>
      </c>
    </row>
    <row r="2448" spans="1:19" x14ac:dyDescent="0.25">
      <c r="A2448">
        <v>1370</v>
      </c>
      <c r="B2448">
        <v>1375</v>
      </c>
      <c r="C2448">
        <v>100</v>
      </c>
      <c r="D2448">
        <v>15</v>
      </c>
      <c r="E2448">
        <v>1</v>
      </c>
      <c r="F2448">
        <v>1</v>
      </c>
      <c r="G2448">
        <v>3</v>
      </c>
      <c r="H2448">
        <v>3</v>
      </c>
      <c r="I2448">
        <v>2</v>
      </c>
      <c r="J2448">
        <v>1</v>
      </c>
      <c r="K2448">
        <v>0</v>
      </c>
      <c r="L2448">
        <v>5</v>
      </c>
      <c r="M2448">
        <v>1</v>
      </c>
      <c r="O2448" s="7">
        <v>2196</v>
      </c>
      <c r="P2448">
        <v>0.128</v>
      </c>
      <c r="R2448">
        <v>1.3</v>
      </c>
      <c r="S2448">
        <v>0.27</v>
      </c>
    </row>
    <row r="2449" spans="1:19" x14ac:dyDescent="0.25">
      <c r="A2449">
        <v>1375</v>
      </c>
      <c r="B2449">
        <v>1380</v>
      </c>
      <c r="C2449">
        <v>100</v>
      </c>
      <c r="D2449">
        <v>6</v>
      </c>
      <c r="E2449">
        <v>1</v>
      </c>
      <c r="F2449">
        <v>2</v>
      </c>
      <c r="G2449">
        <v>3</v>
      </c>
      <c r="H2449">
        <v>3</v>
      </c>
      <c r="I2449">
        <v>1</v>
      </c>
      <c r="J2449">
        <v>1</v>
      </c>
      <c r="K2449">
        <v>0</v>
      </c>
      <c r="L2449">
        <v>5</v>
      </c>
      <c r="M2449">
        <v>1</v>
      </c>
      <c r="O2449">
        <v>2197</v>
      </c>
      <c r="P2449">
        <v>0.109</v>
      </c>
      <c r="R2449">
        <v>1</v>
      </c>
      <c r="S2449">
        <v>0.43</v>
      </c>
    </row>
    <row r="2450" spans="1:19" x14ac:dyDescent="0.25">
      <c r="A2450">
        <v>1380</v>
      </c>
      <c r="B2450">
        <v>1385</v>
      </c>
      <c r="C2450">
        <v>100</v>
      </c>
      <c r="D2450">
        <v>8</v>
      </c>
      <c r="E2450">
        <v>1</v>
      </c>
      <c r="F2450">
        <v>1</v>
      </c>
      <c r="G2450">
        <v>3</v>
      </c>
      <c r="H2450">
        <v>3</v>
      </c>
      <c r="I2450">
        <v>2</v>
      </c>
      <c r="J2450">
        <v>1</v>
      </c>
      <c r="K2450">
        <v>0</v>
      </c>
      <c r="L2450">
        <v>5</v>
      </c>
      <c r="M2450">
        <v>1</v>
      </c>
      <c r="O2450" s="7">
        <v>2198</v>
      </c>
      <c r="P2450">
        <v>7.0000000000000007E-2</v>
      </c>
      <c r="R2450">
        <v>0.8</v>
      </c>
      <c r="S2450">
        <v>0.31</v>
      </c>
    </row>
    <row r="2451" spans="1:19" x14ac:dyDescent="0.25">
      <c r="A2451">
        <v>1385</v>
      </c>
      <c r="B2451">
        <v>1390</v>
      </c>
      <c r="C2451">
        <v>100</v>
      </c>
      <c r="D2451">
        <v>10</v>
      </c>
      <c r="E2451">
        <v>1</v>
      </c>
      <c r="F2451">
        <v>1</v>
      </c>
      <c r="G2451">
        <v>3</v>
      </c>
      <c r="H2451">
        <v>3</v>
      </c>
      <c r="I2451">
        <v>2</v>
      </c>
      <c r="J2451">
        <v>1</v>
      </c>
      <c r="K2451">
        <v>0</v>
      </c>
      <c r="L2451">
        <v>5</v>
      </c>
      <c r="M2451">
        <v>2</v>
      </c>
      <c r="O2451">
        <v>2199</v>
      </c>
      <c r="P2451">
        <v>0.17</v>
      </c>
      <c r="R2451">
        <v>3.5</v>
      </c>
      <c r="S2451">
        <v>0.71</v>
      </c>
    </row>
    <row r="2452" spans="1:19" x14ac:dyDescent="0.25">
      <c r="M2452"/>
      <c r="N2452" s="20" t="s">
        <v>600</v>
      </c>
      <c r="O2452" s="80">
        <v>2200</v>
      </c>
      <c r="P2452" s="43">
        <v>1.1200000000000001</v>
      </c>
      <c r="R2452" s="43">
        <v>104</v>
      </c>
      <c r="S2452" s="43">
        <v>0.54</v>
      </c>
    </row>
    <row r="2453" spans="1:19" x14ac:dyDescent="0.25">
      <c r="A2453">
        <v>1390</v>
      </c>
      <c r="B2453">
        <v>1395</v>
      </c>
      <c r="C2453">
        <v>100</v>
      </c>
      <c r="D2453">
        <v>8</v>
      </c>
      <c r="E2453">
        <v>1</v>
      </c>
      <c r="F2453">
        <v>1</v>
      </c>
      <c r="G2453">
        <v>3</v>
      </c>
      <c r="H2453">
        <v>3</v>
      </c>
      <c r="I2453">
        <v>2</v>
      </c>
      <c r="J2453">
        <v>1</v>
      </c>
      <c r="K2453">
        <v>0</v>
      </c>
      <c r="L2453">
        <v>5</v>
      </c>
      <c r="M2453">
        <v>1</v>
      </c>
      <c r="O2453">
        <v>2201</v>
      </c>
      <c r="P2453">
        <v>4.7E-2</v>
      </c>
      <c r="R2453">
        <v>0.7</v>
      </c>
      <c r="S2453">
        <v>0.1</v>
      </c>
    </row>
    <row r="2454" spans="1:19" x14ac:dyDescent="0.25">
      <c r="A2454">
        <v>1395</v>
      </c>
      <c r="B2454">
        <v>1400</v>
      </c>
      <c r="C2454">
        <v>100</v>
      </c>
      <c r="D2454">
        <v>8</v>
      </c>
      <c r="E2454">
        <v>1</v>
      </c>
      <c r="F2454">
        <v>1</v>
      </c>
      <c r="G2454">
        <v>3</v>
      </c>
      <c r="H2454">
        <v>3</v>
      </c>
      <c r="I2454">
        <v>1</v>
      </c>
      <c r="J2454">
        <v>1</v>
      </c>
      <c r="K2454">
        <v>0</v>
      </c>
      <c r="L2454">
        <v>5</v>
      </c>
      <c r="M2454">
        <v>1</v>
      </c>
      <c r="N2454" s="8" t="s">
        <v>1817</v>
      </c>
      <c r="O2454" s="7">
        <v>2202</v>
      </c>
      <c r="P2454" s="10">
        <v>0.14099999999999999</v>
      </c>
      <c r="R2454">
        <v>1.3</v>
      </c>
      <c r="S2454">
        <v>0.22</v>
      </c>
    </row>
    <row r="2455" spans="1:19" x14ac:dyDescent="0.25">
      <c r="A2455">
        <v>1400</v>
      </c>
      <c r="B2455">
        <v>1405</v>
      </c>
      <c r="C2455">
        <v>100</v>
      </c>
      <c r="D2455">
        <v>10</v>
      </c>
      <c r="E2455">
        <v>1</v>
      </c>
      <c r="F2455">
        <v>1</v>
      </c>
      <c r="G2455">
        <v>2</v>
      </c>
      <c r="H2455">
        <v>3</v>
      </c>
      <c r="I2455">
        <v>2</v>
      </c>
      <c r="J2455">
        <v>1</v>
      </c>
      <c r="K2455">
        <v>0</v>
      </c>
      <c r="L2455">
        <v>5</v>
      </c>
      <c r="M2455">
        <v>1</v>
      </c>
      <c r="O2455">
        <v>2203</v>
      </c>
      <c r="P2455">
        <v>7.9000000000000001E-2</v>
      </c>
      <c r="R2455">
        <v>0.9</v>
      </c>
      <c r="S2455">
        <v>0.2</v>
      </c>
    </row>
    <row r="2456" spans="1:19" x14ac:dyDescent="0.25">
      <c r="A2456">
        <v>1405</v>
      </c>
      <c r="B2456">
        <v>1410</v>
      </c>
      <c r="C2456">
        <v>100</v>
      </c>
      <c r="D2456">
        <v>15</v>
      </c>
      <c r="E2456">
        <v>1</v>
      </c>
      <c r="F2456">
        <v>1</v>
      </c>
      <c r="G2456">
        <v>3</v>
      </c>
      <c r="H2456">
        <v>3</v>
      </c>
      <c r="I2456">
        <v>2</v>
      </c>
      <c r="J2456">
        <v>1</v>
      </c>
      <c r="K2456">
        <v>0</v>
      </c>
      <c r="L2456">
        <v>5</v>
      </c>
      <c r="M2456">
        <v>2</v>
      </c>
      <c r="N2456" s="8" t="s">
        <v>1818</v>
      </c>
      <c r="O2456" s="7">
        <v>2204</v>
      </c>
      <c r="P2456">
        <v>0.158</v>
      </c>
      <c r="R2456">
        <v>2.2000000000000002</v>
      </c>
      <c r="S2456">
        <v>1.53</v>
      </c>
    </row>
    <row r="2457" spans="1:19" x14ac:dyDescent="0.25">
      <c r="A2457">
        <v>1410</v>
      </c>
      <c r="B2457">
        <v>1415</v>
      </c>
      <c r="C2457">
        <v>100</v>
      </c>
      <c r="D2457">
        <v>10</v>
      </c>
      <c r="E2457">
        <v>1</v>
      </c>
      <c r="F2457">
        <v>1</v>
      </c>
      <c r="G2457">
        <v>2</v>
      </c>
      <c r="H2457">
        <v>3</v>
      </c>
      <c r="I2457">
        <v>2</v>
      </c>
      <c r="J2457">
        <v>1</v>
      </c>
      <c r="K2457">
        <v>0</v>
      </c>
      <c r="L2457">
        <v>5</v>
      </c>
      <c r="M2457">
        <v>1</v>
      </c>
      <c r="N2457" s="8" t="s">
        <v>1819</v>
      </c>
      <c r="O2457">
        <v>2205</v>
      </c>
      <c r="P2457">
        <v>0.129</v>
      </c>
      <c r="R2457">
        <v>1.4</v>
      </c>
      <c r="S2457">
        <v>1.1299999999999999</v>
      </c>
    </row>
    <row r="2458" spans="1:19" x14ac:dyDescent="0.25">
      <c r="A2458">
        <v>1415</v>
      </c>
      <c r="B2458">
        <v>1420</v>
      </c>
      <c r="C2458">
        <v>100</v>
      </c>
      <c r="D2458">
        <v>10</v>
      </c>
      <c r="E2458">
        <v>1</v>
      </c>
      <c r="F2458">
        <v>1</v>
      </c>
      <c r="G2458">
        <v>3</v>
      </c>
      <c r="H2458">
        <v>3</v>
      </c>
      <c r="I2458">
        <v>2</v>
      </c>
      <c r="J2458">
        <v>1</v>
      </c>
      <c r="K2458">
        <v>0</v>
      </c>
      <c r="L2458">
        <v>5</v>
      </c>
      <c r="M2458">
        <v>1</v>
      </c>
      <c r="O2458" s="7">
        <v>2206</v>
      </c>
      <c r="P2458">
        <v>8.4000000000000005E-2</v>
      </c>
      <c r="R2458">
        <v>0.8</v>
      </c>
      <c r="S2458">
        <v>0.53</v>
      </c>
    </row>
    <row r="2459" spans="1:19" x14ac:dyDescent="0.25">
      <c r="M2459"/>
      <c r="N2459" s="8" t="s">
        <v>1820</v>
      </c>
    </row>
    <row r="2460" spans="1:19" x14ac:dyDescent="0.25">
      <c r="M2460"/>
      <c r="N2460" s="8" t="s">
        <v>1821</v>
      </c>
    </row>
    <row r="2461" spans="1:19" x14ac:dyDescent="0.25">
      <c r="M2461"/>
      <c r="N2461" s="8" t="s">
        <v>1822</v>
      </c>
    </row>
    <row r="2462" spans="1:19" x14ac:dyDescent="0.25">
      <c r="M2462"/>
      <c r="N2462" s="8" t="s">
        <v>1823</v>
      </c>
    </row>
    <row r="2463" spans="1:19" x14ac:dyDescent="0.25">
      <c r="M2463"/>
      <c r="N2463" s="8" t="s">
        <v>1824</v>
      </c>
    </row>
    <row r="2465" spans="1:33" x14ac:dyDescent="0.25">
      <c r="A2465" s="72" t="s">
        <v>1825</v>
      </c>
      <c r="B2465" s="72"/>
      <c r="C2465" s="70" t="s">
        <v>1826</v>
      </c>
      <c r="D2465" s="70"/>
      <c r="E2465" s="70"/>
      <c r="F2465" s="75" t="s">
        <v>1827</v>
      </c>
      <c r="G2465" s="70"/>
      <c r="H2465" s="70"/>
      <c r="I2465" s="70"/>
      <c r="J2465" s="75" t="s">
        <v>1828</v>
      </c>
      <c r="K2465" s="70"/>
      <c r="L2465" s="70"/>
      <c r="M2465" s="1" t="s">
        <v>4</v>
      </c>
      <c r="N2465" s="75" t="s">
        <v>5</v>
      </c>
      <c r="O2465" s="70"/>
      <c r="P2465" s="70"/>
      <c r="Q2465" s="70" t="s">
        <v>283</v>
      </c>
      <c r="R2465" s="70"/>
      <c r="U2465" t="s">
        <v>14</v>
      </c>
      <c r="X2465" t="s">
        <v>178</v>
      </c>
      <c r="Y2465" t="s">
        <v>36</v>
      </c>
      <c r="Z2465" t="s">
        <v>284</v>
      </c>
      <c r="AA2465" t="s">
        <v>285</v>
      </c>
      <c r="AB2465" t="s">
        <v>1684</v>
      </c>
      <c r="AC2465" t="s">
        <v>1685</v>
      </c>
      <c r="AD2465" t="s">
        <v>288</v>
      </c>
      <c r="AE2465" t="s">
        <v>289</v>
      </c>
      <c r="AF2465" t="s">
        <v>290</v>
      </c>
      <c r="AG2465" s="8" t="s">
        <v>1686</v>
      </c>
    </row>
    <row r="2466" spans="1:33" x14ac:dyDescent="0.25">
      <c r="A2466" s="70" t="s">
        <v>1619</v>
      </c>
      <c r="B2466" s="70"/>
      <c r="C2466" s="70"/>
      <c r="D2466" s="70"/>
      <c r="E2466" s="70"/>
      <c r="F2466" s="70" t="s">
        <v>1620</v>
      </c>
      <c r="G2466" s="70"/>
      <c r="H2466" s="70"/>
      <c r="I2466" s="70"/>
      <c r="J2466" s="70" t="s">
        <v>1621</v>
      </c>
      <c r="K2466" s="70"/>
      <c r="L2466" s="70"/>
      <c r="M2466" t="s">
        <v>1829</v>
      </c>
      <c r="N2466" s="75" t="s">
        <v>1162</v>
      </c>
      <c r="O2466" s="70"/>
      <c r="P2466" s="70"/>
      <c r="Q2466" s="70"/>
      <c r="R2466" s="4"/>
      <c r="U2466">
        <v>1</v>
      </c>
      <c r="V2466" t="s">
        <v>22</v>
      </c>
      <c r="X2466" t="s">
        <v>180</v>
      </c>
      <c r="Y2466" t="s">
        <v>181</v>
      </c>
      <c r="Z2466" s="6" t="s">
        <v>296</v>
      </c>
      <c r="AA2466" t="s">
        <v>182</v>
      </c>
      <c r="AB2466" t="s">
        <v>182</v>
      </c>
      <c r="AC2466" t="s">
        <v>182</v>
      </c>
      <c r="AD2466" t="s">
        <v>182</v>
      </c>
      <c r="AE2466" t="s">
        <v>1689</v>
      </c>
      <c r="AF2466" t="s">
        <v>182</v>
      </c>
      <c r="AG2466" t="s">
        <v>182</v>
      </c>
    </row>
    <row r="2467" spans="1:33" x14ac:dyDescent="0.25">
      <c r="A2467" s="2" t="s">
        <v>15</v>
      </c>
      <c r="B2467" s="2"/>
      <c r="C2467" s="2" t="s">
        <v>16</v>
      </c>
      <c r="D2467" s="2" t="s">
        <v>17</v>
      </c>
      <c r="E2467" s="2" t="s">
        <v>18</v>
      </c>
      <c r="F2467" s="2" t="s">
        <v>16</v>
      </c>
      <c r="G2467" s="2" t="s">
        <v>19</v>
      </c>
      <c r="H2467" s="2" t="s">
        <v>18</v>
      </c>
      <c r="I2467" s="2" t="s">
        <v>16</v>
      </c>
      <c r="J2467" s="2" t="s">
        <v>17</v>
      </c>
      <c r="K2467" s="2" t="s">
        <v>18</v>
      </c>
      <c r="L2467" s="2" t="s">
        <v>16</v>
      </c>
      <c r="M2467" s="2" t="s">
        <v>299</v>
      </c>
      <c r="N2467" s="70" t="s">
        <v>300</v>
      </c>
      <c r="O2467" s="70"/>
      <c r="P2467" s="70"/>
      <c r="Q2467" s="70" t="s">
        <v>301</v>
      </c>
      <c r="R2467" s="70"/>
      <c r="U2467">
        <v>2</v>
      </c>
      <c r="V2467" t="s">
        <v>302</v>
      </c>
      <c r="Y2467" t="s">
        <v>183</v>
      </c>
      <c r="Z2467" s="6" t="s">
        <v>303</v>
      </c>
      <c r="AA2467" t="s">
        <v>1691</v>
      </c>
      <c r="AB2467" t="s">
        <v>1691</v>
      </c>
      <c r="AC2467" t="s">
        <v>184</v>
      </c>
      <c r="AD2467" t="s">
        <v>184</v>
      </c>
      <c r="AE2467" t="s">
        <v>1692</v>
      </c>
      <c r="AF2467" t="s">
        <v>306</v>
      </c>
      <c r="AG2467" t="s">
        <v>184</v>
      </c>
    </row>
    <row r="2468" spans="1:33" x14ac:dyDescent="0.25">
      <c r="A2468" s="2"/>
      <c r="B2468" s="2"/>
      <c r="C2468" s="2"/>
      <c r="D2468" s="2"/>
      <c r="E2468" s="2">
        <v>90</v>
      </c>
      <c r="F2468" s="2"/>
      <c r="G2468" s="2"/>
      <c r="H2468" s="2"/>
      <c r="I2468" s="2"/>
      <c r="J2468" s="2"/>
      <c r="K2468" s="2"/>
      <c r="L2468" s="2"/>
      <c r="M2468" s="21"/>
      <c r="N2468" s="4"/>
      <c r="O2468" s="2"/>
      <c r="P2468" s="2"/>
      <c r="Q2468" s="2"/>
      <c r="R2468" s="2"/>
      <c r="S2468" s="8" t="s">
        <v>1830</v>
      </c>
      <c r="T2468" s="8" t="s">
        <v>1831</v>
      </c>
      <c r="U2468">
        <v>5</v>
      </c>
      <c r="V2468" t="s">
        <v>1693</v>
      </c>
      <c r="Y2468" t="s">
        <v>186</v>
      </c>
      <c r="Z2468" s="6" t="s">
        <v>310</v>
      </c>
      <c r="AA2468" t="s">
        <v>1695</v>
      </c>
      <c r="AB2468" t="s">
        <v>1695</v>
      </c>
      <c r="AC2468" t="s">
        <v>187</v>
      </c>
      <c r="AD2468" t="s">
        <v>187</v>
      </c>
      <c r="AE2468" t="s">
        <v>1696</v>
      </c>
      <c r="AF2468" t="s">
        <v>187</v>
      </c>
      <c r="AG2468" t="s">
        <v>187</v>
      </c>
    </row>
    <row r="2469" spans="1:33" x14ac:dyDescent="0.25">
      <c r="A2469" s="70" t="s">
        <v>1697</v>
      </c>
      <c r="B2469" s="70"/>
      <c r="C2469" s="4"/>
      <c r="D2469" s="4"/>
      <c r="E2469" s="4"/>
      <c r="F2469" s="4"/>
      <c r="M2469"/>
      <c r="N2469" s="70" t="s">
        <v>50</v>
      </c>
      <c r="O2469" s="70"/>
      <c r="S2469" s="8" t="s">
        <v>1832</v>
      </c>
      <c r="T2469" s="8" t="s">
        <v>1833</v>
      </c>
      <c r="U2469">
        <v>6</v>
      </c>
      <c r="V2469" t="s">
        <v>1698</v>
      </c>
      <c r="Y2469" t="s">
        <v>188</v>
      </c>
      <c r="Z2469" t="s">
        <v>316</v>
      </c>
      <c r="AA2469" t="s">
        <v>1699</v>
      </c>
      <c r="AB2469" t="s">
        <v>1699</v>
      </c>
      <c r="AC2469" t="s">
        <v>189</v>
      </c>
      <c r="AD2469" t="s">
        <v>189</v>
      </c>
      <c r="AE2469" t="s">
        <v>1700</v>
      </c>
      <c r="AF2469" t="s">
        <v>189</v>
      </c>
      <c r="AG2469" t="s">
        <v>189</v>
      </c>
    </row>
    <row r="2470" spans="1:33" x14ac:dyDescent="0.25">
      <c r="A2470" t="s">
        <v>33</v>
      </c>
      <c r="B2470" t="s">
        <v>34</v>
      </c>
      <c r="C2470" t="s">
        <v>35</v>
      </c>
      <c r="D2470" t="s">
        <v>36</v>
      </c>
      <c r="E2470" t="s">
        <v>37</v>
      </c>
      <c r="F2470" t="s">
        <v>1701</v>
      </c>
      <c r="G2470" t="s">
        <v>39</v>
      </c>
      <c r="H2470" t="s">
        <v>40</v>
      </c>
      <c r="I2470" t="s">
        <v>41</v>
      </c>
      <c r="J2470" t="s">
        <v>1684</v>
      </c>
      <c r="K2470" t="s">
        <v>319</v>
      </c>
      <c r="L2470" t="s">
        <v>43</v>
      </c>
      <c r="M2470" t="s">
        <v>44</v>
      </c>
      <c r="N2470" t="s">
        <v>45</v>
      </c>
      <c r="O2470" t="s">
        <v>46</v>
      </c>
      <c r="P2470" t="s">
        <v>47</v>
      </c>
      <c r="Q2470" t="s">
        <v>48</v>
      </c>
      <c r="R2470" t="s">
        <v>321</v>
      </c>
      <c r="S2470">
        <v>10</v>
      </c>
      <c r="U2470">
        <v>10</v>
      </c>
      <c r="V2470" t="s">
        <v>315</v>
      </c>
      <c r="Z2470" s="6" t="s">
        <v>328</v>
      </c>
      <c r="AE2470" t="s">
        <v>1705</v>
      </c>
    </row>
    <row r="2471" spans="1:33" x14ac:dyDescent="0.25">
      <c r="M2471" s="43" t="s">
        <v>660</v>
      </c>
      <c r="N2471" s="43">
        <v>2207</v>
      </c>
      <c r="O2471" s="43">
        <v>5.0000000000000001E-3</v>
      </c>
      <c r="Q2471" s="43">
        <v>0.3</v>
      </c>
      <c r="R2471">
        <v>0.01</v>
      </c>
      <c r="U2471" t="s">
        <v>1164</v>
      </c>
      <c r="Z2471" s="8" t="s">
        <v>330</v>
      </c>
    </row>
    <row r="2472" spans="1:33" x14ac:dyDescent="0.25">
      <c r="A2472">
        <v>0</v>
      </c>
      <c r="B2472">
        <v>5</v>
      </c>
      <c r="C2472">
        <v>85</v>
      </c>
      <c r="D2472">
        <v>20</v>
      </c>
      <c r="E2472">
        <v>1</v>
      </c>
      <c r="F2472">
        <v>2</v>
      </c>
      <c r="G2472">
        <v>1</v>
      </c>
      <c r="H2472">
        <v>1</v>
      </c>
      <c r="I2472">
        <v>0</v>
      </c>
      <c r="J2472">
        <v>2</v>
      </c>
      <c r="K2472">
        <v>1</v>
      </c>
      <c r="L2472">
        <v>1</v>
      </c>
      <c r="M2472" s="8" t="s">
        <v>1834</v>
      </c>
      <c r="N2472" s="7">
        <v>2208</v>
      </c>
      <c r="O2472">
        <v>9.5000000000000001E-2</v>
      </c>
      <c r="Q2472">
        <v>2.7</v>
      </c>
      <c r="R2472" t="s">
        <v>326</v>
      </c>
      <c r="S2472" s="83">
        <v>0.06</v>
      </c>
      <c r="T2472" s="4">
        <v>0.16300000000000001</v>
      </c>
    </row>
    <row r="2473" spans="1:33" x14ac:dyDescent="0.25">
      <c r="A2473">
        <v>5</v>
      </c>
      <c r="B2473">
        <v>10</v>
      </c>
      <c r="C2473">
        <v>99</v>
      </c>
      <c r="D2473">
        <v>8</v>
      </c>
      <c r="E2473">
        <v>1</v>
      </c>
      <c r="F2473">
        <v>2</v>
      </c>
      <c r="G2473">
        <v>1</v>
      </c>
      <c r="H2473">
        <v>1</v>
      </c>
      <c r="I2473">
        <v>0</v>
      </c>
      <c r="J2473">
        <v>1</v>
      </c>
      <c r="L2473">
        <v>0</v>
      </c>
      <c r="M2473" s="8" t="s">
        <v>1835</v>
      </c>
      <c r="N2473" s="8">
        <v>2209</v>
      </c>
      <c r="O2473">
        <v>0.10299999999999999</v>
      </c>
      <c r="Q2473">
        <v>1.9</v>
      </c>
      <c r="R2473">
        <v>0.01</v>
      </c>
      <c r="S2473" s="83">
        <v>0.11700000000000001</v>
      </c>
      <c r="V2473" s="8" t="s">
        <v>1709</v>
      </c>
    </row>
    <row r="2474" spans="1:33" x14ac:dyDescent="0.25">
      <c r="A2474">
        <v>10</v>
      </c>
      <c r="B2474">
        <v>15</v>
      </c>
      <c r="C2474">
        <v>100</v>
      </c>
      <c r="D2474">
        <v>3</v>
      </c>
      <c r="E2474">
        <v>1</v>
      </c>
      <c r="F2474">
        <v>2</v>
      </c>
      <c r="G2474">
        <v>1</v>
      </c>
      <c r="H2474">
        <v>1</v>
      </c>
      <c r="I2474">
        <v>0</v>
      </c>
      <c r="J2474">
        <v>2</v>
      </c>
      <c r="L2474">
        <v>0</v>
      </c>
      <c r="M2474" s="8" t="s">
        <v>1836</v>
      </c>
      <c r="N2474" s="7">
        <v>2210</v>
      </c>
      <c r="O2474">
        <v>9.1999999999999998E-2</v>
      </c>
      <c r="Q2474">
        <v>3.4</v>
      </c>
      <c r="R2474">
        <v>0.01</v>
      </c>
      <c r="S2474" s="83">
        <v>7.0000000000000007E-2</v>
      </c>
      <c r="T2474" s="10">
        <v>0.22600000000000001</v>
      </c>
    </row>
    <row r="2475" spans="1:33" x14ac:dyDescent="0.25">
      <c r="A2475">
        <v>15</v>
      </c>
      <c r="B2475">
        <v>20</v>
      </c>
      <c r="C2475">
        <v>100</v>
      </c>
      <c r="D2475">
        <v>4</v>
      </c>
      <c r="E2475">
        <v>1</v>
      </c>
      <c r="F2475">
        <v>2</v>
      </c>
      <c r="G2475">
        <v>1</v>
      </c>
      <c r="H2475">
        <v>1</v>
      </c>
      <c r="I2475">
        <v>1</v>
      </c>
      <c r="J2475">
        <v>1</v>
      </c>
      <c r="L2475">
        <v>0</v>
      </c>
      <c r="M2475"/>
      <c r="N2475" s="8">
        <v>2211</v>
      </c>
      <c r="O2475">
        <v>0.221</v>
      </c>
      <c r="Q2475">
        <v>3.9</v>
      </c>
      <c r="R2475">
        <v>0.02</v>
      </c>
      <c r="S2475" s="83">
        <v>0.12</v>
      </c>
    </row>
    <row r="2476" spans="1:33" x14ac:dyDescent="0.25">
      <c r="A2476">
        <v>20</v>
      </c>
      <c r="B2476">
        <v>25</v>
      </c>
      <c r="C2476">
        <v>100</v>
      </c>
      <c r="D2476">
        <v>4</v>
      </c>
      <c r="E2476">
        <v>1</v>
      </c>
      <c r="F2476">
        <v>2</v>
      </c>
      <c r="G2476">
        <v>1</v>
      </c>
      <c r="H2476">
        <v>1</v>
      </c>
      <c r="I2476">
        <v>1</v>
      </c>
      <c r="J2476">
        <v>2</v>
      </c>
      <c r="L2476">
        <v>0</v>
      </c>
      <c r="M2476"/>
      <c r="N2476" s="7">
        <v>2212</v>
      </c>
      <c r="O2476">
        <v>0.24</v>
      </c>
      <c r="Q2476">
        <v>2</v>
      </c>
      <c r="R2476">
        <v>0.04</v>
      </c>
      <c r="S2476" s="83">
        <v>0.17799999999999999</v>
      </c>
      <c r="T2476" s="10">
        <v>0.28899999999999998</v>
      </c>
    </row>
    <row r="2477" spans="1:33" x14ac:dyDescent="0.25">
      <c r="A2477">
        <v>25</v>
      </c>
      <c r="B2477">
        <v>30</v>
      </c>
      <c r="C2477">
        <v>100</v>
      </c>
      <c r="D2477">
        <v>10</v>
      </c>
      <c r="E2477">
        <v>1</v>
      </c>
      <c r="F2477">
        <v>2</v>
      </c>
      <c r="G2477">
        <v>1</v>
      </c>
      <c r="H2477">
        <v>1</v>
      </c>
      <c r="I2477">
        <v>1</v>
      </c>
      <c r="J2477">
        <v>1</v>
      </c>
      <c r="L2477">
        <v>0</v>
      </c>
      <c r="M2477"/>
      <c r="N2477" s="8">
        <v>2213</v>
      </c>
      <c r="O2477">
        <v>0.17</v>
      </c>
      <c r="Q2477">
        <v>1.7</v>
      </c>
      <c r="R2477">
        <v>0.04</v>
      </c>
      <c r="S2477" s="83">
        <v>0.19700000000000001</v>
      </c>
      <c r="U2477" s="8" t="s">
        <v>1837</v>
      </c>
      <c r="V2477" s="8" t="s">
        <v>1838</v>
      </c>
      <c r="X2477" s="8" t="s">
        <v>1833</v>
      </c>
    </row>
    <row r="2478" spans="1:33" x14ac:dyDescent="0.25">
      <c r="A2478">
        <v>30</v>
      </c>
      <c r="B2478">
        <v>35</v>
      </c>
      <c r="C2478">
        <v>100</v>
      </c>
      <c r="D2478">
        <v>6</v>
      </c>
      <c r="E2478">
        <v>1</v>
      </c>
      <c r="F2478">
        <v>2</v>
      </c>
      <c r="G2478">
        <v>1</v>
      </c>
      <c r="H2478">
        <v>1</v>
      </c>
      <c r="I2478">
        <v>1</v>
      </c>
      <c r="J2478">
        <v>2</v>
      </c>
      <c r="L2478">
        <v>0</v>
      </c>
      <c r="M2478"/>
      <c r="N2478" s="7">
        <v>2214</v>
      </c>
      <c r="O2478">
        <v>0.106</v>
      </c>
      <c r="Q2478">
        <v>1.2</v>
      </c>
      <c r="R2478">
        <v>0.03</v>
      </c>
      <c r="S2478" s="83">
        <v>0.19900000000000001</v>
      </c>
      <c r="T2478" s="10">
        <v>0.27700000000000002</v>
      </c>
      <c r="U2478" s="8" t="s">
        <v>1839</v>
      </c>
      <c r="V2478" s="8" t="s">
        <v>1839</v>
      </c>
      <c r="X2478" s="8" t="s">
        <v>1840</v>
      </c>
      <c r="Y2478">
        <f>AVERAGE(O2472:O2483,O2485:O2488)</f>
        <v>0.35574999999999996</v>
      </c>
    </row>
    <row r="2479" spans="1:33" x14ac:dyDescent="0.25">
      <c r="A2479">
        <v>35</v>
      </c>
      <c r="B2479">
        <v>40</v>
      </c>
      <c r="C2479">
        <v>100</v>
      </c>
      <c r="D2479">
        <v>12</v>
      </c>
      <c r="E2479">
        <v>1</v>
      </c>
      <c r="F2479">
        <v>2</v>
      </c>
      <c r="G2479">
        <v>2</v>
      </c>
      <c r="H2479">
        <v>1</v>
      </c>
      <c r="I2479">
        <v>1</v>
      </c>
      <c r="J2479">
        <v>1</v>
      </c>
      <c r="K2479">
        <v>1</v>
      </c>
      <c r="L2479">
        <v>1</v>
      </c>
      <c r="M2479" s="8" t="s">
        <v>1841</v>
      </c>
      <c r="N2479" s="8">
        <v>2215</v>
      </c>
      <c r="O2479">
        <v>0.15</v>
      </c>
      <c r="Q2479">
        <v>1</v>
      </c>
      <c r="R2479">
        <v>7.0000000000000007E-2</v>
      </c>
      <c r="S2479" s="83">
        <v>0.14799999999999999</v>
      </c>
      <c r="U2479">
        <f>AVERAGE(O2472:O2479)</f>
        <v>0.14712500000000001</v>
      </c>
      <c r="V2479" s="10">
        <f>AVERAGE(S2472:S2479)</f>
        <v>0.136125</v>
      </c>
      <c r="X2479">
        <f>AVERAGE(T2472:T2478)</f>
        <v>0.23874999999999999</v>
      </c>
    </row>
    <row r="2480" spans="1:33" x14ac:dyDescent="0.25">
      <c r="A2480">
        <v>40</v>
      </c>
      <c r="B2480">
        <v>45</v>
      </c>
      <c r="C2480">
        <v>100</v>
      </c>
      <c r="D2480">
        <v>5</v>
      </c>
      <c r="E2480">
        <v>1</v>
      </c>
      <c r="F2480">
        <v>1</v>
      </c>
      <c r="G2480">
        <v>3</v>
      </c>
      <c r="H2480">
        <v>1</v>
      </c>
      <c r="I2480">
        <v>1</v>
      </c>
      <c r="J2480">
        <v>2</v>
      </c>
      <c r="K2480">
        <v>3</v>
      </c>
      <c r="L2480">
        <v>3</v>
      </c>
      <c r="M2480" s="8" t="s">
        <v>1842</v>
      </c>
      <c r="N2480" s="7">
        <v>2216</v>
      </c>
      <c r="O2480">
        <v>0.57999999999999996</v>
      </c>
      <c r="Q2480">
        <v>8.4</v>
      </c>
      <c r="R2480">
        <v>0.31</v>
      </c>
      <c r="S2480" s="83">
        <v>0.19900000000000001</v>
      </c>
      <c r="T2480" s="10">
        <v>0.504</v>
      </c>
    </row>
    <row r="2481" spans="1:24" x14ac:dyDescent="0.25">
      <c r="A2481">
        <v>45</v>
      </c>
      <c r="B2481">
        <v>50</v>
      </c>
      <c r="C2481">
        <v>100</v>
      </c>
      <c r="D2481">
        <v>4</v>
      </c>
      <c r="E2481">
        <v>1</v>
      </c>
      <c r="F2481">
        <v>2</v>
      </c>
      <c r="G2481">
        <v>1</v>
      </c>
      <c r="H2481">
        <v>1</v>
      </c>
      <c r="I2481">
        <v>0</v>
      </c>
      <c r="J2481">
        <v>2</v>
      </c>
      <c r="K2481">
        <v>5</v>
      </c>
      <c r="L2481">
        <v>2</v>
      </c>
      <c r="M2481" s="8" t="s">
        <v>1843</v>
      </c>
      <c r="N2481" s="8">
        <v>2217</v>
      </c>
      <c r="O2481">
        <v>0.42599999999999999</v>
      </c>
      <c r="Q2481">
        <v>2.6</v>
      </c>
      <c r="R2481">
        <v>0.36</v>
      </c>
      <c r="S2481" s="83">
        <v>0.19400000000000001</v>
      </c>
    </row>
    <row r="2482" spans="1:24" x14ac:dyDescent="0.25">
      <c r="A2482">
        <v>50</v>
      </c>
      <c r="B2482">
        <v>55</v>
      </c>
      <c r="C2482">
        <v>100</v>
      </c>
      <c r="D2482">
        <v>7</v>
      </c>
      <c r="E2482">
        <v>1</v>
      </c>
      <c r="F2482">
        <v>2</v>
      </c>
      <c r="G2482">
        <v>2</v>
      </c>
      <c r="H2482">
        <v>2</v>
      </c>
      <c r="I2482">
        <v>1</v>
      </c>
      <c r="J2482">
        <v>2</v>
      </c>
      <c r="K2482">
        <v>5</v>
      </c>
      <c r="L2482">
        <v>3</v>
      </c>
      <c r="M2482" s="8" t="s">
        <v>1844</v>
      </c>
      <c r="N2482" s="7">
        <v>2218</v>
      </c>
      <c r="O2482">
        <v>0.48499999999999999</v>
      </c>
      <c r="Q2482">
        <v>6.1</v>
      </c>
      <c r="R2482">
        <v>0.43</v>
      </c>
      <c r="S2482" s="83">
        <v>0.34799999999999998</v>
      </c>
      <c r="T2482" s="10">
        <v>0.49099999999999999</v>
      </c>
    </row>
    <row r="2483" spans="1:24" x14ac:dyDescent="0.25">
      <c r="A2483">
        <v>55</v>
      </c>
      <c r="B2483">
        <v>60</v>
      </c>
      <c r="C2483">
        <v>100</v>
      </c>
      <c r="D2483">
        <v>12</v>
      </c>
      <c r="E2483">
        <v>1</v>
      </c>
      <c r="F2483">
        <v>1</v>
      </c>
      <c r="G2483">
        <v>3</v>
      </c>
      <c r="H2483">
        <v>2</v>
      </c>
      <c r="I2483">
        <v>0</v>
      </c>
      <c r="J2483">
        <v>1</v>
      </c>
      <c r="K2483">
        <v>4</v>
      </c>
      <c r="L2483">
        <v>3</v>
      </c>
      <c r="M2483" s="8" t="s">
        <v>1845</v>
      </c>
      <c r="N2483" s="8">
        <v>2219</v>
      </c>
      <c r="O2483">
        <v>0.47</v>
      </c>
      <c r="Q2483">
        <v>4.0999999999999996</v>
      </c>
      <c r="R2483">
        <v>0.44</v>
      </c>
      <c r="S2483" s="83">
        <v>0.52300000000000002</v>
      </c>
    </row>
    <row r="2484" spans="1:24" x14ac:dyDescent="0.25">
      <c r="M2484" s="45" t="s">
        <v>600</v>
      </c>
      <c r="N2484" s="80">
        <v>2220</v>
      </c>
      <c r="O2484" s="43">
        <v>1.01</v>
      </c>
      <c r="Q2484" s="43">
        <v>96.4</v>
      </c>
      <c r="R2484" s="43">
        <v>0.63</v>
      </c>
    </row>
    <row r="2485" spans="1:24" x14ac:dyDescent="0.25">
      <c r="A2485">
        <v>60</v>
      </c>
      <c r="B2485">
        <v>65</v>
      </c>
      <c r="C2485">
        <v>100</v>
      </c>
      <c r="D2485">
        <v>3</v>
      </c>
      <c r="E2485">
        <v>1</v>
      </c>
      <c r="F2485">
        <v>1</v>
      </c>
      <c r="G2485">
        <v>3</v>
      </c>
      <c r="H2485">
        <v>2</v>
      </c>
      <c r="I2485">
        <v>1</v>
      </c>
      <c r="J2485">
        <v>2</v>
      </c>
      <c r="K2485">
        <v>4</v>
      </c>
      <c r="L2485">
        <v>3</v>
      </c>
      <c r="M2485" s="8" t="s">
        <v>1846</v>
      </c>
      <c r="N2485" s="8">
        <v>2221</v>
      </c>
      <c r="O2485">
        <v>0.626</v>
      </c>
      <c r="Q2485">
        <v>10.5</v>
      </c>
      <c r="R2485">
        <v>0.42</v>
      </c>
      <c r="S2485" s="83">
        <v>0.438</v>
      </c>
      <c r="T2485" s="10">
        <v>0.504</v>
      </c>
    </row>
    <row r="2486" spans="1:24" x14ac:dyDescent="0.25">
      <c r="A2486">
        <v>65</v>
      </c>
      <c r="B2486">
        <v>70</v>
      </c>
      <c r="C2486">
        <v>100</v>
      </c>
      <c r="D2486">
        <v>7</v>
      </c>
      <c r="E2486">
        <v>1</v>
      </c>
      <c r="F2486">
        <v>1</v>
      </c>
      <c r="G2486">
        <v>2</v>
      </c>
      <c r="H2486">
        <v>3</v>
      </c>
      <c r="I2486">
        <v>2</v>
      </c>
      <c r="J2486">
        <v>2</v>
      </c>
      <c r="K2486">
        <v>5</v>
      </c>
      <c r="L2486">
        <v>3</v>
      </c>
      <c r="M2486" s="8" t="s">
        <v>1847</v>
      </c>
      <c r="N2486" s="7">
        <v>2222</v>
      </c>
      <c r="O2486">
        <v>0.57199999999999995</v>
      </c>
      <c r="Q2486">
        <v>9.6999999999999993</v>
      </c>
      <c r="R2486">
        <v>0.35</v>
      </c>
      <c r="S2486" s="83">
        <v>0.70499999999999996</v>
      </c>
    </row>
    <row r="2487" spans="1:24" x14ac:dyDescent="0.25">
      <c r="A2487">
        <v>70</v>
      </c>
      <c r="B2487">
        <v>75</v>
      </c>
      <c r="C2487">
        <v>100</v>
      </c>
      <c r="D2487">
        <v>3</v>
      </c>
      <c r="E2487">
        <v>1</v>
      </c>
      <c r="F2487">
        <v>1</v>
      </c>
      <c r="G2487">
        <v>3</v>
      </c>
      <c r="H2487">
        <v>3</v>
      </c>
      <c r="I2487">
        <v>2</v>
      </c>
      <c r="J2487">
        <v>2</v>
      </c>
      <c r="K2487">
        <v>5</v>
      </c>
      <c r="L2487">
        <v>3</v>
      </c>
      <c r="M2487" s="8" t="s">
        <v>1848</v>
      </c>
      <c r="N2487" s="8">
        <v>2223</v>
      </c>
      <c r="O2487">
        <v>0.43</v>
      </c>
      <c r="Q2487">
        <v>5.2</v>
      </c>
      <c r="R2487">
        <v>0.42</v>
      </c>
      <c r="S2487" s="83">
        <v>0.65500000000000003</v>
      </c>
      <c r="T2487" s="10">
        <v>0.49099999999999999</v>
      </c>
      <c r="U2487" s="8" t="s">
        <v>1849</v>
      </c>
      <c r="V2487" s="8" t="s">
        <v>1849</v>
      </c>
      <c r="X2487" s="8" t="s">
        <v>1849</v>
      </c>
    </row>
    <row r="2488" spans="1:24" x14ac:dyDescent="0.25">
      <c r="A2488">
        <v>75</v>
      </c>
      <c r="B2488">
        <v>80</v>
      </c>
      <c r="C2488">
        <v>100</v>
      </c>
      <c r="D2488">
        <v>3</v>
      </c>
      <c r="E2488">
        <v>1</v>
      </c>
      <c r="F2488">
        <v>1</v>
      </c>
      <c r="G2488">
        <v>3</v>
      </c>
      <c r="H2488">
        <v>3</v>
      </c>
      <c r="I2488">
        <v>2</v>
      </c>
      <c r="J2488">
        <v>1</v>
      </c>
      <c r="K2488">
        <v>5</v>
      </c>
      <c r="L2488">
        <v>3</v>
      </c>
      <c r="M2488" s="8" t="s">
        <v>1850</v>
      </c>
      <c r="N2488" s="7">
        <v>2224</v>
      </c>
      <c r="O2488">
        <v>0.92600000000000005</v>
      </c>
      <c r="Q2488">
        <v>9.8000000000000007</v>
      </c>
      <c r="R2488">
        <v>0.53</v>
      </c>
      <c r="S2488" s="83">
        <v>0.40400000000000003</v>
      </c>
      <c r="U2488">
        <f>AVERAGE(O2480:O2483,O2486:O2488)</f>
        <v>0.5555714285714286</v>
      </c>
      <c r="V2488">
        <f>AVERAGE(R2480:R2483,R2485:R2488)</f>
        <v>0.40749999999999997</v>
      </c>
      <c r="X2488" s="10">
        <f>AVERAGE(T2480:T2487)</f>
        <v>0.49750000000000005</v>
      </c>
    </row>
    <row r="2489" spans="1:24" x14ac:dyDescent="0.25">
      <c r="A2489">
        <v>80</v>
      </c>
      <c r="B2489">
        <v>85</v>
      </c>
      <c r="C2489">
        <v>100</v>
      </c>
      <c r="D2489">
        <v>3</v>
      </c>
      <c r="E2489">
        <v>1</v>
      </c>
      <c r="F2489">
        <v>1</v>
      </c>
      <c r="G2489">
        <v>3</v>
      </c>
      <c r="H2489">
        <v>3</v>
      </c>
      <c r="I2489">
        <v>3</v>
      </c>
      <c r="J2489">
        <v>1</v>
      </c>
      <c r="K2489">
        <v>5</v>
      </c>
      <c r="L2489">
        <v>3</v>
      </c>
      <c r="M2489" s="8" t="s">
        <v>1851</v>
      </c>
      <c r="N2489" s="8">
        <v>2225</v>
      </c>
      <c r="O2489">
        <v>0.41499999999999998</v>
      </c>
      <c r="Q2489">
        <v>4.5999999999999996</v>
      </c>
      <c r="R2489">
        <v>0.37</v>
      </c>
      <c r="T2489" s="10">
        <v>0.45300000000000001</v>
      </c>
    </row>
    <row r="2490" spans="1:24" x14ac:dyDescent="0.25">
      <c r="A2490">
        <v>85</v>
      </c>
      <c r="B2490">
        <v>90</v>
      </c>
      <c r="C2490">
        <v>100</v>
      </c>
      <c r="D2490">
        <v>3</v>
      </c>
      <c r="E2490">
        <v>1</v>
      </c>
      <c r="F2490">
        <v>1</v>
      </c>
      <c r="G2490">
        <v>3</v>
      </c>
      <c r="H2490">
        <v>2</v>
      </c>
      <c r="I2490">
        <v>3</v>
      </c>
      <c r="J2490">
        <v>1</v>
      </c>
      <c r="K2490">
        <v>5</v>
      </c>
      <c r="L2490">
        <v>2</v>
      </c>
      <c r="M2490"/>
      <c r="N2490" s="7">
        <v>2226</v>
      </c>
      <c r="O2490">
        <v>0.64200000000000002</v>
      </c>
      <c r="Q2490">
        <v>9.4</v>
      </c>
      <c r="R2490">
        <v>0.56000000000000005</v>
      </c>
    </row>
    <row r="2491" spans="1:24" x14ac:dyDescent="0.25">
      <c r="A2491">
        <v>90</v>
      </c>
      <c r="B2491">
        <v>95</v>
      </c>
      <c r="C2491">
        <v>100</v>
      </c>
      <c r="D2491">
        <v>3</v>
      </c>
      <c r="E2491">
        <v>1</v>
      </c>
      <c r="F2491">
        <v>1</v>
      </c>
      <c r="G2491">
        <v>3</v>
      </c>
      <c r="H2491">
        <v>2</v>
      </c>
      <c r="I2491">
        <v>2</v>
      </c>
      <c r="J2491">
        <v>2</v>
      </c>
      <c r="K2491">
        <v>5</v>
      </c>
      <c r="L2491">
        <v>2</v>
      </c>
      <c r="M2491"/>
      <c r="N2491" s="8">
        <v>2227</v>
      </c>
      <c r="O2491">
        <v>0.54700000000000004</v>
      </c>
      <c r="Q2491">
        <v>8.1999999999999993</v>
      </c>
      <c r="R2491">
        <v>0.47</v>
      </c>
      <c r="T2491" s="10">
        <v>0.47199999999999998</v>
      </c>
    </row>
    <row r="2492" spans="1:24" x14ac:dyDescent="0.25">
      <c r="A2492">
        <v>95</v>
      </c>
      <c r="B2492">
        <v>100</v>
      </c>
      <c r="C2492">
        <v>100</v>
      </c>
      <c r="D2492">
        <v>5</v>
      </c>
      <c r="E2492">
        <v>1</v>
      </c>
      <c r="F2492">
        <v>1</v>
      </c>
      <c r="G2492">
        <v>3</v>
      </c>
      <c r="H2492">
        <v>2</v>
      </c>
      <c r="I2492">
        <v>2</v>
      </c>
      <c r="J2492">
        <v>1</v>
      </c>
      <c r="K2492">
        <v>5</v>
      </c>
      <c r="L2492">
        <v>2</v>
      </c>
      <c r="M2492" s="8" t="s">
        <v>1852</v>
      </c>
      <c r="N2492" s="7">
        <v>2228</v>
      </c>
      <c r="O2492">
        <v>0.47399999999999998</v>
      </c>
      <c r="Q2492">
        <v>12</v>
      </c>
      <c r="R2492">
        <v>0.38</v>
      </c>
      <c r="T2492" s="4"/>
    </row>
    <row r="2493" spans="1:24" x14ac:dyDescent="0.25">
      <c r="A2493">
        <v>100</v>
      </c>
      <c r="B2493">
        <v>105</v>
      </c>
      <c r="C2493">
        <v>100</v>
      </c>
      <c r="D2493">
        <v>7</v>
      </c>
      <c r="E2493">
        <v>1</v>
      </c>
      <c r="F2493">
        <v>1</v>
      </c>
      <c r="G2493">
        <v>3</v>
      </c>
      <c r="H2493">
        <v>2</v>
      </c>
      <c r="I2493">
        <v>2</v>
      </c>
      <c r="J2493">
        <v>2</v>
      </c>
      <c r="K2493">
        <v>5</v>
      </c>
      <c r="L2493">
        <v>2</v>
      </c>
      <c r="M2493"/>
      <c r="N2493" s="8">
        <v>2229</v>
      </c>
      <c r="O2493">
        <v>0.49099999999999999</v>
      </c>
      <c r="Q2493">
        <v>4.9000000000000004</v>
      </c>
      <c r="R2493">
        <v>0.56999999999999995</v>
      </c>
      <c r="T2493" s="10">
        <v>0.44700000000000001</v>
      </c>
    </row>
    <row r="2494" spans="1:24" x14ac:dyDescent="0.25">
      <c r="A2494">
        <v>105</v>
      </c>
      <c r="B2494">
        <v>110</v>
      </c>
      <c r="C2494">
        <v>100</v>
      </c>
      <c r="D2494">
        <v>7</v>
      </c>
      <c r="E2494">
        <v>1</v>
      </c>
      <c r="F2494">
        <v>1</v>
      </c>
      <c r="G2494">
        <v>3</v>
      </c>
      <c r="H2494">
        <v>1</v>
      </c>
      <c r="I2494">
        <v>2</v>
      </c>
      <c r="J2494">
        <v>2</v>
      </c>
      <c r="K2494">
        <v>5</v>
      </c>
      <c r="L2494">
        <v>1</v>
      </c>
      <c r="M2494"/>
      <c r="N2494" s="7">
        <v>2230</v>
      </c>
      <c r="O2494">
        <v>0.32400000000000001</v>
      </c>
      <c r="Q2494">
        <v>4.2</v>
      </c>
      <c r="R2494">
        <v>0.43</v>
      </c>
    </row>
    <row r="2495" spans="1:24" x14ac:dyDescent="0.25">
      <c r="A2495">
        <v>110</v>
      </c>
      <c r="B2495">
        <v>115</v>
      </c>
      <c r="C2495">
        <v>100</v>
      </c>
      <c r="D2495">
        <v>3</v>
      </c>
      <c r="E2495">
        <v>1</v>
      </c>
      <c r="F2495">
        <v>1</v>
      </c>
      <c r="G2495">
        <v>2</v>
      </c>
      <c r="H2495">
        <v>1</v>
      </c>
      <c r="I2495">
        <v>2</v>
      </c>
      <c r="J2495">
        <v>2</v>
      </c>
      <c r="K2495">
        <v>5</v>
      </c>
      <c r="L2495">
        <v>1</v>
      </c>
      <c r="M2495"/>
      <c r="N2495" s="8">
        <v>2231</v>
      </c>
      <c r="O2495">
        <v>6.7000000000000004E-2</v>
      </c>
      <c r="Q2495">
        <v>1</v>
      </c>
      <c r="R2495">
        <v>0.12</v>
      </c>
      <c r="T2495" s="10">
        <v>0.371</v>
      </c>
    </row>
    <row r="2496" spans="1:24" x14ac:dyDescent="0.25">
      <c r="A2496">
        <v>115</v>
      </c>
      <c r="B2496">
        <v>120</v>
      </c>
      <c r="C2496">
        <v>100</v>
      </c>
      <c r="D2496">
        <v>4</v>
      </c>
      <c r="E2496">
        <v>1</v>
      </c>
      <c r="F2496">
        <v>1</v>
      </c>
      <c r="G2496">
        <v>2</v>
      </c>
      <c r="H2496">
        <v>2</v>
      </c>
      <c r="I2496">
        <v>1</v>
      </c>
      <c r="J2496">
        <v>1</v>
      </c>
      <c r="K2496">
        <v>5</v>
      </c>
      <c r="L2496">
        <v>1</v>
      </c>
      <c r="M2496" s="8" t="s">
        <v>1853</v>
      </c>
      <c r="N2496" s="7">
        <v>2232</v>
      </c>
      <c r="O2496">
        <v>0.16800000000000001</v>
      </c>
      <c r="Q2496">
        <v>1.7</v>
      </c>
      <c r="R2496">
        <v>0.15</v>
      </c>
    </row>
    <row r="2497" spans="1:24" x14ac:dyDescent="0.25">
      <c r="A2497">
        <v>120</v>
      </c>
      <c r="B2497">
        <v>125</v>
      </c>
      <c r="C2497">
        <v>100</v>
      </c>
      <c r="D2497">
        <v>4</v>
      </c>
      <c r="E2497">
        <v>1</v>
      </c>
      <c r="F2497">
        <v>1</v>
      </c>
      <c r="G2497">
        <v>2</v>
      </c>
      <c r="H2497">
        <v>2</v>
      </c>
      <c r="I2497">
        <v>1</v>
      </c>
      <c r="J2497">
        <v>1</v>
      </c>
      <c r="K2497">
        <v>5</v>
      </c>
      <c r="L2497">
        <v>1</v>
      </c>
      <c r="M2497"/>
      <c r="N2497" s="8">
        <v>2233</v>
      </c>
      <c r="O2497">
        <v>8.2000000000000003E-2</v>
      </c>
      <c r="Q2497">
        <v>1</v>
      </c>
      <c r="R2497">
        <v>0.06</v>
      </c>
      <c r="T2497" s="10">
        <v>0.52900000000000003</v>
      </c>
    </row>
    <row r="2498" spans="1:24" x14ac:dyDescent="0.25">
      <c r="A2498">
        <v>125</v>
      </c>
      <c r="B2498">
        <v>130</v>
      </c>
      <c r="C2498">
        <v>100</v>
      </c>
      <c r="D2498">
        <v>2</v>
      </c>
      <c r="E2498">
        <v>1</v>
      </c>
      <c r="F2498">
        <v>1</v>
      </c>
      <c r="G2498">
        <v>2</v>
      </c>
      <c r="H2498">
        <v>2</v>
      </c>
      <c r="I2498">
        <v>1</v>
      </c>
      <c r="J2498">
        <v>1</v>
      </c>
      <c r="K2498">
        <v>5</v>
      </c>
      <c r="L2498">
        <v>1</v>
      </c>
      <c r="M2498" s="8" t="s">
        <v>1854</v>
      </c>
      <c r="N2498" s="7">
        <v>2234</v>
      </c>
      <c r="O2498">
        <v>0.08</v>
      </c>
      <c r="Q2498">
        <v>1</v>
      </c>
      <c r="R2498">
        <v>0.06</v>
      </c>
    </row>
    <row r="2499" spans="1:24" x14ac:dyDescent="0.25">
      <c r="A2499">
        <v>130</v>
      </c>
      <c r="B2499">
        <v>135</v>
      </c>
      <c r="C2499">
        <v>100</v>
      </c>
      <c r="D2499">
        <v>3</v>
      </c>
      <c r="E2499">
        <v>1</v>
      </c>
      <c r="F2499">
        <v>1</v>
      </c>
      <c r="G2499">
        <v>3</v>
      </c>
      <c r="H2499">
        <v>2</v>
      </c>
      <c r="I2499">
        <v>0</v>
      </c>
      <c r="J2499">
        <v>2</v>
      </c>
      <c r="K2499">
        <v>5</v>
      </c>
      <c r="L2499">
        <v>1</v>
      </c>
      <c r="M2499"/>
      <c r="N2499" s="8">
        <v>2235</v>
      </c>
      <c r="O2499">
        <v>0.11700000000000001</v>
      </c>
      <c r="Q2499">
        <v>1</v>
      </c>
      <c r="R2499">
        <v>0.1</v>
      </c>
      <c r="T2499" s="10">
        <v>0.22</v>
      </c>
    </row>
    <row r="2500" spans="1:24" x14ac:dyDescent="0.25">
      <c r="A2500">
        <v>135</v>
      </c>
      <c r="B2500">
        <v>140</v>
      </c>
      <c r="C2500">
        <v>100</v>
      </c>
      <c r="D2500">
        <v>3</v>
      </c>
      <c r="E2500">
        <v>1</v>
      </c>
      <c r="F2500">
        <v>1</v>
      </c>
      <c r="G2500">
        <v>2</v>
      </c>
      <c r="H2500">
        <v>2</v>
      </c>
      <c r="I2500">
        <v>1</v>
      </c>
      <c r="J2500">
        <v>1</v>
      </c>
      <c r="K2500">
        <v>5</v>
      </c>
      <c r="L2500">
        <v>1</v>
      </c>
      <c r="M2500"/>
      <c r="N2500" s="7">
        <v>2236</v>
      </c>
      <c r="O2500">
        <v>0.125</v>
      </c>
      <c r="Q2500">
        <v>0.6</v>
      </c>
      <c r="R2500">
        <v>0.12</v>
      </c>
    </row>
    <row r="2501" spans="1:24" x14ac:dyDescent="0.25">
      <c r="A2501">
        <v>140</v>
      </c>
      <c r="B2501">
        <v>145</v>
      </c>
      <c r="C2501">
        <v>100</v>
      </c>
      <c r="D2501">
        <v>8</v>
      </c>
      <c r="E2501">
        <v>1</v>
      </c>
      <c r="F2501">
        <v>1</v>
      </c>
      <c r="G2501">
        <v>2</v>
      </c>
      <c r="H2501">
        <v>2</v>
      </c>
      <c r="I2501">
        <v>1</v>
      </c>
      <c r="J2501">
        <v>2</v>
      </c>
      <c r="K2501">
        <v>5</v>
      </c>
      <c r="L2501">
        <v>1</v>
      </c>
      <c r="M2501"/>
      <c r="N2501" s="8">
        <v>2237</v>
      </c>
      <c r="O2501">
        <v>0.122</v>
      </c>
      <c r="Q2501">
        <v>0.8</v>
      </c>
      <c r="R2501">
        <v>0.12</v>
      </c>
      <c r="T2501" s="10">
        <v>0.23899999999999999</v>
      </c>
    </row>
    <row r="2502" spans="1:24" x14ac:dyDescent="0.25">
      <c r="A2502">
        <v>145</v>
      </c>
      <c r="B2502">
        <v>150</v>
      </c>
      <c r="C2502">
        <v>100</v>
      </c>
      <c r="D2502">
        <v>3</v>
      </c>
      <c r="E2502">
        <v>1</v>
      </c>
      <c r="F2502">
        <v>1</v>
      </c>
      <c r="G2502">
        <v>1</v>
      </c>
      <c r="H2502">
        <v>2</v>
      </c>
      <c r="I2502">
        <v>2</v>
      </c>
      <c r="J2502">
        <v>2</v>
      </c>
      <c r="K2502">
        <v>5</v>
      </c>
      <c r="L2502">
        <v>1</v>
      </c>
      <c r="M2502"/>
      <c r="N2502" s="7">
        <v>2238</v>
      </c>
      <c r="O2502">
        <v>0.107</v>
      </c>
      <c r="Q2502">
        <v>0.9</v>
      </c>
      <c r="R2502">
        <v>0.1</v>
      </c>
    </row>
    <row r="2503" spans="1:24" x14ac:dyDescent="0.25">
      <c r="A2503">
        <v>150</v>
      </c>
      <c r="B2503">
        <v>155</v>
      </c>
      <c r="C2503">
        <v>100</v>
      </c>
      <c r="D2503">
        <v>5</v>
      </c>
      <c r="E2503">
        <v>1</v>
      </c>
      <c r="F2503">
        <v>1</v>
      </c>
      <c r="G2503">
        <v>1</v>
      </c>
      <c r="H2503">
        <v>2</v>
      </c>
      <c r="I2503">
        <v>1</v>
      </c>
      <c r="J2503">
        <v>2</v>
      </c>
      <c r="K2503">
        <v>5</v>
      </c>
      <c r="L2503">
        <v>1</v>
      </c>
      <c r="M2503"/>
      <c r="N2503" s="8">
        <v>2239</v>
      </c>
      <c r="O2503">
        <v>0.10100000000000001</v>
      </c>
      <c r="Q2503">
        <v>0.8</v>
      </c>
      <c r="R2503">
        <v>0.1</v>
      </c>
      <c r="T2503" s="10">
        <v>0.252</v>
      </c>
    </row>
    <row r="2504" spans="1:24" x14ac:dyDescent="0.25">
      <c r="M2504" s="45" t="s">
        <v>369</v>
      </c>
      <c r="N2504" s="80">
        <v>2240</v>
      </c>
      <c r="O2504" s="43">
        <v>0.49199999999999999</v>
      </c>
      <c r="Q2504" s="43">
        <v>36.299999999999997</v>
      </c>
      <c r="R2504" s="43">
        <v>0.2</v>
      </c>
    </row>
    <row r="2505" spans="1:24" x14ac:dyDescent="0.25">
      <c r="A2505">
        <v>155</v>
      </c>
      <c r="B2505">
        <v>160</v>
      </c>
      <c r="C2505">
        <v>100</v>
      </c>
      <c r="D2505">
        <v>2</v>
      </c>
      <c r="E2505">
        <v>1</v>
      </c>
      <c r="F2505">
        <v>1</v>
      </c>
      <c r="G2505">
        <v>2</v>
      </c>
      <c r="H2505">
        <v>2</v>
      </c>
      <c r="I2505">
        <v>1</v>
      </c>
      <c r="J2505">
        <v>2</v>
      </c>
      <c r="K2505">
        <v>5</v>
      </c>
      <c r="L2505">
        <v>1</v>
      </c>
      <c r="M2505"/>
      <c r="N2505" s="8">
        <v>2241</v>
      </c>
      <c r="O2505">
        <v>0.17599999999999999</v>
      </c>
      <c r="Q2505">
        <v>1</v>
      </c>
      <c r="R2505">
        <v>0.18</v>
      </c>
    </row>
    <row r="2506" spans="1:24" x14ac:dyDescent="0.25">
      <c r="A2506">
        <v>160</v>
      </c>
      <c r="B2506">
        <v>165</v>
      </c>
      <c r="C2506">
        <v>100</v>
      </c>
      <c r="D2506">
        <v>4</v>
      </c>
      <c r="E2506">
        <v>1</v>
      </c>
      <c r="F2506">
        <v>1</v>
      </c>
      <c r="G2506">
        <v>1</v>
      </c>
      <c r="H2506">
        <v>2</v>
      </c>
      <c r="I2506">
        <v>1</v>
      </c>
      <c r="J2506">
        <v>1</v>
      </c>
      <c r="K2506">
        <v>5</v>
      </c>
      <c r="L2506">
        <v>1</v>
      </c>
      <c r="M2506" s="8" t="s">
        <v>1855</v>
      </c>
      <c r="N2506" s="7">
        <v>2242</v>
      </c>
      <c r="O2506">
        <v>0.29699999999999999</v>
      </c>
      <c r="Q2506">
        <v>1.5</v>
      </c>
      <c r="R2506">
        <v>0.27</v>
      </c>
      <c r="T2506" s="10">
        <v>0.19500000000000001</v>
      </c>
    </row>
    <row r="2507" spans="1:24" x14ac:dyDescent="0.25">
      <c r="A2507">
        <v>165</v>
      </c>
      <c r="B2507">
        <v>170</v>
      </c>
      <c r="C2507">
        <v>100</v>
      </c>
      <c r="D2507">
        <v>4</v>
      </c>
      <c r="E2507">
        <v>1</v>
      </c>
      <c r="F2507">
        <v>1</v>
      </c>
      <c r="G2507">
        <v>1</v>
      </c>
      <c r="H2507">
        <v>2</v>
      </c>
      <c r="I2507">
        <v>1</v>
      </c>
      <c r="J2507">
        <v>1</v>
      </c>
      <c r="K2507">
        <v>5</v>
      </c>
      <c r="L2507">
        <v>1</v>
      </c>
      <c r="M2507"/>
      <c r="N2507" s="8">
        <v>2243</v>
      </c>
      <c r="O2507" s="9">
        <v>0.3</v>
      </c>
      <c r="Q2507">
        <v>2</v>
      </c>
      <c r="R2507">
        <v>0.28999999999999998</v>
      </c>
    </row>
    <row r="2508" spans="1:24" x14ac:dyDescent="0.25">
      <c r="A2508">
        <v>170</v>
      </c>
      <c r="B2508">
        <v>175</v>
      </c>
      <c r="C2508">
        <v>100</v>
      </c>
      <c r="D2508">
        <v>3</v>
      </c>
      <c r="E2508">
        <v>1</v>
      </c>
      <c r="F2508">
        <v>1</v>
      </c>
      <c r="G2508">
        <v>2</v>
      </c>
      <c r="H2508">
        <v>2</v>
      </c>
      <c r="I2508">
        <v>1</v>
      </c>
      <c r="J2508">
        <v>1</v>
      </c>
      <c r="K2508">
        <v>5</v>
      </c>
      <c r="L2508">
        <v>1</v>
      </c>
      <c r="M2508"/>
      <c r="N2508" s="7">
        <v>2244</v>
      </c>
      <c r="O2508">
        <v>0.16500000000000001</v>
      </c>
      <c r="Q2508">
        <v>1.3</v>
      </c>
      <c r="R2508">
        <v>0.14000000000000001</v>
      </c>
      <c r="T2508" s="10">
        <v>0.1</v>
      </c>
    </row>
    <row r="2509" spans="1:24" x14ac:dyDescent="0.25">
      <c r="A2509">
        <v>175</v>
      </c>
      <c r="B2509">
        <v>180</v>
      </c>
      <c r="C2509">
        <v>100</v>
      </c>
      <c r="D2509">
        <v>4</v>
      </c>
      <c r="E2509">
        <v>1</v>
      </c>
      <c r="F2509">
        <v>1</v>
      </c>
      <c r="G2509">
        <v>1</v>
      </c>
      <c r="H2509">
        <v>2</v>
      </c>
      <c r="I2509">
        <v>1</v>
      </c>
      <c r="J2509">
        <v>1</v>
      </c>
      <c r="K2509">
        <v>5</v>
      </c>
      <c r="L2509">
        <v>1</v>
      </c>
      <c r="M2509"/>
      <c r="N2509" s="8">
        <v>2245</v>
      </c>
      <c r="O2509">
        <v>9.1999999999999998E-2</v>
      </c>
      <c r="Q2509">
        <v>0.5</v>
      </c>
      <c r="R2509">
        <v>0.11</v>
      </c>
    </row>
    <row r="2510" spans="1:24" x14ac:dyDescent="0.25">
      <c r="A2510">
        <v>180</v>
      </c>
      <c r="B2510">
        <v>185</v>
      </c>
      <c r="C2510">
        <v>100</v>
      </c>
      <c r="D2510">
        <v>4</v>
      </c>
      <c r="E2510">
        <v>1</v>
      </c>
      <c r="F2510">
        <v>1</v>
      </c>
      <c r="G2510">
        <v>3</v>
      </c>
      <c r="H2510">
        <v>2</v>
      </c>
      <c r="I2510">
        <v>1</v>
      </c>
      <c r="J2510">
        <v>1</v>
      </c>
      <c r="K2510">
        <v>5</v>
      </c>
      <c r="L2510">
        <v>2</v>
      </c>
      <c r="M2510"/>
      <c r="N2510" s="7">
        <v>2246</v>
      </c>
      <c r="O2510">
        <v>0.16200000000000001</v>
      </c>
      <c r="Q2510">
        <v>0.7</v>
      </c>
      <c r="R2510">
        <v>0.23</v>
      </c>
      <c r="T2510" s="10">
        <v>0.17</v>
      </c>
    </row>
    <row r="2511" spans="1:24" x14ac:dyDescent="0.25">
      <c r="A2511">
        <v>185</v>
      </c>
      <c r="B2511">
        <v>190</v>
      </c>
      <c r="C2511">
        <v>100</v>
      </c>
      <c r="D2511">
        <v>4</v>
      </c>
      <c r="E2511">
        <v>1</v>
      </c>
      <c r="F2511">
        <v>1</v>
      </c>
      <c r="G2511">
        <v>2</v>
      </c>
      <c r="H2511">
        <v>2</v>
      </c>
      <c r="I2511">
        <v>1</v>
      </c>
      <c r="J2511">
        <v>1</v>
      </c>
      <c r="K2511">
        <v>5</v>
      </c>
      <c r="L2511">
        <v>1</v>
      </c>
      <c r="M2511"/>
      <c r="N2511" s="8">
        <v>2247</v>
      </c>
      <c r="O2511">
        <v>0.121</v>
      </c>
      <c r="Q2511">
        <v>0.4</v>
      </c>
      <c r="R2511">
        <v>0.21</v>
      </c>
    </row>
    <row r="2512" spans="1:24" x14ac:dyDescent="0.25">
      <c r="A2512">
        <v>190</v>
      </c>
      <c r="B2512">
        <v>195</v>
      </c>
      <c r="C2512">
        <v>100</v>
      </c>
      <c r="D2512">
        <v>5</v>
      </c>
      <c r="E2512">
        <v>1</v>
      </c>
      <c r="F2512">
        <v>1</v>
      </c>
      <c r="G2512">
        <v>1</v>
      </c>
      <c r="H2512">
        <v>2</v>
      </c>
      <c r="I2512">
        <v>1</v>
      </c>
      <c r="J2512">
        <v>1</v>
      </c>
      <c r="K2512">
        <v>5</v>
      </c>
      <c r="L2512">
        <v>1</v>
      </c>
      <c r="M2512"/>
      <c r="N2512" s="7">
        <v>2248</v>
      </c>
      <c r="O2512">
        <v>8.6999999999999994E-2</v>
      </c>
      <c r="Q2512">
        <v>0.5</v>
      </c>
      <c r="R2512">
        <v>0.15</v>
      </c>
      <c r="T2512" s="10">
        <v>8.7999999999999995E-2</v>
      </c>
      <c r="U2512" s="8" t="s">
        <v>1856</v>
      </c>
      <c r="X2512" s="8" t="s">
        <v>1856</v>
      </c>
    </row>
    <row r="2513" spans="1:33" x14ac:dyDescent="0.25">
      <c r="A2513">
        <v>195</v>
      </c>
      <c r="B2513">
        <v>200</v>
      </c>
      <c r="C2513">
        <v>100</v>
      </c>
      <c r="D2513">
        <v>5</v>
      </c>
      <c r="E2513">
        <v>1</v>
      </c>
      <c r="F2513">
        <v>1</v>
      </c>
      <c r="G2513">
        <v>2</v>
      </c>
      <c r="H2513">
        <v>2</v>
      </c>
      <c r="I2513">
        <v>1</v>
      </c>
      <c r="J2513">
        <v>1</v>
      </c>
      <c r="K2513">
        <v>5</v>
      </c>
      <c r="L2513">
        <v>2</v>
      </c>
      <c r="M2513"/>
      <c r="N2513" s="8">
        <v>2249</v>
      </c>
      <c r="O2513">
        <v>0.13100000000000001</v>
      </c>
      <c r="Q2513">
        <v>0.8</v>
      </c>
      <c r="R2513">
        <v>0.2</v>
      </c>
      <c r="U2513">
        <f>AVERAGE(O2489:O2503,O2505:O2513)</f>
        <v>0.22470833333333329</v>
      </c>
      <c r="X2513" s="10">
        <f>AVERAGE(T2489:T2512)</f>
        <v>0.29466666666666669</v>
      </c>
    </row>
    <row r="2514" spans="1:33" x14ac:dyDescent="0.25">
      <c r="M2514"/>
    </row>
    <row r="2515" spans="1:33" x14ac:dyDescent="0.25">
      <c r="M2515" s="8" t="s">
        <v>1828</v>
      </c>
      <c r="U2515" s="8" t="s">
        <v>1857</v>
      </c>
      <c r="X2515" s="8" t="s">
        <v>1857</v>
      </c>
    </row>
    <row r="2516" spans="1:33" x14ac:dyDescent="0.25">
      <c r="M2516" t="s">
        <v>1858</v>
      </c>
      <c r="U2516">
        <f>AVERAGE(O2472:O2483,O2485:O2503,O2505:O2513)</f>
        <v>0.27712500000000007</v>
      </c>
      <c r="V2516">
        <f>AVERAGE(Q2472:Q2483,Q2485:Q2503,Q2505:Q2513)</f>
        <v>3.3750000000000009</v>
      </c>
      <c r="X2516">
        <f>AVERAGE(T2472:T2512)</f>
        <v>0.32405</v>
      </c>
    </row>
    <row r="2519" spans="1:33" x14ac:dyDescent="0.25">
      <c r="A2519" s="72" t="s">
        <v>1859</v>
      </c>
      <c r="B2519" s="72"/>
      <c r="C2519" s="70" t="s">
        <v>1860</v>
      </c>
      <c r="D2519" s="70"/>
      <c r="E2519" s="70"/>
      <c r="F2519" s="70" t="s">
        <v>1861</v>
      </c>
      <c r="G2519" s="70"/>
      <c r="H2519" s="70"/>
      <c r="I2519" s="70"/>
      <c r="J2519" s="75" t="s">
        <v>1828</v>
      </c>
      <c r="K2519" s="70"/>
      <c r="L2519" s="70"/>
      <c r="M2519" s="1" t="s">
        <v>4</v>
      </c>
      <c r="N2519" s="70" t="s">
        <v>5</v>
      </c>
      <c r="O2519" s="70"/>
      <c r="P2519" s="70"/>
      <c r="Q2519" s="70" t="s">
        <v>283</v>
      </c>
      <c r="R2519" s="70"/>
      <c r="U2519" t="s">
        <v>14</v>
      </c>
      <c r="X2519" t="s">
        <v>178</v>
      </c>
      <c r="Y2519" t="s">
        <v>36</v>
      </c>
      <c r="Z2519" t="s">
        <v>284</v>
      </c>
      <c r="AA2519" t="s">
        <v>285</v>
      </c>
      <c r="AB2519" t="s">
        <v>1684</v>
      </c>
      <c r="AC2519" t="s">
        <v>1685</v>
      </c>
      <c r="AD2519" t="s">
        <v>288</v>
      </c>
      <c r="AE2519" t="s">
        <v>289</v>
      </c>
      <c r="AF2519" t="s">
        <v>290</v>
      </c>
      <c r="AG2519" s="8" t="s">
        <v>1686</v>
      </c>
    </row>
    <row r="2520" spans="1:33" x14ac:dyDescent="0.25">
      <c r="A2520" s="70" t="s">
        <v>1619</v>
      </c>
      <c r="B2520" s="70"/>
      <c r="C2520" s="70"/>
      <c r="D2520" s="70"/>
      <c r="E2520" s="70"/>
      <c r="F2520" s="70" t="s">
        <v>1620</v>
      </c>
      <c r="G2520" s="70"/>
      <c r="H2520" s="70"/>
      <c r="I2520" s="70"/>
      <c r="J2520" s="70" t="s">
        <v>1621</v>
      </c>
      <c r="K2520" s="70"/>
      <c r="L2520" s="70"/>
      <c r="M2520" s="8" t="s">
        <v>1862</v>
      </c>
      <c r="N2520" s="70" t="s">
        <v>1162</v>
      </c>
      <c r="O2520" s="70"/>
      <c r="P2520" s="70"/>
      <c r="Q2520" s="70"/>
      <c r="R2520" s="4"/>
      <c r="U2520">
        <v>1</v>
      </c>
      <c r="V2520" t="s">
        <v>22</v>
      </c>
      <c r="X2520" t="s">
        <v>180</v>
      </c>
      <c r="Y2520" t="s">
        <v>181</v>
      </c>
      <c r="Z2520" s="6" t="s">
        <v>1688</v>
      </c>
      <c r="AA2520" t="s">
        <v>182</v>
      </c>
      <c r="AB2520" t="s">
        <v>182</v>
      </c>
      <c r="AC2520" t="s">
        <v>182</v>
      </c>
      <c r="AD2520" t="s">
        <v>182</v>
      </c>
      <c r="AE2520" t="s">
        <v>1689</v>
      </c>
      <c r="AF2520" t="s">
        <v>182</v>
      </c>
      <c r="AG2520" t="s">
        <v>182</v>
      </c>
    </row>
    <row r="2521" spans="1:33" x14ac:dyDescent="0.25">
      <c r="A2521" s="2" t="s">
        <v>15</v>
      </c>
      <c r="B2521" s="2"/>
      <c r="C2521" s="2" t="s">
        <v>16</v>
      </c>
      <c r="D2521" s="2" t="s">
        <v>17</v>
      </c>
      <c r="E2521" s="2" t="s">
        <v>18</v>
      </c>
      <c r="F2521" s="2" t="s">
        <v>16</v>
      </c>
      <c r="G2521" s="2" t="s">
        <v>19</v>
      </c>
      <c r="H2521" s="2" t="s">
        <v>18</v>
      </c>
      <c r="I2521" s="2" t="s">
        <v>16</v>
      </c>
      <c r="J2521" s="2" t="s">
        <v>17</v>
      </c>
      <c r="K2521" s="2" t="s">
        <v>18</v>
      </c>
      <c r="L2521" s="2" t="s">
        <v>16</v>
      </c>
      <c r="M2521" s="2" t="s">
        <v>299</v>
      </c>
      <c r="N2521" s="70" t="s">
        <v>300</v>
      </c>
      <c r="O2521" s="70"/>
      <c r="P2521" s="70"/>
      <c r="Q2521" s="70" t="s">
        <v>301</v>
      </c>
      <c r="R2521" s="70"/>
      <c r="U2521">
        <v>2</v>
      </c>
      <c r="V2521" t="s">
        <v>302</v>
      </c>
      <c r="Y2521" t="s">
        <v>183</v>
      </c>
      <c r="Z2521" s="6" t="s">
        <v>1690</v>
      </c>
      <c r="AA2521" t="s">
        <v>1691</v>
      </c>
      <c r="AB2521" t="s">
        <v>1691</v>
      </c>
      <c r="AC2521" t="s">
        <v>184</v>
      </c>
      <c r="AD2521" t="s">
        <v>184</v>
      </c>
      <c r="AE2521" t="s">
        <v>1692</v>
      </c>
      <c r="AF2521" t="s">
        <v>306</v>
      </c>
      <c r="AG2521" t="s">
        <v>184</v>
      </c>
    </row>
    <row r="2522" spans="1:33" x14ac:dyDescent="0.25">
      <c r="A2522" s="2"/>
      <c r="B2522" s="2"/>
      <c r="C2522" s="2">
        <v>0</v>
      </c>
      <c r="D2522" s="2"/>
      <c r="E2522" s="2">
        <v>90</v>
      </c>
      <c r="F2522" s="2">
        <v>190</v>
      </c>
      <c r="G2522" s="2">
        <v>15</v>
      </c>
      <c r="H2522" s="2">
        <v>87</v>
      </c>
      <c r="I2522" s="2"/>
      <c r="J2522" s="2"/>
      <c r="K2522" s="2"/>
      <c r="L2522" s="2"/>
      <c r="M2522" s="21"/>
      <c r="N2522" s="4"/>
      <c r="O2522" s="2"/>
      <c r="P2522" s="2"/>
      <c r="Q2522" s="2"/>
      <c r="R2522" s="2"/>
      <c r="T2522" s="8" t="s">
        <v>1831</v>
      </c>
      <c r="U2522">
        <v>5</v>
      </c>
      <c r="V2522" t="s">
        <v>1693</v>
      </c>
      <c r="Y2522" t="s">
        <v>186</v>
      </c>
      <c r="Z2522" s="6" t="s">
        <v>1694</v>
      </c>
      <c r="AA2522" t="s">
        <v>1695</v>
      </c>
      <c r="AB2522" t="s">
        <v>1695</v>
      </c>
      <c r="AC2522" t="s">
        <v>187</v>
      </c>
      <c r="AD2522" t="s">
        <v>187</v>
      </c>
      <c r="AE2522" t="s">
        <v>1696</v>
      </c>
      <c r="AF2522" t="s">
        <v>187</v>
      </c>
      <c r="AG2522" t="s">
        <v>187</v>
      </c>
    </row>
    <row r="2523" spans="1:33" x14ac:dyDescent="0.25">
      <c r="A2523" s="70" t="s">
        <v>1697</v>
      </c>
      <c r="B2523" s="70"/>
      <c r="C2523" s="4"/>
      <c r="D2523" s="4"/>
      <c r="E2523" s="4"/>
      <c r="F2523" s="4"/>
      <c r="M2523"/>
      <c r="N2523" s="70" t="s">
        <v>50</v>
      </c>
      <c r="O2523" s="70"/>
      <c r="T2523" s="8" t="s">
        <v>1863</v>
      </c>
      <c r="U2523">
        <v>6</v>
      </c>
      <c r="V2523" t="s">
        <v>1698</v>
      </c>
      <c r="Y2523" t="s">
        <v>188</v>
      </c>
      <c r="Z2523" t="s">
        <v>316</v>
      </c>
      <c r="AA2523" t="s">
        <v>1699</v>
      </c>
      <c r="AB2523" t="s">
        <v>1699</v>
      </c>
      <c r="AC2523" t="s">
        <v>189</v>
      </c>
      <c r="AD2523" t="s">
        <v>189</v>
      </c>
      <c r="AE2523" t="s">
        <v>1700</v>
      </c>
      <c r="AF2523" t="s">
        <v>189</v>
      </c>
      <c r="AG2523" t="s">
        <v>189</v>
      </c>
    </row>
    <row r="2524" spans="1:33" x14ac:dyDescent="0.25">
      <c r="A2524" t="s">
        <v>33</v>
      </c>
      <c r="B2524" t="s">
        <v>34</v>
      </c>
      <c r="C2524" t="s">
        <v>35</v>
      </c>
      <c r="D2524" t="s">
        <v>36</v>
      </c>
      <c r="E2524" t="s">
        <v>37</v>
      </c>
      <c r="F2524" t="s">
        <v>1701</v>
      </c>
      <c r="G2524" t="s">
        <v>39</v>
      </c>
      <c r="H2524" t="s">
        <v>40</v>
      </c>
      <c r="I2524" t="s">
        <v>41</v>
      </c>
      <c r="J2524" t="s">
        <v>1684</v>
      </c>
      <c r="K2524" t="s">
        <v>319</v>
      </c>
      <c r="L2524" t="s">
        <v>43</v>
      </c>
      <c r="M2524" t="s">
        <v>44</v>
      </c>
      <c r="N2524" t="s">
        <v>45</v>
      </c>
      <c r="O2524" t="s">
        <v>46</v>
      </c>
      <c r="P2524" t="s">
        <v>47</v>
      </c>
      <c r="Q2524" t="s">
        <v>48</v>
      </c>
      <c r="R2524" t="s">
        <v>321</v>
      </c>
      <c r="S2524" s="8" t="s">
        <v>1184</v>
      </c>
      <c r="U2524">
        <v>10</v>
      </c>
      <c r="V2524" t="s">
        <v>315</v>
      </c>
      <c r="Z2524" s="6" t="s">
        <v>1704</v>
      </c>
      <c r="AE2524" t="s">
        <v>1705</v>
      </c>
    </row>
    <row r="2525" spans="1:33" x14ac:dyDescent="0.25">
      <c r="M2525" s="43" t="s">
        <v>660</v>
      </c>
      <c r="N2525" s="43">
        <v>2250</v>
      </c>
      <c r="O2525" s="43">
        <v>4.0000000000000001E-3</v>
      </c>
      <c r="Q2525" t="s">
        <v>1706</v>
      </c>
      <c r="R2525">
        <v>0.02</v>
      </c>
      <c r="S2525">
        <v>1E-3</v>
      </c>
      <c r="U2525" t="s">
        <v>1164</v>
      </c>
      <c r="Z2525" s="8" t="s">
        <v>330</v>
      </c>
    </row>
    <row r="2526" spans="1:33" x14ac:dyDescent="0.25">
      <c r="A2526">
        <v>0</v>
      </c>
      <c r="B2526">
        <v>5</v>
      </c>
      <c r="C2526">
        <v>80</v>
      </c>
      <c r="D2526">
        <v>30</v>
      </c>
      <c r="E2526">
        <v>1</v>
      </c>
      <c r="F2526">
        <v>1</v>
      </c>
      <c r="G2526">
        <v>1</v>
      </c>
      <c r="H2526">
        <v>1</v>
      </c>
      <c r="I2526">
        <v>0</v>
      </c>
      <c r="J2526">
        <v>1</v>
      </c>
      <c r="K2526">
        <v>1</v>
      </c>
      <c r="L2526">
        <v>1</v>
      </c>
      <c r="M2526" s="8" t="s">
        <v>1864</v>
      </c>
      <c r="N2526" s="7">
        <v>2251</v>
      </c>
      <c r="O2526">
        <v>7.2999999999999995E-2</v>
      </c>
      <c r="Q2526">
        <v>0.3</v>
      </c>
      <c r="R2526">
        <v>0.01</v>
      </c>
      <c r="S2526">
        <v>0.02</v>
      </c>
      <c r="T2526" s="8" t="s">
        <v>1865</v>
      </c>
    </row>
    <row r="2527" spans="1:33" x14ac:dyDescent="0.25">
      <c r="A2527">
        <v>5</v>
      </c>
      <c r="B2527">
        <v>10</v>
      </c>
      <c r="C2527">
        <v>95</v>
      </c>
      <c r="D2527">
        <v>20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 s="8" t="s">
        <v>1866</v>
      </c>
      <c r="N2527" s="8">
        <v>2252</v>
      </c>
      <c r="O2527">
        <v>8.2000000000000003E-2</v>
      </c>
      <c r="Q2527">
        <v>1.9</v>
      </c>
      <c r="R2527" t="s">
        <v>326</v>
      </c>
      <c r="S2527">
        <v>4.5999999999999999E-2</v>
      </c>
      <c r="V2527" s="8" t="s">
        <v>1709</v>
      </c>
    </row>
    <row r="2528" spans="1:33" x14ac:dyDescent="0.25">
      <c r="A2528">
        <v>10</v>
      </c>
      <c r="B2528">
        <v>15</v>
      </c>
      <c r="C2528">
        <v>99</v>
      </c>
      <c r="D2528">
        <v>20</v>
      </c>
      <c r="E2528">
        <v>1</v>
      </c>
      <c r="F2528">
        <v>1</v>
      </c>
      <c r="G2528">
        <v>2</v>
      </c>
      <c r="H2528">
        <v>1</v>
      </c>
      <c r="I2528">
        <v>0</v>
      </c>
      <c r="J2528">
        <v>1</v>
      </c>
      <c r="K2528">
        <v>1</v>
      </c>
      <c r="L2528">
        <v>1</v>
      </c>
      <c r="M2528" s="8" t="s">
        <v>1867</v>
      </c>
      <c r="N2528" s="7">
        <v>2253</v>
      </c>
      <c r="O2528">
        <v>7.0999999999999994E-2</v>
      </c>
      <c r="Q2528">
        <v>2.4</v>
      </c>
      <c r="R2528" t="s">
        <v>326</v>
      </c>
      <c r="S2528">
        <v>3.7999999999999999E-2</v>
      </c>
      <c r="T2528" s="10">
        <v>0.151</v>
      </c>
    </row>
    <row r="2529" spans="1:20" x14ac:dyDescent="0.25">
      <c r="A2529">
        <v>15</v>
      </c>
      <c r="B2529">
        <v>20</v>
      </c>
      <c r="C2529">
        <v>100</v>
      </c>
      <c r="D2529">
        <v>8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2</v>
      </c>
      <c r="M2529" s="8" t="s">
        <v>1868</v>
      </c>
      <c r="N2529" s="8">
        <v>2254</v>
      </c>
      <c r="O2529">
        <v>0.219</v>
      </c>
      <c r="Q2529">
        <v>1.1000000000000001</v>
      </c>
      <c r="R2529" t="s">
        <v>326</v>
      </c>
      <c r="S2529">
        <v>0.19400000000000001</v>
      </c>
    </row>
    <row r="2530" spans="1:20" x14ac:dyDescent="0.25">
      <c r="A2530">
        <v>20</v>
      </c>
      <c r="B2530">
        <v>25</v>
      </c>
      <c r="C2530">
        <v>100</v>
      </c>
      <c r="D2530">
        <v>8</v>
      </c>
      <c r="E2530">
        <v>1</v>
      </c>
      <c r="F2530">
        <v>1</v>
      </c>
      <c r="G2530">
        <v>2</v>
      </c>
      <c r="H2530">
        <v>1</v>
      </c>
      <c r="I2530">
        <v>0</v>
      </c>
      <c r="J2530">
        <v>1</v>
      </c>
      <c r="K2530">
        <v>1</v>
      </c>
      <c r="L2530">
        <v>1</v>
      </c>
      <c r="M2530"/>
      <c r="N2530" s="7">
        <v>2255</v>
      </c>
      <c r="O2530">
        <v>0.39900000000000002</v>
      </c>
      <c r="Q2530">
        <v>0.4</v>
      </c>
      <c r="R2530" t="s">
        <v>326</v>
      </c>
      <c r="S2530">
        <v>0.374</v>
      </c>
      <c r="T2530" s="10">
        <v>0.378</v>
      </c>
    </row>
    <row r="2531" spans="1:20" x14ac:dyDescent="0.25">
      <c r="A2531">
        <v>25</v>
      </c>
      <c r="B2531">
        <v>30</v>
      </c>
      <c r="C2531">
        <v>100</v>
      </c>
      <c r="D2531">
        <v>8</v>
      </c>
      <c r="E2531">
        <v>1</v>
      </c>
      <c r="F2531">
        <v>1</v>
      </c>
      <c r="G2531">
        <v>2</v>
      </c>
      <c r="H2531">
        <v>1</v>
      </c>
      <c r="I2531">
        <v>1</v>
      </c>
      <c r="J2531">
        <v>1</v>
      </c>
      <c r="K2531">
        <v>1</v>
      </c>
      <c r="L2531">
        <v>2</v>
      </c>
      <c r="M2531"/>
      <c r="N2531" s="8">
        <v>2256</v>
      </c>
      <c r="O2531">
        <v>0.42499999999999999</v>
      </c>
      <c r="Q2531">
        <v>0.7</v>
      </c>
      <c r="R2531" t="s">
        <v>326</v>
      </c>
      <c r="S2531">
        <v>0.40699999999999997</v>
      </c>
    </row>
    <row r="2532" spans="1:20" x14ac:dyDescent="0.25">
      <c r="A2532">
        <v>30</v>
      </c>
      <c r="B2532">
        <v>35</v>
      </c>
      <c r="C2532">
        <v>100</v>
      </c>
      <c r="D2532">
        <v>8</v>
      </c>
      <c r="E2532">
        <v>1</v>
      </c>
      <c r="F2532">
        <v>1</v>
      </c>
      <c r="G2532">
        <v>2</v>
      </c>
      <c r="H2532">
        <v>1</v>
      </c>
      <c r="I2532">
        <v>0</v>
      </c>
      <c r="J2532">
        <v>1</v>
      </c>
      <c r="K2532">
        <v>1</v>
      </c>
      <c r="L2532">
        <v>2</v>
      </c>
      <c r="M2532"/>
      <c r="N2532" s="7">
        <v>2257</v>
      </c>
      <c r="O2532">
        <v>0.85299999999999998</v>
      </c>
      <c r="Q2532">
        <v>1</v>
      </c>
      <c r="R2532">
        <v>0.03</v>
      </c>
      <c r="S2532">
        <v>0.76500000000000001</v>
      </c>
      <c r="T2532" s="10">
        <v>0.35899999999999999</v>
      </c>
    </row>
    <row r="2533" spans="1:20" x14ac:dyDescent="0.25">
      <c r="A2533">
        <v>35</v>
      </c>
      <c r="B2533">
        <v>40</v>
      </c>
      <c r="C2533">
        <v>100</v>
      </c>
      <c r="D2533">
        <v>12</v>
      </c>
      <c r="E2533">
        <v>1</v>
      </c>
      <c r="F2533">
        <v>1</v>
      </c>
      <c r="G2533">
        <v>2</v>
      </c>
      <c r="H2533">
        <v>1</v>
      </c>
      <c r="I2533">
        <v>0</v>
      </c>
      <c r="J2533">
        <v>2</v>
      </c>
      <c r="K2533">
        <v>1</v>
      </c>
      <c r="L2533">
        <v>2</v>
      </c>
      <c r="M2533" s="79" t="s">
        <v>1869</v>
      </c>
      <c r="N2533" s="8">
        <v>2258</v>
      </c>
      <c r="O2533">
        <v>0.36899999999999999</v>
      </c>
      <c r="Q2533">
        <v>0.7</v>
      </c>
      <c r="R2533" t="s">
        <v>326</v>
      </c>
      <c r="S2533">
        <v>0.33500000000000002</v>
      </c>
    </row>
    <row r="2534" spans="1:20" x14ac:dyDescent="0.25">
      <c r="A2534">
        <v>40</v>
      </c>
      <c r="B2534">
        <v>45</v>
      </c>
      <c r="C2534">
        <v>100</v>
      </c>
      <c r="D2534">
        <v>10</v>
      </c>
      <c r="E2534">
        <v>1</v>
      </c>
      <c r="F2534">
        <v>1</v>
      </c>
      <c r="G2534">
        <v>3</v>
      </c>
      <c r="H2534">
        <v>1</v>
      </c>
      <c r="I2534">
        <v>0</v>
      </c>
      <c r="J2534">
        <v>2</v>
      </c>
      <c r="K2534">
        <v>1</v>
      </c>
      <c r="L2534">
        <v>3</v>
      </c>
      <c r="M2534" s="8" t="s">
        <v>1870</v>
      </c>
      <c r="N2534" s="7">
        <v>2259</v>
      </c>
      <c r="O2534">
        <v>0.65800000000000003</v>
      </c>
      <c r="Q2534">
        <v>0.2</v>
      </c>
      <c r="R2534">
        <v>7.0000000000000007E-2</v>
      </c>
      <c r="S2534">
        <v>0.44700000000000001</v>
      </c>
      <c r="T2534" s="10">
        <v>0.1</v>
      </c>
    </row>
    <row r="2535" spans="1:20" x14ac:dyDescent="0.25">
      <c r="M2535" s="45" t="s">
        <v>600</v>
      </c>
      <c r="N2535" s="43">
        <v>2260</v>
      </c>
      <c r="O2535" s="43">
        <v>0.99099999999999999</v>
      </c>
      <c r="Q2535" s="43">
        <v>103</v>
      </c>
      <c r="R2535" s="43">
        <v>0.56999999999999995</v>
      </c>
      <c r="S2535">
        <v>0.16500000000000001</v>
      </c>
    </row>
    <row r="2536" spans="1:20" x14ac:dyDescent="0.25">
      <c r="A2536">
        <v>45</v>
      </c>
      <c r="B2536">
        <v>50</v>
      </c>
      <c r="C2536">
        <v>100</v>
      </c>
      <c r="D2536">
        <v>15</v>
      </c>
      <c r="E2536">
        <v>1</v>
      </c>
      <c r="F2536">
        <v>1</v>
      </c>
      <c r="G2536">
        <v>2</v>
      </c>
      <c r="H2536">
        <v>1</v>
      </c>
      <c r="I2536">
        <v>0</v>
      </c>
      <c r="J2536">
        <v>2</v>
      </c>
      <c r="K2536">
        <v>1</v>
      </c>
      <c r="L2536">
        <v>1</v>
      </c>
      <c r="M2536"/>
      <c r="N2536" s="7">
        <v>2261</v>
      </c>
      <c r="O2536">
        <v>0.33900000000000002</v>
      </c>
      <c r="Q2536">
        <v>0.4</v>
      </c>
      <c r="R2536" t="s">
        <v>326</v>
      </c>
      <c r="S2536">
        <v>0.29399999999999998</v>
      </c>
    </row>
    <row r="2537" spans="1:20" x14ac:dyDescent="0.25">
      <c r="A2537">
        <v>50</v>
      </c>
      <c r="B2537">
        <v>55</v>
      </c>
      <c r="C2537">
        <v>100</v>
      </c>
      <c r="D2537">
        <v>12</v>
      </c>
      <c r="E2537">
        <v>1</v>
      </c>
      <c r="F2537">
        <v>1</v>
      </c>
      <c r="G2537">
        <v>2</v>
      </c>
      <c r="H2537">
        <v>1</v>
      </c>
      <c r="I2537">
        <v>1</v>
      </c>
      <c r="J2537">
        <v>2</v>
      </c>
      <c r="K2537">
        <v>1</v>
      </c>
      <c r="L2537">
        <v>1</v>
      </c>
      <c r="M2537"/>
      <c r="N2537" s="8">
        <v>2262</v>
      </c>
      <c r="O2537">
        <v>0.625</v>
      </c>
      <c r="Q2537">
        <v>0.3</v>
      </c>
      <c r="R2537">
        <v>0.06</v>
      </c>
      <c r="S2537">
        <v>0.434</v>
      </c>
      <c r="T2537" s="10">
        <v>0.16300000000000001</v>
      </c>
    </row>
    <row r="2538" spans="1:20" x14ac:dyDescent="0.25">
      <c r="A2538">
        <v>55</v>
      </c>
      <c r="B2538">
        <v>60</v>
      </c>
      <c r="C2538">
        <v>100</v>
      </c>
      <c r="D2538">
        <v>12</v>
      </c>
      <c r="E2538">
        <v>1</v>
      </c>
      <c r="F2538">
        <v>1</v>
      </c>
      <c r="G2538">
        <v>2</v>
      </c>
      <c r="H2538">
        <v>2</v>
      </c>
      <c r="I2538">
        <v>2</v>
      </c>
      <c r="J2538">
        <v>3</v>
      </c>
      <c r="K2538">
        <v>1</v>
      </c>
      <c r="L2538">
        <v>1</v>
      </c>
      <c r="M2538"/>
      <c r="N2538" s="7">
        <v>2263</v>
      </c>
      <c r="O2538">
        <v>0.45600000000000002</v>
      </c>
      <c r="Q2538">
        <v>0.7</v>
      </c>
      <c r="R2538">
        <v>0.14000000000000001</v>
      </c>
      <c r="S2538">
        <v>3.4000000000000002E-2</v>
      </c>
    </row>
    <row r="2539" spans="1:20" x14ac:dyDescent="0.25">
      <c r="A2539">
        <v>60</v>
      </c>
      <c r="B2539">
        <v>65</v>
      </c>
      <c r="C2539">
        <v>100</v>
      </c>
      <c r="D2539">
        <v>10</v>
      </c>
      <c r="E2539">
        <v>1</v>
      </c>
      <c r="F2539">
        <v>1</v>
      </c>
      <c r="G2539">
        <v>2</v>
      </c>
      <c r="H2539">
        <v>2</v>
      </c>
      <c r="I2539">
        <v>2</v>
      </c>
      <c r="J2539">
        <v>2</v>
      </c>
      <c r="L2539">
        <v>0</v>
      </c>
      <c r="M2539" s="6" t="s">
        <v>1871</v>
      </c>
      <c r="N2539" s="8">
        <v>2264</v>
      </c>
      <c r="O2539">
        <v>0.54700000000000004</v>
      </c>
      <c r="Q2539">
        <v>0.9</v>
      </c>
      <c r="R2539">
        <v>0.15</v>
      </c>
      <c r="S2539">
        <v>5.1999999999999998E-2</v>
      </c>
      <c r="T2539" s="10">
        <v>0.113</v>
      </c>
    </row>
    <row r="2540" spans="1:20" x14ac:dyDescent="0.25">
      <c r="A2540">
        <v>65</v>
      </c>
      <c r="B2540">
        <v>70</v>
      </c>
      <c r="C2540">
        <v>100</v>
      </c>
      <c r="D2540">
        <v>6</v>
      </c>
      <c r="E2540">
        <v>1</v>
      </c>
      <c r="F2540">
        <v>1</v>
      </c>
      <c r="G2540">
        <v>2</v>
      </c>
      <c r="H2540">
        <v>3</v>
      </c>
      <c r="I2540">
        <v>3</v>
      </c>
      <c r="J2540">
        <v>3</v>
      </c>
      <c r="L2540">
        <v>0</v>
      </c>
      <c r="M2540" s="8" t="s">
        <v>1872</v>
      </c>
      <c r="N2540" s="7">
        <v>2265</v>
      </c>
      <c r="O2540">
        <v>0.56799999999999995</v>
      </c>
      <c r="Q2540">
        <v>1</v>
      </c>
      <c r="R2540">
        <v>0.17</v>
      </c>
      <c r="S2540">
        <v>0.04</v>
      </c>
    </row>
    <row r="2541" spans="1:20" x14ac:dyDescent="0.25">
      <c r="A2541">
        <v>70</v>
      </c>
      <c r="B2541">
        <v>75</v>
      </c>
      <c r="C2541">
        <v>100</v>
      </c>
      <c r="D2541">
        <v>10</v>
      </c>
      <c r="E2541">
        <v>1</v>
      </c>
      <c r="F2541">
        <v>1</v>
      </c>
      <c r="G2541">
        <v>2</v>
      </c>
      <c r="H2541">
        <v>3</v>
      </c>
      <c r="I2541">
        <v>2</v>
      </c>
      <c r="J2541">
        <v>2</v>
      </c>
      <c r="L2541">
        <v>0</v>
      </c>
      <c r="M2541"/>
      <c r="N2541" s="8">
        <v>2266</v>
      </c>
      <c r="O2541">
        <v>0.54800000000000004</v>
      </c>
      <c r="Q2541">
        <v>2.7</v>
      </c>
      <c r="R2541">
        <v>0.24</v>
      </c>
      <c r="S2541">
        <v>3.1E-2</v>
      </c>
      <c r="T2541" s="10">
        <v>0.13800000000000001</v>
      </c>
    </row>
    <row r="2542" spans="1:20" x14ac:dyDescent="0.25">
      <c r="A2542">
        <v>75</v>
      </c>
      <c r="B2542">
        <v>80</v>
      </c>
      <c r="C2542">
        <v>100</v>
      </c>
      <c r="D2542">
        <v>8</v>
      </c>
      <c r="E2542">
        <v>1</v>
      </c>
      <c r="F2542">
        <v>1</v>
      </c>
      <c r="G2542">
        <v>2</v>
      </c>
      <c r="H2542">
        <v>3</v>
      </c>
      <c r="I2542">
        <v>2</v>
      </c>
      <c r="J2542">
        <v>2</v>
      </c>
      <c r="K2542">
        <v>4</v>
      </c>
      <c r="L2542">
        <v>1</v>
      </c>
      <c r="M2542" t="s">
        <v>1873</v>
      </c>
      <c r="N2542" s="7">
        <v>2267</v>
      </c>
      <c r="O2542">
        <v>0.53500000000000003</v>
      </c>
      <c r="Q2542">
        <v>2.7</v>
      </c>
      <c r="R2542">
        <v>0.23</v>
      </c>
      <c r="S2542">
        <v>3.3000000000000002E-2</v>
      </c>
    </row>
    <row r="2543" spans="1:20" x14ac:dyDescent="0.25">
      <c r="A2543">
        <v>80</v>
      </c>
      <c r="B2543">
        <v>85</v>
      </c>
      <c r="C2543">
        <v>100</v>
      </c>
      <c r="D2543">
        <v>15</v>
      </c>
      <c r="E2543">
        <v>1</v>
      </c>
      <c r="F2543">
        <v>1</v>
      </c>
      <c r="G2543">
        <v>2</v>
      </c>
      <c r="H2543">
        <v>3</v>
      </c>
      <c r="I2543">
        <v>2</v>
      </c>
      <c r="J2543">
        <v>2</v>
      </c>
      <c r="L2543">
        <v>0</v>
      </c>
      <c r="M2543"/>
      <c r="N2543" s="8">
        <v>2268</v>
      </c>
      <c r="O2543">
        <v>0.57399999999999995</v>
      </c>
      <c r="Q2543">
        <v>2.2999999999999998</v>
      </c>
      <c r="R2543">
        <v>0.21</v>
      </c>
      <c r="S2543">
        <v>3.6999999999999998E-2</v>
      </c>
      <c r="T2543" s="10">
        <v>0.17</v>
      </c>
    </row>
    <row r="2544" spans="1:20" x14ac:dyDescent="0.25">
      <c r="A2544">
        <v>85</v>
      </c>
      <c r="B2544">
        <v>90</v>
      </c>
      <c r="C2544">
        <v>100</v>
      </c>
      <c r="D2544">
        <v>12</v>
      </c>
      <c r="E2544">
        <v>1</v>
      </c>
      <c r="F2544">
        <v>1</v>
      </c>
      <c r="G2544">
        <v>2</v>
      </c>
      <c r="H2544">
        <v>2</v>
      </c>
      <c r="I2544">
        <v>1</v>
      </c>
      <c r="J2544">
        <v>1</v>
      </c>
      <c r="L2544">
        <v>0</v>
      </c>
      <c r="M2544"/>
      <c r="N2544" s="7">
        <v>2269</v>
      </c>
      <c r="O2544">
        <v>0.60799999999999998</v>
      </c>
      <c r="Q2544">
        <v>2.9</v>
      </c>
      <c r="R2544">
        <v>0.18</v>
      </c>
      <c r="S2544">
        <v>5.3999999999999999E-2</v>
      </c>
    </row>
    <row r="2545" spans="1:20" x14ac:dyDescent="0.25">
      <c r="A2545">
        <v>90</v>
      </c>
      <c r="B2545">
        <v>95</v>
      </c>
      <c r="C2545">
        <v>100</v>
      </c>
      <c r="D2545">
        <v>20</v>
      </c>
      <c r="E2545">
        <v>1</v>
      </c>
      <c r="F2545">
        <v>1</v>
      </c>
      <c r="G2545">
        <v>2</v>
      </c>
      <c r="H2545">
        <v>3</v>
      </c>
      <c r="I2545">
        <v>1</v>
      </c>
      <c r="J2545">
        <v>2</v>
      </c>
      <c r="K2545">
        <v>4</v>
      </c>
      <c r="L2545">
        <v>1</v>
      </c>
      <c r="M2545" t="s">
        <v>1874</v>
      </c>
      <c r="N2545" s="8">
        <v>2270</v>
      </c>
      <c r="O2545">
        <v>0.58299999999999996</v>
      </c>
      <c r="Q2545">
        <v>4.5</v>
      </c>
      <c r="R2545">
        <v>0.19</v>
      </c>
      <c r="S2545">
        <v>4.3999999999999997E-2</v>
      </c>
      <c r="T2545" s="10">
        <v>0.29599999999999999</v>
      </c>
    </row>
    <row r="2546" spans="1:20" x14ac:dyDescent="0.25">
      <c r="A2546">
        <v>95</v>
      </c>
      <c r="B2546">
        <v>100</v>
      </c>
      <c r="C2546">
        <v>100</v>
      </c>
      <c r="D2546">
        <v>15</v>
      </c>
      <c r="E2546">
        <v>1</v>
      </c>
      <c r="F2546">
        <v>1</v>
      </c>
      <c r="G2546">
        <v>1</v>
      </c>
      <c r="H2546">
        <v>2</v>
      </c>
      <c r="I2546">
        <v>1</v>
      </c>
      <c r="J2546">
        <v>3</v>
      </c>
      <c r="K2546">
        <v>3</v>
      </c>
      <c r="L2546">
        <v>2</v>
      </c>
      <c r="M2546" t="s">
        <v>1875</v>
      </c>
      <c r="N2546" s="7">
        <v>2271</v>
      </c>
      <c r="O2546">
        <v>0.45100000000000001</v>
      </c>
      <c r="Q2546">
        <v>3</v>
      </c>
      <c r="R2546">
        <v>0.16</v>
      </c>
      <c r="S2546">
        <v>3.5999999999999997E-2</v>
      </c>
      <c r="T2546" s="4"/>
    </row>
    <row r="2547" spans="1:20" x14ac:dyDescent="0.25">
      <c r="A2547">
        <v>100</v>
      </c>
      <c r="B2547">
        <v>105</v>
      </c>
      <c r="C2547">
        <v>100</v>
      </c>
      <c r="D2547">
        <v>20</v>
      </c>
      <c r="E2547">
        <v>1</v>
      </c>
      <c r="F2547">
        <v>1</v>
      </c>
      <c r="G2547">
        <v>2</v>
      </c>
      <c r="H2547">
        <v>1</v>
      </c>
      <c r="I2547">
        <v>1</v>
      </c>
      <c r="J2547">
        <v>2</v>
      </c>
      <c r="L2547">
        <v>0</v>
      </c>
      <c r="M2547" s="79" t="s">
        <v>1876</v>
      </c>
      <c r="N2547" s="8">
        <v>2272</v>
      </c>
      <c r="O2547">
        <v>0.66100000000000003</v>
      </c>
      <c r="Q2547">
        <v>1.8</v>
      </c>
      <c r="R2547">
        <v>0.21</v>
      </c>
      <c r="S2547">
        <v>5.1999999999999998E-2</v>
      </c>
      <c r="T2547" s="10">
        <v>0.34</v>
      </c>
    </row>
    <row r="2548" spans="1:20" x14ac:dyDescent="0.25">
      <c r="A2548">
        <v>105</v>
      </c>
      <c r="B2548">
        <v>110</v>
      </c>
      <c r="C2548">
        <v>100</v>
      </c>
      <c r="D2548">
        <v>8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2</v>
      </c>
      <c r="K2548">
        <v>4</v>
      </c>
      <c r="L2548">
        <v>1</v>
      </c>
      <c r="M2548" t="s">
        <v>1877</v>
      </c>
      <c r="N2548" s="7">
        <v>2273</v>
      </c>
      <c r="O2548">
        <v>0.63100000000000001</v>
      </c>
      <c r="Q2548">
        <v>4.9000000000000004</v>
      </c>
      <c r="R2548">
        <v>0.23</v>
      </c>
      <c r="S2548">
        <v>4.9000000000000002E-2</v>
      </c>
    </row>
    <row r="2549" spans="1:20" x14ac:dyDescent="0.25">
      <c r="A2549">
        <v>110</v>
      </c>
      <c r="B2549">
        <v>115</v>
      </c>
      <c r="C2549">
        <v>100</v>
      </c>
      <c r="D2549">
        <v>8</v>
      </c>
      <c r="E2549">
        <v>1</v>
      </c>
      <c r="F2549">
        <v>1</v>
      </c>
      <c r="G2549">
        <v>3</v>
      </c>
      <c r="H2549">
        <v>1</v>
      </c>
      <c r="I2549">
        <v>1</v>
      </c>
      <c r="J2549">
        <v>2</v>
      </c>
      <c r="K2549">
        <v>1</v>
      </c>
      <c r="L2549">
        <v>2</v>
      </c>
      <c r="M2549" t="s">
        <v>1878</v>
      </c>
      <c r="N2549" s="8">
        <v>2274</v>
      </c>
      <c r="O2549">
        <v>0.80200000000000005</v>
      </c>
      <c r="Q2549">
        <v>2.1</v>
      </c>
      <c r="R2549">
        <v>0.22</v>
      </c>
      <c r="S2549">
        <v>6.7000000000000004E-2</v>
      </c>
      <c r="T2549" s="10">
        <v>0.27700000000000002</v>
      </c>
    </row>
    <row r="2550" spans="1:20" x14ac:dyDescent="0.25">
      <c r="A2550">
        <v>115</v>
      </c>
      <c r="B2550">
        <v>120</v>
      </c>
      <c r="C2550">
        <v>100</v>
      </c>
      <c r="D2550">
        <v>8</v>
      </c>
      <c r="E2550">
        <v>1</v>
      </c>
      <c r="F2550">
        <v>1</v>
      </c>
      <c r="G2550">
        <v>3</v>
      </c>
      <c r="H2550">
        <v>1</v>
      </c>
      <c r="I2550">
        <v>1</v>
      </c>
      <c r="J2550">
        <v>2</v>
      </c>
      <c r="L2550">
        <v>0</v>
      </c>
      <c r="M2550"/>
      <c r="N2550" s="7">
        <v>2275</v>
      </c>
      <c r="O2550">
        <v>0.52700000000000002</v>
      </c>
      <c r="Q2550">
        <v>2.6</v>
      </c>
      <c r="R2550">
        <v>0.17</v>
      </c>
      <c r="S2550">
        <v>4.2000000000000003E-2</v>
      </c>
    </row>
    <row r="2551" spans="1:20" x14ac:dyDescent="0.25">
      <c r="A2551">
        <v>120</v>
      </c>
      <c r="B2551">
        <v>125</v>
      </c>
      <c r="C2551">
        <v>100</v>
      </c>
      <c r="D2551">
        <v>12</v>
      </c>
      <c r="E2551">
        <v>1</v>
      </c>
      <c r="F2551">
        <v>1</v>
      </c>
      <c r="G2551">
        <v>2</v>
      </c>
      <c r="H2551">
        <v>1</v>
      </c>
      <c r="I2551">
        <v>1</v>
      </c>
      <c r="J2551">
        <v>2</v>
      </c>
      <c r="K2551">
        <v>1</v>
      </c>
      <c r="L2551">
        <v>1</v>
      </c>
      <c r="M2551" s="8" t="s">
        <v>1879</v>
      </c>
      <c r="N2551" s="8">
        <v>2276</v>
      </c>
      <c r="O2551">
        <v>0.52900000000000003</v>
      </c>
      <c r="Q2551">
        <v>2.5</v>
      </c>
      <c r="R2551">
        <v>0.15</v>
      </c>
      <c r="S2551">
        <v>3.7999999999999999E-2</v>
      </c>
      <c r="T2551" s="10">
        <v>0.182</v>
      </c>
    </row>
    <row r="2552" spans="1:20" x14ac:dyDescent="0.25">
      <c r="A2552">
        <v>125</v>
      </c>
      <c r="B2552">
        <v>130</v>
      </c>
      <c r="C2552">
        <v>100</v>
      </c>
      <c r="D2552">
        <v>10</v>
      </c>
      <c r="E2552">
        <v>1</v>
      </c>
      <c r="F2552">
        <v>1</v>
      </c>
      <c r="G2552">
        <v>2</v>
      </c>
      <c r="H2552">
        <v>2</v>
      </c>
      <c r="I2552">
        <v>1</v>
      </c>
      <c r="J2552">
        <v>2</v>
      </c>
      <c r="K2552">
        <v>5</v>
      </c>
      <c r="L2552">
        <v>1</v>
      </c>
      <c r="M2552"/>
      <c r="N2552" s="7">
        <v>2277</v>
      </c>
      <c r="O2552">
        <v>0.57399999999999995</v>
      </c>
      <c r="Q2552">
        <v>2</v>
      </c>
      <c r="R2552">
        <v>0.14000000000000001</v>
      </c>
      <c r="S2552">
        <v>6.3E-2</v>
      </c>
    </row>
    <row r="2553" spans="1:20" x14ac:dyDescent="0.25">
      <c r="A2553">
        <v>130</v>
      </c>
      <c r="B2553">
        <v>135</v>
      </c>
      <c r="C2553">
        <v>100</v>
      </c>
      <c r="D2553">
        <v>8</v>
      </c>
      <c r="E2553">
        <v>1</v>
      </c>
      <c r="F2553">
        <v>1</v>
      </c>
      <c r="G2553">
        <v>3</v>
      </c>
      <c r="H2553">
        <v>2</v>
      </c>
      <c r="I2553">
        <v>1</v>
      </c>
      <c r="J2553">
        <v>2</v>
      </c>
      <c r="K2553">
        <v>5</v>
      </c>
      <c r="L2553">
        <v>1</v>
      </c>
      <c r="M2553"/>
      <c r="N2553" s="8">
        <v>2278</v>
      </c>
      <c r="O2553">
        <v>0.39100000000000001</v>
      </c>
      <c r="Q2553">
        <v>1.4</v>
      </c>
      <c r="R2553">
        <v>0.1</v>
      </c>
      <c r="S2553">
        <v>4.7E-2</v>
      </c>
      <c r="T2553" s="10">
        <v>0.51600000000000001</v>
      </c>
    </row>
    <row r="2554" spans="1:20" x14ac:dyDescent="0.25">
      <c r="A2554">
        <v>135</v>
      </c>
      <c r="B2554">
        <v>140</v>
      </c>
      <c r="C2554">
        <v>100</v>
      </c>
      <c r="D2554">
        <v>6</v>
      </c>
      <c r="E2554">
        <v>1</v>
      </c>
      <c r="F2554">
        <v>1</v>
      </c>
      <c r="G2554">
        <v>2</v>
      </c>
      <c r="H2554">
        <v>2</v>
      </c>
      <c r="I2554">
        <v>1</v>
      </c>
      <c r="J2554">
        <v>2</v>
      </c>
      <c r="K2554">
        <v>5</v>
      </c>
      <c r="L2554">
        <v>1</v>
      </c>
      <c r="M2554"/>
      <c r="N2554" s="7">
        <v>2279</v>
      </c>
      <c r="O2554">
        <v>0.42199999999999999</v>
      </c>
      <c r="Q2554">
        <v>2.8</v>
      </c>
      <c r="R2554">
        <v>0.16</v>
      </c>
      <c r="S2554">
        <v>3.1E-2</v>
      </c>
    </row>
    <row r="2555" spans="1:20" x14ac:dyDescent="0.25">
      <c r="M2555" s="45" t="s">
        <v>369</v>
      </c>
      <c r="N2555" s="43">
        <v>2280</v>
      </c>
      <c r="O2555" s="43">
        <v>0.498</v>
      </c>
      <c r="Q2555" s="43">
        <v>33.799999999999997</v>
      </c>
      <c r="R2555">
        <v>0.19</v>
      </c>
      <c r="S2555">
        <v>6.7000000000000004E-2</v>
      </c>
    </row>
    <row r="2556" spans="1:20" x14ac:dyDescent="0.25">
      <c r="A2556">
        <v>140</v>
      </c>
      <c r="B2556">
        <v>145</v>
      </c>
      <c r="C2556">
        <v>100</v>
      </c>
      <c r="D2556">
        <v>8</v>
      </c>
      <c r="E2556">
        <v>1</v>
      </c>
      <c r="F2556">
        <v>1</v>
      </c>
      <c r="G2556">
        <v>2</v>
      </c>
      <c r="H2556">
        <v>2</v>
      </c>
      <c r="I2556">
        <v>1</v>
      </c>
      <c r="J2556">
        <v>2</v>
      </c>
      <c r="L2556">
        <v>0</v>
      </c>
      <c r="M2556"/>
      <c r="N2556" s="7">
        <v>2281</v>
      </c>
      <c r="O2556">
        <v>0.34300000000000003</v>
      </c>
      <c r="Q2556">
        <v>1.7</v>
      </c>
      <c r="R2556">
        <v>0.18</v>
      </c>
      <c r="S2556">
        <v>2.7E-2</v>
      </c>
      <c r="T2556" s="10">
        <v>0.56000000000000005</v>
      </c>
    </row>
    <row r="2557" spans="1:20" x14ac:dyDescent="0.25">
      <c r="A2557">
        <v>145</v>
      </c>
      <c r="B2557">
        <v>150</v>
      </c>
      <c r="C2557">
        <v>100</v>
      </c>
      <c r="D2557">
        <v>12</v>
      </c>
      <c r="E2557">
        <v>1</v>
      </c>
      <c r="F2557">
        <v>1</v>
      </c>
      <c r="G2557">
        <v>2</v>
      </c>
      <c r="H2557">
        <v>2</v>
      </c>
      <c r="I2557">
        <v>1</v>
      </c>
      <c r="J2557">
        <v>2</v>
      </c>
      <c r="L2557">
        <v>0</v>
      </c>
      <c r="M2557"/>
      <c r="N2557" s="8">
        <v>2282</v>
      </c>
      <c r="O2557">
        <v>0.495</v>
      </c>
      <c r="Q2557">
        <v>3.1</v>
      </c>
      <c r="R2557">
        <v>0.17</v>
      </c>
      <c r="S2557">
        <v>3.5999999999999997E-2</v>
      </c>
    </row>
    <row r="2558" spans="1:20" x14ac:dyDescent="0.25">
      <c r="A2558">
        <v>150</v>
      </c>
      <c r="B2558">
        <v>155</v>
      </c>
      <c r="C2558">
        <v>100</v>
      </c>
      <c r="D2558">
        <v>6</v>
      </c>
      <c r="E2558">
        <v>1</v>
      </c>
      <c r="F2558">
        <v>1</v>
      </c>
      <c r="G2558">
        <v>3</v>
      </c>
      <c r="H2558">
        <v>3</v>
      </c>
      <c r="I2558">
        <v>1</v>
      </c>
      <c r="J2558">
        <v>2</v>
      </c>
      <c r="K2558">
        <v>5</v>
      </c>
      <c r="L2558">
        <v>1</v>
      </c>
      <c r="M2558" s="79" t="s">
        <v>1812</v>
      </c>
      <c r="N2558" s="7">
        <v>2283</v>
      </c>
      <c r="O2558">
        <v>0.33900000000000002</v>
      </c>
      <c r="Q2558">
        <v>1.4</v>
      </c>
      <c r="R2558">
        <v>0.12</v>
      </c>
      <c r="S2558">
        <v>2.5999999999999999E-2</v>
      </c>
      <c r="T2558" s="10">
        <v>0.27</v>
      </c>
    </row>
    <row r="2559" spans="1:20" x14ac:dyDescent="0.25">
      <c r="A2559">
        <v>155</v>
      </c>
      <c r="B2559">
        <v>160</v>
      </c>
      <c r="C2559">
        <v>100</v>
      </c>
      <c r="D2559">
        <v>8</v>
      </c>
      <c r="E2559">
        <v>1</v>
      </c>
      <c r="F2559">
        <v>1</v>
      </c>
      <c r="G2559">
        <v>2</v>
      </c>
      <c r="H2559">
        <v>3</v>
      </c>
      <c r="I2559">
        <v>2</v>
      </c>
      <c r="J2559">
        <v>2</v>
      </c>
      <c r="K2559">
        <v>5</v>
      </c>
      <c r="L2559">
        <v>1</v>
      </c>
      <c r="M2559"/>
      <c r="N2559" s="8">
        <v>2284</v>
      </c>
      <c r="O2559">
        <v>0.70699999999999996</v>
      </c>
      <c r="Q2559">
        <v>3.7</v>
      </c>
      <c r="R2559">
        <v>0.28000000000000003</v>
      </c>
      <c r="S2559">
        <v>3.7999999999999999E-2</v>
      </c>
    </row>
    <row r="2560" spans="1:20" x14ac:dyDescent="0.25">
      <c r="A2560">
        <v>160</v>
      </c>
      <c r="B2560">
        <v>165</v>
      </c>
      <c r="C2560">
        <v>100</v>
      </c>
      <c r="D2560">
        <v>6</v>
      </c>
      <c r="E2560">
        <v>1</v>
      </c>
      <c r="F2560">
        <v>1</v>
      </c>
      <c r="G2560">
        <v>3</v>
      </c>
      <c r="H2560">
        <v>3</v>
      </c>
      <c r="I2560">
        <v>1</v>
      </c>
      <c r="J2560">
        <v>2</v>
      </c>
      <c r="K2560">
        <v>5</v>
      </c>
      <c r="L2560">
        <v>1</v>
      </c>
      <c r="M2560"/>
      <c r="N2560" s="7">
        <v>2285</v>
      </c>
      <c r="O2560">
        <v>0.504</v>
      </c>
      <c r="Q2560">
        <v>2.6</v>
      </c>
      <c r="R2560">
        <v>0.19</v>
      </c>
      <c r="S2560">
        <v>3.1E-2</v>
      </c>
      <c r="T2560" s="10">
        <v>0.41499999999999998</v>
      </c>
    </row>
    <row r="2561" spans="1:33" x14ac:dyDescent="0.25">
      <c r="A2561">
        <v>165</v>
      </c>
      <c r="B2561">
        <v>170</v>
      </c>
      <c r="C2561">
        <v>100</v>
      </c>
      <c r="D2561">
        <v>12</v>
      </c>
      <c r="E2561">
        <v>1</v>
      </c>
      <c r="F2561">
        <v>1</v>
      </c>
      <c r="G2561">
        <v>3</v>
      </c>
      <c r="H2561">
        <v>3</v>
      </c>
      <c r="I2561">
        <v>1</v>
      </c>
      <c r="J2561">
        <v>2</v>
      </c>
      <c r="K2561">
        <v>5</v>
      </c>
      <c r="L2561">
        <v>1</v>
      </c>
      <c r="M2561"/>
      <c r="N2561" s="8">
        <v>2286</v>
      </c>
      <c r="O2561">
        <v>0.59699999999999998</v>
      </c>
      <c r="Q2561">
        <v>2.7</v>
      </c>
      <c r="R2561">
        <v>0.3</v>
      </c>
      <c r="S2561">
        <v>2.8000000000000001E-2</v>
      </c>
    </row>
    <row r="2562" spans="1:33" x14ac:dyDescent="0.25">
      <c r="A2562">
        <v>170</v>
      </c>
      <c r="B2562">
        <v>175</v>
      </c>
      <c r="C2562">
        <v>100</v>
      </c>
      <c r="D2562">
        <v>4</v>
      </c>
      <c r="E2562">
        <v>1</v>
      </c>
      <c r="F2562">
        <v>1</v>
      </c>
      <c r="G2562">
        <v>3</v>
      </c>
      <c r="H2562">
        <v>3</v>
      </c>
      <c r="I2562">
        <v>2</v>
      </c>
      <c r="J2562">
        <v>2</v>
      </c>
      <c r="K2562">
        <v>5</v>
      </c>
      <c r="L2562">
        <v>2</v>
      </c>
      <c r="M2562" s="8" t="s">
        <v>1880</v>
      </c>
      <c r="N2562" s="7">
        <v>2287</v>
      </c>
      <c r="O2562">
        <v>0.53800000000000003</v>
      </c>
      <c r="Q2562">
        <v>4.3</v>
      </c>
      <c r="R2562">
        <v>0.36</v>
      </c>
      <c r="S2562">
        <v>1.9E-2</v>
      </c>
      <c r="T2562" s="10">
        <v>3.6999999999999998E-2</v>
      </c>
    </row>
    <row r="2563" spans="1:33" x14ac:dyDescent="0.25">
      <c r="A2563">
        <v>175</v>
      </c>
      <c r="B2563">
        <v>180</v>
      </c>
      <c r="C2563">
        <v>100</v>
      </c>
      <c r="D2563">
        <v>4</v>
      </c>
      <c r="E2563">
        <v>1</v>
      </c>
      <c r="F2563">
        <v>1</v>
      </c>
      <c r="G2563">
        <v>3</v>
      </c>
      <c r="H2563">
        <v>3</v>
      </c>
      <c r="I2563">
        <v>1</v>
      </c>
      <c r="J2563">
        <v>2</v>
      </c>
      <c r="K2563">
        <v>5</v>
      </c>
      <c r="L2563">
        <v>3</v>
      </c>
      <c r="M2563" s="8" t="s">
        <v>1881</v>
      </c>
      <c r="N2563" s="8">
        <v>2288</v>
      </c>
      <c r="O2563">
        <v>0.82599999999999996</v>
      </c>
      <c r="Q2563">
        <v>2.1</v>
      </c>
      <c r="R2563">
        <v>0.77</v>
      </c>
      <c r="S2563">
        <v>1.0999999999999999E-2</v>
      </c>
    </row>
    <row r="2564" spans="1:33" x14ac:dyDescent="0.25">
      <c r="A2564">
        <v>180</v>
      </c>
      <c r="B2564">
        <v>185</v>
      </c>
      <c r="C2564">
        <v>100</v>
      </c>
      <c r="D2564">
        <v>5</v>
      </c>
      <c r="E2564">
        <v>1</v>
      </c>
      <c r="F2564">
        <v>1</v>
      </c>
      <c r="G2564">
        <v>2</v>
      </c>
      <c r="H2564">
        <v>3</v>
      </c>
      <c r="I2564">
        <v>1</v>
      </c>
      <c r="J2564">
        <v>2</v>
      </c>
      <c r="K2564">
        <v>5</v>
      </c>
      <c r="L2564">
        <v>2</v>
      </c>
      <c r="M2564"/>
      <c r="N2564" s="7">
        <v>2289</v>
      </c>
      <c r="O2564">
        <v>0.57899999999999996</v>
      </c>
      <c r="Q2564">
        <v>2.9</v>
      </c>
      <c r="R2564">
        <v>0.51</v>
      </c>
      <c r="S2564">
        <v>1.2999999999999999E-2</v>
      </c>
      <c r="T2564" s="10">
        <v>0.27700000000000002</v>
      </c>
    </row>
    <row r="2565" spans="1:33" x14ac:dyDescent="0.25">
      <c r="A2565">
        <v>185</v>
      </c>
      <c r="B2565">
        <v>190</v>
      </c>
      <c r="C2565">
        <v>100</v>
      </c>
      <c r="D2565">
        <v>5</v>
      </c>
      <c r="E2565">
        <v>1</v>
      </c>
      <c r="F2565">
        <v>1</v>
      </c>
      <c r="G2565">
        <v>3</v>
      </c>
      <c r="H2565">
        <v>3</v>
      </c>
      <c r="I2565">
        <v>1</v>
      </c>
      <c r="J2565">
        <v>2</v>
      </c>
      <c r="K2565">
        <v>5</v>
      </c>
      <c r="L2565">
        <v>1</v>
      </c>
      <c r="M2565" t="s">
        <v>1882</v>
      </c>
      <c r="N2565" s="8">
        <v>2290</v>
      </c>
      <c r="O2565">
        <v>0.64500000000000002</v>
      </c>
      <c r="Q2565">
        <v>8.6999999999999993</v>
      </c>
      <c r="R2565">
        <v>0.3</v>
      </c>
      <c r="S2565">
        <v>3.1E-2</v>
      </c>
    </row>
    <row r="2566" spans="1:33" x14ac:dyDescent="0.25">
      <c r="A2566">
        <v>190</v>
      </c>
      <c r="B2566">
        <v>195</v>
      </c>
      <c r="C2566">
        <v>100</v>
      </c>
      <c r="D2566">
        <v>5</v>
      </c>
      <c r="E2566">
        <v>1</v>
      </c>
      <c r="F2566">
        <v>1</v>
      </c>
      <c r="G2566">
        <v>3</v>
      </c>
      <c r="H2566">
        <v>3</v>
      </c>
      <c r="I2566">
        <v>1</v>
      </c>
      <c r="J2566">
        <v>2</v>
      </c>
      <c r="K2566">
        <v>5</v>
      </c>
      <c r="L2566">
        <v>1</v>
      </c>
      <c r="M2566"/>
      <c r="N2566" s="7">
        <v>2291</v>
      </c>
      <c r="O2566">
        <v>0.34899999999999998</v>
      </c>
      <c r="Q2566">
        <v>2.8</v>
      </c>
      <c r="R2566">
        <v>0.25</v>
      </c>
      <c r="S2566">
        <v>2.3E-2</v>
      </c>
      <c r="T2566" s="10">
        <v>0.371</v>
      </c>
    </row>
    <row r="2567" spans="1:33" x14ac:dyDescent="0.25">
      <c r="A2567">
        <v>195</v>
      </c>
      <c r="B2567">
        <v>200</v>
      </c>
      <c r="C2567">
        <v>100</v>
      </c>
      <c r="D2567">
        <v>5</v>
      </c>
      <c r="E2567">
        <v>1</v>
      </c>
      <c r="F2567">
        <v>1</v>
      </c>
      <c r="G2567">
        <v>2</v>
      </c>
      <c r="H2567">
        <v>3</v>
      </c>
      <c r="I2567">
        <v>0</v>
      </c>
      <c r="J2567">
        <v>2</v>
      </c>
      <c r="K2567">
        <v>5</v>
      </c>
      <c r="L2567">
        <v>3</v>
      </c>
      <c r="M2567" s="8" t="s">
        <v>1883</v>
      </c>
      <c r="N2567" s="8">
        <v>2292</v>
      </c>
      <c r="O2567">
        <v>0.69699999999999995</v>
      </c>
      <c r="Q2567">
        <v>2.7</v>
      </c>
      <c r="R2567">
        <v>1.1599999999999999</v>
      </c>
      <c r="S2567">
        <v>4.0000000000000001E-3</v>
      </c>
    </row>
    <row r="2568" spans="1:33" x14ac:dyDescent="0.25">
      <c r="M2568"/>
    </row>
    <row r="2569" spans="1:33" x14ac:dyDescent="0.25">
      <c r="M2569" s="8" t="s">
        <v>1884</v>
      </c>
      <c r="O2569">
        <f>AVERAGE(O2526:O2534,O2536:O2554,O2556:O2567)</f>
        <v>0.50347500000000001</v>
      </c>
      <c r="Q2569">
        <f>AVERAGE(Q2526:Q2534,Q2536:Q2554,Q2556:Q2567)</f>
        <v>2.2225000000000001</v>
      </c>
      <c r="T2569" s="10">
        <f>AVERAGE(T2528:T2566)</f>
        <v>0.26910526315789474</v>
      </c>
    </row>
    <row r="2570" spans="1:33" x14ac:dyDescent="0.25">
      <c r="M2570" s="8" t="s">
        <v>1885</v>
      </c>
    </row>
    <row r="2574" spans="1:33" x14ac:dyDescent="0.25">
      <c r="A2574" s="72" t="s">
        <v>1886</v>
      </c>
      <c r="B2574" s="72"/>
      <c r="C2574" s="70" t="s">
        <v>1887</v>
      </c>
      <c r="D2574" s="70"/>
      <c r="E2574" s="70"/>
      <c r="F2574" s="70" t="s">
        <v>1888</v>
      </c>
      <c r="G2574" s="70"/>
      <c r="H2574" s="70"/>
      <c r="I2574" s="70"/>
      <c r="J2574" s="70" t="s">
        <v>1889</v>
      </c>
      <c r="K2574" s="70"/>
      <c r="L2574" s="70"/>
      <c r="M2574" s="1" t="s">
        <v>4</v>
      </c>
      <c r="N2574" s="70" t="s">
        <v>5</v>
      </c>
      <c r="O2574" s="70"/>
      <c r="P2574" s="70"/>
      <c r="Q2574" s="70" t="s">
        <v>283</v>
      </c>
      <c r="R2574" s="70"/>
      <c r="U2574" t="s">
        <v>14</v>
      </c>
      <c r="X2574" t="s">
        <v>178</v>
      </c>
      <c r="Y2574" t="s">
        <v>36</v>
      </c>
      <c r="Z2574" t="s">
        <v>284</v>
      </c>
      <c r="AA2574" t="s">
        <v>285</v>
      </c>
      <c r="AB2574" s="8" t="s">
        <v>1890</v>
      </c>
      <c r="AC2574" t="s">
        <v>1685</v>
      </c>
      <c r="AD2574" t="s">
        <v>288</v>
      </c>
      <c r="AE2574" t="s">
        <v>289</v>
      </c>
      <c r="AF2574" t="s">
        <v>290</v>
      </c>
      <c r="AG2574" s="8" t="s">
        <v>1686</v>
      </c>
    </row>
    <row r="2575" spans="1:33" x14ac:dyDescent="0.25">
      <c r="A2575" s="70" t="s">
        <v>1619</v>
      </c>
      <c r="B2575" s="70"/>
      <c r="C2575" s="70"/>
      <c r="D2575" s="70"/>
      <c r="E2575" s="70"/>
      <c r="F2575" s="70" t="s">
        <v>1620</v>
      </c>
      <c r="G2575" s="70"/>
      <c r="H2575" s="70"/>
      <c r="I2575" s="70"/>
      <c r="J2575" s="70" t="s">
        <v>1621</v>
      </c>
      <c r="K2575" s="70"/>
      <c r="L2575" s="70"/>
      <c r="M2575" t="s">
        <v>1891</v>
      </c>
      <c r="N2575" s="70" t="s">
        <v>1162</v>
      </c>
      <c r="O2575" s="70"/>
      <c r="P2575" s="70"/>
      <c r="Q2575" s="70"/>
      <c r="R2575" s="4"/>
      <c r="U2575">
        <v>1</v>
      </c>
      <c r="V2575" t="s">
        <v>22</v>
      </c>
      <c r="X2575" t="s">
        <v>180</v>
      </c>
      <c r="Y2575" t="s">
        <v>181</v>
      </c>
      <c r="Z2575" s="6" t="s">
        <v>1688</v>
      </c>
      <c r="AA2575" t="s">
        <v>182</v>
      </c>
      <c r="AB2575" t="s">
        <v>182</v>
      </c>
      <c r="AC2575" t="s">
        <v>182</v>
      </c>
      <c r="AD2575" t="s">
        <v>182</v>
      </c>
      <c r="AE2575" t="s">
        <v>1689</v>
      </c>
      <c r="AF2575" t="s">
        <v>182</v>
      </c>
      <c r="AG2575" t="s">
        <v>182</v>
      </c>
    </row>
    <row r="2576" spans="1:33" x14ac:dyDescent="0.25">
      <c r="A2576" s="2" t="s">
        <v>15</v>
      </c>
      <c r="B2576" s="2"/>
      <c r="C2576" s="2" t="s">
        <v>16</v>
      </c>
      <c r="D2576" s="2" t="s">
        <v>17</v>
      </c>
      <c r="E2576" s="2" t="s">
        <v>18</v>
      </c>
      <c r="F2576" s="2" t="s">
        <v>16</v>
      </c>
      <c r="G2576" s="2" t="s">
        <v>19</v>
      </c>
      <c r="H2576" s="2" t="s">
        <v>18</v>
      </c>
      <c r="I2576" s="2" t="s">
        <v>16</v>
      </c>
      <c r="J2576" s="2" t="s">
        <v>17</v>
      </c>
      <c r="K2576" s="2" t="s">
        <v>18</v>
      </c>
      <c r="L2576" s="2" t="s">
        <v>16</v>
      </c>
      <c r="M2576" s="2" t="s">
        <v>299</v>
      </c>
      <c r="N2576" s="70" t="s">
        <v>300</v>
      </c>
      <c r="O2576" s="70"/>
      <c r="P2576" s="70"/>
      <c r="Q2576" s="70" t="s">
        <v>301</v>
      </c>
      <c r="R2576" s="70"/>
      <c r="U2576">
        <v>2</v>
      </c>
      <c r="V2576" t="s">
        <v>302</v>
      </c>
      <c r="Y2576" t="s">
        <v>183</v>
      </c>
      <c r="Z2576" s="6" t="s">
        <v>1690</v>
      </c>
      <c r="AA2576" t="s">
        <v>1691</v>
      </c>
      <c r="AB2576" t="s">
        <v>1691</v>
      </c>
      <c r="AC2576" t="s">
        <v>184</v>
      </c>
      <c r="AD2576" t="s">
        <v>184</v>
      </c>
      <c r="AE2576" t="s">
        <v>1692</v>
      </c>
      <c r="AF2576" t="s">
        <v>306</v>
      </c>
      <c r="AG2576" t="s">
        <v>184</v>
      </c>
    </row>
    <row r="2577" spans="1:33" x14ac:dyDescent="0.25">
      <c r="A2577" s="2"/>
      <c r="B2577" s="2"/>
      <c r="C2577" s="2">
        <v>0</v>
      </c>
      <c r="D2577" s="2"/>
      <c r="E2577" s="2">
        <v>90</v>
      </c>
      <c r="F2577" s="2">
        <v>150</v>
      </c>
      <c r="G2577" s="2">
        <v>215</v>
      </c>
      <c r="H2577" s="2">
        <v>88.5</v>
      </c>
      <c r="I2577" s="2"/>
      <c r="J2577" s="2"/>
      <c r="K2577" s="2"/>
      <c r="L2577" s="2"/>
      <c r="M2577" s="21"/>
      <c r="N2577" s="4"/>
      <c r="O2577" s="2"/>
      <c r="P2577" s="2"/>
      <c r="Q2577" s="2"/>
      <c r="R2577" s="2"/>
      <c r="T2577" s="8" t="s">
        <v>1831</v>
      </c>
      <c r="U2577">
        <v>5</v>
      </c>
      <c r="V2577" t="s">
        <v>1693</v>
      </c>
      <c r="Y2577" t="s">
        <v>186</v>
      </c>
      <c r="Z2577" s="6" t="s">
        <v>1694</v>
      </c>
      <c r="AA2577" t="s">
        <v>1695</v>
      </c>
      <c r="AB2577" t="s">
        <v>1695</v>
      </c>
      <c r="AC2577" t="s">
        <v>187</v>
      </c>
      <c r="AD2577" t="s">
        <v>187</v>
      </c>
      <c r="AE2577" t="s">
        <v>1696</v>
      </c>
      <c r="AF2577" t="s">
        <v>187</v>
      </c>
      <c r="AG2577" t="s">
        <v>187</v>
      </c>
    </row>
    <row r="2578" spans="1:33" x14ac:dyDescent="0.25">
      <c r="A2578" s="70" t="s">
        <v>1697</v>
      </c>
      <c r="B2578" s="70"/>
      <c r="C2578" s="4"/>
      <c r="D2578" s="4"/>
      <c r="E2578" s="4"/>
      <c r="F2578" s="4"/>
      <c r="M2578"/>
      <c r="N2578" s="70" t="s">
        <v>50</v>
      </c>
      <c r="O2578" s="70"/>
      <c r="T2578" s="8" t="s">
        <v>1892</v>
      </c>
      <c r="U2578">
        <v>6</v>
      </c>
      <c r="V2578" t="s">
        <v>1698</v>
      </c>
      <c r="Y2578" t="s">
        <v>188</v>
      </c>
      <c r="Z2578" t="s">
        <v>316</v>
      </c>
      <c r="AA2578" t="s">
        <v>1699</v>
      </c>
      <c r="AB2578" t="s">
        <v>1699</v>
      </c>
      <c r="AC2578" t="s">
        <v>189</v>
      </c>
      <c r="AD2578" t="s">
        <v>189</v>
      </c>
      <c r="AE2578" t="s">
        <v>1700</v>
      </c>
      <c r="AF2578" t="s">
        <v>189</v>
      </c>
      <c r="AG2578" t="s">
        <v>189</v>
      </c>
    </row>
    <row r="2579" spans="1:33" x14ac:dyDescent="0.25">
      <c r="A2579" t="s">
        <v>33</v>
      </c>
      <c r="B2579" t="s">
        <v>34</v>
      </c>
      <c r="C2579" t="s">
        <v>35</v>
      </c>
      <c r="D2579" t="s">
        <v>36</v>
      </c>
      <c r="E2579" t="s">
        <v>37</v>
      </c>
      <c r="F2579" t="s">
        <v>1701</v>
      </c>
      <c r="G2579" t="s">
        <v>39</v>
      </c>
      <c r="H2579" t="s">
        <v>40</v>
      </c>
      <c r="I2579" t="s">
        <v>41</v>
      </c>
      <c r="J2579" s="8" t="s">
        <v>1890</v>
      </c>
      <c r="K2579" t="s">
        <v>319</v>
      </c>
      <c r="L2579" t="s">
        <v>43</v>
      </c>
      <c r="M2579" t="s">
        <v>44</v>
      </c>
      <c r="N2579" t="s">
        <v>45</v>
      </c>
      <c r="O2579" t="s">
        <v>46</v>
      </c>
      <c r="P2579" t="s">
        <v>47</v>
      </c>
      <c r="Q2579" t="s">
        <v>48</v>
      </c>
      <c r="R2579" t="s">
        <v>321</v>
      </c>
      <c r="S2579" s="8" t="s">
        <v>1184</v>
      </c>
      <c r="U2579">
        <v>10</v>
      </c>
      <c r="V2579" t="s">
        <v>315</v>
      </c>
      <c r="Z2579" s="6" t="s">
        <v>1704</v>
      </c>
      <c r="AE2579" t="s">
        <v>1705</v>
      </c>
    </row>
    <row r="2580" spans="1:33" x14ac:dyDescent="0.25">
      <c r="M2580" s="43" t="s">
        <v>660</v>
      </c>
      <c r="N2580" s="43">
        <v>2293</v>
      </c>
      <c r="O2580" s="43">
        <v>1.0999999999999999E-2</v>
      </c>
      <c r="Q2580" t="s">
        <v>1706</v>
      </c>
      <c r="R2580">
        <v>0.01</v>
      </c>
      <c r="S2580">
        <v>1E-3</v>
      </c>
      <c r="U2580" t="s">
        <v>1164</v>
      </c>
      <c r="Z2580" s="8" t="s">
        <v>330</v>
      </c>
    </row>
    <row r="2581" spans="1:33" x14ac:dyDescent="0.25">
      <c r="A2581">
        <v>0</v>
      </c>
      <c r="B2581">
        <v>5</v>
      </c>
      <c r="C2581">
        <v>95</v>
      </c>
      <c r="D2581">
        <v>30</v>
      </c>
      <c r="E2581">
        <v>1</v>
      </c>
      <c r="F2581">
        <v>3</v>
      </c>
      <c r="G2581">
        <v>1</v>
      </c>
      <c r="H2581">
        <v>1</v>
      </c>
      <c r="I2581">
        <v>0</v>
      </c>
      <c r="J2581">
        <v>3</v>
      </c>
      <c r="L2581">
        <v>0</v>
      </c>
      <c r="M2581" s="8" t="s">
        <v>1893</v>
      </c>
      <c r="N2581" s="7">
        <v>2294</v>
      </c>
      <c r="O2581">
        <v>4.4999999999999998E-2</v>
      </c>
      <c r="Q2581">
        <v>1.4</v>
      </c>
      <c r="R2581" t="s">
        <v>326</v>
      </c>
      <c r="S2581">
        <v>2.1000000000000001E-2</v>
      </c>
      <c r="T2581" s="84" t="s">
        <v>1865</v>
      </c>
    </row>
    <row r="2582" spans="1:33" x14ac:dyDescent="0.25">
      <c r="A2582">
        <v>5</v>
      </c>
      <c r="B2582">
        <v>10</v>
      </c>
      <c r="C2582">
        <v>99</v>
      </c>
      <c r="D2582">
        <v>25</v>
      </c>
      <c r="E2582">
        <v>1</v>
      </c>
      <c r="F2582">
        <v>3</v>
      </c>
      <c r="G2582">
        <v>1</v>
      </c>
      <c r="H2582">
        <v>1</v>
      </c>
      <c r="I2582">
        <v>0</v>
      </c>
      <c r="J2582">
        <v>3</v>
      </c>
      <c r="L2582">
        <v>0</v>
      </c>
      <c r="M2582" s="8" t="s">
        <v>1894</v>
      </c>
      <c r="N2582">
        <v>2295</v>
      </c>
      <c r="O2582">
        <v>6.9000000000000006E-2</v>
      </c>
      <c r="Q2582">
        <v>1.1000000000000001</v>
      </c>
      <c r="R2582" t="s">
        <v>326</v>
      </c>
      <c r="S2582">
        <v>4.8000000000000001E-2</v>
      </c>
      <c r="V2582" s="8" t="s">
        <v>1709</v>
      </c>
    </row>
    <row r="2583" spans="1:33" x14ac:dyDescent="0.25">
      <c r="A2583">
        <v>10</v>
      </c>
      <c r="B2583">
        <v>15</v>
      </c>
      <c r="C2583">
        <v>99</v>
      </c>
      <c r="D2583">
        <v>20</v>
      </c>
      <c r="E2583">
        <v>1</v>
      </c>
      <c r="F2583">
        <v>2</v>
      </c>
      <c r="G2583">
        <v>1</v>
      </c>
      <c r="H2583">
        <v>1</v>
      </c>
      <c r="I2583">
        <v>0</v>
      </c>
      <c r="J2583">
        <v>3</v>
      </c>
      <c r="L2583">
        <v>0</v>
      </c>
      <c r="M2583"/>
      <c r="N2583" s="7">
        <v>2296</v>
      </c>
      <c r="O2583">
        <v>4.9000000000000002E-2</v>
      </c>
      <c r="Q2583">
        <v>0.7</v>
      </c>
      <c r="R2583" t="s">
        <v>326</v>
      </c>
      <c r="S2583">
        <v>3.5999999999999997E-2</v>
      </c>
      <c r="T2583" s="84" t="s">
        <v>1865</v>
      </c>
      <c r="V2583" s="8" t="s">
        <v>1895</v>
      </c>
    </row>
    <row r="2584" spans="1:33" x14ac:dyDescent="0.25">
      <c r="A2584">
        <v>15</v>
      </c>
      <c r="B2584">
        <v>20</v>
      </c>
      <c r="C2584">
        <v>100</v>
      </c>
      <c r="D2584">
        <v>10</v>
      </c>
      <c r="E2584">
        <v>1</v>
      </c>
      <c r="F2584">
        <v>2</v>
      </c>
      <c r="G2584">
        <v>2</v>
      </c>
      <c r="H2584">
        <v>1</v>
      </c>
      <c r="I2584">
        <v>0</v>
      </c>
      <c r="J2584">
        <v>3</v>
      </c>
      <c r="L2584">
        <v>0</v>
      </c>
      <c r="M2584"/>
      <c r="N2584">
        <v>2297</v>
      </c>
      <c r="O2584">
        <v>6.0999999999999999E-2</v>
      </c>
      <c r="Q2584">
        <v>0.4</v>
      </c>
      <c r="R2584" t="s">
        <v>326</v>
      </c>
      <c r="S2584">
        <v>4.7E-2</v>
      </c>
    </row>
    <row r="2585" spans="1:33" x14ac:dyDescent="0.25">
      <c r="A2585">
        <v>20</v>
      </c>
      <c r="B2585">
        <v>25</v>
      </c>
      <c r="C2585">
        <v>100</v>
      </c>
      <c r="D2585">
        <v>12</v>
      </c>
      <c r="E2585">
        <v>1</v>
      </c>
      <c r="F2585">
        <v>2</v>
      </c>
      <c r="G2585">
        <v>1</v>
      </c>
      <c r="H2585">
        <v>1</v>
      </c>
      <c r="I2585">
        <v>0</v>
      </c>
      <c r="J2585">
        <v>3</v>
      </c>
      <c r="L2585">
        <v>0</v>
      </c>
      <c r="M2585" s="79" t="s">
        <v>1896</v>
      </c>
      <c r="N2585" s="7">
        <v>2298</v>
      </c>
      <c r="O2585">
        <v>2.9000000000000001E-2</v>
      </c>
      <c r="Q2585">
        <v>0.5</v>
      </c>
      <c r="R2585" t="s">
        <v>326</v>
      </c>
      <c r="S2585">
        <v>1.7999999999999999E-2</v>
      </c>
      <c r="T2585" s="84" t="s">
        <v>1865</v>
      </c>
    </row>
    <row r="2586" spans="1:33" x14ac:dyDescent="0.25">
      <c r="A2586">
        <v>25</v>
      </c>
      <c r="B2586">
        <v>30</v>
      </c>
      <c r="C2586">
        <v>100</v>
      </c>
      <c r="D2586">
        <v>12</v>
      </c>
      <c r="E2586">
        <v>1</v>
      </c>
      <c r="F2586">
        <v>2</v>
      </c>
      <c r="G2586">
        <v>1</v>
      </c>
      <c r="H2586">
        <v>2</v>
      </c>
      <c r="I2586">
        <v>0</v>
      </c>
      <c r="J2586">
        <v>3</v>
      </c>
      <c r="K2586">
        <v>3</v>
      </c>
      <c r="L2586">
        <v>2</v>
      </c>
      <c r="M2586" s="8" t="s">
        <v>1897</v>
      </c>
      <c r="N2586">
        <v>2299</v>
      </c>
      <c r="O2586">
        <v>3.3000000000000002E-2</v>
      </c>
      <c r="Q2586">
        <v>0.2</v>
      </c>
      <c r="R2586" t="s">
        <v>326</v>
      </c>
      <c r="S2586">
        <v>2.5999999999999999E-2</v>
      </c>
    </row>
    <row r="2587" spans="1:33" x14ac:dyDescent="0.25">
      <c r="M2587" s="45" t="s">
        <v>600</v>
      </c>
      <c r="N2587" s="80">
        <v>2300</v>
      </c>
      <c r="O2587" s="43">
        <v>1.0049999999999999</v>
      </c>
      <c r="Q2587" t="s">
        <v>620</v>
      </c>
      <c r="R2587">
        <v>0.53</v>
      </c>
      <c r="S2587">
        <v>0.161</v>
      </c>
    </row>
    <row r="2588" spans="1:33" x14ac:dyDescent="0.25">
      <c r="A2588">
        <v>30</v>
      </c>
      <c r="B2588">
        <v>35</v>
      </c>
      <c r="C2588">
        <v>100</v>
      </c>
      <c r="D2588">
        <v>12</v>
      </c>
      <c r="E2588">
        <v>1</v>
      </c>
      <c r="F2588">
        <v>2</v>
      </c>
      <c r="G2588">
        <v>2</v>
      </c>
      <c r="H2588">
        <v>2</v>
      </c>
      <c r="I2588">
        <v>0</v>
      </c>
      <c r="J2588">
        <v>3</v>
      </c>
      <c r="K2588">
        <v>1</v>
      </c>
      <c r="L2588">
        <v>1</v>
      </c>
      <c r="M2588" s="8" t="s">
        <v>1898</v>
      </c>
      <c r="N2588">
        <v>2301</v>
      </c>
      <c r="O2588">
        <v>0.20100000000000001</v>
      </c>
      <c r="Q2588">
        <v>0.8</v>
      </c>
      <c r="R2588">
        <v>0.02</v>
      </c>
      <c r="S2588">
        <v>0.13200000000000001</v>
      </c>
      <c r="T2588" t="s">
        <v>1899</v>
      </c>
    </row>
    <row r="2589" spans="1:33" x14ac:dyDescent="0.25">
      <c r="A2589">
        <v>35</v>
      </c>
      <c r="B2589">
        <v>40</v>
      </c>
      <c r="C2589">
        <v>100</v>
      </c>
      <c r="D2589">
        <v>15</v>
      </c>
      <c r="E2589">
        <v>1</v>
      </c>
      <c r="F2589">
        <v>2</v>
      </c>
      <c r="G2589">
        <v>2</v>
      </c>
      <c r="H2589">
        <v>2</v>
      </c>
      <c r="I2589">
        <v>0</v>
      </c>
      <c r="J2589">
        <v>3</v>
      </c>
      <c r="K2589">
        <v>1</v>
      </c>
      <c r="L2589">
        <v>1</v>
      </c>
      <c r="M2589" s="8" t="s">
        <v>1900</v>
      </c>
      <c r="N2589" s="7">
        <v>2302</v>
      </c>
      <c r="O2589">
        <v>6.0999999999999999E-2</v>
      </c>
      <c r="Q2589">
        <v>1.3</v>
      </c>
      <c r="R2589">
        <v>0.01</v>
      </c>
      <c r="S2589">
        <v>1.9E-2</v>
      </c>
      <c r="T2589" s="10">
        <v>0.126</v>
      </c>
    </row>
    <row r="2590" spans="1:33" x14ac:dyDescent="0.25">
      <c r="A2590">
        <v>40</v>
      </c>
      <c r="B2590">
        <v>45</v>
      </c>
      <c r="C2590">
        <v>100</v>
      </c>
      <c r="D2590">
        <v>15</v>
      </c>
      <c r="E2590">
        <v>1</v>
      </c>
      <c r="F2590">
        <v>2</v>
      </c>
      <c r="G2590">
        <v>2</v>
      </c>
      <c r="H2590">
        <v>2</v>
      </c>
      <c r="I2590">
        <v>0</v>
      </c>
      <c r="J2590">
        <v>3</v>
      </c>
      <c r="K2590">
        <v>5</v>
      </c>
      <c r="L2590">
        <v>1</v>
      </c>
      <c r="M2590" s="8" t="s">
        <v>1901</v>
      </c>
      <c r="N2590">
        <v>2303</v>
      </c>
      <c r="O2590">
        <v>0.129</v>
      </c>
      <c r="Q2590">
        <v>1.1000000000000001</v>
      </c>
      <c r="R2590">
        <v>0.06</v>
      </c>
      <c r="S2590">
        <v>1.7000000000000001E-2</v>
      </c>
      <c r="T2590" s="10">
        <v>0.189</v>
      </c>
    </row>
    <row r="2591" spans="1:33" x14ac:dyDescent="0.25">
      <c r="A2591">
        <v>45</v>
      </c>
      <c r="B2591">
        <v>50</v>
      </c>
      <c r="C2591">
        <v>100</v>
      </c>
      <c r="D2591">
        <v>12</v>
      </c>
      <c r="E2591">
        <v>1</v>
      </c>
      <c r="F2591">
        <v>3</v>
      </c>
      <c r="G2591">
        <v>2</v>
      </c>
      <c r="H2591">
        <v>3</v>
      </c>
      <c r="I2591">
        <v>0</v>
      </c>
      <c r="J2591">
        <v>3</v>
      </c>
      <c r="K2591">
        <v>5</v>
      </c>
      <c r="L2591">
        <v>1</v>
      </c>
      <c r="M2591" s="79" t="s">
        <v>1737</v>
      </c>
      <c r="N2591" s="7">
        <v>2304</v>
      </c>
      <c r="O2591">
        <v>0.26700000000000002</v>
      </c>
      <c r="Q2591">
        <v>0.8</v>
      </c>
      <c r="R2591">
        <v>0.38</v>
      </c>
      <c r="S2591">
        <v>1.2999999999999999E-2</v>
      </c>
    </row>
    <row r="2592" spans="1:33" x14ac:dyDescent="0.25">
      <c r="A2592">
        <v>50</v>
      </c>
      <c r="B2592">
        <v>55</v>
      </c>
      <c r="C2592">
        <v>100</v>
      </c>
      <c r="D2592">
        <v>10</v>
      </c>
      <c r="E2592">
        <v>1</v>
      </c>
      <c r="F2592">
        <v>2</v>
      </c>
      <c r="G2592">
        <v>3</v>
      </c>
      <c r="H2592">
        <v>3</v>
      </c>
      <c r="I2592">
        <v>0</v>
      </c>
      <c r="J2592">
        <v>2</v>
      </c>
      <c r="K2592">
        <v>5</v>
      </c>
      <c r="L2592">
        <v>1</v>
      </c>
      <c r="M2592" s="8" t="s">
        <v>1902</v>
      </c>
      <c r="N2592">
        <v>2305</v>
      </c>
      <c r="O2592">
        <v>0.26400000000000001</v>
      </c>
      <c r="Q2592">
        <v>2.2000000000000002</v>
      </c>
      <c r="R2592">
        <v>0.09</v>
      </c>
      <c r="S2592">
        <v>2.1000000000000001E-2</v>
      </c>
      <c r="T2592" s="10">
        <v>8.1000000000000003E-2</v>
      </c>
    </row>
    <row r="2593" spans="1:20" x14ac:dyDescent="0.25">
      <c r="A2593">
        <v>55</v>
      </c>
      <c r="B2593">
        <v>60</v>
      </c>
      <c r="C2593">
        <v>100</v>
      </c>
      <c r="D2593">
        <v>10</v>
      </c>
      <c r="E2593">
        <v>1</v>
      </c>
      <c r="F2593">
        <v>2</v>
      </c>
      <c r="G2593">
        <v>3</v>
      </c>
      <c r="H2593">
        <v>3</v>
      </c>
      <c r="I2593">
        <v>0</v>
      </c>
      <c r="J2593">
        <v>2</v>
      </c>
      <c r="L2593">
        <v>0</v>
      </c>
      <c r="M2593"/>
      <c r="N2593" s="7">
        <v>2306</v>
      </c>
      <c r="O2593">
        <v>0.23400000000000001</v>
      </c>
      <c r="Q2593">
        <v>1.8</v>
      </c>
      <c r="R2593">
        <v>0.28000000000000003</v>
      </c>
      <c r="S2593">
        <v>8.0000000000000002E-3</v>
      </c>
    </row>
    <row r="2594" spans="1:20" x14ac:dyDescent="0.25">
      <c r="A2594">
        <v>60</v>
      </c>
      <c r="B2594">
        <v>65</v>
      </c>
      <c r="C2594">
        <v>100</v>
      </c>
      <c r="D2594">
        <v>8</v>
      </c>
      <c r="E2594">
        <v>1</v>
      </c>
      <c r="F2594">
        <v>2</v>
      </c>
      <c r="G2594">
        <v>3</v>
      </c>
      <c r="H2594">
        <v>2</v>
      </c>
      <c r="I2594">
        <v>0</v>
      </c>
      <c r="J2594">
        <v>2</v>
      </c>
      <c r="L2594">
        <v>0</v>
      </c>
      <c r="M2594"/>
      <c r="N2594">
        <v>2307</v>
      </c>
      <c r="O2594">
        <v>0.20699999999999999</v>
      </c>
      <c r="Q2594">
        <v>1.5</v>
      </c>
      <c r="R2594">
        <v>0.18</v>
      </c>
      <c r="S2594">
        <v>8.9999999999999993E-3</v>
      </c>
      <c r="T2594" s="10">
        <v>5.6000000000000001E-2</v>
      </c>
    </row>
    <row r="2595" spans="1:20" x14ac:dyDescent="0.25">
      <c r="A2595">
        <v>65</v>
      </c>
      <c r="B2595">
        <v>70</v>
      </c>
      <c r="C2595">
        <v>100</v>
      </c>
      <c r="D2595">
        <v>10</v>
      </c>
      <c r="E2595">
        <v>1</v>
      </c>
      <c r="F2595">
        <v>1</v>
      </c>
      <c r="G2595">
        <v>2</v>
      </c>
      <c r="H2595">
        <v>2</v>
      </c>
      <c r="I2595">
        <v>0</v>
      </c>
      <c r="J2595">
        <v>2</v>
      </c>
      <c r="L2595">
        <v>0</v>
      </c>
      <c r="M2595"/>
      <c r="N2595" s="7">
        <v>2308</v>
      </c>
      <c r="O2595">
        <v>0.11</v>
      </c>
      <c r="Q2595">
        <v>0.7</v>
      </c>
      <c r="R2595">
        <v>0.1</v>
      </c>
      <c r="S2595">
        <v>8.9999999999999993E-3</v>
      </c>
    </row>
    <row r="2596" spans="1:20" x14ac:dyDescent="0.25">
      <c r="A2596">
        <v>70</v>
      </c>
      <c r="B2596">
        <v>75</v>
      </c>
      <c r="C2596">
        <v>100</v>
      </c>
      <c r="D2596">
        <v>8</v>
      </c>
      <c r="E2596">
        <v>1</v>
      </c>
      <c r="F2596">
        <v>1</v>
      </c>
      <c r="G2596">
        <v>2</v>
      </c>
      <c r="H2596">
        <v>2</v>
      </c>
      <c r="I2596">
        <v>0</v>
      </c>
      <c r="J2596">
        <v>2</v>
      </c>
      <c r="L2596">
        <v>0</v>
      </c>
      <c r="M2596"/>
      <c r="N2596">
        <v>2309</v>
      </c>
      <c r="O2596">
        <v>3.6999999999999998E-2</v>
      </c>
      <c r="Q2596">
        <v>0.3</v>
      </c>
      <c r="R2596">
        <v>0.06</v>
      </c>
      <c r="S2596">
        <v>6.0000000000000001E-3</v>
      </c>
      <c r="T2596" s="10">
        <v>0.214</v>
      </c>
    </row>
    <row r="2597" spans="1:20" x14ac:dyDescent="0.25">
      <c r="A2597">
        <v>75</v>
      </c>
      <c r="B2597">
        <v>80</v>
      </c>
      <c r="C2597">
        <v>100</v>
      </c>
      <c r="D2597">
        <v>7</v>
      </c>
      <c r="E2597">
        <v>1</v>
      </c>
      <c r="F2597">
        <v>1</v>
      </c>
      <c r="G2597">
        <v>2</v>
      </c>
      <c r="H2597">
        <v>2</v>
      </c>
      <c r="I2597">
        <v>0</v>
      </c>
      <c r="J2597">
        <v>2</v>
      </c>
      <c r="L2597">
        <v>0</v>
      </c>
      <c r="M2597"/>
      <c r="N2597" s="7">
        <v>2310</v>
      </c>
      <c r="O2597">
        <v>5.1999999999999998E-2</v>
      </c>
      <c r="Q2597">
        <v>0.3</v>
      </c>
      <c r="R2597">
        <v>0.2</v>
      </c>
      <c r="S2597">
        <v>1.2999999999999999E-2</v>
      </c>
    </row>
    <row r="2598" spans="1:20" x14ac:dyDescent="0.25">
      <c r="A2598">
        <v>80</v>
      </c>
      <c r="B2598">
        <v>85</v>
      </c>
      <c r="C2598">
        <v>100</v>
      </c>
      <c r="D2598">
        <v>6</v>
      </c>
      <c r="E2598">
        <v>1</v>
      </c>
      <c r="F2598">
        <v>1</v>
      </c>
      <c r="G2598">
        <v>2</v>
      </c>
      <c r="H2598">
        <v>1</v>
      </c>
      <c r="I2598">
        <v>0</v>
      </c>
      <c r="J2598">
        <v>2</v>
      </c>
      <c r="L2598">
        <v>0</v>
      </c>
      <c r="M2598"/>
      <c r="N2598">
        <v>2311</v>
      </c>
      <c r="O2598">
        <v>6.3E-2</v>
      </c>
      <c r="Q2598">
        <v>0.4</v>
      </c>
      <c r="R2598">
        <v>7.0000000000000007E-2</v>
      </c>
      <c r="S2598">
        <v>1.2999999999999999E-2</v>
      </c>
      <c r="T2598" s="10">
        <v>1.8140000000000001</v>
      </c>
    </row>
    <row r="2599" spans="1:20" x14ac:dyDescent="0.25">
      <c r="A2599">
        <v>85</v>
      </c>
      <c r="B2599">
        <v>90</v>
      </c>
      <c r="C2599">
        <v>100</v>
      </c>
      <c r="D2599">
        <v>6</v>
      </c>
      <c r="E2599">
        <v>1</v>
      </c>
      <c r="F2599">
        <v>1</v>
      </c>
      <c r="G2599">
        <v>3</v>
      </c>
      <c r="H2599">
        <v>2</v>
      </c>
      <c r="I2599">
        <v>0</v>
      </c>
      <c r="J2599">
        <v>2</v>
      </c>
      <c r="L2599">
        <v>0</v>
      </c>
      <c r="M2599"/>
      <c r="N2599" s="7">
        <v>2312</v>
      </c>
      <c r="O2599">
        <v>2.4E-2</v>
      </c>
      <c r="Q2599" t="s">
        <v>1706</v>
      </c>
      <c r="R2599">
        <v>0.04</v>
      </c>
      <c r="S2599">
        <v>4.0000000000000001E-3</v>
      </c>
    </row>
    <row r="2600" spans="1:20" x14ac:dyDescent="0.25">
      <c r="A2600">
        <v>90</v>
      </c>
      <c r="B2600">
        <v>95</v>
      </c>
      <c r="C2600">
        <v>100</v>
      </c>
      <c r="D2600">
        <v>6</v>
      </c>
      <c r="E2600">
        <v>1</v>
      </c>
      <c r="F2600">
        <v>1</v>
      </c>
      <c r="G2600">
        <v>3</v>
      </c>
      <c r="H2600">
        <v>1</v>
      </c>
      <c r="I2600">
        <v>0</v>
      </c>
      <c r="L2600">
        <v>0</v>
      </c>
      <c r="M2600"/>
      <c r="N2600">
        <v>2313</v>
      </c>
      <c r="O2600">
        <v>3.1E-2</v>
      </c>
      <c r="Q2600" t="s">
        <v>1706</v>
      </c>
      <c r="R2600">
        <v>7.0000000000000007E-2</v>
      </c>
      <c r="S2600">
        <v>2E-3</v>
      </c>
      <c r="T2600" s="10">
        <v>0.16300000000000001</v>
      </c>
    </row>
    <row r="2601" spans="1:20" x14ac:dyDescent="0.25">
      <c r="A2601">
        <v>95</v>
      </c>
      <c r="B2601">
        <v>100</v>
      </c>
      <c r="C2601">
        <v>100</v>
      </c>
      <c r="D2601">
        <v>7</v>
      </c>
      <c r="E2601">
        <v>1</v>
      </c>
      <c r="F2601">
        <v>1</v>
      </c>
      <c r="G2601">
        <v>3</v>
      </c>
      <c r="H2601">
        <v>2</v>
      </c>
      <c r="I2601">
        <v>0</v>
      </c>
      <c r="L2601">
        <v>0</v>
      </c>
      <c r="M2601"/>
      <c r="N2601" s="7">
        <v>2314</v>
      </c>
      <c r="O2601">
        <v>2.7E-2</v>
      </c>
      <c r="Q2601" t="s">
        <v>1706</v>
      </c>
      <c r="R2601">
        <v>7.0000000000000007E-2</v>
      </c>
      <c r="S2601">
        <v>1E-3</v>
      </c>
      <c r="T2601" s="4"/>
    </row>
    <row r="2602" spans="1:20" x14ac:dyDescent="0.25">
      <c r="A2602">
        <v>100</v>
      </c>
      <c r="B2602">
        <v>105</v>
      </c>
      <c r="C2602">
        <v>100</v>
      </c>
      <c r="D2602">
        <v>6</v>
      </c>
      <c r="E2602">
        <v>1</v>
      </c>
      <c r="F2602">
        <v>1</v>
      </c>
      <c r="G2602">
        <v>3</v>
      </c>
      <c r="H2602">
        <v>2</v>
      </c>
      <c r="I2602">
        <v>0</v>
      </c>
      <c r="L2602">
        <v>0</v>
      </c>
      <c r="M2602"/>
      <c r="N2602">
        <v>2315</v>
      </c>
      <c r="O2602">
        <v>1.0999999999999999E-2</v>
      </c>
      <c r="Q2602" t="s">
        <v>1706</v>
      </c>
      <c r="R2602">
        <v>0.05</v>
      </c>
      <c r="S2602" t="s">
        <v>1717</v>
      </c>
      <c r="T2602" s="10">
        <v>1.7999999999999999E-2</v>
      </c>
    </row>
    <row r="2603" spans="1:20" x14ac:dyDescent="0.25">
      <c r="A2603">
        <v>105</v>
      </c>
      <c r="B2603">
        <v>110</v>
      </c>
      <c r="C2603">
        <v>100</v>
      </c>
      <c r="D2603">
        <v>6</v>
      </c>
      <c r="E2603">
        <v>1</v>
      </c>
      <c r="F2603">
        <v>1</v>
      </c>
      <c r="G2603">
        <v>3</v>
      </c>
      <c r="H2603">
        <v>2</v>
      </c>
      <c r="I2603">
        <v>0</v>
      </c>
      <c r="L2603">
        <v>0</v>
      </c>
      <c r="M2603"/>
      <c r="N2603" s="7">
        <v>2316</v>
      </c>
      <c r="O2603">
        <v>1.4999999999999999E-2</v>
      </c>
      <c r="Q2603" t="s">
        <v>1706</v>
      </c>
      <c r="R2603">
        <v>0.05</v>
      </c>
      <c r="S2603" t="s">
        <v>1717</v>
      </c>
    </row>
    <row r="2604" spans="1:20" x14ac:dyDescent="0.25">
      <c r="A2604">
        <v>110</v>
      </c>
      <c r="B2604">
        <v>115</v>
      </c>
      <c r="C2604">
        <v>100</v>
      </c>
      <c r="D2604">
        <v>5</v>
      </c>
      <c r="E2604">
        <v>1</v>
      </c>
      <c r="F2604">
        <v>1</v>
      </c>
      <c r="G2604">
        <v>3</v>
      </c>
      <c r="H2604">
        <v>3</v>
      </c>
      <c r="I2604">
        <v>0</v>
      </c>
      <c r="J2604">
        <v>3</v>
      </c>
      <c r="K2604">
        <v>4</v>
      </c>
      <c r="L2604">
        <v>2</v>
      </c>
      <c r="M2604" s="8" t="s">
        <v>1903</v>
      </c>
      <c r="N2604">
        <v>2317</v>
      </c>
      <c r="O2604">
        <v>0.17399999999999999</v>
      </c>
      <c r="Q2604">
        <v>4.4000000000000004</v>
      </c>
      <c r="R2604">
        <v>0.14000000000000001</v>
      </c>
      <c r="S2604">
        <v>2.1999999999999999E-2</v>
      </c>
      <c r="T2604" s="10">
        <v>1.7999999999999999E-2</v>
      </c>
    </row>
    <row r="2605" spans="1:20" x14ac:dyDescent="0.25">
      <c r="A2605">
        <v>115</v>
      </c>
      <c r="B2605">
        <v>120</v>
      </c>
      <c r="C2605">
        <v>100</v>
      </c>
      <c r="D2605">
        <v>7</v>
      </c>
      <c r="E2605">
        <v>1</v>
      </c>
      <c r="F2605">
        <v>1</v>
      </c>
      <c r="G2605">
        <v>3</v>
      </c>
      <c r="H2605">
        <v>3</v>
      </c>
      <c r="I2605">
        <v>0</v>
      </c>
      <c r="J2605">
        <v>3</v>
      </c>
      <c r="K2605">
        <v>5</v>
      </c>
      <c r="L2605">
        <v>1</v>
      </c>
      <c r="M2605" s="8" t="s">
        <v>1904</v>
      </c>
      <c r="N2605" s="7">
        <v>2318</v>
      </c>
      <c r="O2605">
        <v>0.152</v>
      </c>
      <c r="Q2605">
        <v>1.3</v>
      </c>
      <c r="R2605">
        <v>0.15</v>
      </c>
      <c r="S2605">
        <v>0.01</v>
      </c>
    </row>
    <row r="2606" spans="1:20" x14ac:dyDescent="0.25">
      <c r="A2606">
        <v>120</v>
      </c>
      <c r="B2606">
        <v>125</v>
      </c>
      <c r="C2606">
        <v>100</v>
      </c>
      <c r="D2606">
        <v>6</v>
      </c>
      <c r="E2606">
        <v>1</v>
      </c>
      <c r="F2606">
        <v>2</v>
      </c>
      <c r="G2606">
        <v>3</v>
      </c>
      <c r="H2606">
        <v>3</v>
      </c>
      <c r="I2606">
        <v>0</v>
      </c>
      <c r="J2606">
        <v>3</v>
      </c>
      <c r="L2606">
        <v>0</v>
      </c>
      <c r="M2606"/>
      <c r="N2606">
        <v>2319</v>
      </c>
      <c r="O2606">
        <v>5.5E-2</v>
      </c>
      <c r="Q2606" t="s">
        <v>1706</v>
      </c>
      <c r="R2606">
        <v>7.0000000000000007E-2</v>
      </c>
      <c r="S2606">
        <v>6.0000000000000001E-3</v>
      </c>
      <c r="T2606" s="10">
        <v>1.2E-2</v>
      </c>
    </row>
    <row r="2607" spans="1:20" x14ac:dyDescent="0.25">
      <c r="M2607" s="45" t="s">
        <v>369</v>
      </c>
      <c r="N2607" s="80">
        <v>2320</v>
      </c>
      <c r="O2607" s="43">
        <v>0.498</v>
      </c>
      <c r="Q2607">
        <v>31.3</v>
      </c>
      <c r="R2607">
        <v>0.19</v>
      </c>
      <c r="S2607">
        <v>6.8000000000000005E-2</v>
      </c>
    </row>
    <row r="2608" spans="1:20" x14ac:dyDescent="0.25">
      <c r="A2608">
        <v>125</v>
      </c>
      <c r="B2608">
        <v>130</v>
      </c>
      <c r="C2608">
        <v>100</v>
      </c>
      <c r="D2608">
        <v>5</v>
      </c>
      <c r="E2608">
        <v>1</v>
      </c>
      <c r="F2608">
        <v>1</v>
      </c>
      <c r="G2608">
        <v>3</v>
      </c>
      <c r="H2608">
        <v>2</v>
      </c>
      <c r="I2608">
        <v>0</v>
      </c>
      <c r="J2608">
        <v>3</v>
      </c>
      <c r="L2608">
        <v>0</v>
      </c>
      <c r="M2608"/>
      <c r="N2608">
        <v>2321</v>
      </c>
      <c r="O2608">
        <v>2.9000000000000001E-2</v>
      </c>
      <c r="Q2608" t="s">
        <v>1706</v>
      </c>
      <c r="R2608">
        <v>0.03</v>
      </c>
      <c r="S2608">
        <v>4.0000000000000001E-3</v>
      </c>
    </row>
    <row r="2609" spans="1:20" x14ac:dyDescent="0.25">
      <c r="A2609">
        <v>130</v>
      </c>
      <c r="B2609">
        <v>135</v>
      </c>
      <c r="C2609">
        <v>100</v>
      </c>
      <c r="D2609">
        <v>4</v>
      </c>
      <c r="E2609">
        <v>1</v>
      </c>
      <c r="F2609">
        <v>1</v>
      </c>
      <c r="G2609">
        <v>3</v>
      </c>
      <c r="H2609">
        <v>2</v>
      </c>
      <c r="I2609">
        <v>0</v>
      </c>
      <c r="J2609">
        <v>3</v>
      </c>
      <c r="L2609">
        <v>0</v>
      </c>
      <c r="M2609"/>
      <c r="N2609" s="7">
        <v>2322</v>
      </c>
      <c r="O2609">
        <v>1.7999999999999999E-2</v>
      </c>
      <c r="Q2609" t="s">
        <v>1706</v>
      </c>
      <c r="R2609">
        <v>0.06</v>
      </c>
      <c r="S2609">
        <v>1E-3</v>
      </c>
      <c r="T2609" s="10">
        <v>2.5000000000000001E-2</v>
      </c>
    </row>
    <row r="2610" spans="1:20" x14ac:dyDescent="0.25">
      <c r="A2610">
        <v>135</v>
      </c>
      <c r="B2610">
        <v>140</v>
      </c>
      <c r="C2610">
        <v>100</v>
      </c>
      <c r="D2610">
        <v>3</v>
      </c>
      <c r="E2610">
        <v>1</v>
      </c>
      <c r="F2610">
        <v>1</v>
      </c>
      <c r="G2610">
        <v>3</v>
      </c>
      <c r="H2610">
        <v>2</v>
      </c>
      <c r="I2610">
        <v>0</v>
      </c>
      <c r="J2610">
        <v>3</v>
      </c>
      <c r="K2610">
        <v>5</v>
      </c>
      <c r="L2610">
        <v>1</v>
      </c>
      <c r="M2610" s="8" t="s">
        <v>1905</v>
      </c>
      <c r="N2610">
        <v>2323</v>
      </c>
      <c r="O2610">
        <v>2.9000000000000001E-2</v>
      </c>
      <c r="Q2610" t="s">
        <v>1706</v>
      </c>
      <c r="R2610">
        <v>0.11</v>
      </c>
      <c r="S2610">
        <v>4.0000000000000001E-3</v>
      </c>
    </row>
    <row r="2611" spans="1:20" x14ac:dyDescent="0.25">
      <c r="A2611">
        <v>140</v>
      </c>
      <c r="B2611">
        <v>145</v>
      </c>
      <c r="C2611">
        <v>100</v>
      </c>
      <c r="D2611">
        <v>4</v>
      </c>
      <c r="E2611">
        <v>1</v>
      </c>
      <c r="M2611"/>
      <c r="N2611" s="7">
        <v>2324</v>
      </c>
      <c r="O2611">
        <v>1.2999999999999999E-2</v>
      </c>
      <c r="Q2611" t="s">
        <v>1706</v>
      </c>
      <c r="R2611">
        <v>0.02</v>
      </c>
      <c r="S2611">
        <v>3.0000000000000001E-3</v>
      </c>
      <c r="T2611" s="10">
        <v>1.2E-2</v>
      </c>
    </row>
    <row r="2612" spans="1:20" x14ac:dyDescent="0.25">
      <c r="A2612">
        <v>145</v>
      </c>
      <c r="B2612">
        <v>150</v>
      </c>
      <c r="C2612">
        <v>100</v>
      </c>
      <c r="E2612">
        <v>1</v>
      </c>
      <c r="M2612"/>
      <c r="N2612">
        <v>2325</v>
      </c>
      <c r="O2612">
        <v>7.0000000000000001E-3</v>
      </c>
      <c r="Q2612" t="s">
        <v>1706</v>
      </c>
      <c r="R2612">
        <v>0.03</v>
      </c>
      <c r="S2612">
        <v>1E-3</v>
      </c>
    </row>
    <row r="2613" spans="1:20" x14ac:dyDescent="0.25">
      <c r="A2613">
        <v>150</v>
      </c>
      <c r="B2613">
        <v>155</v>
      </c>
      <c r="C2613">
        <v>100</v>
      </c>
      <c r="E2613">
        <v>1</v>
      </c>
      <c r="M2613"/>
      <c r="N2613" s="7">
        <v>2326</v>
      </c>
      <c r="O2613">
        <v>1.9E-2</v>
      </c>
      <c r="Q2613" t="s">
        <v>1706</v>
      </c>
      <c r="R2613">
        <v>0.06</v>
      </c>
      <c r="S2613">
        <v>1E-3</v>
      </c>
      <c r="T2613" s="10">
        <v>1.7999999999999999E-2</v>
      </c>
    </row>
    <row r="2614" spans="1:20" x14ac:dyDescent="0.25">
      <c r="A2614">
        <v>155</v>
      </c>
      <c r="B2614">
        <v>160</v>
      </c>
      <c r="C2614">
        <v>100</v>
      </c>
      <c r="E2614">
        <v>1</v>
      </c>
      <c r="M2614"/>
      <c r="N2614">
        <v>2327</v>
      </c>
      <c r="O2614">
        <v>1.9E-2</v>
      </c>
      <c r="Q2614" t="s">
        <v>1706</v>
      </c>
      <c r="R2614">
        <v>0.08</v>
      </c>
      <c r="S2614">
        <v>1E-3</v>
      </c>
    </row>
    <row r="2615" spans="1:20" x14ac:dyDescent="0.25">
      <c r="A2615">
        <v>160</v>
      </c>
      <c r="B2615">
        <v>165</v>
      </c>
      <c r="C2615">
        <v>100</v>
      </c>
      <c r="E2615">
        <v>1</v>
      </c>
      <c r="M2615"/>
      <c r="N2615" s="7">
        <v>2328</v>
      </c>
      <c r="O2615">
        <v>4.9000000000000002E-2</v>
      </c>
      <c r="Q2615">
        <v>0.4</v>
      </c>
      <c r="R2615">
        <v>0.08</v>
      </c>
      <c r="S2615">
        <v>1E-3</v>
      </c>
      <c r="T2615" s="10">
        <v>0.13800000000000001</v>
      </c>
    </row>
    <row r="2616" spans="1:20" x14ac:dyDescent="0.25">
      <c r="A2616">
        <v>165</v>
      </c>
      <c r="B2616">
        <v>170</v>
      </c>
      <c r="C2616">
        <v>100</v>
      </c>
      <c r="E2616">
        <v>1</v>
      </c>
      <c r="M2616"/>
      <c r="N2616">
        <v>2329</v>
      </c>
      <c r="O2616">
        <v>1.7000000000000001E-2</v>
      </c>
      <c r="Q2616" t="s">
        <v>1706</v>
      </c>
      <c r="R2616">
        <v>0.05</v>
      </c>
      <c r="S2616" t="s">
        <v>1717</v>
      </c>
    </row>
    <row r="2617" spans="1:20" x14ac:dyDescent="0.25">
      <c r="A2617">
        <v>170</v>
      </c>
      <c r="B2617">
        <v>175</v>
      </c>
      <c r="C2617">
        <v>100</v>
      </c>
      <c r="E2617">
        <v>1</v>
      </c>
      <c r="M2617"/>
      <c r="N2617" s="7">
        <v>2330</v>
      </c>
      <c r="O2617">
        <v>0.02</v>
      </c>
      <c r="Q2617" t="s">
        <v>1706</v>
      </c>
      <c r="R2617">
        <v>7.0000000000000007E-2</v>
      </c>
      <c r="S2617">
        <v>1E-3</v>
      </c>
      <c r="T2617" s="10">
        <v>0.40300000000000002</v>
      </c>
    </row>
    <row r="2618" spans="1:20" x14ac:dyDescent="0.25">
      <c r="A2618">
        <v>175</v>
      </c>
      <c r="B2618">
        <v>180</v>
      </c>
      <c r="C2618">
        <v>100</v>
      </c>
      <c r="E2618">
        <v>1</v>
      </c>
      <c r="M2618"/>
      <c r="N2618">
        <v>2331</v>
      </c>
      <c r="O2618">
        <v>7.0000000000000001E-3</v>
      </c>
      <c r="Q2618" t="s">
        <v>1706</v>
      </c>
      <c r="R2618">
        <v>0.05</v>
      </c>
      <c r="S2618" t="s">
        <v>1717</v>
      </c>
    </row>
    <row r="2619" spans="1:20" x14ac:dyDescent="0.25">
      <c r="A2619">
        <v>180</v>
      </c>
      <c r="B2619">
        <v>185</v>
      </c>
      <c r="C2619">
        <v>100</v>
      </c>
      <c r="E2619">
        <v>1</v>
      </c>
      <c r="M2619"/>
      <c r="N2619" s="7">
        <v>2332</v>
      </c>
      <c r="O2619">
        <v>1.7000000000000001E-2</v>
      </c>
      <c r="Q2619" t="s">
        <v>1706</v>
      </c>
      <c r="R2619">
        <v>0.04</v>
      </c>
      <c r="S2619" t="s">
        <v>1717</v>
      </c>
      <c r="T2619" s="10">
        <v>1.7999999999999999E-2</v>
      </c>
    </row>
    <row r="2620" spans="1:20" x14ac:dyDescent="0.25">
      <c r="A2620">
        <v>185</v>
      </c>
      <c r="B2620">
        <v>190</v>
      </c>
      <c r="C2620">
        <v>100</v>
      </c>
      <c r="E2620">
        <v>1</v>
      </c>
      <c r="M2620"/>
      <c r="N2620">
        <v>2333</v>
      </c>
      <c r="O2620">
        <v>1E-3</v>
      </c>
      <c r="Q2620" t="s">
        <v>1706</v>
      </c>
      <c r="R2620">
        <v>0.02</v>
      </c>
      <c r="S2620">
        <v>1E-3</v>
      </c>
    </row>
    <row r="2621" spans="1:20" x14ac:dyDescent="0.25">
      <c r="M2621"/>
      <c r="T2621" s="10">
        <v>9.4E-2</v>
      </c>
    </row>
    <row r="2622" spans="1:20" x14ac:dyDescent="0.25">
      <c r="M2622" s="8" t="s">
        <v>1906</v>
      </c>
    </row>
    <row r="2623" spans="1:20" x14ac:dyDescent="0.25">
      <c r="M2623"/>
      <c r="O2623">
        <f>AVERAGE(O2589:O2606,O2608:O2619)</f>
        <v>7.1899999999999992E-2</v>
      </c>
      <c r="T2623" s="10">
        <f>AVERAGE(T2589:T2619)</f>
        <v>0.20656249999999993</v>
      </c>
    </row>
    <row r="2627" spans="1:33" x14ac:dyDescent="0.25">
      <c r="A2627" s="85" t="s">
        <v>1907</v>
      </c>
      <c r="B2627" s="85"/>
      <c r="C2627" s="70" t="s">
        <v>1908</v>
      </c>
      <c r="D2627" s="70"/>
      <c r="E2627" s="70"/>
      <c r="F2627" s="70" t="s">
        <v>1909</v>
      </c>
      <c r="G2627" s="70"/>
      <c r="H2627" s="70"/>
      <c r="I2627" s="70"/>
      <c r="J2627" s="70" t="s">
        <v>1910</v>
      </c>
      <c r="K2627" s="70"/>
      <c r="L2627" s="70"/>
      <c r="M2627" s="1" t="s">
        <v>4</v>
      </c>
      <c r="N2627" s="70" t="s">
        <v>5</v>
      </c>
      <c r="O2627" s="70"/>
      <c r="P2627" s="70"/>
      <c r="Q2627" s="70" t="s">
        <v>283</v>
      </c>
      <c r="R2627" s="70"/>
      <c r="U2627" t="s">
        <v>14</v>
      </c>
      <c r="X2627" t="s">
        <v>178</v>
      </c>
      <c r="Y2627" t="s">
        <v>36</v>
      </c>
      <c r="Z2627" t="s">
        <v>284</v>
      </c>
      <c r="AA2627" t="s">
        <v>285</v>
      </c>
      <c r="AB2627" s="8" t="s">
        <v>1890</v>
      </c>
      <c r="AC2627" t="s">
        <v>1685</v>
      </c>
      <c r="AD2627" t="s">
        <v>288</v>
      </c>
      <c r="AE2627" t="s">
        <v>289</v>
      </c>
      <c r="AF2627" t="s">
        <v>290</v>
      </c>
      <c r="AG2627" s="8" t="s">
        <v>1686</v>
      </c>
    </row>
    <row r="2628" spans="1:33" x14ac:dyDescent="0.25">
      <c r="A2628" s="70" t="s">
        <v>1619</v>
      </c>
      <c r="B2628" s="70"/>
      <c r="C2628" s="70"/>
      <c r="D2628" s="70"/>
      <c r="E2628" s="70"/>
      <c r="F2628" s="70" t="s">
        <v>1620</v>
      </c>
      <c r="G2628" s="70"/>
      <c r="H2628" s="70"/>
      <c r="I2628" s="70"/>
      <c r="J2628" s="70" t="s">
        <v>1621</v>
      </c>
      <c r="K2628" s="70"/>
      <c r="L2628" s="70"/>
      <c r="M2628" t="s">
        <v>1891</v>
      </c>
      <c r="N2628" s="70" t="s">
        <v>1162</v>
      </c>
      <c r="O2628" s="70"/>
      <c r="P2628" s="70"/>
      <c r="Q2628" s="70"/>
      <c r="R2628" s="4"/>
      <c r="U2628">
        <v>1</v>
      </c>
      <c r="V2628" t="s">
        <v>22</v>
      </c>
      <c r="X2628" t="s">
        <v>180</v>
      </c>
      <c r="Y2628" t="s">
        <v>181</v>
      </c>
      <c r="Z2628" s="6" t="s">
        <v>1688</v>
      </c>
      <c r="AA2628" t="s">
        <v>182</v>
      </c>
      <c r="AB2628" t="s">
        <v>182</v>
      </c>
      <c r="AC2628" t="s">
        <v>182</v>
      </c>
      <c r="AD2628" t="s">
        <v>182</v>
      </c>
      <c r="AE2628" t="s">
        <v>1689</v>
      </c>
      <c r="AF2628" t="s">
        <v>182</v>
      </c>
      <c r="AG2628" t="s">
        <v>182</v>
      </c>
    </row>
    <row r="2629" spans="1:33" x14ac:dyDescent="0.25">
      <c r="A2629" s="2" t="s">
        <v>15</v>
      </c>
      <c r="B2629" s="2"/>
      <c r="C2629" s="2" t="s">
        <v>16</v>
      </c>
      <c r="D2629" s="2" t="s">
        <v>17</v>
      </c>
      <c r="E2629" s="2" t="s">
        <v>18</v>
      </c>
      <c r="F2629" s="2" t="s">
        <v>16</v>
      </c>
      <c r="G2629" s="2" t="s">
        <v>19</v>
      </c>
      <c r="H2629" s="2" t="s">
        <v>18</v>
      </c>
      <c r="I2629" s="2" t="s">
        <v>16</v>
      </c>
      <c r="J2629" s="2" t="s">
        <v>17</v>
      </c>
      <c r="K2629" s="2" t="s">
        <v>18</v>
      </c>
      <c r="L2629" s="2" t="s">
        <v>16</v>
      </c>
      <c r="M2629" s="2" t="s">
        <v>299</v>
      </c>
      <c r="N2629" s="70" t="s">
        <v>300</v>
      </c>
      <c r="O2629" s="70"/>
      <c r="P2629" s="70"/>
      <c r="Q2629" s="70" t="s">
        <v>301</v>
      </c>
      <c r="R2629" s="70"/>
      <c r="U2629">
        <v>2</v>
      </c>
      <c r="V2629" t="s">
        <v>302</v>
      </c>
      <c r="Y2629" t="s">
        <v>183</v>
      </c>
      <c r="Z2629" s="6" t="s">
        <v>1690</v>
      </c>
      <c r="AA2629" t="s">
        <v>1691</v>
      </c>
      <c r="AB2629" t="s">
        <v>1691</v>
      </c>
      <c r="AC2629" t="s">
        <v>184</v>
      </c>
      <c r="AD2629" t="s">
        <v>184</v>
      </c>
      <c r="AE2629" t="s">
        <v>1692</v>
      </c>
      <c r="AF2629" t="s">
        <v>306</v>
      </c>
      <c r="AG2629" t="s">
        <v>184</v>
      </c>
    </row>
    <row r="2630" spans="1:33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1"/>
      <c r="N2630" s="4"/>
      <c r="O2630" s="2"/>
      <c r="P2630" s="2"/>
      <c r="Q2630" s="2"/>
      <c r="R2630" s="2"/>
      <c r="U2630">
        <v>5</v>
      </c>
      <c r="V2630" t="s">
        <v>1693</v>
      </c>
      <c r="Y2630" t="s">
        <v>186</v>
      </c>
      <c r="Z2630" s="6" t="s">
        <v>1694</v>
      </c>
      <c r="AA2630" t="s">
        <v>1695</v>
      </c>
      <c r="AB2630" t="s">
        <v>1695</v>
      </c>
      <c r="AC2630" t="s">
        <v>187</v>
      </c>
      <c r="AD2630" t="s">
        <v>187</v>
      </c>
      <c r="AE2630" t="s">
        <v>1696</v>
      </c>
      <c r="AF2630" t="s">
        <v>187</v>
      </c>
      <c r="AG2630" t="s">
        <v>187</v>
      </c>
    </row>
    <row r="2631" spans="1:33" x14ac:dyDescent="0.25">
      <c r="A2631" s="70" t="s">
        <v>1697</v>
      </c>
      <c r="B2631" s="70"/>
      <c r="C2631" s="4"/>
      <c r="D2631" s="4"/>
      <c r="E2631" s="4"/>
      <c r="F2631" s="4"/>
      <c r="M2631"/>
      <c r="N2631" s="70" t="s">
        <v>50</v>
      </c>
      <c r="O2631" s="70"/>
      <c r="U2631">
        <v>6</v>
      </c>
      <c r="V2631" t="s">
        <v>1698</v>
      </c>
      <c r="Y2631" t="s">
        <v>188</v>
      </c>
      <c r="Z2631" t="s">
        <v>316</v>
      </c>
      <c r="AA2631" t="s">
        <v>1699</v>
      </c>
      <c r="AB2631" t="s">
        <v>1699</v>
      </c>
      <c r="AC2631" t="s">
        <v>189</v>
      </c>
      <c r="AD2631" t="s">
        <v>189</v>
      </c>
      <c r="AE2631" t="s">
        <v>1700</v>
      </c>
      <c r="AF2631" t="s">
        <v>189</v>
      </c>
      <c r="AG2631" t="s">
        <v>189</v>
      </c>
    </row>
    <row r="2632" spans="1:33" x14ac:dyDescent="0.25">
      <c r="A2632" t="s">
        <v>33</v>
      </c>
      <c r="B2632" t="s">
        <v>34</v>
      </c>
      <c r="C2632" t="s">
        <v>35</v>
      </c>
      <c r="D2632" t="s">
        <v>36</v>
      </c>
      <c r="E2632" t="s">
        <v>37</v>
      </c>
      <c r="F2632" t="s">
        <v>1701</v>
      </c>
      <c r="G2632" t="s">
        <v>39</v>
      </c>
      <c r="H2632" t="s">
        <v>40</v>
      </c>
      <c r="I2632" t="s">
        <v>41</v>
      </c>
      <c r="J2632" s="8" t="s">
        <v>1890</v>
      </c>
      <c r="K2632" t="s">
        <v>319</v>
      </c>
      <c r="L2632" t="s">
        <v>43</v>
      </c>
      <c r="M2632" t="s">
        <v>44</v>
      </c>
      <c r="N2632" t="s">
        <v>45</v>
      </c>
      <c r="O2632" t="s">
        <v>46</v>
      </c>
      <c r="P2632" t="s">
        <v>47</v>
      </c>
      <c r="Q2632" t="s">
        <v>48</v>
      </c>
      <c r="R2632" t="s">
        <v>321</v>
      </c>
      <c r="T2632" t="s">
        <v>1911</v>
      </c>
      <c r="U2632">
        <v>10</v>
      </c>
      <c r="V2632" t="s">
        <v>315</v>
      </c>
      <c r="Z2632" s="6" t="s">
        <v>1704</v>
      </c>
      <c r="AE2632" t="s">
        <v>1705</v>
      </c>
    </row>
    <row r="2633" spans="1:33" x14ac:dyDescent="0.25">
      <c r="M2633" s="43" t="s">
        <v>660</v>
      </c>
      <c r="N2633" s="43">
        <v>2334</v>
      </c>
      <c r="O2633">
        <v>8.0000000000000002E-3</v>
      </c>
      <c r="Q2633" t="s">
        <v>1706</v>
      </c>
      <c r="R2633" t="s">
        <v>326</v>
      </c>
      <c r="S2633">
        <v>6.0000000000000001E-3</v>
      </c>
      <c r="U2633" t="s">
        <v>1164</v>
      </c>
      <c r="Z2633" s="8" t="s">
        <v>330</v>
      </c>
    </row>
    <row r="2634" spans="1:33" x14ac:dyDescent="0.25">
      <c r="A2634">
        <v>0</v>
      </c>
      <c r="B2634">
        <v>5</v>
      </c>
      <c r="C2634">
        <v>40</v>
      </c>
      <c r="D2634">
        <v>30</v>
      </c>
      <c r="E2634">
        <v>1</v>
      </c>
      <c r="F2634">
        <v>2</v>
      </c>
      <c r="G2634">
        <v>1</v>
      </c>
      <c r="H2634">
        <v>1</v>
      </c>
      <c r="I2634">
        <v>0</v>
      </c>
      <c r="J2634">
        <v>3</v>
      </c>
      <c r="L2634">
        <v>0</v>
      </c>
      <c r="M2634" s="6" t="s">
        <v>1912</v>
      </c>
      <c r="N2634" s="7">
        <v>2335</v>
      </c>
      <c r="O2634">
        <v>0.13800000000000001</v>
      </c>
      <c r="Q2634">
        <v>1.1000000000000001</v>
      </c>
      <c r="R2634" t="s">
        <v>326</v>
      </c>
      <c r="S2634">
        <v>9.8000000000000004E-2</v>
      </c>
    </row>
    <row r="2635" spans="1:33" x14ac:dyDescent="0.25">
      <c r="A2635">
        <v>5</v>
      </c>
      <c r="B2635">
        <v>10</v>
      </c>
      <c r="C2635">
        <v>80</v>
      </c>
      <c r="D2635">
        <v>30</v>
      </c>
      <c r="E2635">
        <v>1</v>
      </c>
      <c r="F2635">
        <v>2</v>
      </c>
      <c r="G2635">
        <v>1</v>
      </c>
      <c r="H2635">
        <v>1</v>
      </c>
      <c r="I2635">
        <v>0</v>
      </c>
      <c r="J2635">
        <v>3</v>
      </c>
      <c r="L2635">
        <v>0</v>
      </c>
      <c r="M2635" s="8" t="s">
        <v>1913</v>
      </c>
      <c r="N2635">
        <v>2336</v>
      </c>
      <c r="O2635">
        <v>4.5999999999999999E-2</v>
      </c>
      <c r="Q2635">
        <v>1.1000000000000001</v>
      </c>
      <c r="R2635" t="s">
        <v>326</v>
      </c>
      <c r="S2635">
        <v>1.9E-2</v>
      </c>
      <c r="V2635" s="8" t="s">
        <v>1709</v>
      </c>
    </row>
    <row r="2636" spans="1:33" x14ac:dyDescent="0.25">
      <c r="A2636">
        <v>10</v>
      </c>
      <c r="B2636">
        <v>15</v>
      </c>
      <c r="C2636">
        <v>100</v>
      </c>
      <c r="D2636">
        <v>20</v>
      </c>
      <c r="E2636">
        <v>1</v>
      </c>
      <c r="F2636">
        <v>2</v>
      </c>
      <c r="G2636">
        <v>1</v>
      </c>
      <c r="H2636">
        <v>1</v>
      </c>
      <c r="I2636">
        <v>0</v>
      </c>
      <c r="J2636">
        <v>3</v>
      </c>
      <c r="K2636">
        <v>1</v>
      </c>
      <c r="L2636">
        <v>1</v>
      </c>
      <c r="M2636" s="8" t="s">
        <v>1914</v>
      </c>
      <c r="N2636" s="7">
        <v>2337</v>
      </c>
      <c r="O2636">
        <v>0.33400000000000002</v>
      </c>
      <c r="Q2636">
        <v>0.7</v>
      </c>
      <c r="R2636" t="s">
        <v>326</v>
      </c>
      <c r="S2636">
        <v>0.30299999999999999</v>
      </c>
      <c r="T2636" s="10">
        <v>0.13800000000000001</v>
      </c>
      <c r="V2636" s="8" t="s">
        <v>1895</v>
      </c>
    </row>
    <row r="2637" spans="1:33" x14ac:dyDescent="0.25">
      <c r="A2637">
        <v>15</v>
      </c>
      <c r="B2637">
        <v>20</v>
      </c>
      <c r="C2637">
        <v>100</v>
      </c>
      <c r="D2637">
        <v>20</v>
      </c>
      <c r="E2637">
        <v>1</v>
      </c>
      <c r="F2637">
        <v>2</v>
      </c>
      <c r="G2637">
        <v>1</v>
      </c>
      <c r="H2637">
        <v>1</v>
      </c>
      <c r="I2637">
        <v>0</v>
      </c>
      <c r="J2637">
        <v>2</v>
      </c>
      <c r="K2637">
        <v>1</v>
      </c>
      <c r="L2637">
        <v>1</v>
      </c>
      <c r="M2637"/>
      <c r="N2637">
        <v>2338</v>
      </c>
      <c r="O2637">
        <v>0.40500000000000003</v>
      </c>
      <c r="Q2637">
        <v>0.8</v>
      </c>
      <c r="R2637" t="s">
        <v>326</v>
      </c>
      <c r="S2637">
        <v>0.378</v>
      </c>
    </row>
    <row r="2638" spans="1:33" x14ac:dyDescent="0.25">
      <c r="A2638">
        <v>20</v>
      </c>
      <c r="B2638">
        <v>25</v>
      </c>
      <c r="C2638">
        <v>100</v>
      </c>
      <c r="D2638">
        <v>15</v>
      </c>
      <c r="E2638">
        <v>1</v>
      </c>
      <c r="F2638">
        <v>2</v>
      </c>
      <c r="G2638">
        <v>2</v>
      </c>
      <c r="H2638">
        <v>1</v>
      </c>
      <c r="I2638">
        <v>0</v>
      </c>
      <c r="J2638">
        <v>2</v>
      </c>
      <c r="K2638">
        <v>1</v>
      </c>
      <c r="L2638">
        <v>1</v>
      </c>
      <c r="M2638"/>
      <c r="N2638" s="7">
        <v>2339</v>
      </c>
      <c r="O2638">
        <v>0.224</v>
      </c>
      <c r="Q2638">
        <v>3.7</v>
      </c>
      <c r="R2638" t="s">
        <v>326</v>
      </c>
      <c r="S2638">
        <v>0.17599999999999999</v>
      </c>
      <c r="T2638" s="10">
        <v>0.113</v>
      </c>
    </row>
    <row r="2639" spans="1:33" x14ac:dyDescent="0.25">
      <c r="M2639" s="45" t="s">
        <v>600</v>
      </c>
      <c r="N2639" s="43">
        <v>2340</v>
      </c>
      <c r="O2639" s="43">
        <v>1.02</v>
      </c>
      <c r="Q2639" s="43">
        <v>96.6</v>
      </c>
      <c r="R2639">
        <v>0.52</v>
      </c>
      <c r="S2639">
        <v>0.152</v>
      </c>
    </row>
    <row r="2640" spans="1:33" x14ac:dyDescent="0.25">
      <c r="A2640">
        <v>25</v>
      </c>
      <c r="B2640">
        <v>30</v>
      </c>
      <c r="C2640">
        <v>100</v>
      </c>
      <c r="D2640">
        <v>20</v>
      </c>
      <c r="E2640">
        <v>1</v>
      </c>
      <c r="F2640">
        <v>2</v>
      </c>
      <c r="G2640">
        <v>2</v>
      </c>
      <c r="H2640">
        <v>1</v>
      </c>
      <c r="I2640">
        <v>0</v>
      </c>
      <c r="J2640">
        <v>2</v>
      </c>
      <c r="K2640">
        <v>1</v>
      </c>
      <c r="L2640">
        <v>1</v>
      </c>
      <c r="M2640"/>
      <c r="N2640" s="7">
        <v>2341</v>
      </c>
      <c r="O2640">
        <v>0.37</v>
      </c>
      <c r="Q2640">
        <v>2.5</v>
      </c>
      <c r="R2640" t="s">
        <v>326</v>
      </c>
      <c r="S2640">
        <v>0.35899999999999999</v>
      </c>
    </row>
    <row r="2641" spans="1:20" x14ac:dyDescent="0.25">
      <c r="A2641">
        <v>30</v>
      </c>
      <c r="B2641">
        <v>35</v>
      </c>
      <c r="C2641">
        <v>100</v>
      </c>
      <c r="D2641">
        <v>15</v>
      </c>
      <c r="E2641">
        <v>1</v>
      </c>
      <c r="F2641">
        <v>2</v>
      </c>
      <c r="G2641">
        <v>1</v>
      </c>
      <c r="H2641">
        <v>1</v>
      </c>
      <c r="I2641">
        <v>0</v>
      </c>
      <c r="J2641">
        <v>2</v>
      </c>
      <c r="K2641">
        <v>1</v>
      </c>
      <c r="L2641">
        <v>1</v>
      </c>
      <c r="M2641"/>
      <c r="N2641">
        <v>2342</v>
      </c>
      <c r="O2641">
        <v>0.188</v>
      </c>
      <c r="Q2641">
        <v>1.4</v>
      </c>
      <c r="R2641" t="s">
        <v>326</v>
      </c>
      <c r="S2641">
        <v>9.5000000000000001E-2</v>
      </c>
      <c r="T2641" s="10">
        <v>9.4E-2</v>
      </c>
    </row>
    <row r="2642" spans="1:20" x14ac:dyDescent="0.25">
      <c r="A2642">
        <v>35</v>
      </c>
      <c r="B2642">
        <v>40</v>
      </c>
      <c r="C2642">
        <v>100</v>
      </c>
      <c r="D2642">
        <v>10</v>
      </c>
      <c r="E2642">
        <v>1</v>
      </c>
      <c r="F2642">
        <v>2</v>
      </c>
      <c r="G2642">
        <v>1</v>
      </c>
      <c r="H2642">
        <v>1</v>
      </c>
      <c r="I2642">
        <v>0</v>
      </c>
      <c r="J2642">
        <v>2</v>
      </c>
      <c r="K2642">
        <v>2</v>
      </c>
      <c r="L2642">
        <v>1</v>
      </c>
      <c r="M2642"/>
      <c r="N2642" s="7">
        <v>2343</v>
      </c>
      <c r="O2642">
        <v>0.10199999999999999</v>
      </c>
      <c r="Q2642">
        <v>4.5</v>
      </c>
      <c r="R2642" t="s">
        <v>326</v>
      </c>
      <c r="S2642">
        <v>4.1000000000000002E-2</v>
      </c>
    </row>
    <row r="2643" spans="1:20" x14ac:dyDescent="0.25">
      <c r="A2643">
        <v>40</v>
      </c>
      <c r="B2643">
        <v>45</v>
      </c>
      <c r="C2643">
        <v>100</v>
      </c>
      <c r="D2643">
        <v>8</v>
      </c>
      <c r="E2643">
        <v>1</v>
      </c>
      <c r="F2643">
        <v>2</v>
      </c>
      <c r="G2643">
        <v>1</v>
      </c>
      <c r="H2643">
        <v>1</v>
      </c>
      <c r="I2643">
        <v>0</v>
      </c>
      <c r="J2643">
        <v>2</v>
      </c>
      <c r="K2643">
        <v>2</v>
      </c>
      <c r="L2643">
        <v>1</v>
      </c>
      <c r="M2643" s="79" t="s">
        <v>1915</v>
      </c>
      <c r="N2643">
        <v>2344</v>
      </c>
      <c r="O2643">
        <v>0.23599999999999999</v>
      </c>
      <c r="Q2643">
        <v>2.6</v>
      </c>
      <c r="R2643">
        <v>0.01</v>
      </c>
      <c r="S2643">
        <v>3.1E-2</v>
      </c>
      <c r="T2643" s="10">
        <v>5.6000000000000001E-2</v>
      </c>
    </row>
    <row r="2644" spans="1:20" x14ac:dyDescent="0.25">
      <c r="A2644">
        <v>45</v>
      </c>
      <c r="B2644">
        <v>50</v>
      </c>
      <c r="C2644">
        <v>100</v>
      </c>
      <c r="D2644">
        <v>10</v>
      </c>
      <c r="E2644">
        <v>1</v>
      </c>
      <c r="F2644">
        <v>2</v>
      </c>
      <c r="G2644">
        <v>1</v>
      </c>
      <c r="H2644">
        <v>1</v>
      </c>
      <c r="I2644">
        <v>0</v>
      </c>
      <c r="J2644">
        <v>2</v>
      </c>
      <c r="K2644">
        <v>2</v>
      </c>
      <c r="L2644">
        <v>1</v>
      </c>
      <c r="M2644"/>
      <c r="N2644" s="7">
        <v>2345</v>
      </c>
      <c r="O2644">
        <v>0.113</v>
      </c>
      <c r="Q2644">
        <v>1.5</v>
      </c>
      <c r="R2644" t="s">
        <v>326</v>
      </c>
      <c r="S2644">
        <v>2.7E-2</v>
      </c>
    </row>
    <row r="2645" spans="1:20" x14ac:dyDescent="0.25">
      <c r="A2645">
        <v>50</v>
      </c>
      <c r="B2645">
        <v>55</v>
      </c>
      <c r="C2645">
        <v>100</v>
      </c>
      <c r="D2645">
        <v>15</v>
      </c>
      <c r="E2645">
        <v>1</v>
      </c>
      <c r="F2645">
        <v>2</v>
      </c>
      <c r="G2645">
        <v>1</v>
      </c>
      <c r="H2645">
        <v>1</v>
      </c>
      <c r="I2645">
        <v>0</v>
      </c>
      <c r="J2645">
        <v>2</v>
      </c>
      <c r="K2645">
        <v>2</v>
      </c>
      <c r="L2645">
        <v>1</v>
      </c>
      <c r="M2645"/>
      <c r="N2645">
        <v>2346</v>
      </c>
      <c r="O2645">
        <v>0.10299999999999999</v>
      </c>
      <c r="Q2645">
        <v>1.3</v>
      </c>
      <c r="R2645" t="s">
        <v>326</v>
      </c>
      <c r="S2645">
        <v>1.7000000000000001E-2</v>
      </c>
      <c r="T2645" s="10">
        <v>0.22600000000000001</v>
      </c>
    </row>
    <row r="2646" spans="1:20" x14ac:dyDescent="0.25">
      <c r="A2646">
        <v>55</v>
      </c>
      <c r="B2646">
        <v>60</v>
      </c>
      <c r="C2646">
        <v>100</v>
      </c>
      <c r="D2646">
        <v>8</v>
      </c>
      <c r="E2646">
        <v>1</v>
      </c>
      <c r="F2646">
        <v>2</v>
      </c>
      <c r="G2646">
        <v>2</v>
      </c>
      <c r="H2646">
        <v>1</v>
      </c>
      <c r="I2646">
        <v>0</v>
      </c>
      <c r="J2646">
        <v>2</v>
      </c>
      <c r="K2646">
        <v>2</v>
      </c>
      <c r="L2646">
        <v>1</v>
      </c>
      <c r="M2646"/>
      <c r="N2646" s="7">
        <v>2347</v>
      </c>
      <c r="O2646">
        <v>9.9000000000000005E-2</v>
      </c>
      <c r="Q2646">
        <v>1.7</v>
      </c>
      <c r="R2646" t="s">
        <v>326</v>
      </c>
      <c r="S2646">
        <v>1.9E-2</v>
      </c>
    </row>
    <row r="2647" spans="1:20" x14ac:dyDescent="0.25">
      <c r="A2647">
        <v>60</v>
      </c>
      <c r="B2647">
        <v>65</v>
      </c>
      <c r="C2647">
        <v>100</v>
      </c>
      <c r="D2647">
        <v>10</v>
      </c>
      <c r="E2647">
        <v>1</v>
      </c>
      <c r="F2647">
        <v>2</v>
      </c>
      <c r="G2647">
        <v>1</v>
      </c>
      <c r="H2647">
        <v>1</v>
      </c>
      <c r="I2647">
        <v>0</v>
      </c>
      <c r="J2647">
        <v>3</v>
      </c>
      <c r="K2647">
        <v>2</v>
      </c>
      <c r="L2647">
        <v>2</v>
      </c>
      <c r="M2647" s="79" t="s">
        <v>1916</v>
      </c>
      <c r="N2647">
        <v>2348</v>
      </c>
      <c r="O2647">
        <v>0.13500000000000001</v>
      </c>
      <c r="Q2647">
        <v>1.2</v>
      </c>
      <c r="R2647" t="s">
        <v>326</v>
      </c>
      <c r="S2647">
        <v>2.1000000000000001E-2</v>
      </c>
      <c r="T2647" s="10">
        <v>8.1000000000000003E-2</v>
      </c>
    </row>
    <row r="2648" spans="1:20" x14ac:dyDescent="0.25">
      <c r="A2648">
        <v>65</v>
      </c>
      <c r="B2648">
        <v>70</v>
      </c>
      <c r="C2648">
        <v>100</v>
      </c>
      <c r="D2648">
        <v>8</v>
      </c>
      <c r="E2648">
        <v>1</v>
      </c>
      <c r="F2648">
        <v>2</v>
      </c>
      <c r="G2648">
        <v>1</v>
      </c>
      <c r="H2648">
        <v>1</v>
      </c>
      <c r="I2648">
        <v>0</v>
      </c>
      <c r="J2648">
        <v>3</v>
      </c>
      <c r="K2648">
        <v>2</v>
      </c>
      <c r="L2648">
        <v>1</v>
      </c>
      <c r="M2648"/>
      <c r="N2648" s="7">
        <v>2349</v>
      </c>
      <c r="O2648">
        <v>4.1000000000000002E-2</v>
      </c>
      <c r="Q2648">
        <v>0.8</v>
      </c>
      <c r="R2648" t="s">
        <v>326</v>
      </c>
      <c r="S2648">
        <v>0.01</v>
      </c>
    </row>
    <row r="2649" spans="1:20" x14ac:dyDescent="0.25">
      <c r="A2649">
        <v>70</v>
      </c>
      <c r="B2649">
        <v>75</v>
      </c>
      <c r="C2649">
        <v>100</v>
      </c>
      <c r="D2649">
        <v>10</v>
      </c>
      <c r="E2649">
        <v>1</v>
      </c>
      <c r="F2649">
        <v>2</v>
      </c>
      <c r="G2649">
        <v>1</v>
      </c>
      <c r="H2649">
        <v>1</v>
      </c>
      <c r="I2649">
        <v>0</v>
      </c>
      <c r="J2649">
        <v>2</v>
      </c>
      <c r="K2649">
        <v>3</v>
      </c>
      <c r="L2649">
        <v>1</v>
      </c>
      <c r="M2649" s="8" t="s">
        <v>1917</v>
      </c>
      <c r="N2649">
        <v>2350</v>
      </c>
      <c r="O2649">
        <v>3.5000000000000003E-2</v>
      </c>
      <c r="Q2649">
        <v>0.7</v>
      </c>
      <c r="R2649">
        <v>0.01</v>
      </c>
      <c r="S2649">
        <v>6.0000000000000001E-3</v>
      </c>
      <c r="T2649" s="10">
        <v>0.28899999999999998</v>
      </c>
    </row>
    <row r="2650" spans="1:20" x14ac:dyDescent="0.25">
      <c r="A2650">
        <v>75</v>
      </c>
      <c r="B2650">
        <v>80</v>
      </c>
      <c r="C2650">
        <v>100</v>
      </c>
      <c r="D2650">
        <v>12</v>
      </c>
      <c r="E2650">
        <v>1</v>
      </c>
      <c r="F2650">
        <v>2</v>
      </c>
      <c r="G2650">
        <v>1</v>
      </c>
      <c r="H2650">
        <v>1</v>
      </c>
      <c r="I2650">
        <v>0</v>
      </c>
      <c r="J2650">
        <v>2</v>
      </c>
      <c r="K2650">
        <v>3</v>
      </c>
      <c r="L2650">
        <v>1</v>
      </c>
      <c r="M2650" s="8" t="s">
        <v>1918</v>
      </c>
      <c r="N2650" s="7">
        <v>2351</v>
      </c>
      <c r="O2650">
        <v>0.23799999999999999</v>
      </c>
      <c r="Q2650">
        <v>4.0999999999999996</v>
      </c>
      <c r="R2650">
        <v>0.06</v>
      </c>
      <c r="S2650">
        <v>2.1000000000000001E-2</v>
      </c>
    </row>
    <row r="2651" spans="1:20" x14ac:dyDescent="0.25">
      <c r="A2651">
        <v>80</v>
      </c>
      <c r="B2651">
        <v>85</v>
      </c>
      <c r="C2651">
        <v>100</v>
      </c>
      <c r="D2651">
        <v>15</v>
      </c>
      <c r="E2651">
        <v>1</v>
      </c>
      <c r="F2651">
        <v>2</v>
      </c>
      <c r="G2651">
        <v>1</v>
      </c>
      <c r="H2651">
        <v>1</v>
      </c>
      <c r="I2651">
        <v>0</v>
      </c>
      <c r="J2651">
        <v>2</v>
      </c>
      <c r="K2651">
        <v>3</v>
      </c>
      <c r="L2651">
        <v>1</v>
      </c>
      <c r="M2651" s="8" t="s">
        <v>1919</v>
      </c>
      <c r="N2651">
        <v>2352</v>
      </c>
      <c r="O2651">
        <v>0.04</v>
      </c>
      <c r="Q2651">
        <v>1.3</v>
      </c>
      <c r="R2651">
        <v>0.01</v>
      </c>
      <c r="S2651">
        <v>6.0000000000000001E-3</v>
      </c>
      <c r="T2651" s="10">
        <v>0.151</v>
      </c>
    </row>
    <row r="2652" spans="1:20" x14ac:dyDescent="0.25">
      <c r="A2652">
        <v>85</v>
      </c>
      <c r="B2652">
        <v>90</v>
      </c>
      <c r="C2652">
        <v>100</v>
      </c>
      <c r="D2652">
        <v>8</v>
      </c>
      <c r="E2652">
        <v>1</v>
      </c>
      <c r="F2652">
        <v>2</v>
      </c>
      <c r="G2652">
        <v>2</v>
      </c>
      <c r="H2652">
        <v>1</v>
      </c>
      <c r="I2652">
        <v>0</v>
      </c>
      <c r="J2652">
        <v>2</v>
      </c>
      <c r="K2652">
        <v>3</v>
      </c>
      <c r="L2652">
        <v>1</v>
      </c>
      <c r="M2652"/>
      <c r="N2652" s="7">
        <v>2353</v>
      </c>
      <c r="O2652">
        <v>0.20899999999999999</v>
      </c>
      <c r="Q2652">
        <v>1.8</v>
      </c>
      <c r="R2652">
        <v>0.05</v>
      </c>
      <c r="S2652">
        <v>2.3E-2</v>
      </c>
    </row>
    <row r="2653" spans="1:20" x14ac:dyDescent="0.25">
      <c r="A2653">
        <v>90</v>
      </c>
      <c r="B2653">
        <v>95</v>
      </c>
      <c r="C2653">
        <v>100</v>
      </c>
      <c r="D2653">
        <v>10</v>
      </c>
      <c r="E2653">
        <v>1</v>
      </c>
      <c r="F2653">
        <v>2</v>
      </c>
      <c r="G2653">
        <v>3</v>
      </c>
      <c r="H2653">
        <v>1</v>
      </c>
      <c r="I2653">
        <v>0</v>
      </c>
      <c r="J2653">
        <v>2</v>
      </c>
      <c r="K2653">
        <v>3</v>
      </c>
      <c r="L2653">
        <v>2</v>
      </c>
      <c r="M2653" t="s">
        <v>1920</v>
      </c>
      <c r="N2653">
        <v>2354</v>
      </c>
      <c r="O2653">
        <v>0.23</v>
      </c>
      <c r="Q2653">
        <v>2</v>
      </c>
      <c r="R2653">
        <v>7.0000000000000007E-2</v>
      </c>
      <c r="S2653">
        <v>2.3E-2</v>
      </c>
      <c r="T2653" s="10">
        <v>0.16300000000000001</v>
      </c>
    </row>
    <row r="2654" spans="1:20" x14ac:dyDescent="0.25">
      <c r="A2654">
        <v>95</v>
      </c>
      <c r="B2654">
        <v>100</v>
      </c>
      <c r="C2654">
        <v>100</v>
      </c>
      <c r="D2654">
        <v>10</v>
      </c>
      <c r="E2654">
        <v>1</v>
      </c>
      <c r="F2654">
        <v>2</v>
      </c>
      <c r="G2654">
        <v>1</v>
      </c>
      <c r="H2654">
        <v>1</v>
      </c>
      <c r="I2654">
        <v>0</v>
      </c>
      <c r="J2654">
        <v>2</v>
      </c>
      <c r="L2654">
        <v>0</v>
      </c>
      <c r="M2654"/>
      <c r="N2654" s="7">
        <v>2355</v>
      </c>
      <c r="O2654">
        <v>0.106</v>
      </c>
      <c r="Q2654">
        <v>1.1000000000000001</v>
      </c>
      <c r="R2654">
        <v>0.04</v>
      </c>
      <c r="S2654">
        <v>1.2E-2</v>
      </c>
      <c r="T2654" s="4"/>
    </row>
    <row r="2655" spans="1:20" x14ac:dyDescent="0.25">
      <c r="A2655">
        <v>100</v>
      </c>
      <c r="B2655">
        <v>105</v>
      </c>
      <c r="C2655">
        <v>100</v>
      </c>
      <c r="D2655">
        <v>8</v>
      </c>
      <c r="E2655">
        <v>1</v>
      </c>
      <c r="F2655">
        <v>2</v>
      </c>
      <c r="G2655">
        <v>2</v>
      </c>
      <c r="H2655">
        <v>1</v>
      </c>
      <c r="I2655">
        <v>0</v>
      </c>
      <c r="J2655">
        <v>2</v>
      </c>
      <c r="L2655">
        <v>0</v>
      </c>
      <c r="M2655"/>
      <c r="N2655">
        <v>2356</v>
      </c>
      <c r="O2655">
        <v>6.8000000000000005E-2</v>
      </c>
      <c r="Q2655">
        <v>0.6</v>
      </c>
      <c r="R2655">
        <v>0.03</v>
      </c>
      <c r="S2655">
        <v>0.01</v>
      </c>
      <c r="T2655" s="10">
        <v>0.40300000000000002</v>
      </c>
    </row>
    <row r="2656" spans="1:20" x14ac:dyDescent="0.25">
      <c r="A2656">
        <v>105</v>
      </c>
      <c r="B2656">
        <v>110</v>
      </c>
      <c r="C2656">
        <v>100</v>
      </c>
      <c r="D2656">
        <v>10</v>
      </c>
      <c r="E2656">
        <v>1</v>
      </c>
      <c r="F2656">
        <v>2</v>
      </c>
      <c r="G2656">
        <v>1</v>
      </c>
      <c r="H2656">
        <v>1</v>
      </c>
      <c r="I2656">
        <v>0</v>
      </c>
      <c r="J2656">
        <v>2</v>
      </c>
      <c r="L2656">
        <v>0</v>
      </c>
      <c r="M2656"/>
      <c r="N2656" s="7">
        <v>2357</v>
      </c>
      <c r="O2656">
        <v>0.13700000000000001</v>
      </c>
      <c r="Q2656">
        <v>1.4</v>
      </c>
      <c r="R2656">
        <v>0.08</v>
      </c>
      <c r="S2656">
        <v>1.2999999999999999E-2</v>
      </c>
    </row>
    <row r="2657" spans="1:20" x14ac:dyDescent="0.25">
      <c r="A2657">
        <v>110</v>
      </c>
      <c r="B2657">
        <v>115</v>
      </c>
      <c r="C2657">
        <v>100</v>
      </c>
      <c r="D2657">
        <v>12</v>
      </c>
      <c r="E2657">
        <v>1</v>
      </c>
      <c r="F2657">
        <v>2</v>
      </c>
      <c r="G2657">
        <v>1</v>
      </c>
      <c r="H2657">
        <v>1</v>
      </c>
      <c r="I2657">
        <v>0</v>
      </c>
      <c r="J2657">
        <v>2</v>
      </c>
      <c r="L2657">
        <v>0</v>
      </c>
      <c r="M2657"/>
      <c r="N2657">
        <v>2358</v>
      </c>
      <c r="O2657">
        <v>8.2000000000000003E-2</v>
      </c>
      <c r="Q2657">
        <v>1</v>
      </c>
      <c r="R2657">
        <v>0.05</v>
      </c>
      <c r="S2657">
        <v>8.0000000000000002E-3</v>
      </c>
      <c r="T2657" s="10">
        <v>0.34599999999999997</v>
      </c>
    </row>
    <row r="2658" spans="1:20" x14ac:dyDescent="0.25">
      <c r="A2658">
        <v>115</v>
      </c>
      <c r="B2658">
        <v>120</v>
      </c>
      <c r="C2658">
        <v>100</v>
      </c>
      <c r="D2658">
        <v>10</v>
      </c>
      <c r="E2658">
        <v>1</v>
      </c>
      <c r="F2658">
        <v>2</v>
      </c>
      <c r="G2658">
        <v>1</v>
      </c>
      <c r="H2658">
        <v>1</v>
      </c>
      <c r="I2658">
        <v>0</v>
      </c>
      <c r="J2658">
        <v>2</v>
      </c>
      <c r="L2658">
        <v>0</v>
      </c>
      <c r="M2658"/>
      <c r="N2658" s="7">
        <v>2359</v>
      </c>
      <c r="O2658">
        <v>6.0999999999999999E-2</v>
      </c>
      <c r="Q2658">
        <v>0.6</v>
      </c>
      <c r="R2658">
        <v>0.05</v>
      </c>
      <c r="S2658">
        <v>5.0000000000000001E-3</v>
      </c>
    </row>
    <row r="2659" spans="1:20" x14ac:dyDescent="0.25">
      <c r="M2659" s="45" t="s">
        <v>369</v>
      </c>
      <c r="N2659" s="43">
        <v>2360</v>
      </c>
      <c r="O2659" s="43">
        <v>0.495</v>
      </c>
      <c r="Q2659" s="43">
        <v>37.700000000000003</v>
      </c>
      <c r="R2659">
        <v>0.2</v>
      </c>
      <c r="S2659">
        <v>6.5000000000000002E-2</v>
      </c>
    </row>
    <row r="2660" spans="1:20" x14ac:dyDescent="0.25">
      <c r="A2660">
        <v>120</v>
      </c>
      <c r="B2660">
        <v>125</v>
      </c>
      <c r="C2660">
        <v>100</v>
      </c>
      <c r="D2660">
        <v>8</v>
      </c>
      <c r="E2660">
        <v>1</v>
      </c>
      <c r="F2660">
        <v>1</v>
      </c>
      <c r="G2660">
        <v>1</v>
      </c>
      <c r="H2660">
        <v>2</v>
      </c>
      <c r="I2660">
        <v>0</v>
      </c>
      <c r="J2660">
        <v>2</v>
      </c>
      <c r="K2660">
        <v>3</v>
      </c>
      <c r="L2660">
        <v>1</v>
      </c>
      <c r="M2660" t="s">
        <v>1921</v>
      </c>
      <c r="N2660" s="7">
        <v>2361</v>
      </c>
      <c r="O2660">
        <v>0.10100000000000001</v>
      </c>
      <c r="Q2660">
        <v>1</v>
      </c>
      <c r="R2660">
        <v>0.04</v>
      </c>
      <c r="S2660">
        <v>8.9999999999999993E-3</v>
      </c>
      <c r="T2660" s="10">
        <v>0.23899999999999999</v>
      </c>
    </row>
    <row r="2661" spans="1:20" x14ac:dyDescent="0.25">
      <c r="A2661">
        <v>125</v>
      </c>
      <c r="B2661">
        <v>130</v>
      </c>
      <c r="C2661">
        <v>100</v>
      </c>
      <c r="D2661">
        <v>8</v>
      </c>
      <c r="E2661">
        <v>1</v>
      </c>
      <c r="F2661">
        <v>1</v>
      </c>
      <c r="G2661">
        <v>1</v>
      </c>
      <c r="H2661">
        <v>2</v>
      </c>
      <c r="I2661">
        <v>0</v>
      </c>
      <c r="J2661">
        <v>2</v>
      </c>
      <c r="L2661">
        <v>0</v>
      </c>
      <c r="M2661"/>
      <c r="N2661">
        <v>2362</v>
      </c>
      <c r="O2661">
        <v>9.1999999999999998E-2</v>
      </c>
      <c r="Q2661">
        <v>0.8</v>
      </c>
      <c r="R2661">
        <v>0.04</v>
      </c>
      <c r="S2661">
        <v>8.0000000000000002E-3</v>
      </c>
    </row>
    <row r="2662" spans="1:20" x14ac:dyDescent="0.25">
      <c r="A2662">
        <v>130</v>
      </c>
      <c r="B2662">
        <v>135</v>
      </c>
      <c r="C2662">
        <v>100</v>
      </c>
      <c r="D2662">
        <v>10</v>
      </c>
      <c r="E2662">
        <v>1</v>
      </c>
      <c r="F2662">
        <v>1</v>
      </c>
      <c r="G2662">
        <v>1</v>
      </c>
      <c r="H2662">
        <v>2</v>
      </c>
      <c r="I2662">
        <v>0</v>
      </c>
      <c r="J2662">
        <v>2</v>
      </c>
      <c r="L2662">
        <v>0</v>
      </c>
      <c r="M2662" s="79" t="s">
        <v>1710</v>
      </c>
      <c r="N2662" s="7">
        <v>2363</v>
      </c>
      <c r="O2662">
        <v>0.04</v>
      </c>
      <c r="Q2662">
        <v>0.5</v>
      </c>
      <c r="R2662">
        <v>0.02</v>
      </c>
      <c r="S2662">
        <v>5.0000000000000001E-3</v>
      </c>
      <c r="T2662" s="10">
        <v>0.151</v>
      </c>
    </row>
    <row r="2663" spans="1:20" x14ac:dyDescent="0.25">
      <c r="A2663">
        <v>135</v>
      </c>
      <c r="B2663">
        <v>140</v>
      </c>
      <c r="C2663">
        <v>100</v>
      </c>
      <c r="D2663">
        <v>15</v>
      </c>
      <c r="E2663">
        <v>1</v>
      </c>
      <c r="F2663">
        <v>1</v>
      </c>
      <c r="G2663">
        <v>1</v>
      </c>
      <c r="H2663">
        <v>2</v>
      </c>
      <c r="I2663">
        <v>0</v>
      </c>
      <c r="J2663">
        <v>2</v>
      </c>
      <c r="K2663">
        <v>5</v>
      </c>
      <c r="L2663">
        <v>1</v>
      </c>
      <c r="M2663" s="8" t="s">
        <v>1922</v>
      </c>
      <c r="N2663">
        <v>2364</v>
      </c>
      <c r="O2663">
        <v>7.0000000000000007E-2</v>
      </c>
      <c r="Q2663">
        <v>0.3</v>
      </c>
      <c r="R2663">
        <v>0.05</v>
      </c>
      <c r="S2663">
        <v>5.0000000000000001E-3</v>
      </c>
    </row>
    <row r="2664" spans="1:20" x14ac:dyDescent="0.25">
      <c r="A2664">
        <v>140</v>
      </c>
      <c r="B2664">
        <v>145</v>
      </c>
      <c r="C2664">
        <v>100</v>
      </c>
      <c r="D2664">
        <v>15</v>
      </c>
      <c r="E2664">
        <v>1</v>
      </c>
      <c r="F2664">
        <v>1</v>
      </c>
      <c r="G2664">
        <v>0</v>
      </c>
      <c r="H2664">
        <v>2</v>
      </c>
      <c r="I2664">
        <v>0</v>
      </c>
      <c r="J2664">
        <v>2</v>
      </c>
      <c r="K2664">
        <v>3</v>
      </c>
      <c r="L2664">
        <v>1</v>
      </c>
      <c r="M2664" s="8" t="s">
        <v>1923</v>
      </c>
      <c r="N2664" s="7">
        <v>2365</v>
      </c>
      <c r="O2664">
        <v>0.11799999999999999</v>
      </c>
      <c r="Q2664">
        <v>1.6</v>
      </c>
      <c r="R2664">
        <v>0.05</v>
      </c>
      <c r="S2664">
        <v>0.01</v>
      </c>
      <c r="T2664" s="10">
        <v>7.4999999999999997E-2</v>
      </c>
    </row>
    <row r="2665" spans="1:20" x14ac:dyDescent="0.25">
      <c r="A2665">
        <v>145</v>
      </c>
      <c r="B2665">
        <v>150</v>
      </c>
      <c r="C2665">
        <v>100</v>
      </c>
      <c r="D2665">
        <v>12</v>
      </c>
      <c r="E2665">
        <v>1</v>
      </c>
      <c r="F2665">
        <v>2</v>
      </c>
      <c r="G2665">
        <v>1</v>
      </c>
      <c r="H2665">
        <v>1</v>
      </c>
      <c r="I2665">
        <v>0</v>
      </c>
      <c r="J2665">
        <v>2</v>
      </c>
      <c r="L2665">
        <v>0</v>
      </c>
      <c r="M2665"/>
      <c r="N2665">
        <v>2366</v>
      </c>
      <c r="O2665">
        <v>3.5999999999999997E-2</v>
      </c>
      <c r="Q2665">
        <v>0.4</v>
      </c>
      <c r="R2665">
        <v>0.01</v>
      </c>
      <c r="S2665">
        <v>5.0000000000000001E-3</v>
      </c>
    </row>
    <row r="2666" spans="1:20" x14ac:dyDescent="0.25">
      <c r="A2666">
        <v>150</v>
      </c>
      <c r="B2666">
        <v>155</v>
      </c>
      <c r="C2666">
        <v>100</v>
      </c>
      <c r="D2666">
        <v>20</v>
      </c>
      <c r="E2666">
        <v>1</v>
      </c>
      <c r="F2666">
        <v>3</v>
      </c>
      <c r="G2666">
        <v>1</v>
      </c>
      <c r="H2666">
        <v>2</v>
      </c>
      <c r="I2666">
        <v>0</v>
      </c>
      <c r="J2666">
        <v>2</v>
      </c>
      <c r="L2666">
        <v>0</v>
      </c>
      <c r="M2666" t="s">
        <v>1924</v>
      </c>
      <c r="N2666" s="7">
        <v>2367</v>
      </c>
      <c r="O2666">
        <v>0.03</v>
      </c>
      <c r="Q2666">
        <v>0.5</v>
      </c>
      <c r="R2666">
        <v>0.02</v>
      </c>
      <c r="S2666">
        <v>4.0000000000000001E-3</v>
      </c>
      <c r="T2666" s="10">
        <v>4.3999999999999997E-2</v>
      </c>
    </row>
    <row r="2667" spans="1:20" x14ac:dyDescent="0.25">
      <c r="A2667">
        <v>155</v>
      </c>
      <c r="B2667">
        <v>160</v>
      </c>
      <c r="C2667">
        <v>100</v>
      </c>
      <c r="D2667">
        <v>25</v>
      </c>
      <c r="E2667">
        <v>1</v>
      </c>
      <c r="F2667">
        <v>1</v>
      </c>
      <c r="G2667">
        <v>1</v>
      </c>
      <c r="H2667">
        <v>1</v>
      </c>
      <c r="I2667">
        <v>0</v>
      </c>
      <c r="J2667">
        <v>2</v>
      </c>
      <c r="L2667">
        <v>0</v>
      </c>
      <c r="M2667"/>
      <c r="N2667">
        <v>2368</v>
      </c>
      <c r="O2667">
        <v>6.0999999999999999E-2</v>
      </c>
      <c r="Q2667">
        <v>0.9</v>
      </c>
      <c r="R2667">
        <v>0.02</v>
      </c>
      <c r="S2667">
        <v>8.9999999999999993E-3</v>
      </c>
    </row>
    <row r="2668" spans="1:20" x14ac:dyDescent="0.25">
      <c r="A2668">
        <v>160</v>
      </c>
      <c r="B2668">
        <v>165</v>
      </c>
      <c r="C2668">
        <v>100</v>
      </c>
      <c r="D2668">
        <v>20</v>
      </c>
      <c r="E2668">
        <v>1</v>
      </c>
      <c r="F2668">
        <v>2</v>
      </c>
      <c r="G2668">
        <v>1</v>
      </c>
      <c r="H2668">
        <v>1</v>
      </c>
      <c r="I2668">
        <v>0</v>
      </c>
      <c r="J2668">
        <v>2</v>
      </c>
      <c r="L2668">
        <v>0</v>
      </c>
      <c r="M2668"/>
      <c r="N2668" s="7">
        <v>2369</v>
      </c>
      <c r="O2668">
        <v>6.6000000000000003E-2</v>
      </c>
      <c r="Q2668">
        <v>0.8</v>
      </c>
      <c r="R2668">
        <v>0.02</v>
      </c>
      <c r="S2668">
        <v>0.01</v>
      </c>
      <c r="T2668" s="10">
        <v>4.3999999999999997E-2</v>
      </c>
    </row>
    <row r="2669" spans="1:20" x14ac:dyDescent="0.25">
      <c r="A2669">
        <v>165</v>
      </c>
      <c r="B2669">
        <v>170</v>
      </c>
      <c r="C2669">
        <v>100</v>
      </c>
      <c r="D2669">
        <v>10</v>
      </c>
      <c r="E2669">
        <v>1</v>
      </c>
      <c r="F2669">
        <v>1</v>
      </c>
      <c r="G2669">
        <v>1</v>
      </c>
      <c r="H2669">
        <v>1</v>
      </c>
      <c r="I2669">
        <v>0</v>
      </c>
      <c r="J2669">
        <v>2</v>
      </c>
      <c r="M2669"/>
      <c r="N2669">
        <v>2370</v>
      </c>
      <c r="O2669">
        <v>1.2999999999999999E-2</v>
      </c>
      <c r="Q2669">
        <v>0.2</v>
      </c>
      <c r="R2669">
        <v>0.01</v>
      </c>
      <c r="S2669">
        <v>3.0000000000000001E-3</v>
      </c>
    </row>
    <row r="2670" spans="1:20" x14ac:dyDescent="0.25">
      <c r="A2670">
        <v>170</v>
      </c>
      <c r="B2670">
        <v>175</v>
      </c>
      <c r="C2670">
        <v>100</v>
      </c>
      <c r="D2670">
        <v>8</v>
      </c>
      <c r="E2670">
        <v>1</v>
      </c>
      <c r="F2670">
        <v>3</v>
      </c>
      <c r="G2670">
        <v>1</v>
      </c>
      <c r="H2670">
        <v>1</v>
      </c>
      <c r="I2670">
        <v>0</v>
      </c>
      <c r="J2670">
        <v>2</v>
      </c>
      <c r="M2670"/>
      <c r="N2670" s="7">
        <v>2371</v>
      </c>
      <c r="O2670">
        <v>0.125</v>
      </c>
      <c r="Q2670">
        <v>2.4</v>
      </c>
      <c r="R2670">
        <v>0.05</v>
      </c>
      <c r="S2670">
        <v>8.9999999999999993E-3</v>
      </c>
      <c r="T2670" s="10">
        <v>1.2E-2</v>
      </c>
    </row>
    <row r="2671" spans="1:20" x14ac:dyDescent="0.25">
      <c r="A2671">
        <v>175</v>
      </c>
      <c r="B2671">
        <v>180</v>
      </c>
      <c r="C2671">
        <v>100</v>
      </c>
      <c r="D2671">
        <v>8</v>
      </c>
      <c r="E2671">
        <v>1</v>
      </c>
      <c r="F2671">
        <v>2</v>
      </c>
      <c r="G2671">
        <v>3</v>
      </c>
      <c r="H2671">
        <v>2</v>
      </c>
      <c r="I2671">
        <v>0</v>
      </c>
      <c r="J2671">
        <v>2</v>
      </c>
      <c r="K2671">
        <v>3</v>
      </c>
      <c r="L2671">
        <v>1</v>
      </c>
      <c r="M2671" t="s">
        <v>1925</v>
      </c>
      <c r="N2671">
        <v>2372</v>
      </c>
      <c r="O2671">
        <v>0.44400000000000001</v>
      </c>
      <c r="Q2671">
        <v>7.6</v>
      </c>
      <c r="R2671">
        <v>0.14000000000000001</v>
      </c>
      <c r="S2671">
        <v>2.5999999999999999E-2</v>
      </c>
    </row>
    <row r="2672" spans="1:20" x14ac:dyDescent="0.25">
      <c r="A2672">
        <v>180</v>
      </c>
      <c r="B2672">
        <v>185</v>
      </c>
      <c r="C2672">
        <v>100</v>
      </c>
      <c r="D2672">
        <v>15</v>
      </c>
      <c r="E2672">
        <v>1</v>
      </c>
      <c r="F2672">
        <v>3</v>
      </c>
      <c r="G2672">
        <v>1</v>
      </c>
      <c r="H2672">
        <v>2</v>
      </c>
      <c r="I2672">
        <v>0</v>
      </c>
      <c r="J2672">
        <v>2</v>
      </c>
      <c r="L2672">
        <v>0</v>
      </c>
      <c r="M2672"/>
      <c r="N2672" s="7">
        <v>2373</v>
      </c>
      <c r="O2672">
        <v>0.14499999999999999</v>
      </c>
      <c r="Q2672">
        <v>2.9</v>
      </c>
      <c r="R2672">
        <v>0.05</v>
      </c>
      <c r="S2672">
        <v>1.4E-2</v>
      </c>
      <c r="T2672" s="10">
        <v>9.4E-2</v>
      </c>
    </row>
    <row r="2673" spans="1:33" x14ac:dyDescent="0.25">
      <c r="A2673">
        <v>185</v>
      </c>
      <c r="B2673">
        <v>190</v>
      </c>
      <c r="C2673">
        <v>100</v>
      </c>
      <c r="D2673">
        <v>8</v>
      </c>
      <c r="E2673">
        <v>1</v>
      </c>
      <c r="F2673">
        <v>3</v>
      </c>
      <c r="G2673">
        <v>2</v>
      </c>
      <c r="H2673">
        <v>2</v>
      </c>
      <c r="I2673">
        <v>0</v>
      </c>
      <c r="J2673">
        <v>2</v>
      </c>
      <c r="L2673">
        <v>0</v>
      </c>
      <c r="M2673"/>
      <c r="N2673">
        <v>2374</v>
      </c>
      <c r="O2673">
        <v>0.109</v>
      </c>
      <c r="Q2673">
        <v>2.2999999999999998</v>
      </c>
      <c r="R2673">
        <v>0.05</v>
      </c>
      <c r="S2673">
        <v>8.0000000000000002E-3</v>
      </c>
    </row>
    <row r="2674" spans="1:33" x14ac:dyDescent="0.25">
      <c r="A2674">
        <v>190</v>
      </c>
      <c r="B2674">
        <v>195</v>
      </c>
      <c r="C2674">
        <v>100</v>
      </c>
      <c r="D2674">
        <v>8</v>
      </c>
      <c r="E2674">
        <v>1</v>
      </c>
      <c r="F2674">
        <v>3</v>
      </c>
      <c r="G2674">
        <v>3</v>
      </c>
      <c r="H2674">
        <v>2</v>
      </c>
      <c r="I2674">
        <v>0</v>
      </c>
      <c r="J2674">
        <v>2</v>
      </c>
      <c r="K2674">
        <v>3</v>
      </c>
      <c r="L2674">
        <v>2</v>
      </c>
      <c r="M2674" t="s">
        <v>1925</v>
      </c>
      <c r="N2674" s="7">
        <v>2375</v>
      </c>
      <c r="O2674">
        <v>0.40799999999999997</v>
      </c>
      <c r="Q2674">
        <v>8.5</v>
      </c>
      <c r="R2674">
        <v>0.14000000000000001</v>
      </c>
      <c r="S2674">
        <v>0.02</v>
      </c>
      <c r="T2674" s="10">
        <v>0.22600000000000001</v>
      </c>
    </row>
    <row r="2675" spans="1:33" x14ac:dyDescent="0.25">
      <c r="A2675">
        <v>195</v>
      </c>
      <c r="B2675">
        <v>200</v>
      </c>
      <c r="C2675">
        <v>100</v>
      </c>
      <c r="D2675">
        <v>8</v>
      </c>
      <c r="E2675">
        <v>1</v>
      </c>
      <c r="F2675">
        <v>3</v>
      </c>
      <c r="G2675">
        <v>3</v>
      </c>
      <c r="H2675">
        <v>2</v>
      </c>
      <c r="I2675">
        <v>0</v>
      </c>
      <c r="J2675">
        <v>2</v>
      </c>
      <c r="K2675">
        <v>3</v>
      </c>
      <c r="L2675">
        <v>2</v>
      </c>
      <c r="M2675" t="s">
        <v>1925</v>
      </c>
      <c r="N2675">
        <v>2376</v>
      </c>
      <c r="O2675">
        <v>0.66800000000000004</v>
      </c>
      <c r="Q2675">
        <v>14.1</v>
      </c>
      <c r="R2675">
        <v>0.2</v>
      </c>
      <c r="S2675">
        <v>0.02</v>
      </c>
    </row>
    <row r="2676" spans="1:33" x14ac:dyDescent="0.25">
      <c r="M2676"/>
    </row>
    <row r="2677" spans="1:33" x14ac:dyDescent="0.25">
      <c r="M2677"/>
      <c r="O2677" s="10">
        <f>AVERAGE(O2636:O2638,O2640:O2658,O2660:O2675)</f>
        <v>0.16005263157894736</v>
      </c>
      <c r="Q2677">
        <f>AVERAGE(Q2636:Q2638,Q2640:Q2658,Q2660:Q2675)</f>
        <v>2.1605263157894736</v>
      </c>
      <c r="T2677" s="10">
        <f>AVERAGE(T2636:T2674)</f>
        <v>0.155</v>
      </c>
    </row>
    <row r="2684" spans="1:33" x14ac:dyDescent="0.25">
      <c r="A2684" s="85" t="s">
        <v>1926</v>
      </c>
      <c r="B2684" s="85"/>
      <c r="C2684" s="70" t="s">
        <v>1908</v>
      </c>
      <c r="D2684" s="70"/>
      <c r="E2684" s="70"/>
      <c r="F2684" s="70" t="s">
        <v>1909</v>
      </c>
      <c r="G2684" s="70"/>
      <c r="H2684" s="70"/>
      <c r="I2684" s="70"/>
      <c r="J2684" s="75" t="s">
        <v>1927</v>
      </c>
      <c r="K2684" s="70"/>
      <c r="L2684" s="70"/>
      <c r="M2684" s="1" t="s">
        <v>4</v>
      </c>
      <c r="N2684" s="70" t="s">
        <v>5</v>
      </c>
      <c r="O2684" s="70"/>
      <c r="P2684" s="70"/>
      <c r="Q2684" s="70" t="s">
        <v>283</v>
      </c>
      <c r="R2684" s="70"/>
      <c r="U2684" t="s">
        <v>14</v>
      </c>
      <c r="X2684" t="s">
        <v>178</v>
      </c>
      <c r="Y2684" t="s">
        <v>36</v>
      </c>
      <c r="Z2684" t="s">
        <v>284</v>
      </c>
      <c r="AA2684" t="s">
        <v>285</v>
      </c>
      <c r="AB2684" s="8" t="s">
        <v>1890</v>
      </c>
      <c r="AC2684" t="s">
        <v>1685</v>
      </c>
      <c r="AD2684" t="s">
        <v>288</v>
      </c>
      <c r="AE2684" t="s">
        <v>289</v>
      </c>
      <c r="AF2684" t="s">
        <v>290</v>
      </c>
      <c r="AG2684" s="8" t="s">
        <v>1686</v>
      </c>
    </row>
    <row r="2685" spans="1:33" x14ac:dyDescent="0.25">
      <c r="A2685" s="70" t="s">
        <v>1619</v>
      </c>
      <c r="B2685" s="70"/>
      <c r="C2685" s="70"/>
      <c r="D2685" s="70"/>
      <c r="E2685" s="70"/>
      <c r="F2685" s="70" t="s">
        <v>1620</v>
      </c>
      <c r="G2685" s="70"/>
      <c r="H2685" s="70"/>
      <c r="I2685" s="70"/>
      <c r="J2685" s="70" t="s">
        <v>1621</v>
      </c>
      <c r="K2685" s="70"/>
      <c r="L2685" s="70"/>
      <c r="M2685" t="s">
        <v>1891</v>
      </c>
      <c r="N2685" s="70" t="s">
        <v>1162</v>
      </c>
      <c r="O2685" s="70"/>
      <c r="P2685" s="70"/>
      <c r="Q2685" s="70"/>
      <c r="R2685" s="4"/>
      <c r="U2685">
        <v>1</v>
      </c>
      <c r="V2685" t="s">
        <v>22</v>
      </c>
      <c r="X2685" t="s">
        <v>180</v>
      </c>
      <c r="Y2685" t="s">
        <v>181</v>
      </c>
      <c r="Z2685" s="6" t="s">
        <v>1688</v>
      </c>
      <c r="AA2685" t="s">
        <v>182</v>
      </c>
      <c r="AB2685" t="s">
        <v>182</v>
      </c>
      <c r="AC2685" t="s">
        <v>182</v>
      </c>
      <c r="AD2685" t="s">
        <v>182</v>
      </c>
      <c r="AE2685" t="s">
        <v>1689</v>
      </c>
      <c r="AF2685" t="s">
        <v>182</v>
      </c>
      <c r="AG2685" t="s">
        <v>182</v>
      </c>
    </row>
    <row r="2686" spans="1:33" x14ac:dyDescent="0.25">
      <c r="A2686" s="2" t="s">
        <v>15</v>
      </c>
      <c r="B2686" s="2"/>
      <c r="C2686" s="2" t="s">
        <v>16</v>
      </c>
      <c r="D2686" s="2" t="s">
        <v>17</v>
      </c>
      <c r="E2686" s="2" t="s">
        <v>18</v>
      </c>
      <c r="F2686" s="2" t="s">
        <v>16</v>
      </c>
      <c r="G2686" s="2" t="s">
        <v>19</v>
      </c>
      <c r="H2686" s="2" t="s">
        <v>18</v>
      </c>
      <c r="I2686" s="2" t="s">
        <v>16</v>
      </c>
      <c r="J2686" s="2" t="s">
        <v>17</v>
      </c>
      <c r="K2686" s="2" t="s">
        <v>18</v>
      </c>
      <c r="L2686" s="2" t="s">
        <v>16</v>
      </c>
      <c r="M2686" s="2" t="s">
        <v>299</v>
      </c>
      <c r="N2686" s="70" t="s">
        <v>300</v>
      </c>
      <c r="O2686" s="70"/>
      <c r="P2686" s="70"/>
      <c r="Q2686" s="70" t="s">
        <v>301</v>
      </c>
      <c r="R2686" s="70"/>
      <c r="U2686">
        <v>2</v>
      </c>
      <c r="V2686" t="s">
        <v>302</v>
      </c>
      <c r="Y2686" t="s">
        <v>183</v>
      </c>
      <c r="Z2686" s="6" t="s">
        <v>1690</v>
      </c>
      <c r="AA2686" t="s">
        <v>1691</v>
      </c>
      <c r="AB2686" t="s">
        <v>1691</v>
      </c>
      <c r="AC2686" t="s">
        <v>184</v>
      </c>
      <c r="AD2686" t="s">
        <v>184</v>
      </c>
      <c r="AE2686" t="s">
        <v>1692</v>
      </c>
      <c r="AF2686" t="s">
        <v>306</v>
      </c>
      <c r="AG2686" t="s">
        <v>184</v>
      </c>
    </row>
    <row r="2687" spans="1:33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1"/>
      <c r="N2687" s="4"/>
      <c r="O2687" s="2"/>
      <c r="P2687" s="2"/>
      <c r="Q2687" s="2"/>
      <c r="R2687" s="2"/>
      <c r="U2687">
        <v>5</v>
      </c>
      <c r="V2687" t="s">
        <v>1693</v>
      </c>
      <c r="Y2687" t="s">
        <v>186</v>
      </c>
      <c r="Z2687" s="6" t="s">
        <v>1694</v>
      </c>
      <c r="AA2687" t="s">
        <v>1695</v>
      </c>
      <c r="AB2687" t="s">
        <v>1695</v>
      </c>
      <c r="AC2687" t="s">
        <v>187</v>
      </c>
      <c r="AD2687" t="s">
        <v>187</v>
      </c>
      <c r="AE2687" t="s">
        <v>1696</v>
      </c>
      <c r="AF2687" t="s">
        <v>187</v>
      </c>
      <c r="AG2687" t="s">
        <v>187</v>
      </c>
    </row>
    <row r="2688" spans="1:33" x14ac:dyDescent="0.25">
      <c r="A2688" s="70" t="s">
        <v>1697</v>
      </c>
      <c r="B2688" s="70"/>
      <c r="C2688" s="4"/>
      <c r="D2688" s="4"/>
      <c r="E2688" s="4"/>
      <c r="F2688" s="4"/>
      <c r="M2688"/>
      <c r="N2688" s="70" t="s">
        <v>50</v>
      </c>
      <c r="O2688" s="70"/>
      <c r="U2688">
        <v>6</v>
      </c>
      <c r="V2688" t="s">
        <v>1698</v>
      </c>
      <c r="Y2688" t="s">
        <v>188</v>
      </c>
      <c r="Z2688" t="s">
        <v>316</v>
      </c>
      <c r="AA2688" t="s">
        <v>1699</v>
      </c>
      <c r="AB2688" t="s">
        <v>1699</v>
      </c>
      <c r="AC2688" t="s">
        <v>189</v>
      </c>
      <c r="AD2688" t="s">
        <v>189</v>
      </c>
      <c r="AE2688" t="s">
        <v>1700</v>
      </c>
      <c r="AF2688" t="s">
        <v>189</v>
      </c>
      <c r="AG2688" t="s">
        <v>189</v>
      </c>
    </row>
    <row r="2689" spans="1:31" x14ac:dyDescent="0.25">
      <c r="A2689" t="s">
        <v>33</v>
      </c>
      <c r="B2689" t="s">
        <v>34</v>
      </c>
      <c r="C2689" t="s">
        <v>35</v>
      </c>
      <c r="D2689" t="s">
        <v>36</v>
      </c>
      <c r="E2689" t="s">
        <v>37</v>
      </c>
      <c r="F2689" t="s">
        <v>1701</v>
      </c>
      <c r="G2689" t="s">
        <v>39</v>
      </c>
      <c r="H2689" t="s">
        <v>40</v>
      </c>
      <c r="I2689" t="s">
        <v>41</v>
      </c>
      <c r="J2689" s="8" t="s">
        <v>1890</v>
      </c>
      <c r="K2689" t="s">
        <v>319</v>
      </c>
      <c r="L2689" t="s">
        <v>43</v>
      </c>
      <c r="M2689" t="s">
        <v>44</v>
      </c>
      <c r="N2689" t="s">
        <v>45</v>
      </c>
      <c r="O2689" t="s">
        <v>46</v>
      </c>
      <c r="P2689" t="s">
        <v>47</v>
      </c>
      <c r="Q2689" t="s">
        <v>48</v>
      </c>
      <c r="R2689" t="s">
        <v>321</v>
      </c>
      <c r="S2689" s="8" t="s">
        <v>1184</v>
      </c>
      <c r="U2689">
        <v>10</v>
      </c>
      <c r="V2689" t="s">
        <v>315</v>
      </c>
      <c r="Z2689" s="6" t="s">
        <v>1704</v>
      </c>
      <c r="AE2689" t="s">
        <v>1705</v>
      </c>
    </row>
    <row r="2690" spans="1:31" x14ac:dyDescent="0.25">
      <c r="M2690" s="43" t="s">
        <v>660</v>
      </c>
      <c r="N2690" s="43">
        <v>2377</v>
      </c>
      <c r="O2690" s="43">
        <v>7.0000000000000001E-3</v>
      </c>
      <c r="Q2690" t="s">
        <v>1706</v>
      </c>
      <c r="R2690">
        <v>0.01</v>
      </c>
      <c r="S2690">
        <v>2E-3</v>
      </c>
      <c r="T2690" s="8" t="s">
        <v>1928</v>
      </c>
      <c r="U2690" s="8" t="s">
        <v>1929</v>
      </c>
      <c r="V2690" t="s">
        <v>1164</v>
      </c>
      <c r="Z2690" s="8" t="s">
        <v>330</v>
      </c>
    </row>
    <row r="2691" spans="1:31" x14ac:dyDescent="0.25">
      <c r="A2691">
        <v>0</v>
      </c>
      <c r="B2691">
        <v>5</v>
      </c>
      <c r="C2691">
        <v>80</v>
      </c>
      <c r="D2691">
        <v>30</v>
      </c>
      <c r="E2691">
        <v>1</v>
      </c>
      <c r="F2691">
        <v>2</v>
      </c>
      <c r="G2691">
        <v>2</v>
      </c>
      <c r="H2691">
        <v>0</v>
      </c>
      <c r="I2691">
        <v>0</v>
      </c>
      <c r="J2691">
        <v>1</v>
      </c>
      <c r="L2691">
        <v>0</v>
      </c>
      <c r="M2691" s="8" t="s">
        <v>1930</v>
      </c>
      <c r="N2691" s="7">
        <v>2378</v>
      </c>
      <c r="O2691">
        <v>7.0999999999999994E-2</v>
      </c>
      <c r="Q2691">
        <v>4.4000000000000004</v>
      </c>
      <c r="R2691" t="s">
        <v>326</v>
      </c>
      <c r="S2691">
        <v>0.01</v>
      </c>
      <c r="T2691" s="84" t="s">
        <v>1865</v>
      </c>
      <c r="U2691" s="10">
        <f>(0.148+0.129)/2</f>
        <v>0.13850000000000001</v>
      </c>
    </row>
    <row r="2692" spans="1:31" x14ac:dyDescent="0.25">
      <c r="A2692">
        <v>5</v>
      </c>
      <c r="B2692">
        <v>10</v>
      </c>
      <c r="C2692">
        <v>99</v>
      </c>
      <c r="D2692">
        <v>20</v>
      </c>
      <c r="E2692">
        <v>1</v>
      </c>
      <c r="F2692">
        <v>2</v>
      </c>
      <c r="G2692">
        <v>1</v>
      </c>
      <c r="H2692">
        <v>0</v>
      </c>
      <c r="I2692">
        <v>0</v>
      </c>
      <c r="J2692">
        <v>2</v>
      </c>
      <c r="K2692">
        <v>1</v>
      </c>
      <c r="L2692">
        <v>1</v>
      </c>
      <c r="M2692" s="8" t="s">
        <v>1931</v>
      </c>
      <c r="N2692" s="8">
        <v>2379</v>
      </c>
      <c r="O2692">
        <v>0.151</v>
      </c>
      <c r="Q2692">
        <v>2.7</v>
      </c>
      <c r="R2692" t="s">
        <v>326</v>
      </c>
      <c r="S2692">
        <v>4.5999999999999999E-2</v>
      </c>
    </row>
    <row r="2693" spans="1:31" x14ac:dyDescent="0.25">
      <c r="L2693">
        <v>1</v>
      </c>
      <c r="M2693" s="45" t="s">
        <v>600</v>
      </c>
      <c r="N2693" s="80">
        <v>2380</v>
      </c>
      <c r="O2693" s="43">
        <v>1.0549999999999999</v>
      </c>
      <c r="Q2693" s="43" t="s">
        <v>620</v>
      </c>
      <c r="R2693">
        <v>0.53</v>
      </c>
      <c r="S2693">
        <v>0.14799999999999999</v>
      </c>
    </row>
    <row r="2694" spans="1:31" x14ac:dyDescent="0.25">
      <c r="A2694">
        <v>10</v>
      </c>
      <c r="B2694">
        <v>15</v>
      </c>
      <c r="C2694">
        <v>100</v>
      </c>
      <c r="D2694">
        <v>20</v>
      </c>
      <c r="E2694">
        <v>1</v>
      </c>
      <c r="F2694">
        <v>2</v>
      </c>
      <c r="G2694">
        <v>2</v>
      </c>
      <c r="H2694">
        <v>0</v>
      </c>
      <c r="I2694">
        <v>0</v>
      </c>
      <c r="J2694">
        <v>2</v>
      </c>
      <c r="K2694">
        <v>1</v>
      </c>
      <c r="L2694">
        <v>1</v>
      </c>
      <c r="M2694" s="8" t="s">
        <v>1932</v>
      </c>
      <c r="N2694" s="8">
        <v>2381</v>
      </c>
      <c r="O2694">
        <v>0.159</v>
      </c>
      <c r="Q2694">
        <v>2.4</v>
      </c>
      <c r="R2694" t="s">
        <v>326</v>
      </c>
      <c r="S2694">
        <v>6.9000000000000006E-2</v>
      </c>
      <c r="T2694" s="84" t="s">
        <v>1865</v>
      </c>
      <c r="U2694" s="10">
        <f>(0.183+0.237)/2</f>
        <v>0.21</v>
      </c>
    </row>
    <row r="2695" spans="1:31" x14ac:dyDescent="0.25">
      <c r="A2695">
        <v>15</v>
      </c>
      <c r="B2695">
        <v>20</v>
      </c>
      <c r="C2695">
        <v>100</v>
      </c>
      <c r="D2695">
        <v>20</v>
      </c>
      <c r="E2695">
        <v>1</v>
      </c>
      <c r="F2695">
        <v>1</v>
      </c>
      <c r="G2695">
        <v>2</v>
      </c>
      <c r="H2695">
        <v>0</v>
      </c>
      <c r="I2695">
        <v>0</v>
      </c>
      <c r="J2695">
        <v>2</v>
      </c>
      <c r="K2695">
        <v>1</v>
      </c>
      <c r="L2695">
        <v>1</v>
      </c>
      <c r="M2695" s="8" t="s">
        <v>1933</v>
      </c>
      <c r="N2695" s="7">
        <v>2382</v>
      </c>
      <c r="O2695">
        <v>0.154</v>
      </c>
      <c r="Q2695">
        <v>2.5</v>
      </c>
      <c r="R2695" t="s">
        <v>326</v>
      </c>
      <c r="S2695">
        <v>6.7000000000000004E-2</v>
      </c>
    </row>
    <row r="2696" spans="1:31" x14ac:dyDescent="0.25">
      <c r="A2696">
        <v>20</v>
      </c>
      <c r="B2696">
        <v>25</v>
      </c>
      <c r="C2696">
        <v>100</v>
      </c>
      <c r="D2696">
        <v>20</v>
      </c>
      <c r="E2696">
        <v>1</v>
      </c>
      <c r="F2696">
        <v>1</v>
      </c>
      <c r="G2696">
        <v>1</v>
      </c>
      <c r="H2696">
        <v>1</v>
      </c>
      <c r="I2696">
        <v>0</v>
      </c>
      <c r="J2696">
        <v>2</v>
      </c>
      <c r="K2696">
        <v>3</v>
      </c>
      <c r="L2696">
        <v>1</v>
      </c>
      <c r="M2696" s="8" t="s">
        <v>1934</v>
      </c>
      <c r="N2696" s="8">
        <v>2383</v>
      </c>
      <c r="O2696">
        <v>0.29499999999999998</v>
      </c>
      <c r="Q2696">
        <v>3.3</v>
      </c>
      <c r="R2696" t="s">
        <v>326</v>
      </c>
      <c r="S2696">
        <v>0.189</v>
      </c>
      <c r="T2696" s="10">
        <v>0.40300000000000002</v>
      </c>
      <c r="U2696" s="10">
        <f>(0.393+0.46)/2</f>
        <v>0.42649999999999999</v>
      </c>
    </row>
    <row r="2697" spans="1:31" x14ac:dyDescent="0.25">
      <c r="A2697">
        <v>25</v>
      </c>
      <c r="B2697">
        <v>30</v>
      </c>
      <c r="C2697">
        <v>100</v>
      </c>
      <c r="D2697">
        <v>15</v>
      </c>
      <c r="E2697">
        <v>1</v>
      </c>
      <c r="F2697">
        <v>1</v>
      </c>
      <c r="G2697">
        <v>1</v>
      </c>
      <c r="H2697">
        <v>1</v>
      </c>
      <c r="I2697">
        <v>0</v>
      </c>
      <c r="J2697">
        <v>2</v>
      </c>
      <c r="K2697">
        <v>3</v>
      </c>
      <c r="L2697">
        <v>2</v>
      </c>
      <c r="M2697" s="79" t="s">
        <v>1935</v>
      </c>
      <c r="N2697" s="7">
        <v>2384</v>
      </c>
      <c r="O2697">
        <v>0.30599999999999999</v>
      </c>
      <c r="Q2697">
        <v>3</v>
      </c>
      <c r="R2697">
        <v>0.01</v>
      </c>
      <c r="S2697">
        <v>0.20899999999999999</v>
      </c>
    </row>
    <row r="2698" spans="1:31" x14ac:dyDescent="0.25">
      <c r="A2698">
        <v>30</v>
      </c>
      <c r="B2698">
        <v>35</v>
      </c>
      <c r="C2698">
        <v>100</v>
      </c>
      <c r="D2698">
        <v>15</v>
      </c>
      <c r="E2698">
        <v>1</v>
      </c>
      <c r="F2698">
        <v>1</v>
      </c>
      <c r="G2698">
        <v>2</v>
      </c>
      <c r="H2698">
        <v>1</v>
      </c>
      <c r="I2698">
        <v>0</v>
      </c>
      <c r="J2698">
        <v>2</v>
      </c>
      <c r="K2698">
        <v>3</v>
      </c>
      <c r="L2698">
        <v>2</v>
      </c>
      <c r="M2698"/>
      <c r="N2698" s="8">
        <v>2385</v>
      </c>
      <c r="O2698">
        <v>0.98199999999999998</v>
      </c>
      <c r="Q2698">
        <v>8.1999999999999993</v>
      </c>
      <c r="R2698">
        <v>0.16</v>
      </c>
      <c r="S2698">
        <v>0.379</v>
      </c>
      <c r="T2698" s="10">
        <v>0.68500000000000005</v>
      </c>
      <c r="U2698" s="10">
        <f>(0.395+0.326)/2</f>
        <v>0.36050000000000004</v>
      </c>
    </row>
    <row r="2699" spans="1:31" x14ac:dyDescent="0.25">
      <c r="A2699">
        <v>35</v>
      </c>
      <c r="B2699">
        <v>40</v>
      </c>
      <c r="C2699">
        <v>100</v>
      </c>
      <c r="D2699">
        <v>10</v>
      </c>
      <c r="E2699">
        <v>1</v>
      </c>
      <c r="F2699">
        <v>1</v>
      </c>
      <c r="G2699">
        <v>2</v>
      </c>
      <c r="H2699">
        <v>1</v>
      </c>
      <c r="I2699">
        <v>0</v>
      </c>
      <c r="J2699">
        <v>3</v>
      </c>
      <c r="K2699">
        <v>3</v>
      </c>
      <c r="L2699">
        <v>3</v>
      </c>
      <c r="M2699"/>
      <c r="N2699" s="7">
        <v>2386</v>
      </c>
      <c r="O2699">
        <v>1.01</v>
      </c>
      <c r="Q2699">
        <v>8.6999999999999993</v>
      </c>
      <c r="R2699">
        <v>0.25</v>
      </c>
      <c r="S2699">
        <v>0.12</v>
      </c>
    </row>
    <row r="2700" spans="1:31" x14ac:dyDescent="0.25">
      <c r="A2700">
        <v>40</v>
      </c>
      <c r="B2700">
        <v>45</v>
      </c>
      <c r="C2700">
        <v>100</v>
      </c>
      <c r="D2700">
        <v>10</v>
      </c>
      <c r="E2700">
        <v>1</v>
      </c>
      <c r="F2700">
        <v>1</v>
      </c>
      <c r="G2700">
        <v>2</v>
      </c>
      <c r="H2700">
        <v>1</v>
      </c>
      <c r="I2700">
        <v>0</v>
      </c>
      <c r="J2700">
        <v>2</v>
      </c>
      <c r="K2700">
        <v>3</v>
      </c>
      <c r="L2700">
        <v>1</v>
      </c>
      <c r="M2700"/>
      <c r="N2700" s="8">
        <v>2387</v>
      </c>
      <c r="O2700">
        <v>0.45200000000000001</v>
      </c>
      <c r="Q2700">
        <v>3.9</v>
      </c>
      <c r="R2700">
        <v>0.13</v>
      </c>
      <c r="S2700">
        <v>5.7000000000000002E-2</v>
      </c>
      <c r="T2700" s="10">
        <v>0.52200000000000002</v>
      </c>
      <c r="U2700" s="10">
        <f>(0.418+0.391)/2</f>
        <v>0.40449999999999997</v>
      </c>
    </row>
    <row r="2701" spans="1:31" x14ac:dyDescent="0.25">
      <c r="A2701">
        <v>45</v>
      </c>
      <c r="B2701">
        <v>50</v>
      </c>
      <c r="C2701">
        <v>100</v>
      </c>
      <c r="D2701">
        <v>8</v>
      </c>
      <c r="E2701">
        <v>1</v>
      </c>
      <c r="F2701">
        <v>1</v>
      </c>
      <c r="G2701">
        <v>3</v>
      </c>
      <c r="H2701">
        <v>2</v>
      </c>
      <c r="I2701">
        <v>0</v>
      </c>
      <c r="J2701">
        <v>2</v>
      </c>
      <c r="K2701">
        <v>3</v>
      </c>
      <c r="L2701">
        <v>3</v>
      </c>
      <c r="M2701" s="8" t="s">
        <v>1936</v>
      </c>
      <c r="N2701" s="7">
        <v>2388</v>
      </c>
      <c r="O2701">
        <v>0.624</v>
      </c>
      <c r="Q2701">
        <v>7</v>
      </c>
      <c r="R2701">
        <v>0.19</v>
      </c>
      <c r="S2701">
        <v>0.03</v>
      </c>
    </row>
    <row r="2702" spans="1:31" x14ac:dyDescent="0.25">
      <c r="A2702">
        <v>50</v>
      </c>
      <c r="B2702">
        <v>55</v>
      </c>
      <c r="C2702">
        <v>100</v>
      </c>
      <c r="D2702">
        <v>8</v>
      </c>
      <c r="E2702">
        <v>1</v>
      </c>
      <c r="F2702">
        <v>1</v>
      </c>
      <c r="G2702">
        <v>3</v>
      </c>
      <c r="H2702">
        <v>2</v>
      </c>
      <c r="I2702">
        <v>0</v>
      </c>
      <c r="J2702">
        <v>2</v>
      </c>
      <c r="K2702">
        <v>3</v>
      </c>
      <c r="L2702">
        <v>3</v>
      </c>
      <c r="M2702" s="8" t="s">
        <v>1937</v>
      </c>
      <c r="N2702" s="8">
        <v>2389</v>
      </c>
      <c r="O2702">
        <v>0.68600000000000005</v>
      </c>
      <c r="Q2702">
        <v>7.9</v>
      </c>
      <c r="R2702">
        <v>0.2</v>
      </c>
      <c r="S2702">
        <v>2.9000000000000001E-2</v>
      </c>
      <c r="T2702" s="10">
        <v>0.81200000000000006</v>
      </c>
      <c r="U2702" s="10">
        <f>(0.355+0.774)/2</f>
        <v>0.5645</v>
      </c>
    </row>
    <row r="2703" spans="1:31" x14ac:dyDescent="0.25">
      <c r="A2703">
        <v>55</v>
      </c>
      <c r="B2703">
        <v>60</v>
      </c>
      <c r="C2703">
        <v>100</v>
      </c>
      <c r="D2703">
        <v>10</v>
      </c>
      <c r="E2703">
        <v>1</v>
      </c>
      <c r="F2703">
        <v>1</v>
      </c>
      <c r="G2703">
        <v>3</v>
      </c>
      <c r="H2703">
        <v>3</v>
      </c>
      <c r="I2703">
        <v>0</v>
      </c>
      <c r="J2703">
        <v>2</v>
      </c>
      <c r="K2703">
        <v>3</v>
      </c>
      <c r="L2703">
        <v>3</v>
      </c>
      <c r="M2703" s="8" t="s">
        <v>1938</v>
      </c>
      <c r="N2703" s="7">
        <v>2390</v>
      </c>
      <c r="O2703">
        <v>2.76</v>
      </c>
      <c r="Q2703">
        <v>30.5</v>
      </c>
      <c r="R2703">
        <v>0.68</v>
      </c>
      <c r="S2703">
        <v>6.3E-2</v>
      </c>
    </row>
    <row r="2704" spans="1:31" x14ac:dyDescent="0.25">
      <c r="A2704">
        <v>60</v>
      </c>
      <c r="B2704">
        <v>65</v>
      </c>
      <c r="C2704">
        <v>100</v>
      </c>
      <c r="D2704">
        <v>10</v>
      </c>
      <c r="E2704">
        <v>1</v>
      </c>
      <c r="F2704">
        <v>1</v>
      </c>
      <c r="G2704">
        <v>1</v>
      </c>
      <c r="H2704">
        <v>1</v>
      </c>
      <c r="I2704">
        <v>0</v>
      </c>
      <c r="J2704">
        <v>2</v>
      </c>
      <c r="K2704">
        <v>3</v>
      </c>
      <c r="L2704">
        <v>1</v>
      </c>
      <c r="M2704" s="8" t="s">
        <v>1939</v>
      </c>
      <c r="N2704" s="8">
        <v>2391</v>
      </c>
      <c r="O2704">
        <v>0.27600000000000002</v>
      </c>
      <c r="Q2704">
        <v>3</v>
      </c>
      <c r="R2704">
        <v>0.08</v>
      </c>
      <c r="S2704">
        <v>1.9E-2</v>
      </c>
      <c r="T2704" s="10">
        <v>0.23300000000000001</v>
      </c>
      <c r="U2704">
        <f>(0.583+0.335)/2</f>
        <v>0.45899999999999996</v>
      </c>
    </row>
    <row r="2705" spans="1:23" x14ac:dyDescent="0.25">
      <c r="A2705">
        <v>65</v>
      </c>
      <c r="B2705">
        <v>70</v>
      </c>
      <c r="C2705">
        <v>100</v>
      </c>
      <c r="D2705">
        <v>8</v>
      </c>
      <c r="E2705">
        <v>1</v>
      </c>
      <c r="F2705">
        <v>1</v>
      </c>
      <c r="G2705">
        <v>2</v>
      </c>
      <c r="H2705">
        <v>1</v>
      </c>
      <c r="I2705">
        <v>0</v>
      </c>
      <c r="J2705">
        <v>2</v>
      </c>
      <c r="K2705">
        <v>3</v>
      </c>
      <c r="L2705">
        <v>2</v>
      </c>
      <c r="M2705" s="8" t="s">
        <v>1940</v>
      </c>
      <c r="N2705" s="7">
        <v>2392</v>
      </c>
      <c r="O2705">
        <v>0.69899999999999995</v>
      </c>
      <c r="Q2705">
        <v>7.4</v>
      </c>
      <c r="R2705">
        <v>0.22</v>
      </c>
      <c r="S2705">
        <v>3.3000000000000002E-2</v>
      </c>
    </row>
    <row r="2706" spans="1:23" x14ac:dyDescent="0.25">
      <c r="A2706">
        <v>70</v>
      </c>
      <c r="B2706">
        <v>75</v>
      </c>
      <c r="C2706">
        <v>100</v>
      </c>
      <c r="D2706">
        <v>10</v>
      </c>
      <c r="E2706">
        <v>1</v>
      </c>
      <c r="F2706">
        <v>1</v>
      </c>
      <c r="G2706">
        <v>2</v>
      </c>
      <c r="H2706">
        <v>1</v>
      </c>
      <c r="I2706">
        <v>0</v>
      </c>
      <c r="J2706">
        <v>2</v>
      </c>
      <c r="K2706">
        <v>3</v>
      </c>
      <c r="L2706">
        <v>2</v>
      </c>
      <c r="M2706"/>
      <c r="N2706" s="8">
        <v>2393</v>
      </c>
      <c r="O2706">
        <v>0.57999999999999996</v>
      </c>
      <c r="Q2706">
        <v>7.1</v>
      </c>
      <c r="R2706">
        <v>0.17</v>
      </c>
      <c r="S2706">
        <v>2.7E-2</v>
      </c>
      <c r="T2706" s="10">
        <v>0.378</v>
      </c>
      <c r="U2706" s="10">
        <f>(0.426+0.283)/2</f>
        <v>0.35449999999999998</v>
      </c>
    </row>
    <row r="2707" spans="1:23" x14ac:dyDescent="0.25">
      <c r="A2707">
        <v>75</v>
      </c>
      <c r="B2707">
        <v>80</v>
      </c>
      <c r="C2707">
        <v>100</v>
      </c>
      <c r="D2707">
        <v>8</v>
      </c>
      <c r="E2707">
        <v>1</v>
      </c>
      <c r="F2707">
        <v>1</v>
      </c>
      <c r="G2707">
        <v>2</v>
      </c>
      <c r="H2707">
        <v>1</v>
      </c>
      <c r="I2707">
        <v>0</v>
      </c>
      <c r="J2707">
        <v>2</v>
      </c>
      <c r="K2707">
        <v>3</v>
      </c>
      <c r="L2707">
        <v>2</v>
      </c>
      <c r="M2707" s="8" t="s">
        <v>1941</v>
      </c>
      <c r="N2707" s="7">
        <v>2394</v>
      </c>
      <c r="O2707">
        <v>0.39800000000000002</v>
      </c>
      <c r="Q2707">
        <v>4.5</v>
      </c>
      <c r="R2707">
        <v>0.14000000000000001</v>
      </c>
      <c r="S2707">
        <v>2.1999999999999999E-2</v>
      </c>
    </row>
    <row r="2708" spans="1:23" x14ac:dyDescent="0.25">
      <c r="A2708">
        <v>80</v>
      </c>
      <c r="B2708">
        <v>85</v>
      </c>
      <c r="C2708">
        <v>100</v>
      </c>
      <c r="D2708">
        <v>8</v>
      </c>
      <c r="E2708">
        <v>1</v>
      </c>
      <c r="F2708">
        <v>1</v>
      </c>
      <c r="G2708">
        <v>2</v>
      </c>
      <c r="H2708">
        <v>1</v>
      </c>
      <c r="I2708">
        <v>0</v>
      </c>
      <c r="J2708">
        <v>2</v>
      </c>
      <c r="K2708">
        <v>3</v>
      </c>
      <c r="L2708">
        <v>1</v>
      </c>
      <c r="M2708"/>
      <c r="N2708" s="8">
        <v>2395</v>
      </c>
      <c r="O2708">
        <v>0.20599999999999999</v>
      </c>
      <c r="Q2708">
        <v>2.1</v>
      </c>
      <c r="R2708">
        <v>0.09</v>
      </c>
      <c r="S2708">
        <v>1.4999999999999999E-2</v>
      </c>
      <c r="T2708" s="10">
        <v>0.41499999999999998</v>
      </c>
      <c r="U2708" s="10">
        <f>(0.347+0.266)/2</f>
        <v>0.30649999999999999</v>
      </c>
    </row>
    <row r="2709" spans="1:23" x14ac:dyDescent="0.25">
      <c r="A2709">
        <v>85</v>
      </c>
      <c r="B2709">
        <v>90</v>
      </c>
      <c r="C2709">
        <v>100</v>
      </c>
      <c r="D2709">
        <v>12</v>
      </c>
      <c r="E2709">
        <v>1</v>
      </c>
      <c r="F2709">
        <v>2</v>
      </c>
      <c r="G2709">
        <v>2</v>
      </c>
      <c r="H2709">
        <v>1</v>
      </c>
      <c r="I2709">
        <v>0</v>
      </c>
      <c r="J2709">
        <v>2</v>
      </c>
      <c r="K2709">
        <v>3</v>
      </c>
      <c r="L2709">
        <v>2</v>
      </c>
      <c r="M2709"/>
      <c r="N2709" s="7">
        <v>2396</v>
      </c>
      <c r="O2709">
        <v>0.56599999999999995</v>
      </c>
      <c r="Q2709">
        <v>7.2</v>
      </c>
      <c r="R2709">
        <v>0.16</v>
      </c>
      <c r="S2709">
        <v>3.4000000000000002E-2</v>
      </c>
    </row>
    <row r="2710" spans="1:23" x14ac:dyDescent="0.25">
      <c r="A2710">
        <v>90</v>
      </c>
      <c r="B2710">
        <v>95</v>
      </c>
      <c r="C2710">
        <v>100</v>
      </c>
      <c r="D2710">
        <v>10</v>
      </c>
      <c r="E2710">
        <v>1</v>
      </c>
      <c r="F2710">
        <v>2</v>
      </c>
      <c r="G2710">
        <v>3</v>
      </c>
      <c r="H2710">
        <v>2</v>
      </c>
      <c r="I2710">
        <v>0</v>
      </c>
      <c r="J2710">
        <v>2</v>
      </c>
      <c r="K2710">
        <v>3</v>
      </c>
      <c r="L2710">
        <v>3</v>
      </c>
      <c r="M2710" s="8" t="s">
        <v>1942</v>
      </c>
      <c r="N2710" s="8">
        <v>2397</v>
      </c>
      <c r="O2710">
        <v>0.54300000000000004</v>
      </c>
      <c r="Q2710">
        <v>6.3</v>
      </c>
      <c r="R2710">
        <v>0.16</v>
      </c>
      <c r="S2710">
        <v>2.7E-2</v>
      </c>
      <c r="T2710" s="10">
        <v>0.26400000000000001</v>
      </c>
      <c r="U2710" s="10">
        <f>(0.242+0.158)/2</f>
        <v>0.2</v>
      </c>
    </row>
    <row r="2711" spans="1:23" x14ac:dyDescent="0.25">
      <c r="A2711">
        <v>95</v>
      </c>
      <c r="B2711">
        <v>100</v>
      </c>
      <c r="C2711">
        <v>100</v>
      </c>
      <c r="D2711">
        <v>6</v>
      </c>
      <c r="E2711">
        <v>1</v>
      </c>
      <c r="F2711">
        <v>1</v>
      </c>
      <c r="G2711">
        <v>2</v>
      </c>
      <c r="H2711">
        <v>1</v>
      </c>
      <c r="I2711">
        <v>0</v>
      </c>
      <c r="J2711">
        <v>2</v>
      </c>
      <c r="K2711">
        <v>3</v>
      </c>
      <c r="L2711">
        <v>2</v>
      </c>
      <c r="M2711"/>
      <c r="N2711" s="7">
        <v>2398</v>
      </c>
      <c r="O2711">
        <v>0.38100000000000001</v>
      </c>
      <c r="Q2711">
        <v>4.5</v>
      </c>
      <c r="R2711">
        <v>0.13</v>
      </c>
      <c r="S2711">
        <v>2.1999999999999999E-2</v>
      </c>
    </row>
    <row r="2712" spans="1:23" x14ac:dyDescent="0.25">
      <c r="A2712">
        <v>100</v>
      </c>
      <c r="B2712">
        <v>105</v>
      </c>
      <c r="C2712">
        <v>100</v>
      </c>
      <c r="D2712">
        <v>10</v>
      </c>
      <c r="E2712">
        <v>1</v>
      </c>
      <c r="F2712">
        <v>2</v>
      </c>
      <c r="G2712">
        <v>2</v>
      </c>
      <c r="H2712">
        <v>1</v>
      </c>
      <c r="I2712">
        <v>0</v>
      </c>
      <c r="J2712">
        <v>2</v>
      </c>
      <c r="K2712">
        <v>3</v>
      </c>
      <c r="L2712">
        <v>2</v>
      </c>
      <c r="M2712"/>
      <c r="N2712" s="8">
        <v>2399</v>
      </c>
      <c r="O2712">
        <v>0.68200000000000005</v>
      </c>
      <c r="Q2712">
        <v>8.4</v>
      </c>
      <c r="R2712">
        <v>0.23</v>
      </c>
      <c r="S2712">
        <v>3.1E-2</v>
      </c>
      <c r="T2712" s="10">
        <v>0.157</v>
      </c>
      <c r="U2712" s="10">
        <f>(0.196+0.199)/2</f>
        <v>0.19750000000000001</v>
      </c>
    </row>
    <row r="2713" spans="1:23" x14ac:dyDescent="0.25">
      <c r="M2713" s="45" t="s">
        <v>369</v>
      </c>
      <c r="N2713" s="80">
        <v>2400</v>
      </c>
      <c r="O2713" s="43">
        <v>0.51700000000000002</v>
      </c>
      <c r="Q2713" s="43">
        <v>32.1</v>
      </c>
      <c r="R2713">
        <v>0.19</v>
      </c>
      <c r="S2713">
        <v>6.2E-2</v>
      </c>
    </row>
    <row r="2714" spans="1:23" x14ac:dyDescent="0.25">
      <c r="A2714">
        <v>105</v>
      </c>
      <c r="B2714">
        <v>110</v>
      </c>
      <c r="C2714">
        <v>100</v>
      </c>
      <c r="D2714">
        <v>10</v>
      </c>
      <c r="E2714">
        <v>1</v>
      </c>
      <c r="F2714">
        <v>2</v>
      </c>
      <c r="G2714">
        <v>1</v>
      </c>
      <c r="H2714">
        <v>1</v>
      </c>
      <c r="I2714">
        <v>0</v>
      </c>
      <c r="J2714">
        <v>2</v>
      </c>
      <c r="K2714">
        <v>3</v>
      </c>
      <c r="L2714">
        <v>1</v>
      </c>
      <c r="M2714"/>
      <c r="N2714" s="8">
        <v>2401</v>
      </c>
      <c r="O2714">
        <v>0.128</v>
      </c>
      <c r="Q2714">
        <v>1.4</v>
      </c>
      <c r="R2714">
        <v>0.05</v>
      </c>
      <c r="S2714">
        <v>1.2E-2</v>
      </c>
    </row>
    <row r="2715" spans="1:23" x14ac:dyDescent="0.25">
      <c r="A2715">
        <v>110</v>
      </c>
      <c r="B2715">
        <v>115</v>
      </c>
      <c r="C2715">
        <v>100</v>
      </c>
      <c r="D2715">
        <v>10</v>
      </c>
      <c r="E2715">
        <v>1</v>
      </c>
      <c r="F2715">
        <v>1</v>
      </c>
      <c r="G2715">
        <v>1</v>
      </c>
      <c r="H2715">
        <v>1</v>
      </c>
      <c r="I2715">
        <v>0</v>
      </c>
      <c r="J2715">
        <v>2</v>
      </c>
      <c r="K2715">
        <v>3</v>
      </c>
      <c r="L2715">
        <v>1</v>
      </c>
      <c r="M2715"/>
      <c r="N2715" s="7">
        <v>2402</v>
      </c>
      <c r="O2715">
        <v>0.24099999999999999</v>
      </c>
      <c r="Q2715">
        <v>2.5</v>
      </c>
      <c r="R2715">
        <v>0.09</v>
      </c>
      <c r="S2715">
        <v>1.4999999999999999E-2</v>
      </c>
      <c r="T2715" s="10">
        <v>0.252</v>
      </c>
      <c r="U2715">
        <f>(0.247+0.227)/2</f>
        <v>0.23699999999999999</v>
      </c>
    </row>
    <row r="2716" spans="1:23" x14ac:dyDescent="0.25">
      <c r="A2716">
        <v>115</v>
      </c>
      <c r="B2716">
        <v>120</v>
      </c>
      <c r="C2716">
        <v>100</v>
      </c>
      <c r="D2716">
        <v>12</v>
      </c>
      <c r="E2716">
        <v>1</v>
      </c>
      <c r="F2716">
        <v>2</v>
      </c>
      <c r="G2716">
        <v>1</v>
      </c>
      <c r="H2716">
        <v>1</v>
      </c>
      <c r="I2716">
        <v>0</v>
      </c>
      <c r="J2716">
        <v>2</v>
      </c>
      <c r="K2716">
        <v>3</v>
      </c>
      <c r="L2716">
        <v>1</v>
      </c>
      <c r="M2716"/>
      <c r="N2716" s="8">
        <v>2403</v>
      </c>
      <c r="O2716">
        <v>0.23599999999999999</v>
      </c>
      <c r="Q2716">
        <v>3</v>
      </c>
      <c r="R2716">
        <v>0.11</v>
      </c>
      <c r="S2716">
        <v>1.4999999999999999E-2</v>
      </c>
      <c r="T2716" s="86">
        <f>AVERAGE(T2696,T2698,T2700,T2702,T2704,T2706,T2708,T2710,T2712,T2715)</f>
        <v>0.41210000000000002</v>
      </c>
      <c r="U2716" s="86">
        <f>AVERAGE(U2696,U2698,U2700,U2702,U2704,U2706,U2708,U2710,U2712,U2715)</f>
        <v>0.35104999999999997</v>
      </c>
      <c r="V2716" s="8" t="s">
        <v>1943</v>
      </c>
      <c r="W2716" s="10">
        <f>AVERAGE(O2691:O2692,O2694:O2712,O2714:O2716)</f>
        <v>0.52441666666666664</v>
      </c>
    </row>
    <row r="2717" spans="1:23" x14ac:dyDescent="0.25">
      <c r="A2717">
        <v>120</v>
      </c>
      <c r="B2717">
        <v>125</v>
      </c>
      <c r="C2717">
        <v>100</v>
      </c>
      <c r="D2717">
        <v>10</v>
      </c>
      <c r="E2717">
        <v>1</v>
      </c>
      <c r="F2717">
        <v>2</v>
      </c>
      <c r="G2717">
        <v>2</v>
      </c>
      <c r="H2717">
        <v>1</v>
      </c>
      <c r="I2717">
        <v>0</v>
      </c>
      <c r="J2717">
        <v>2</v>
      </c>
      <c r="K2717">
        <v>3</v>
      </c>
      <c r="L2717">
        <v>2</v>
      </c>
      <c r="M2717" s="8" t="s">
        <v>1944</v>
      </c>
      <c r="N2717" s="7">
        <v>2404</v>
      </c>
      <c r="O2717">
        <v>0.39600000000000002</v>
      </c>
      <c r="Q2717">
        <v>4.8</v>
      </c>
      <c r="R2717">
        <v>0.12</v>
      </c>
      <c r="S2717">
        <v>2.4E-2</v>
      </c>
      <c r="T2717" s="10">
        <v>0.20100000000000001</v>
      </c>
    </row>
    <row r="2718" spans="1:23" x14ac:dyDescent="0.25">
      <c r="A2718">
        <v>125</v>
      </c>
      <c r="B2718">
        <v>130</v>
      </c>
      <c r="C2718">
        <v>100</v>
      </c>
      <c r="D2718">
        <v>12</v>
      </c>
      <c r="E2718">
        <v>1</v>
      </c>
      <c r="F2718">
        <v>3</v>
      </c>
      <c r="G2718">
        <v>1</v>
      </c>
      <c r="H2718">
        <v>1</v>
      </c>
      <c r="I2718">
        <v>0</v>
      </c>
      <c r="J2718">
        <v>2</v>
      </c>
      <c r="K2718">
        <v>3</v>
      </c>
      <c r="L2718">
        <v>1</v>
      </c>
      <c r="M2718"/>
      <c r="N2718" s="8">
        <v>2405</v>
      </c>
      <c r="O2718">
        <v>0.39600000000000002</v>
      </c>
      <c r="Q2718">
        <v>5.5</v>
      </c>
      <c r="R2718">
        <v>0.13</v>
      </c>
      <c r="S2718">
        <v>2.4E-2</v>
      </c>
    </row>
    <row r="2719" spans="1:23" x14ac:dyDescent="0.25">
      <c r="A2719">
        <v>130</v>
      </c>
      <c r="B2719">
        <v>135</v>
      </c>
      <c r="C2719">
        <v>100</v>
      </c>
      <c r="D2719">
        <v>10</v>
      </c>
      <c r="E2719">
        <v>1</v>
      </c>
      <c r="F2719">
        <v>2</v>
      </c>
      <c r="G2719">
        <v>2</v>
      </c>
      <c r="H2719">
        <v>1</v>
      </c>
      <c r="I2719">
        <v>0</v>
      </c>
      <c r="J2719">
        <v>2</v>
      </c>
      <c r="K2719">
        <v>3</v>
      </c>
      <c r="L2719">
        <v>1</v>
      </c>
      <c r="M2719"/>
      <c r="N2719" s="7">
        <v>2406</v>
      </c>
      <c r="O2719">
        <v>0.48899999999999999</v>
      </c>
      <c r="Q2719">
        <v>9.5</v>
      </c>
      <c r="R2719">
        <v>0.16</v>
      </c>
      <c r="S2719">
        <v>2.5999999999999999E-2</v>
      </c>
      <c r="T2719" s="10">
        <v>1.27</v>
      </c>
    </row>
    <row r="2720" spans="1:23" x14ac:dyDescent="0.25">
      <c r="A2720">
        <v>135</v>
      </c>
      <c r="B2720">
        <v>140</v>
      </c>
      <c r="C2720">
        <v>100</v>
      </c>
      <c r="D2720">
        <v>10</v>
      </c>
      <c r="E2720">
        <v>1</v>
      </c>
      <c r="F2720">
        <v>2</v>
      </c>
      <c r="G2720">
        <v>1</v>
      </c>
      <c r="H2720">
        <v>1</v>
      </c>
      <c r="I2720">
        <v>0</v>
      </c>
      <c r="J2720">
        <v>2</v>
      </c>
      <c r="K2720">
        <v>3</v>
      </c>
      <c r="L2720">
        <v>1</v>
      </c>
      <c r="M2720" s="8" t="s">
        <v>1945</v>
      </c>
      <c r="N2720" s="8">
        <v>2407</v>
      </c>
      <c r="O2720">
        <v>0.189</v>
      </c>
      <c r="Q2720">
        <v>4.5</v>
      </c>
      <c r="R2720">
        <v>0.08</v>
      </c>
      <c r="S2720">
        <v>1.7999999999999999E-2</v>
      </c>
    </row>
    <row r="2721" spans="1:20" x14ac:dyDescent="0.25">
      <c r="A2721">
        <v>140</v>
      </c>
      <c r="B2721">
        <v>145</v>
      </c>
      <c r="C2721">
        <v>100</v>
      </c>
      <c r="D2721">
        <v>8</v>
      </c>
      <c r="E2721">
        <v>1</v>
      </c>
      <c r="F2721">
        <v>2</v>
      </c>
      <c r="G2721">
        <v>2</v>
      </c>
      <c r="H2721">
        <v>1</v>
      </c>
      <c r="I2721">
        <v>0</v>
      </c>
      <c r="J2721">
        <v>2</v>
      </c>
      <c r="K2721">
        <v>3</v>
      </c>
      <c r="L2721">
        <v>1</v>
      </c>
      <c r="M2721"/>
      <c r="N2721" s="7">
        <v>2408</v>
      </c>
      <c r="O2721">
        <v>0.17299999999999999</v>
      </c>
      <c r="Q2721">
        <v>3.4</v>
      </c>
      <c r="R2721">
        <v>0.08</v>
      </c>
      <c r="S2721">
        <v>1.4999999999999999E-2</v>
      </c>
      <c r="T2721" s="10">
        <v>0.23300000000000001</v>
      </c>
    </row>
    <row r="2722" spans="1:20" x14ac:dyDescent="0.25">
      <c r="A2722">
        <v>145</v>
      </c>
      <c r="B2722">
        <v>150</v>
      </c>
      <c r="C2722">
        <v>100</v>
      </c>
      <c r="D2722">
        <v>10</v>
      </c>
      <c r="E2722">
        <v>1</v>
      </c>
      <c r="F2722">
        <v>3</v>
      </c>
      <c r="G2722">
        <v>2</v>
      </c>
      <c r="H2722">
        <v>1</v>
      </c>
      <c r="I2722">
        <v>0</v>
      </c>
      <c r="J2722">
        <v>2</v>
      </c>
      <c r="K2722">
        <v>3</v>
      </c>
      <c r="L2722">
        <v>1</v>
      </c>
      <c r="M2722" s="79" t="s">
        <v>1946</v>
      </c>
      <c r="N2722" s="8">
        <v>2409</v>
      </c>
      <c r="O2722">
        <v>0.183</v>
      </c>
      <c r="Q2722">
        <v>4.5</v>
      </c>
      <c r="R2722">
        <v>0.09</v>
      </c>
      <c r="S2722">
        <v>1.4999999999999999E-2</v>
      </c>
    </row>
    <row r="2723" spans="1:20" x14ac:dyDescent="0.25">
      <c r="A2723">
        <v>150</v>
      </c>
      <c r="B2723">
        <v>155</v>
      </c>
      <c r="C2723">
        <v>100</v>
      </c>
      <c r="D2723">
        <v>8</v>
      </c>
      <c r="E2723">
        <v>1</v>
      </c>
      <c r="F2723">
        <v>3</v>
      </c>
      <c r="G2723">
        <v>2</v>
      </c>
      <c r="H2723">
        <v>1</v>
      </c>
      <c r="I2723">
        <v>0</v>
      </c>
      <c r="J2723">
        <v>2</v>
      </c>
      <c r="K2723">
        <v>3</v>
      </c>
      <c r="L2723">
        <v>1</v>
      </c>
      <c r="M2723"/>
      <c r="N2723" s="7">
        <v>2410</v>
      </c>
      <c r="O2723">
        <v>0.185</v>
      </c>
      <c r="Q2723">
        <v>4.5999999999999996</v>
      </c>
      <c r="R2723">
        <v>0.08</v>
      </c>
      <c r="S2723">
        <v>1.6E-2</v>
      </c>
      <c r="T2723" s="10">
        <v>0.66</v>
      </c>
    </row>
    <row r="2724" spans="1:20" x14ac:dyDescent="0.25">
      <c r="A2724">
        <v>155</v>
      </c>
      <c r="B2724">
        <v>160</v>
      </c>
      <c r="C2724">
        <v>100</v>
      </c>
      <c r="D2724">
        <v>6</v>
      </c>
      <c r="E2724">
        <v>1</v>
      </c>
      <c r="F2724">
        <v>3</v>
      </c>
      <c r="G2724">
        <v>1</v>
      </c>
      <c r="H2724">
        <v>1</v>
      </c>
      <c r="I2724">
        <v>0</v>
      </c>
      <c r="J2724">
        <v>2</v>
      </c>
      <c r="L2724">
        <v>0</v>
      </c>
      <c r="M2724" s="8" t="s">
        <v>1947</v>
      </c>
      <c r="N2724" s="8">
        <v>2411</v>
      </c>
      <c r="O2724">
        <v>9.2999999999999999E-2</v>
      </c>
      <c r="Q2724">
        <v>2.9</v>
      </c>
      <c r="R2724">
        <v>0.08</v>
      </c>
      <c r="S2724">
        <v>2E-3</v>
      </c>
    </row>
    <row r="2725" spans="1:20" x14ac:dyDescent="0.25">
      <c r="A2725">
        <v>160</v>
      </c>
      <c r="B2725">
        <v>165</v>
      </c>
      <c r="C2725">
        <v>100</v>
      </c>
      <c r="D2725">
        <v>8</v>
      </c>
      <c r="E2725">
        <v>1</v>
      </c>
      <c r="F2725">
        <v>3</v>
      </c>
      <c r="G2725">
        <v>1</v>
      </c>
      <c r="H2725">
        <v>1</v>
      </c>
      <c r="I2725">
        <v>0</v>
      </c>
      <c r="J2725">
        <v>2</v>
      </c>
      <c r="L2725">
        <v>0</v>
      </c>
      <c r="M2725" s="8" t="s">
        <v>1947</v>
      </c>
      <c r="N2725" s="7">
        <v>2412</v>
      </c>
      <c r="O2725">
        <v>0.125</v>
      </c>
      <c r="Q2725">
        <v>3.7</v>
      </c>
      <c r="R2725">
        <v>0.12</v>
      </c>
      <c r="S2725">
        <v>3.0000000000000001E-3</v>
      </c>
      <c r="T2725" s="10">
        <v>1.143</v>
      </c>
    </row>
    <row r="2726" spans="1:20" x14ac:dyDescent="0.25">
      <c r="A2726">
        <v>165</v>
      </c>
      <c r="B2726">
        <v>170</v>
      </c>
      <c r="C2726">
        <v>100</v>
      </c>
      <c r="D2726">
        <v>10</v>
      </c>
      <c r="E2726">
        <v>1</v>
      </c>
      <c r="F2726">
        <v>3</v>
      </c>
      <c r="G2726">
        <v>2</v>
      </c>
      <c r="H2726">
        <v>1</v>
      </c>
      <c r="I2726">
        <v>0</v>
      </c>
      <c r="J2726">
        <v>3</v>
      </c>
      <c r="K2726">
        <v>4</v>
      </c>
      <c r="L2726">
        <v>3</v>
      </c>
      <c r="M2726" s="8" t="s">
        <v>1948</v>
      </c>
      <c r="N2726" s="8">
        <v>2413</v>
      </c>
      <c r="O2726" s="10">
        <v>3.3</v>
      </c>
      <c r="Q2726" s="43" t="s">
        <v>620</v>
      </c>
      <c r="R2726">
        <v>1.93</v>
      </c>
      <c r="S2726">
        <v>5.1999999999999998E-2</v>
      </c>
    </row>
    <row r="2727" spans="1:20" x14ac:dyDescent="0.25">
      <c r="A2727">
        <v>170</v>
      </c>
      <c r="B2727">
        <v>175</v>
      </c>
      <c r="C2727">
        <v>100</v>
      </c>
      <c r="D2727">
        <v>8</v>
      </c>
      <c r="E2727">
        <v>1</v>
      </c>
      <c r="F2727">
        <v>1</v>
      </c>
      <c r="G2727">
        <v>2</v>
      </c>
      <c r="H2727">
        <v>1</v>
      </c>
      <c r="I2727">
        <v>0</v>
      </c>
      <c r="J2727">
        <v>2</v>
      </c>
      <c r="K2727">
        <v>5</v>
      </c>
      <c r="L2727">
        <v>1</v>
      </c>
      <c r="M2727" s="8" t="s">
        <v>1949</v>
      </c>
      <c r="N2727" s="7">
        <v>2414</v>
      </c>
      <c r="O2727">
        <v>0.36799999999999999</v>
      </c>
      <c r="Q2727">
        <v>8.1</v>
      </c>
      <c r="R2727">
        <v>0.16</v>
      </c>
      <c r="S2727">
        <v>2.4E-2</v>
      </c>
      <c r="T2727" s="10">
        <v>0.189</v>
      </c>
    </row>
    <row r="2728" spans="1:20" x14ac:dyDescent="0.25">
      <c r="A2728">
        <v>175</v>
      </c>
      <c r="B2728">
        <v>180</v>
      </c>
      <c r="C2728">
        <v>100</v>
      </c>
      <c r="D2728">
        <v>6</v>
      </c>
      <c r="E2728">
        <v>1</v>
      </c>
      <c r="F2728">
        <v>1</v>
      </c>
      <c r="G2728">
        <v>2</v>
      </c>
      <c r="H2728">
        <v>1</v>
      </c>
      <c r="I2728">
        <v>1</v>
      </c>
      <c r="J2728">
        <v>2</v>
      </c>
      <c r="K2728">
        <v>5</v>
      </c>
      <c r="L2728">
        <v>2</v>
      </c>
      <c r="M2728" s="8" t="s">
        <v>1950</v>
      </c>
      <c r="N2728" s="8">
        <v>2415</v>
      </c>
      <c r="O2728">
        <v>0.19900000000000001</v>
      </c>
      <c r="Q2728">
        <v>2.7</v>
      </c>
      <c r="R2728">
        <v>0.16</v>
      </c>
      <c r="S2728">
        <v>1.4999999999999999E-2</v>
      </c>
    </row>
    <row r="2729" spans="1:20" x14ac:dyDescent="0.25">
      <c r="A2729">
        <v>180</v>
      </c>
      <c r="B2729">
        <v>185</v>
      </c>
      <c r="C2729">
        <v>100</v>
      </c>
      <c r="D2729">
        <v>6</v>
      </c>
      <c r="E2729">
        <v>1</v>
      </c>
      <c r="F2729">
        <v>1</v>
      </c>
      <c r="G2729">
        <v>2</v>
      </c>
      <c r="H2729">
        <v>1</v>
      </c>
      <c r="I2729">
        <v>0</v>
      </c>
      <c r="J2729">
        <v>2</v>
      </c>
      <c r="K2729">
        <v>5</v>
      </c>
      <c r="L2729">
        <v>2</v>
      </c>
      <c r="M2729" s="8" t="s">
        <v>1951</v>
      </c>
      <c r="N2729" s="7">
        <v>2416</v>
      </c>
      <c r="O2729">
        <v>0.45</v>
      </c>
      <c r="Q2729">
        <v>5.4</v>
      </c>
      <c r="R2729">
        <v>0.3</v>
      </c>
      <c r="S2729">
        <v>2.3E-2</v>
      </c>
      <c r="T2729" s="10">
        <v>0.17</v>
      </c>
    </row>
    <row r="2730" spans="1:20" x14ac:dyDescent="0.25">
      <c r="A2730">
        <v>185</v>
      </c>
      <c r="B2730">
        <v>190</v>
      </c>
      <c r="C2730">
        <v>100</v>
      </c>
      <c r="D2730">
        <v>6</v>
      </c>
      <c r="E2730">
        <v>1</v>
      </c>
      <c r="F2730">
        <v>2</v>
      </c>
      <c r="G2730">
        <v>2</v>
      </c>
      <c r="H2730">
        <v>1</v>
      </c>
      <c r="I2730">
        <v>0</v>
      </c>
      <c r="J2730">
        <v>2</v>
      </c>
      <c r="K2730">
        <v>5</v>
      </c>
      <c r="L2730">
        <v>1</v>
      </c>
      <c r="M2730"/>
      <c r="N2730" s="8">
        <v>2417</v>
      </c>
      <c r="O2730">
        <v>0.36099999999999999</v>
      </c>
      <c r="Q2730">
        <v>2.9</v>
      </c>
      <c r="R2730">
        <v>0.31</v>
      </c>
      <c r="S2730">
        <v>1.6E-2</v>
      </c>
    </row>
    <row r="2731" spans="1:20" x14ac:dyDescent="0.25">
      <c r="A2731">
        <v>190</v>
      </c>
      <c r="B2731">
        <v>195</v>
      </c>
      <c r="C2731">
        <v>100</v>
      </c>
      <c r="D2731">
        <v>6</v>
      </c>
      <c r="E2731">
        <v>1</v>
      </c>
      <c r="F2731">
        <v>1</v>
      </c>
      <c r="G2731">
        <v>1</v>
      </c>
      <c r="H2731">
        <v>1</v>
      </c>
      <c r="I2731">
        <v>0</v>
      </c>
      <c r="J2731">
        <v>2</v>
      </c>
      <c r="K2731">
        <v>5</v>
      </c>
      <c r="L2731">
        <v>1</v>
      </c>
      <c r="M2731"/>
      <c r="N2731" s="7">
        <v>2418</v>
      </c>
      <c r="O2731">
        <v>9.1999999999999998E-2</v>
      </c>
      <c r="Q2731">
        <v>0.8</v>
      </c>
      <c r="R2731">
        <v>0.1</v>
      </c>
      <c r="S2731">
        <v>7.0000000000000001E-3</v>
      </c>
      <c r="T2731" s="10">
        <v>4.3999999999999997E-2</v>
      </c>
    </row>
    <row r="2732" spans="1:20" x14ac:dyDescent="0.25">
      <c r="M2732"/>
      <c r="N2732" s="8"/>
    </row>
    <row r="2733" spans="1:20" x14ac:dyDescent="0.25">
      <c r="M2733" s="8" t="s">
        <v>1952</v>
      </c>
      <c r="N2733" s="43"/>
    </row>
    <row r="2734" spans="1:20" x14ac:dyDescent="0.25">
      <c r="M2734" s="6" t="s">
        <v>1953</v>
      </c>
    </row>
    <row r="2735" spans="1:20" x14ac:dyDescent="0.25">
      <c r="M2735"/>
      <c r="O2735">
        <f>AVERAGE(O2696:O2712,O2714:O2731)</f>
        <v>0.54428571428571426</v>
      </c>
      <c r="Q2735">
        <f>AVERAGE(Q2696:Q2712,Q2714:Q2725,Q2727:Q2731)</f>
        <v>5.6823529411764708</v>
      </c>
      <c r="T2735" s="10">
        <f>AVERAGE(T2696:T2715,T2717:T2731)</f>
        <v>0.44616666666666671</v>
      </c>
    </row>
    <row r="2736" spans="1:20" x14ac:dyDescent="0.25">
      <c r="M2736"/>
    </row>
    <row r="2737" spans="1:33" x14ac:dyDescent="0.25">
      <c r="M2737"/>
    </row>
    <row r="2738" spans="1:33" x14ac:dyDescent="0.25">
      <c r="M2738"/>
    </row>
    <row r="2739" spans="1:33" x14ac:dyDescent="0.25">
      <c r="M2739"/>
    </row>
    <row r="2740" spans="1:33" x14ac:dyDescent="0.25">
      <c r="A2740" s="85" t="s">
        <v>1954</v>
      </c>
      <c r="B2740" s="85"/>
      <c r="C2740" s="70" t="s">
        <v>1908</v>
      </c>
      <c r="D2740" s="70"/>
      <c r="E2740" s="70"/>
      <c r="F2740" s="70" t="s">
        <v>1909</v>
      </c>
      <c r="G2740" s="70"/>
      <c r="H2740" s="70"/>
      <c r="I2740" s="70"/>
      <c r="J2740" s="70" t="s">
        <v>1910</v>
      </c>
      <c r="K2740" s="70"/>
      <c r="L2740" s="70"/>
      <c r="M2740" s="1" t="s">
        <v>4</v>
      </c>
      <c r="N2740" s="70" t="s">
        <v>5</v>
      </c>
      <c r="O2740" s="70"/>
      <c r="P2740" s="70"/>
      <c r="Q2740" s="70" t="s">
        <v>283</v>
      </c>
      <c r="R2740" s="70"/>
      <c r="U2740" t="s">
        <v>14</v>
      </c>
      <c r="X2740" t="s">
        <v>178</v>
      </c>
      <c r="Y2740" t="s">
        <v>36</v>
      </c>
      <c r="Z2740" t="s">
        <v>284</v>
      </c>
      <c r="AA2740" t="s">
        <v>285</v>
      </c>
      <c r="AB2740" s="8" t="s">
        <v>1890</v>
      </c>
      <c r="AC2740" t="s">
        <v>1685</v>
      </c>
      <c r="AD2740" t="s">
        <v>288</v>
      </c>
      <c r="AE2740" t="s">
        <v>289</v>
      </c>
      <c r="AF2740" t="s">
        <v>290</v>
      </c>
      <c r="AG2740" s="8" t="s">
        <v>1686</v>
      </c>
    </row>
    <row r="2741" spans="1:33" x14ac:dyDescent="0.25">
      <c r="A2741" s="70" t="s">
        <v>1619</v>
      </c>
      <c r="B2741" s="70"/>
      <c r="C2741" s="70"/>
      <c r="D2741" s="70"/>
      <c r="E2741" s="70"/>
      <c r="F2741" s="70" t="s">
        <v>1620</v>
      </c>
      <c r="G2741" s="70"/>
      <c r="H2741" s="70"/>
      <c r="I2741" s="70"/>
      <c r="J2741" s="70" t="s">
        <v>1621</v>
      </c>
      <c r="K2741" s="70"/>
      <c r="L2741" s="70"/>
      <c r="M2741" t="s">
        <v>1891</v>
      </c>
      <c r="N2741" s="70" t="s">
        <v>1162</v>
      </c>
      <c r="O2741" s="70"/>
      <c r="P2741" s="70"/>
      <c r="Q2741" s="70"/>
      <c r="R2741" s="4"/>
      <c r="U2741">
        <v>1</v>
      </c>
      <c r="V2741" t="s">
        <v>22</v>
      </c>
      <c r="X2741" t="s">
        <v>180</v>
      </c>
      <c r="Y2741" t="s">
        <v>181</v>
      </c>
      <c r="Z2741" s="6" t="s">
        <v>296</v>
      </c>
      <c r="AA2741" t="s">
        <v>182</v>
      </c>
      <c r="AB2741" t="s">
        <v>182</v>
      </c>
      <c r="AC2741" t="s">
        <v>182</v>
      </c>
      <c r="AD2741" t="s">
        <v>182</v>
      </c>
      <c r="AE2741" t="s">
        <v>1689</v>
      </c>
      <c r="AF2741" t="s">
        <v>182</v>
      </c>
      <c r="AG2741" t="s">
        <v>182</v>
      </c>
    </row>
    <row r="2742" spans="1:33" x14ac:dyDescent="0.25">
      <c r="A2742" s="2" t="s">
        <v>15</v>
      </c>
      <c r="B2742" s="2"/>
      <c r="C2742" s="2" t="s">
        <v>16</v>
      </c>
      <c r="D2742" s="2" t="s">
        <v>17</v>
      </c>
      <c r="E2742" s="2" t="s">
        <v>18</v>
      </c>
      <c r="F2742" s="2" t="s">
        <v>16</v>
      </c>
      <c r="G2742" s="2" t="s">
        <v>19</v>
      </c>
      <c r="H2742" s="2" t="s">
        <v>18</v>
      </c>
      <c r="I2742" s="2" t="s">
        <v>16</v>
      </c>
      <c r="J2742" s="2" t="s">
        <v>17</v>
      </c>
      <c r="K2742" s="2" t="s">
        <v>18</v>
      </c>
      <c r="L2742" s="2" t="s">
        <v>16</v>
      </c>
      <c r="M2742" s="2" t="s">
        <v>299</v>
      </c>
      <c r="N2742" s="70" t="s">
        <v>300</v>
      </c>
      <c r="O2742" s="70"/>
      <c r="P2742" s="70"/>
      <c r="Q2742" s="70" t="s">
        <v>301</v>
      </c>
      <c r="R2742" s="70"/>
      <c r="U2742">
        <v>2</v>
      </c>
      <c r="V2742" t="s">
        <v>302</v>
      </c>
      <c r="Y2742" t="s">
        <v>183</v>
      </c>
      <c r="Z2742" s="6" t="s">
        <v>303</v>
      </c>
      <c r="AA2742" t="s">
        <v>1691</v>
      </c>
      <c r="AB2742" t="s">
        <v>1691</v>
      </c>
      <c r="AC2742" t="s">
        <v>184</v>
      </c>
      <c r="AD2742" t="s">
        <v>184</v>
      </c>
      <c r="AE2742" t="s">
        <v>1692</v>
      </c>
      <c r="AF2742" t="s">
        <v>306</v>
      </c>
      <c r="AG2742" t="s">
        <v>184</v>
      </c>
    </row>
    <row r="2743" spans="1:33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1"/>
      <c r="N2743" s="4"/>
      <c r="O2743" s="2"/>
      <c r="P2743" s="2"/>
      <c r="Q2743" s="2"/>
      <c r="R2743" s="2"/>
      <c r="T2743" s="8" t="s">
        <v>1831</v>
      </c>
      <c r="U2743">
        <v>5</v>
      </c>
      <c r="V2743" t="s">
        <v>1693</v>
      </c>
      <c r="Y2743" t="s">
        <v>186</v>
      </c>
      <c r="Z2743" s="6" t="s">
        <v>310</v>
      </c>
      <c r="AA2743" t="s">
        <v>1695</v>
      </c>
      <c r="AB2743" t="s">
        <v>1695</v>
      </c>
      <c r="AC2743" t="s">
        <v>187</v>
      </c>
      <c r="AD2743" t="s">
        <v>187</v>
      </c>
      <c r="AE2743" t="s">
        <v>1696</v>
      </c>
      <c r="AF2743" t="s">
        <v>187</v>
      </c>
      <c r="AG2743" t="s">
        <v>187</v>
      </c>
    </row>
    <row r="2744" spans="1:33" x14ac:dyDescent="0.25">
      <c r="A2744" s="70" t="s">
        <v>1697</v>
      </c>
      <c r="B2744" s="70"/>
      <c r="C2744" s="4"/>
      <c r="D2744" s="4"/>
      <c r="E2744" s="4"/>
      <c r="F2744" s="4"/>
      <c r="M2744"/>
      <c r="N2744" s="70" t="s">
        <v>50</v>
      </c>
      <c r="O2744" s="70"/>
      <c r="T2744" s="8" t="s">
        <v>1955</v>
      </c>
      <c r="U2744">
        <v>6</v>
      </c>
      <c r="V2744" t="s">
        <v>1698</v>
      </c>
      <c r="Y2744" t="s">
        <v>188</v>
      </c>
      <c r="Z2744" t="s">
        <v>316</v>
      </c>
      <c r="AA2744" t="s">
        <v>1699</v>
      </c>
      <c r="AB2744" t="s">
        <v>1699</v>
      </c>
      <c r="AC2744" t="s">
        <v>189</v>
      </c>
      <c r="AD2744" t="s">
        <v>189</v>
      </c>
      <c r="AE2744" t="s">
        <v>1700</v>
      </c>
      <c r="AF2744" t="s">
        <v>189</v>
      </c>
      <c r="AG2744" t="s">
        <v>189</v>
      </c>
    </row>
    <row r="2745" spans="1:33" x14ac:dyDescent="0.25">
      <c r="A2745" t="s">
        <v>33</v>
      </c>
      <c r="B2745" t="s">
        <v>34</v>
      </c>
      <c r="C2745" t="s">
        <v>35</v>
      </c>
      <c r="D2745" t="s">
        <v>36</v>
      </c>
      <c r="E2745" t="s">
        <v>37</v>
      </c>
      <c r="F2745" t="s">
        <v>1701</v>
      </c>
      <c r="G2745" t="s">
        <v>39</v>
      </c>
      <c r="H2745" t="s">
        <v>40</v>
      </c>
      <c r="I2745" t="s">
        <v>41</v>
      </c>
      <c r="J2745" s="8" t="s">
        <v>1890</v>
      </c>
      <c r="K2745" t="s">
        <v>319</v>
      </c>
      <c r="L2745" t="s">
        <v>43</v>
      </c>
      <c r="M2745" t="s">
        <v>44</v>
      </c>
      <c r="N2745" t="s">
        <v>45</v>
      </c>
      <c r="O2745" t="s">
        <v>46</v>
      </c>
      <c r="P2745" t="s">
        <v>47</v>
      </c>
      <c r="Q2745" t="s">
        <v>48</v>
      </c>
      <c r="R2745" t="s">
        <v>321</v>
      </c>
      <c r="S2745" s="8" t="s">
        <v>1184</v>
      </c>
      <c r="U2745">
        <v>10</v>
      </c>
      <c r="V2745" t="s">
        <v>315</v>
      </c>
      <c r="Z2745" s="6" t="s">
        <v>328</v>
      </c>
      <c r="AE2745" t="s">
        <v>1705</v>
      </c>
    </row>
    <row r="2746" spans="1:33" x14ac:dyDescent="0.25">
      <c r="M2746" s="43" t="s">
        <v>660</v>
      </c>
      <c r="N2746" s="43">
        <v>2419</v>
      </c>
      <c r="O2746" s="43">
        <v>5.0000000000000001E-3</v>
      </c>
      <c r="Q2746" t="s">
        <v>1706</v>
      </c>
      <c r="S2746">
        <v>1E-3</v>
      </c>
      <c r="U2746" t="s">
        <v>1164</v>
      </c>
      <c r="Z2746" s="8" t="s">
        <v>330</v>
      </c>
    </row>
    <row r="2747" spans="1:33" x14ac:dyDescent="0.25">
      <c r="M2747" s="45" t="s">
        <v>369</v>
      </c>
      <c r="N2747" s="80">
        <v>2420</v>
      </c>
      <c r="O2747" s="43">
        <v>0.496</v>
      </c>
      <c r="Q2747" s="43">
        <v>34.799999999999997</v>
      </c>
      <c r="S2747">
        <v>6.7000000000000004E-2</v>
      </c>
    </row>
    <row r="2748" spans="1:33" x14ac:dyDescent="0.25">
      <c r="A2748">
        <v>0</v>
      </c>
      <c r="B2748">
        <v>5</v>
      </c>
      <c r="C2748">
        <v>65</v>
      </c>
      <c r="D2748">
        <v>30</v>
      </c>
      <c r="E2748">
        <v>1</v>
      </c>
      <c r="F2748">
        <v>3</v>
      </c>
      <c r="G2748">
        <v>1</v>
      </c>
      <c r="H2748">
        <v>0</v>
      </c>
      <c r="I2748">
        <v>0</v>
      </c>
      <c r="J2748">
        <v>3</v>
      </c>
      <c r="L2748">
        <v>0</v>
      </c>
      <c r="M2748" s="8" t="s">
        <v>1956</v>
      </c>
      <c r="N2748">
        <v>2421</v>
      </c>
      <c r="O2748">
        <v>0.02</v>
      </c>
      <c r="Q2748">
        <v>1</v>
      </c>
      <c r="S2748">
        <v>8.9999999999999993E-3</v>
      </c>
      <c r="T2748" s="84" t="s">
        <v>1865</v>
      </c>
      <c r="V2748" s="8" t="s">
        <v>1709</v>
      </c>
    </row>
    <row r="2749" spans="1:33" x14ac:dyDescent="0.25">
      <c r="A2749">
        <v>5</v>
      </c>
      <c r="B2749">
        <v>10</v>
      </c>
      <c r="C2749">
        <v>99</v>
      </c>
      <c r="D2749">
        <v>20</v>
      </c>
      <c r="E2749">
        <v>1</v>
      </c>
      <c r="F2749">
        <v>3</v>
      </c>
      <c r="G2749">
        <v>1</v>
      </c>
      <c r="H2749">
        <v>0</v>
      </c>
      <c r="I2749">
        <v>0</v>
      </c>
      <c r="J2749">
        <v>3</v>
      </c>
      <c r="L2749">
        <v>0</v>
      </c>
      <c r="M2749" s="8" t="s">
        <v>1957</v>
      </c>
      <c r="N2749" s="7">
        <v>2422</v>
      </c>
      <c r="O2749">
        <v>1.2999999999999999E-2</v>
      </c>
      <c r="Q2749">
        <v>3</v>
      </c>
      <c r="S2749">
        <v>6.0000000000000001E-3</v>
      </c>
      <c r="V2749" s="8" t="s">
        <v>1895</v>
      </c>
    </row>
    <row r="2750" spans="1:33" x14ac:dyDescent="0.25">
      <c r="A2750">
        <v>10</v>
      </c>
      <c r="B2750">
        <v>15</v>
      </c>
      <c r="C2750">
        <v>100</v>
      </c>
      <c r="D2750">
        <v>15</v>
      </c>
      <c r="E2750">
        <v>1</v>
      </c>
      <c r="F2750">
        <v>3</v>
      </c>
      <c r="G2750">
        <v>1</v>
      </c>
      <c r="H2750">
        <v>0</v>
      </c>
      <c r="I2750">
        <v>0</v>
      </c>
      <c r="J2750">
        <v>3</v>
      </c>
      <c r="L2750">
        <v>0</v>
      </c>
      <c r="M2750"/>
      <c r="N2750">
        <v>2423</v>
      </c>
      <c r="O2750">
        <v>1.2999999999999999E-2</v>
      </c>
      <c r="Q2750">
        <v>6.5</v>
      </c>
      <c r="S2750">
        <v>5.0000000000000001E-3</v>
      </c>
      <c r="T2750" s="10">
        <v>1.7999999999999999E-2</v>
      </c>
    </row>
    <row r="2751" spans="1:33" x14ac:dyDescent="0.25">
      <c r="A2751">
        <v>15</v>
      </c>
      <c r="B2751">
        <v>20</v>
      </c>
      <c r="C2751">
        <v>100</v>
      </c>
      <c r="D2751">
        <v>12</v>
      </c>
      <c r="E2751">
        <v>1</v>
      </c>
      <c r="F2751">
        <v>3</v>
      </c>
      <c r="G2751">
        <v>1</v>
      </c>
      <c r="H2751">
        <v>0</v>
      </c>
      <c r="I2751">
        <v>0</v>
      </c>
      <c r="J2751">
        <v>3</v>
      </c>
      <c r="L2751">
        <v>0</v>
      </c>
      <c r="M2751" s="79" t="s">
        <v>1958</v>
      </c>
      <c r="N2751" s="7">
        <v>2424</v>
      </c>
      <c r="O2751">
        <v>1.6E-2</v>
      </c>
      <c r="Q2751">
        <v>0.5</v>
      </c>
      <c r="S2751">
        <v>6.0000000000000001E-3</v>
      </c>
    </row>
    <row r="2752" spans="1:33" x14ac:dyDescent="0.25">
      <c r="A2752">
        <v>20</v>
      </c>
      <c r="B2752">
        <v>25</v>
      </c>
      <c r="C2752">
        <v>100</v>
      </c>
      <c r="D2752">
        <v>12</v>
      </c>
      <c r="E2752">
        <v>1</v>
      </c>
      <c r="F2752">
        <v>3</v>
      </c>
      <c r="G2752">
        <v>1</v>
      </c>
      <c r="H2752">
        <v>0</v>
      </c>
      <c r="I2752">
        <v>0</v>
      </c>
      <c r="J2752">
        <v>3</v>
      </c>
      <c r="K2752">
        <v>1</v>
      </c>
      <c r="L2752">
        <v>1</v>
      </c>
      <c r="M2752" s="8" t="s">
        <v>1959</v>
      </c>
      <c r="N2752">
        <v>2425</v>
      </c>
      <c r="O2752">
        <v>1.9E-2</v>
      </c>
      <c r="Q2752">
        <v>1.1000000000000001</v>
      </c>
      <c r="S2752">
        <v>6.0000000000000001E-3</v>
      </c>
      <c r="T2752" s="10">
        <v>0.126</v>
      </c>
    </row>
    <row r="2753" spans="1:20" x14ac:dyDescent="0.25">
      <c r="A2753">
        <v>25</v>
      </c>
      <c r="B2753">
        <v>30</v>
      </c>
      <c r="C2753">
        <v>100</v>
      </c>
      <c r="D2753">
        <v>10</v>
      </c>
      <c r="E2753">
        <v>1</v>
      </c>
      <c r="F2753">
        <v>2</v>
      </c>
      <c r="G2753">
        <v>2</v>
      </c>
      <c r="H2753">
        <v>0</v>
      </c>
      <c r="I2753">
        <v>0</v>
      </c>
      <c r="J2753">
        <v>3</v>
      </c>
      <c r="L2753">
        <v>0</v>
      </c>
      <c r="M2753"/>
      <c r="N2753" s="7">
        <v>2426</v>
      </c>
      <c r="O2753">
        <v>1.4999999999999999E-2</v>
      </c>
      <c r="Q2753">
        <v>0.2</v>
      </c>
      <c r="S2753">
        <v>4.0000000000000001E-3</v>
      </c>
    </row>
    <row r="2754" spans="1:20" x14ac:dyDescent="0.25">
      <c r="A2754">
        <v>30</v>
      </c>
      <c r="B2754">
        <v>35</v>
      </c>
      <c r="C2754">
        <v>100</v>
      </c>
      <c r="D2754">
        <v>10</v>
      </c>
      <c r="E2754">
        <v>1</v>
      </c>
      <c r="F2754">
        <v>2</v>
      </c>
      <c r="G2754">
        <v>3</v>
      </c>
      <c r="H2754">
        <v>0</v>
      </c>
      <c r="I2754">
        <v>0</v>
      </c>
      <c r="J2754">
        <v>3</v>
      </c>
      <c r="K2754">
        <v>2</v>
      </c>
      <c r="L2754">
        <v>2</v>
      </c>
      <c r="M2754" s="8" t="s">
        <v>1960</v>
      </c>
      <c r="N2754">
        <v>2427</v>
      </c>
      <c r="O2754">
        <v>0.111</v>
      </c>
      <c r="Q2754">
        <v>2.1</v>
      </c>
      <c r="S2754">
        <v>1.4E-2</v>
      </c>
      <c r="T2754" s="10">
        <v>0.20100000000000001</v>
      </c>
    </row>
    <row r="2755" spans="1:20" x14ac:dyDescent="0.25">
      <c r="A2755">
        <v>35</v>
      </c>
      <c r="B2755">
        <v>40</v>
      </c>
      <c r="C2755">
        <v>100</v>
      </c>
      <c r="D2755">
        <v>8</v>
      </c>
      <c r="E2755">
        <v>1</v>
      </c>
      <c r="F2755">
        <v>1</v>
      </c>
      <c r="G2755">
        <v>3</v>
      </c>
      <c r="H2755">
        <v>1</v>
      </c>
      <c r="I2755">
        <v>0</v>
      </c>
      <c r="J2755">
        <v>3</v>
      </c>
      <c r="K2755">
        <v>2</v>
      </c>
      <c r="L2755">
        <v>1</v>
      </c>
      <c r="M2755" s="3" t="s">
        <v>1961</v>
      </c>
      <c r="N2755" s="7">
        <v>2428</v>
      </c>
      <c r="O2755">
        <v>0.52900000000000003</v>
      </c>
      <c r="Q2755">
        <v>0.6</v>
      </c>
      <c r="S2755">
        <v>4.2999999999999997E-2</v>
      </c>
    </row>
    <row r="2756" spans="1:20" x14ac:dyDescent="0.25">
      <c r="A2756">
        <v>40</v>
      </c>
      <c r="B2756">
        <v>45</v>
      </c>
      <c r="C2756">
        <v>100</v>
      </c>
      <c r="D2756">
        <v>8</v>
      </c>
      <c r="E2756">
        <v>1</v>
      </c>
      <c r="F2756">
        <v>1</v>
      </c>
      <c r="G2756">
        <v>2</v>
      </c>
      <c r="H2756">
        <v>1</v>
      </c>
      <c r="I2756">
        <v>0</v>
      </c>
      <c r="J2756">
        <v>2</v>
      </c>
      <c r="L2756">
        <v>0</v>
      </c>
      <c r="M2756" s="3" t="s">
        <v>1962</v>
      </c>
      <c r="N2756">
        <v>2429</v>
      </c>
      <c r="O2756">
        <v>0.158</v>
      </c>
      <c r="Q2756">
        <v>0.2</v>
      </c>
      <c r="S2756">
        <v>1.7999999999999999E-2</v>
      </c>
      <c r="T2756" s="10">
        <v>0.13200000000000001</v>
      </c>
    </row>
    <row r="2757" spans="1:20" x14ac:dyDescent="0.25">
      <c r="A2757">
        <v>45</v>
      </c>
      <c r="B2757">
        <v>50</v>
      </c>
      <c r="C2757">
        <v>100</v>
      </c>
      <c r="D2757">
        <v>8</v>
      </c>
      <c r="E2757">
        <v>1</v>
      </c>
      <c r="F2757">
        <v>1</v>
      </c>
      <c r="G2757">
        <v>2</v>
      </c>
      <c r="H2757">
        <v>1</v>
      </c>
      <c r="I2757">
        <v>0</v>
      </c>
      <c r="J2757">
        <v>2</v>
      </c>
      <c r="L2757">
        <v>0</v>
      </c>
      <c r="M2757" s="8" t="s">
        <v>1963</v>
      </c>
      <c r="N2757" s="7">
        <v>2430</v>
      </c>
      <c r="O2757">
        <v>0.26800000000000002</v>
      </c>
      <c r="Q2757">
        <v>1.3</v>
      </c>
      <c r="S2757">
        <v>2.1000000000000001E-2</v>
      </c>
    </row>
    <row r="2758" spans="1:20" x14ac:dyDescent="0.25">
      <c r="A2758">
        <v>50</v>
      </c>
      <c r="B2758">
        <v>55</v>
      </c>
      <c r="C2758">
        <v>100</v>
      </c>
      <c r="D2758">
        <v>8</v>
      </c>
      <c r="E2758">
        <v>1</v>
      </c>
      <c r="F2758">
        <v>1</v>
      </c>
      <c r="G2758">
        <v>2</v>
      </c>
      <c r="H2758">
        <v>1</v>
      </c>
      <c r="I2758">
        <v>0</v>
      </c>
      <c r="J2758">
        <v>2</v>
      </c>
      <c r="K2758">
        <v>5</v>
      </c>
      <c r="L2758">
        <v>1</v>
      </c>
      <c r="M2758"/>
      <c r="N2758">
        <v>2431</v>
      </c>
      <c r="O2758">
        <v>0.14000000000000001</v>
      </c>
      <c r="Q2758">
        <v>1.1000000000000001</v>
      </c>
      <c r="S2758">
        <v>1.2E-2</v>
      </c>
      <c r="T2758" s="10">
        <v>0.23899999999999999</v>
      </c>
    </row>
    <row r="2759" spans="1:20" x14ac:dyDescent="0.25">
      <c r="A2759">
        <v>55</v>
      </c>
      <c r="B2759">
        <v>60</v>
      </c>
      <c r="C2759">
        <v>100</v>
      </c>
      <c r="D2759">
        <v>10</v>
      </c>
      <c r="E2759">
        <v>1</v>
      </c>
      <c r="F2759">
        <v>2</v>
      </c>
      <c r="G2759">
        <v>3</v>
      </c>
      <c r="H2759">
        <v>2</v>
      </c>
      <c r="I2759">
        <v>0</v>
      </c>
      <c r="J2759">
        <v>2</v>
      </c>
      <c r="K2759">
        <v>5</v>
      </c>
      <c r="L2759">
        <v>1</v>
      </c>
      <c r="M2759" s="8" t="s">
        <v>1964</v>
      </c>
      <c r="N2759" s="7">
        <v>2432</v>
      </c>
      <c r="O2759">
        <v>0.19800000000000001</v>
      </c>
      <c r="Q2759">
        <v>1.3</v>
      </c>
      <c r="S2759">
        <v>8.0000000000000002E-3</v>
      </c>
    </row>
    <row r="2760" spans="1:20" x14ac:dyDescent="0.25">
      <c r="A2760">
        <v>60</v>
      </c>
      <c r="B2760">
        <v>65</v>
      </c>
      <c r="C2760">
        <v>100</v>
      </c>
      <c r="D2760">
        <v>8</v>
      </c>
      <c r="E2760">
        <v>1</v>
      </c>
      <c r="F2760">
        <v>1</v>
      </c>
      <c r="G2760">
        <v>2</v>
      </c>
      <c r="H2760">
        <v>1</v>
      </c>
      <c r="I2760">
        <v>0</v>
      </c>
      <c r="J2760">
        <v>2</v>
      </c>
      <c r="L2760">
        <v>0</v>
      </c>
      <c r="M2760" s="79" t="s">
        <v>1946</v>
      </c>
      <c r="N2760">
        <v>2433</v>
      </c>
      <c r="O2760">
        <v>2.8000000000000001E-2</v>
      </c>
      <c r="Q2760">
        <v>0.2</v>
      </c>
      <c r="S2760">
        <v>3.0000000000000001E-3</v>
      </c>
      <c r="T2760" s="10">
        <v>0.126</v>
      </c>
    </row>
    <row r="2761" spans="1:20" x14ac:dyDescent="0.25">
      <c r="A2761">
        <v>65</v>
      </c>
      <c r="B2761">
        <v>70</v>
      </c>
      <c r="C2761">
        <v>100</v>
      </c>
      <c r="D2761">
        <v>10</v>
      </c>
      <c r="E2761">
        <v>1</v>
      </c>
      <c r="F2761">
        <v>2</v>
      </c>
      <c r="G2761">
        <v>2</v>
      </c>
      <c r="H2761">
        <v>2</v>
      </c>
      <c r="I2761">
        <v>0</v>
      </c>
      <c r="J2761">
        <v>1</v>
      </c>
      <c r="L2761">
        <v>0</v>
      </c>
      <c r="M2761"/>
      <c r="N2761" s="7">
        <v>2434</v>
      </c>
      <c r="O2761">
        <v>1.2999999999999999E-2</v>
      </c>
      <c r="Q2761" t="s">
        <v>1706</v>
      </c>
      <c r="S2761">
        <v>2E-3</v>
      </c>
    </row>
    <row r="2762" spans="1:20" x14ac:dyDescent="0.25">
      <c r="A2762">
        <v>70</v>
      </c>
      <c r="B2762">
        <v>75</v>
      </c>
      <c r="C2762">
        <v>100</v>
      </c>
      <c r="D2762">
        <v>12</v>
      </c>
      <c r="E2762">
        <v>1</v>
      </c>
      <c r="F2762">
        <v>1</v>
      </c>
      <c r="G2762">
        <v>3</v>
      </c>
      <c r="H2762">
        <v>1</v>
      </c>
      <c r="I2762">
        <v>0</v>
      </c>
      <c r="J2762">
        <v>2</v>
      </c>
      <c r="L2762">
        <v>0</v>
      </c>
      <c r="M2762"/>
      <c r="N2762">
        <v>2435</v>
      </c>
      <c r="O2762">
        <v>1.2999999999999999E-2</v>
      </c>
      <c r="Q2762" t="s">
        <v>1706</v>
      </c>
      <c r="S2762">
        <v>3.0000000000000001E-3</v>
      </c>
      <c r="T2762" s="10">
        <v>4.3999999999999997E-2</v>
      </c>
    </row>
    <row r="2763" spans="1:20" x14ac:dyDescent="0.25">
      <c r="A2763">
        <v>75</v>
      </c>
      <c r="B2763">
        <v>80</v>
      </c>
      <c r="C2763">
        <v>100</v>
      </c>
      <c r="D2763">
        <v>12</v>
      </c>
      <c r="E2763">
        <v>1</v>
      </c>
      <c r="F2763">
        <v>2</v>
      </c>
      <c r="G2763">
        <v>2</v>
      </c>
      <c r="H2763">
        <v>2</v>
      </c>
      <c r="I2763">
        <v>0</v>
      </c>
      <c r="J2763">
        <v>1</v>
      </c>
      <c r="L2763">
        <v>0</v>
      </c>
      <c r="M2763"/>
      <c r="N2763" s="7">
        <v>2436</v>
      </c>
      <c r="O2763">
        <v>6.9000000000000006E-2</v>
      </c>
      <c r="Q2763">
        <v>0.4</v>
      </c>
      <c r="S2763">
        <v>7.0000000000000001E-3</v>
      </c>
    </row>
    <row r="2764" spans="1:20" x14ac:dyDescent="0.25">
      <c r="A2764">
        <v>80</v>
      </c>
      <c r="B2764">
        <v>85</v>
      </c>
      <c r="C2764">
        <v>100</v>
      </c>
      <c r="D2764">
        <v>10</v>
      </c>
      <c r="E2764">
        <v>1</v>
      </c>
      <c r="F2764">
        <v>2</v>
      </c>
      <c r="G2764">
        <v>2</v>
      </c>
      <c r="H2764">
        <v>2</v>
      </c>
      <c r="I2764">
        <v>0</v>
      </c>
      <c r="J2764">
        <v>2</v>
      </c>
      <c r="L2764">
        <v>0</v>
      </c>
      <c r="M2764"/>
      <c r="N2764">
        <v>2437</v>
      </c>
      <c r="O2764">
        <v>2.1999999999999999E-2</v>
      </c>
      <c r="Q2764" t="s">
        <v>1706</v>
      </c>
      <c r="S2764">
        <v>3.0000000000000001E-3</v>
      </c>
      <c r="T2764" s="10">
        <v>2.5000000000000001E-2</v>
      </c>
    </row>
    <row r="2765" spans="1:20" x14ac:dyDescent="0.25">
      <c r="A2765">
        <v>85</v>
      </c>
      <c r="B2765">
        <v>90</v>
      </c>
      <c r="C2765">
        <v>100</v>
      </c>
      <c r="D2765">
        <v>12</v>
      </c>
      <c r="E2765">
        <v>1</v>
      </c>
      <c r="F2765">
        <v>3</v>
      </c>
      <c r="G2765">
        <v>2</v>
      </c>
      <c r="H2765">
        <v>2</v>
      </c>
      <c r="I2765">
        <v>0</v>
      </c>
      <c r="J2765">
        <v>2</v>
      </c>
      <c r="L2765">
        <v>0</v>
      </c>
      <c r="M2765" s="6" t="s">
        <v>1965</v>
      </c>
      <c r="N2765" s="7">
        <v>2438</v>
      </c>
      <c r="O2765">
        <v>9.6000000000000002E-2</v>
      </c>
      <c r="Q2765">
        <v>1.6</v>
      </c>
      <c r="S2765">
        <v>8.0000000000000002E-3</v>
      </c>
    </row>
    <row r="2766" spans="1:20" x14ac:dyDescent="0.25">
      <c r="A2766">
        <v>90</v>
      </c>
      <c r="B2766">
        <v>95</v>
      </c>
      <c r="C2766">
        <v>100</v>
      </c>
      <c r="D2766">
        <v>12</v>
      </c>
      <c r="E2766">
        <v>1</v>
      </c>
      <c r="F2766">
        <v>3</v>
      </c>
      <c r="G2766">
        <v>2</v>
      </c>
      <c r="H2766">
        <v>2</v>
      </c>
      <c r="I2766">
        <v>0</v>
      </c>
      <c r="J2766">
        <v>2</v>
      </c>
      <c r="K2766">
        <v>4</v>
      </c>
      <c r="L2766">
        <v>1</v>
      </c>
      <c r="M2766" s="8" t="s">
        <v>1966</v>
      </c>
      <c r="N2766">
        <v>2439</v>
      </c>
      <c r="O2766">
        <v>8.2000000000000003E-2</v>
      </c>
      <c r="Q2766">
        <v>1.4</v>
      </c>
      <c r="S2766">
        <v>6.0000000000000001E-3</v>
      </c>
      <c r="T2766" s="10">
        <v>0.27</v>
      </c>
    </row>
    <row r="2767" spans="1:20" x14ac:dyDescent="0.25">
      <c r="M2767" s="45" t="s">
        <v>369</v>
      </c>
      <c r="N2767" s="80">
        <v>2440</v>
      </c>
      <c r="O2767" s="43">
        <v>0.51200000000000001</v>
      </c>
      <c r="Q2767" s="43">
        <v>31</v>
      </c>
      <c r="S2767">
        <v>6.6000000000000003E-2</v>
      </c>
      <c r="T2767" s="4"/>
    </row>
    <row r="2768" spans="1:20" x14ac:dyDescent="0.25">
      <c r="A2768">
        <v>95</v>
      </c>
      <c r="B2768">
        <v>100</v>
      </c>
      <c r="C2768">
        <v>100</v>
      </c>
      <c r="D2768">
        <v>10</v>
      </c>
      <c r="E2768">
        <v>1</v>
      </c>
      <c r="F2768">
        <v>3</v>
      </c>
      <c r="G2768">
        <v>2</v>
      </c>
      <c r="H2768">
        <v>2</v>
      </c>
      <c r="I2768">
        <v>0</v>
      </c>
      <c r="J2768">
        <v>1</v>
      </c>
      <c r="L2768">
        <v>0</v>
      </c>
      <c r="M2768"/>
      <c r="N2768">
        <v>2441</v>
      </c>
      <c r="O2768">
        <v>7.3999999999999996E-2</v>
      </c>
      <c r="Q2768">
        <v>1.2</v>
      </c>
      <c r="S2768">
        <v>6.0000000000000001E-3</v>
      </c>
    </row>
    <row r="2769" spans="1:21" x14ac:dyDescent="0.25">
      <c r="A2769">
        <v>100</v>
      </c>
      <c r="B2769">
        <v>105</v>
      </c>
      <c r="C2769">
        <v>100</v>
      </c>
      <c r="D2769">
        <v>8</v>
      </c>
      <c r="E2769">
        <v>1</v>
      </c>
      <c r="F2769">
        <v>3</v>
      </c>
      <c r="G2769">
        <v>3</v>
      </c>
      <c r="H2769">
        <v>2</v>
      </c>
      <c r="I2769">
        <v>0</v>
      </c>
      <c r="J2769">
        <v>1</v>
      </c>
      <c r="L2769">
        <v>0</v>
      </c>
      <c r="M2769"/>
      <c r="N2769" s="7">
        <v>2442</v>
      </c>
      <c r="O2769">
        <v>9.5000000000000001E-2</v>
      </c>
      <c r="Q2769">
        <v>1.7</v>
      </c>
      <c r="S2769">
        <v>7.0000000000000001E-3</v>
      </c>
      <c r="T2769" s="10">
        <v>0.40300000000000002</v>
      </c>
    </row>
    <row r="2770" spans="1:21" x14ac:dyDescent="0.25">
      <c r="A2770">
        <v>105</v>
      </c>
      <c r="B2770">
        <v>110</v>
      </c>
      <c r="C2770">
        <v>100</v>
      </c>
      <c r="D2770">
        <v>10</v>
      </c>
      <c r="E2770">
        <v>1</v>
      </c>
      <c r="F2770">
        <v>3</v>
      </c>
      <c r="G2770">
        <v>1</v>
      </c>
      <c r="H2770">
        <v>3</v>
      </c>
      <c r="I2770">
        <v>0</v>
      </c>
      <c r="J2770">
        <v>1</v>
      </c>
      <c r="L2770">
        <v>0</v>
      </c>
      <c r="M2770"/>
      <c r="N2770">
        <v>2443</v>
      </c>
      <c r="O2770">
        <v>0.217</v>
      </c>
      <c r="Q2770">
        <v>4.0999999999999996</v>
      </c>
      <c r="S2770">
        <v>1.4E-2</v>
      </c>
    </row>
    <row r="2771" spans="1:21" x14ac:dyDescent="0.25">
      <c r="A2771">
        <v>110</v>
      </c>
      <c r="B2771">
        <v>115</v>
      </c>
      <c r="C2771">
        <v>100</v>
      </c>
      <c r="D2771">
        <v>10</v>
      </c>
      <c r="E2771">
        <v>1</v>
      </c>
      <c r="F2771">
        <v>3</v>
      </c>
      <c r="G2771">
        <v>2</v>
      </c>
      <c r="H2771">
        <v>3</v>
      </c>
      <c r="I2771">
        <v>0</v>
      </c>
      <c r="J2771">
        <v>1</v>
      </c>
      <c r="L2771">
        <v>0</v>
      </c>
      <c r="M2771"/>
      <c r="N2771" s="7">
        <v>2444</v>
      </c>
      <c r="O2771">
        <v>5.8999999999999997E-2</v>
      </c>
      <c r="Q2771">
        <v>0.9</v>
      </c>
      <c r="S2771">
        <v>6.0000000000000001E-3</v>
      </c>
      <c r="T2771" s="10">
        <v>6.0000000000000001E-3</v>
      </c>
      <c r="U2771" t="s">
        <v>1286</v>
      </c>
    </row>
    <row r="2772" spans="1:21" x14ac:dyDescent="0.25">
      <c r="A2772">
        <v>115</v>
      </c>
      <c r="B2772">
        <v>120</v>
      </c>
      <c r="C2772">
        <v>100</v>
      </c>
      <c r="D2772">
        <v>8</v>
      </c>
      <c r="E2772">
        <v>1</v>
      </c>
      <c r="F2772">
        <v>3</v>
      </c>
      <c r="G2772">
        <v>2</v>
      </c>
      <c r="H2772">
        <v>3</v>
      </c>
      <c r="I2772">
        <v>0</v>
      </c>
      <c r="J2772">
        <v>1</v>
      </c>
      <c r="K2772">
        <v>4</v>
      </c>
      <c r="L2772">
        <v>2</v>
      </c>
      <c r="M2772" s="8" t="s">
        <v>1967</v>
      </c>
      <c r="N2772">
        <v>2445</v>
      </c>
      <c r="O2772">
        <v>0.18099999999999999</v>
      </c>
      <c r="Q2772">
        <v>3.5</v>
      </c>
      <c r="S2772">
        <v>8.9999999999999993E-3</v>
      </c>
      <c r="U2772" t="s">
        <v>1968</v>
      </c>
    </row>
    <row r="2773" spans="1:21" x14ac:dyDescent="0.25">
      <c r="A2773">
        <v>120</v>
      </c>
      <c r="B2773">
        <v>125</v>
      </c>
      <c r="C2773">
        <v>100</v>
      </c>
      <c r="D2773">
        <v>15</v>
      </c>
      <c r="E2773">
        <v>1</v>
      </c>
      <c r="F2773">
        <v>3</v>
      </c>
      <c r="G2773">
        <v>1</v>
      </c>
      <c r="H2773">
        <v>3</v>
      </c>
      <c r="I2773">
        <v>0</v>
      </c>
      <c r="J2773">
        <v>1</v>
      </c>
      <c r="L2773">
        <v>0</v>
      </c>
      <c r="M2773"/>
      <c r="N2773" s="7">
        <v>2446</v>
      </c>
      <c r="O2773">
        <v>0.28000000000000003</v>
      </c>
      <c r="Q2773">
        <v>7.5</v>
      </c>
      <c r="S2773">
        <v>1.6E-2</v>
      </c>
      <c r="T2773" s="10">
        <v>1.2E-2</v>
      </c>
    </row>
    <row r="2774" spans="1:21" x14ac:dyDescent="0.25">
      <c r="A2774">
        <v>125</v>
      </c>
      <c r="B2774">
        <v>130</v>
      </c>
      <c r="C2774">
        <v>100</v>
      </c>
      <c r="D2774">
        <v>20</v>
      </c>
      <c r="E2774">
        <v>1</v>
      </c>
      <c r="F2774">
        <v>3</v>
      </c>
      <c r="G2774">
        <v>1</v>
      </c>
      <c r="H2774">
        <v>3</v>
      </c>
      <c r="I2774">
        <v>0</v>
      </c>
      <c r="J2774">
        <v>1</v>
      </c>
      <c r="L2774">
        <v>0</v>
      </c>
      <c r="M2774" s="8" t="s">
        <v>1969</v>
      </c>
      <c r="N2774">
        <v>2447</v>
      </c>
      <c r="O2774">
        <v>3.0000000000000001E-3</v>
      </c>
      <c r="Q2774" t="s">
        <v>1706</v>
      </c>
      <c r="S2774">
        <v>1E-3</v>
      </c>
    </row>
    <row r="2775" spans="1:21" x14ac:dyDescent="0.25">
      <c r="A2775">
        <v>130</v>
      </c>
      <c r="B2775">
        <v>135</v>
      </c>
      <c r="C2775">
        <v>100</v>
      </c>
      <c r="D2775">
        <v>12</v>
      </c>
      <c r="E2775">
        <v>1</v>
      </c>
      <c r="F2775">
        <v>3</v>
      </c>
      <c r="G2775">
        <v>1</v>
      </c>
      <c r="H2775">
        <v>3</v>
      </c>
      <c r="I2775">
        <v>0</v>
      </c>
      <c r="J2775">
        <v>1</v>
      </c>
      <c r="L2775">
        <v>0</v>
      </c>
      <c r="M2775"/>
      <c r="N2775" s="7">
        <v>2448</v>
      </c>
      <c r="O2775">
        <v>5.0000000000000001E-3</v>
      </c>
      <c r="Q2775" t="s">
        <v>1706</v>
      </c>
      <c r="S2775">
        <v>2E-3</v>
      </c>
      <c r="T2775" s="10">
        <v>6.0000000000000001E-3</v>
      </c>
    </row>
    <row r="2776" spans="1:21" x14ac:dyDescent="0.25">
      <c r="A2776">
        <v>135</v>
      </c>
      <c r="B2776">
        <v>140</v>
      </c>
      <c r="C2776">
        <v>100</v>
      </c>
      <c r="D2776">
        <v>6</v>
      </c>
      <c r="E2776">
        <v>1</v>
      </c>
      <c r="F2776">
        <v>3</v>
      </c>
      <c r="G2776">
        <v>1</v>
      </c>
      <c r="H2776">
        <v>3</v>
      </c>
      <c r="I2776">
        <v>0</v>
      </c>
      <c r="J2776">
        <v>1</v>
      </c>
      <c r="L2776">
        <v>0</v>
      </c>
      <c r="M2776" s="8" t="s">
        <v>1970</v>
      </c>
      <c r="N2776">
        <v>2449</v>
      </c>
      <c r="O2776">
        <v>8.9999999999999993E-3</v>
      </c>
      <c r="Q2776" t="s">
        <v>1706</v>
      </c>
      <c r="S2776">
        <v>2E-3</v>
      </c>
    </row>
    <row r="2777" spans="1:21" x14ac:dyDescent="0.25">
      <c r="A2777">
        <v>140</v>
      </c>
      <c r="B2777">
        <v>145</v>
      </c>
      <c r="C2777">
        <v>100</v>
      </c>
      <c r="D2777">
        <v>2</v>
      </c>
      <c r="E2777">
        <v>11</v>
      </c>
      <c r="F2777">
        <v>1</v>
      </c>
      <c r="G2777">
        <v>0</v>
      </c>
      <c r="H2777">
        <v>2</v>
      </c>
      <c r="I2777">
        <v>1</v>
      </c>
      <c r="J2777">
        <v>0</v>
      </c>
      <c r="L2777">
        <v>0</v>
      </c>
      <c r="M2777" s="6" t="s">
        <v>1971</v>
      </c>
      <c r="N2777" s="7">
        <v>2450</v>
      </c>
      <c r="O2777" t="s">
        <v>1717</v>
      </c>
      <c r="Q2777" t="s">
        <v>1706</v>
      </c>
      <c r="S2777">
        <v>1E-3</v>
      </c>
      <c r="T2777" s="10">
        <v>0.19500000000000001</v>
      </c>
    </row>
    <row r="2778" spans="1:21" x14ac:dyDescent="0.25">
      <c r="A2778">
        <v>145</v>
      </c>
      <c r="B2778">
        <v>150</v>
      </c>
      <c r="C2778">
        <v>100</v>
      </c>
      <c r="D2778">
        <v>2</v>
      </c>
      <c r="E2778">
        <v>11</v>
      </c>
      <c r="F2778">
        <v>1</v>
      </c>
      <c r="G2778">
        <v>0</v>
      </c>
      <c r="H2778">
        <v>2</v>
      </c>
      <c r="I2778">
        <v>1</v>
      </c>
      <c r="J2778">
        <v>0</v>
      </c>
      <c r="L2778">
        <v>0</v>
      </c>
      <c r="M2778" s="8" t="s">
        <v>1972</v>
      </c>
      <c r="N2778">
        <v>2451</v>
      </c>
      <c r="O2778">
        <v>0</v>
      </c>
      <c r="Q2778">
        <v>0</v>
      </c>
    </row>
    <row r="2779" spans="1:21" x14ac:dyDescent="0.25">
      <c r="A2779">
        <v>150</v>
      </c>
      <c r="B2779">
        <v>155</v>
      </c>
      <c r="C2779">
        <v>100</v>
      </c>
      <c r="D2779">
        <v>2</v>
      </c>
      <c r="E2779">
        <v>11</v>
      </c>
      <c r="F2779">
        <v>1</v>
      </c>
      <c r="G2779">
        <v>0</v>
      </c>
      <c r="H2779">
        <v>2</v>
      </c>
      <c r="I2779">
        <v>1</v>
      </c>
      <c r="J2779">
        <v>0</v>
      </c>
      <c r="L2779">
        <v>0</v>
      </c>
      <c r="M2779" s="8" t="s">
        <v>1973</v>
      </c>
      <c r="N2779" s="7">
        <v>2452</v>
      </c>
      <c r="O2779" s="8">
        <v>0</v>
      </c>
      <c r="Q2779">
        <v>0</v>
      </c>
      <c r="T2779" s="10">
        <v>1.234</v>
      </c>
    </row>
    <row r="2780" spans="1:21" x14ac:dyDescent="0.25">
      <c r="A2780">
        <v>155</v>
      </c>
      <c r="B2780">
        <v>160</v>
      </c>
      <c r="C2780">
        <v>100</v>
      </c>
      <c r="D2780">
        <v>2</v>
      </c>
      <c r="E2780">
        <v>11</v>
      </c>
      <c r="F2780">
        <v>1</v>
      </c>
      <c r="G2780">
        <v>0</v>
      </c>
      <c r="H2780">
        <v>2</v>
      </c>
      <c r="I2780">
        <v>1</v>
      </c>
      <c r="J2780">
        <v>0</v>
      </c>
      <c r="L2780">
        <v>0</v>
      </c>
      <c r="M2780"/>
      <c r="N2780">
        <v>2453</v>
      </c>
      <c r="O2780" s="8">
        <v>0</v>
      </c>
      <c r="Q2780">
        <v>0</v>
      </c>
    </row>
    <row r="2781" spans="1:21" x14ac:dyDescent="0.25">
      <c r="A2781">
        <v>160</v>
      </c>
      <c r="B2781">
        <v>165</v>
      </c>
      <c r="C2781">
        <v>100</v>
      </c>
      <c r="D2781">
        <v>2</v>
      </c>
      <c r="E2781">
        <v>11</v>
      </c>
      <c r="F2781">
        <v>1</v>
      </c>
      <c r="G2781">
        <v>0</v>
      </c>
      <c r="H2781">
        <v>2</v>
      </c>
      <c r="I2781">
        <v>1</v>
      </c>
      <c r="J2781">
        <v>0</v>
      </c>
      <c r="L2781">
        <v>0</v>
      </c>
      <c r="M2781"/>
      <c r="N2781" s="7">
        <v>2454</v>
      </c>
      <c r="O2781" s="8">
        <v>0</v>
      </c>
      <c r="Q2781">
        <v>0</v>
      </c>
      <c r="T2781" s="10">
        <v>0.27</v>
      </c>
    </row>
    <row r="2782" spans="1:21" x14ac:dyDescent="0.25">
      <c r="A2782">
        <v>165</v>
      </c>
      <c r="B2782">
        <v>170</v>
      </c>
      <c r="C2782">
        <v>100</v>
      </c>
      <c r="D2782">
        <v>2</v>
      </c>
      <c r="E2782">
        <v>11</v>
      </c>
      <c r="F2782">
        <v>1</v>
      </c>
      <c r="G2782">
        <v>0</v>
      </c>
      <c r="H2782">
        <v>2</v>
      </c>
      <c r="I2782">
        <v>1</v>
      </c>
      <c r="J2782">
        <v>0</v>
      </c>
      <c r="L2782">
        <v>0</v>
      </c>
      <c r="M2782"/>
      <c r="N2782">
        <v>2455</v>
      </c>
      <c r="O2782" s="8">
        <v>0</v>
      </c>
      <c r="Q2782">
        <v>0</v>
      </c>
    </row>
    <row r="2783" spans="1:21" x14ac:dyDescent="0.25">
      <c r="A2783">
        <v>170</v>
      </c>
      <c r="B2783">
        <v>175</v>
      </c>
      <c r="C2783">
        <v>100</v>
      </c>
      <c r="D2783">
        <v>2</v>
      </c>
      <c r="E2783">
        <v>11</v>
      </c>
      <c r="F2783">
        <v>1</v>
      </c>
      <c r="G2783">
        <v>0</v>
      </c>
      <c r="H2783">
        <v>2</v>
      </c>
      <c r="I2783">
        <v>1</v>
      </c>
      <c r="J2783">
        <v>0</v>
      </c>
      <c r="L2783">
        <v>0</v>
      </c>
      <c r="M2783"/>
      <c r="N2783" s="7">
        <v>2456</v>
      </c>
      <c r="O2783" s="8">
        <v>0</v>
      </c>
      <c r="Q2783">
        <v>0</v>
      </c>
      <c r="T2783" s="10">
        <v>0.25800000000000001</v>
      </c>
    </row>
    <row r="2784" spans="1:21" x14ac:dyDescent="0.25">
      <c r="A2784">
        <v>175</v>
      </c>
      <c r="B2784">
        <v>180</v>
      </c>
      <c r="C2784">
        <v>100</v>
      </c>
      <c r="D2784">
        <v>2</v>
      </c>
      <c r="E2784">
        <v>11</v>
      </c>
      <c r="F2784">
        <v>1</v>
      </c>
      <c r="G2784">
        <v>0</v>
      </c>
      <c r="H2784">
        <v>2</v>
      </c>
      <c r="I2784">
        <v>1</v>
      </c>
      <c r="J2784">
        <v>0</v>
      </c>
      <c r="L2784">
        <v>0</v>
      </c>
      <c r="M2784"/>
      <c r="N2784">
        <v>2457</v>
      </c>
      <c r="O2784">
        <v>0.12</v>
      </c>
      <c r="Q2784">
        <v>2</v>
      </c>
      <c r="S2784">
        <v>1.7999999999999999E-2</v>
      </c>
    </row>
    <row r="2785" spans="1:21" x14ac:dyDescent="0.25">
      <c r="A2785">
        <v>180</v>
      </c>
      <c r="B2785">
        <v>185</v>
      </c>
      <c r="C2785">
        <v>100</v>
      </c>
      <c r="D2785">
        <v>30</v>
      </c>
      <c r="E2785">
        <v>1</v>
      </c>
      <c r="F2785">
        <v>3</v>
      </c>
      <c r="G2785">
        <v>1</v>
      </c>
      <c r="H2785">
        <v>3</v>
      </c>
      <c r="I2785">
        <v>0</v>
      </c>
      <c r="J2785">
        <v>1</v>
      </c>
      <c r="L2785">
        <v>0</v>
      </c>
      <c r="M2785" s="8" t="s">
        <v>1974</v>
      </c>
      <c r="N2785" s="7">
        <v>2458</v>
      </c>
      <c r="O2785">
        <v>0.26500000000000001</v>
      </c>
      <c r="Q2785">
        <v>4.3</v>
      </c>
      <c r="S2785">
        <v>1.7999999999999999E-2</v>
      </c>
      <c r="T2785" s="10">
        <v>0.98199999999999998</v>
      </c>
    </row>
    <row r="2786" spans="1:21" x14ac:dyDescent="0.25">
      <c r="A2786">
        <v>185</v>
      </c>
      <c r="B2786">
        <v>190</v>
      </c>
      <c r="C2786">
        <v>100</v>
      </c>
      <c r="D2786">
        <v>30</v>
      </c>
      <c r="E2786">
        <v>1</v>
      </c>
      <c r="F2786">
        <v>3</v>
      </c>
      <c r="G2786">
        <v>1</v>
      </c>
      <c r="H2786">
        <v>3</v>
      </c>
      <c r="I2786">
        <v>0</v>
      </c>
      <c r="J2786">
        <v>1</v>
      </c>
      <c r="L2786">
        <v>0</v>
      </c>
      <c r="M2786"/>
      <c r="N2786">
        <v>2459</v>
      </c>
      <c r="O2786">
        <v>0.17499999999999999</v>
      </c>
      <c r="Q2786">
        <v>2.2000000000000002</v>
      </c>
      <c r="S2786">
        <v>1.7000000000000001E-2</v>
      </c>
    </row>
    <row r="2787" spans="1:21" x14ac:dyDescent="0.25">
      <c r="M2787" s="45" t="s">
        <v>369</v>
      </c>
      <c r="N2787" s="80">
        <v>2460</v>
      </c>
      <c r="O2787" s="43">
        <v>0.505</v>
      </c>
      <c r="Q2787" s="43">
        <v>31.4</v>
      </c>
      <c r="S2787">
        <v>6.8000000000000005E-2</v>
      </c>
    </row>
    <row r="2788" spans="1:21" x14ac:dyDescent="0.25">
      <c r="A2788">
        <v>190</v>
      </c>
      <c r="B2788">
        <v>195</v>
      </c>
      <c r="C2788">
        <v>100</v>
      </c>
      <c r="D2788">
        <v>20</v>
      </c>
      <c r="E2788">
        <v>1</v>
      </c>
      <c r="F2788">
        <v>3</v>
      </c>
      <c r="G2788">
        <v>2</v>
      </c>
      <c r="H2788">
        <v>2</v>
      </c>
      <c r="I2788">
        <v>0</v>
      </c>
      <c r="J2788">
        <v>1</v>
      </c>
      <c r="L2788">
        <v>0</v>
      </c>
      <c r="M2788" t="s">
        <v>1975</v>
      </c>
      <c r="N2788">
        <v>2461</v>
      </c>
      <c r="O2788">
        <v>0.98599999999999999</v>
      </c>
      <c r="Q2788">
        <v>16</v>
      </c>
      <c r="S2788">
        <v>4.7E-2</v>
      </c>
      <c r="T2788" s="10">
        <v>8.7999999999999995E-2</v>
      </c>
    </row>
    <row r="2789" spans="1:21" x14ac:dyDescent="0.25">
      <c r="A2789">
        <v>195</v>
      </c>
      <c r="B2789">
        <v>200</v>
      </c>
      <c r="C2789">
        <v>100</v>
      </c>
      <c r="D2789">
        <v>10</v>
      </c>
      <c r="E2789">
        <v>1</v>
      </c>
      <c r="F2789">
        <v>3</v>
      </c>
      <c r="G2789">
        <v>2</v>
      </c>
      <c r="H2789">
        <v>2</v>
      </c>
      <c r="I2789">
        <v>0</v>
      </c>
      <c r="J2789">
        <v>1</v>
      </c>
      <c r="L2789">
        <v>0</v>
      </c>
      <c r="M2789"/>
      <c r="N2789">
        <v>2462</v>
      </c>
      <c r="O2789">
        <v>0.66200000000000003</v>
      </c>
      <c r="Q2789">
        <v>15</v>
      </c>
      <c r="S2789">
        <v>4.2000000000000003E-2</v>
      </c>
    </row>
    <row r="2790" spans="1:21" x14ac:dyDescent="0.25">
      <c r="M2790"/>
    </row>
    <row r="2791" spans="1:21" x14ac:dyDescent="0.25">
      <c r="M2791" s="8" t="s">
        <v>1976</v>
      </c>
      <c r="O2791">
        <f>AVERAGE(O2750:O2766,O2768:O2786,O2788:O2789)</f>
        <v>0.13300000000000001</v>
      </c>
      <c r="P2791">
        <f>AVERAGE(O2750:O2766,O2768:O2776,O2784:O2786,O2788:O2789)</f>
        <v>0.15874193548387097</v>
      </c>
      <c r="Q2791">
        <f>AVERAGE(Q2750:Q2766,Q2768:Q2786,Q2788:Q2789)</f>
        <v>2.4806451612903224</v>
      </c>
      <c r="T2791" s="10">
        <f>AVERAGE(T2750:T2788)</f>
        <v>0.24394736842105261</v>
      </c>
      <c r="U2791" s="10">
        <f>AVERAGE(T2750:T2769,T2777:T2788)</f>
        <v>0.28818749999999999</v>
      </c>
    </row>
    <row r="2792" spans="1:21" x14ac:dyDescent="0.25">
      <c r="M2792" s="8" t="s">
        <v>1977</v>
      </c>
    </row>
  </sheetData>
  <mergeCells count="293">
    <mergeCell ref="N2742:P2742"/>
    <mergeCell ref="Q2742:R2742"/>
    <mergeCell ref="A2744:B2744"/>
    <mergeCell ref="N2744:O2744"/>
    <mergeCell ref="A2740:B2740"/>
    <mergeCell ref="C2740:E2740"/>
    <mergeCell ref="F2740:I2740"/>
    <mergeCell ref="J2740:L2740"/>
    <mergeCell ref="N2740:P2740"/>
    <mergeCell ref="Q2740:R2740"/>
    <mergeCell ref="A2741:E2741"/>
    <mergeCell ref="F2741:I2741"/>
    <mergeCell ref="J2741:L2741"/>
    <mergeCell ref="N2741:Q2741"/>
    <mergeCell ref="A2685:E2685"/>
    <mergeCell ref="F2685:I2685"/>
    <mergeCell ref="J2685:L2685"/>
    <mergeCell ref="N2685:Q2685"/>
    <mergeCell ref="N2686:P2686"/>
    <mergeCell ref="Q2686:R2686"/>
    <mergeCell ref="A2688:B2688"/>
    <mergeCell ref="N2688:O2688"/>
    <mergeCell ref="A2684:B2684"/>
    <mergeCell ref="C2684:E2684"/>
    <mergeCell ref="F2684:I2684"/>
    <mergeCell ref="J2684:L2684"/>
    <mergeCell ref="N2684:P2684"/>
    <mergeCell ref="Q2684:R2684"/>
    <mergeCell ref="A2628:E2628"/>
    <mergeCell ref="F2628:I2628"/>
    <mergeCell ref="J2628:L2628"/>
    <mergeCell ref="N2628:Q2628"/>
    <mergeCell ref="N2629:P2629"/>
    <mergeCell ref="Q2629:R2629"/>
    <mergeCell ref="A2631:B2631"/>
    <mergeCell ref="N2631:O2631"/>
    <mergeCell ref="A2627:B2627"/>
    <mergeCell ref="C2627:E2627"/>
    <mergeCell ref="F2627:I2627"/>
    <mergeCell ref="J2627:L2627"/>
    <mergeCell ref="N2627:P2627"/>
    <mergeCell ref="Q2627:R2627"/>
    <mergeCell ref="A2575:E2575"/>
    <mergeCell ref="F2575:I2575"/>
    <mergeCell ref="J2575:L2575"/>
    <mergeCell ref="N2575:Q2575"/>
    <mergeCell ref="N2576:P2576"/>
    <mergeCell ref="Q2576:R2576"/>
    <mergeCell ref="A2578:B2578"/>
    <mergeCell ref="N2578:O2578"/>
    <mergeCell ref="A2520:E2520"/>
    <mergeCell ref="F2520:I2520"/>
    <mergeCell ref="J2520:L2520"/>
    <mergeCell ref="N2520:Q2520"/>
    <mergeCell ref="N2521:P2521"/>
    <mergeCell ref="Q2521:R2521"/>
    <mergeCell ref="A2523:B2523"/>
    <mergeCell ref="N2523:O2523"/>
    <mergeCell ref="A2574:B2574"/>
    <mergeCell ref="C2574:E2574"/>
    <mergeCell ref="F2574:I2574"/>
    <mergeCell ref="J2574:L2574"/>
    <mergeCell ref="N2574:P2574"/>
    <mergeCell ref="Q2574:R2574"/>
    <mergeCell ref="A2466:E2466"/>
    <mergeCell ref="F2466:I2466"/>
    <mergeCell ref="J2466:L2466"/>
    <mergeCell ref="N2466:Q2466"/>
    <mergeCell ref="N2467:P2467"/>
    <mergeCell ref="Q2467:R2467"/>
    <mergeCell ref="A2469:B2469"/>
    <mergeCell ref="N2469:O2469"/>
    <mergeCell ref="A2519:B2519"/>
    <mergeCell ref="C2519:E2519"/>
    <mergeCell ref="F2519:I2519"/>
    <mergeCell ref="J2519:L2519"/>
    <mergeCell ref="N2519:P2519"/>
    <mergeCell ref="Q2519:R2519"/>
    <mergeCell ref="A2154:E2154"/>
    <mergeCell ref="F2154:I2154"/>
    <mergeCell ref="J2154:M2154"/>
    <mergeCell ref="O2154:R2154"/>
    <mergeCell ref="O2155:Q2155"/>
    <mergeCell ref="R2155:S2155"/>
    <mergeCell ref="A2157:B2157"/>
    <mergeCell ref="O2157:P2157"/>
    <mergeCell ref="A2465:B2465"/>
    <mergeCell ref="C2465:E2465"/>
    <mergeCell ref="F2465:I2465"/>
    <mergeCell ref="J2465:L2465"/>
    <mergeCell ref="N2465:P2465"/>
    <mergeCell ref="Q2465:R2465"/>
    <mergeCell ref="A2014:E2014"/>
    <mergeCell ref="F2014:I2014"/>
    <mergeCell ref="J2014:L2014"/>
    <mergeCell ref="N2014:Q2014"/>
    <mergeCell ref="N2015:P2015"/>
    <mergeCell ref="Q2015:R2015"/>
    <mergeCell ref="A2017:B2017"/>
    <mergeCell ref="N2017:O2017"/>
    <mergeCell ref="A2153:B2153"/>
    <mergeCell ref="C2153:E2153"/>
    <mergeCell ref="F2153:I2153"/>
    <mergeCell ref="J2153:M2153"/>
    <mergeCell ref="O2153:Q2153"/>
    <mergeCell ref="R2153:S2153"/>
    <mergeCell ref="A1801:E1801"/>
    <mergeCell ref="F1801:I1801"/>
    <mergeCell ref="J1801:L1801"/>
    <mergeCell ref="N1801:Q1801"/>
    <mergeCell ref="N1802:P1802"/>
    <mergeCell ref="Q1802:R1802"/>
    <mergeCell ref="A1804:B1804"/>
    <mergeCell ref="N1804:O1804"/>
    <mergeCell ref="A2013:B2013"/>
    <mergeCell ref="C2013:E2013"/>
    <mergeCell ref="F2013:I2013"/>
    <mergeCell ref="J2013:L2013"/>
    <mergeCell ref="N2013:P2013"/>
    <mergeCell ref="Q2013:R2013"/>
    <mergeCell ref="A1710:E1710"/>
    <mergeCell ref="F1710:I1710"/>
    <mergeCell ref="J1710:L1710"/>
    <mergeCell ref="N1710:R1710"/>
    <mergeCell ref="N1711:P1711"/>
    <mergeCell ref="Q1711:R1711"/>
    <mergeCell ref="A1713:B1713"/>
    <mergeCell ref="N1713:O1713"/>
    <mergeCell ref="A1800:B1800"/>
    <mergeCell ref="C1800:E1800"/>
    <mergeCell ref="F1800:I1800"/>
    <mergeCell ref="J1800:L1800"/>
    <mergeCell ref="N1800:P1800"/>
    <mergeCell ref="Q1800:R1800"/>
    <mergeCell ref="A1629:E1629"/>
    <mergeCell ref="F1629:I1629"/>
    <mergeCell ref="J1629:L1629"/>
    <mergeCell ref="N1629:Q1629"/>
    <mergeCell ref="N1630:P1630"/>
    <mergeCell ref="Q1630:R1630"/>
    <mergeCell ref="A1632:B1632"/>
    <mergeCell ref="N1632:O1632"/>
    <mergeCell ref="A1709:B1709"/>
    <mergeCell ref="C1709:E1709"/>
    <mergeCell ref="F1709:I1709"/>
    <mergeCell ref="J1709:L1709"/>
    <mergeCell ref="N1709:P1709"/>
    <mergeCell ref="Q1709:R1709"/>
    <mergeCell ref="A1532:E1532"/>
    <mergeCell ref="F1532:I1532"/>
    <mergeCell ref="J1532:L1532"/>
    <mergeCell ref="N1532:Q1532"/>
    <mergeCell ref="N1533:P1533"/>
    <mergeCell ref="Q1533:R1533"/>
    <mergeCell ref="A1535:B1535"/>
    <mergeCell ref="N1535:O1535"/>
    <mergeCell ref="A1628:B1628"/>
    <mergeCell ref="C1628:E1628"/>
    <mergeCell ref="F1628:I1628"/>
    <mergeCell ref="J1628:L1628"/>
    <mergeCell ref="N1628:P1628"/>
    <mergeCell ref="Q1628:R1628"/>
    <mergeCell ref="A1453:E1453"/>
    <mergeCell ref="F1453:I1453"/>
    <mergeCell ref="J1453:L1453"/>
    <mergeCell ref="N1453:Q1453"/>
    <mergeCell ref="N1454:P1454"/>
    <mergeCell ref="Q1454:R1454"/>
    <mergeCell ref="A1456:B1456"/>
    <mergeCell ref="N1456:O1456"/>
    <mergeCell ref="A1531:B1531"/>
    <mergeCell ref="C1531:E1531"/>
    <mergeCell ref="F1531:I1531"/>
    <mergeCell ref="J1531:L1531"/>
    <mergeCell ref="N1531:P1531"/>
    <mergeCell ref="Q1531:R1531"/>
    <mergeCell ref="A1:B1"/>
    <mergeCell ref="C1:E1"/>
    <mergeCell ref="F1:I1"/>
    <mergeCell ref="J1:L1"/>
    <mergeCell ref="N1:P1"/>
    <mergeCell ref="Q1:R1"/>
    <mergeCell ref="A1452:B1452"/>
    <mergeCell ref="C1452:E1452"/>
    <mergeCell ref="F1452:I1452"/>
    <mergeCell ref="J1452:L1452"/>
    <mergeCell ref="N1452:P1452"/>
    <mergeCell ref="Q1452:R1452"/>
    <mergeCell ref="A5:B5"/>
    <mergeCell ref="N5:O5"/>
    <mergeCell ref="A188:B188"/>
    <mergeCell ref="C188:E188"/>
    <mergeCell ref="F188:I188"/>
    <mergeCell ref="J188:L188"/>
    <mergeCell ref="N188:P188"/>
    <mergeCell ref="A2:E2"/>
    <mergeCell ref="F2:I2"/>
    <mergeCell ref="J2:L2"/>
    <mergeCell ref="N2:R2"/>
    <mergeCell ref="N3:P3"/>
    <mergeCell ref="Q3:R3"/>
    <mergeCell ref="A192:B192"/>
    <mergeCell ref="N192:O192"/>
    <mergeCell ref="Q188:R188"/>
    <mergeCell ref="A189:E189"/>
    <mergeCell ref="F189:I189"/>
    <mergeCell ref="J189:L189"/>
    <mergeCell ref="N189:Q189"/>
    <mergeCell ref="N190:P190"/>
    <mergeCell ref="Q190:R190"/>
    <mergeCell ref="A566:B566"/>
    <mergeCell ref="C566:E566"/>
    <mergeCell ref="F566:I566"/>
    <mergeCell ref="J566:L566"/>
    <mergeCell ref="N566:P566"/>
    <mergeCell ref="Q566:R566"/>
    <mergeCell ref="Q305:R305"/>
    <mergeCell ref="A306:E306"/>
    <mergeCell ref="F306:I306"/>
    <mergeCell ref="J306:L306"/>
    <mergeCell ref="N306:Q306"/>
    <mergeCell ref="N307:P307"/>
    <mergeCell ref="Q307:R307"/>
    <mergeCell ref="A305:B305"/>
    <mergeCell ref="C305:E305"/>
    <mergeCell ref="F305:I305"/>
    <mergeCell ref="J305:L305"/>
    <mergeCell ref="N305:P305"/>
    <mergeCell ref="A309:B309"/>
    <mergeCell ref="N309:O309"/>
    <mergeCell ref="A570:B570"/>
    <mergeCell ref="N570:O570"/>
    <mergeCell ref="A807:B807"/>
    <mergeCell ref="C807:E807"/>
    <mergeCell ref="F807:I807"/>
    <mergeCell ref="J807:L807"/>
    <mergeCell ref="N807:P807"/>
    <mergeCell ref="A567:E567"/>
    <mergeCell ref="F567:I567"/>
    <mergeCell ref="J567:L567"/>
    <mergeCell ref="N567:Q567"/>
    <mergeCell ref="N568:P568"/>
    <mergeCell ref="Q568:R568"/>
    <mergeCell ref="Q1073:R1073"/>
    <mergeCell ref="N1075:P1075"/>
    <mergeCell ref="Q1075:R1075"/>
    <mergeCell ref="A811:B811"/>
    <mergeCell ref="N811:O811"/>
    <mergeCell ref="Q807:R807"/>
    <mergeCell ref="A808:E808"/>
    <mergeCell ref="F808:I808"/>
    <mergeCell ref="J808:L808"/>
    <mergeCell ref="N808:Q808"/>
    <mergeCell ref="N809:P809"/>
    <mergeCell ref="Q809:R809"/>
    <mergeCell ref="A1077:B1077"/>
    <mergeCell ref="N1077:O1077"/>
    <mergeCell ref="A1237:B1237"/>
    <mergeCell ref="C1237:E1237"/>
    <mergeCell ref="F1237:I1237"/>
    <mergeCell ref="J1237:L1237"/>
    <mergeCell ref="N1237:P1237"/>
    <mergeCell ref="A1073:B1073"/>
    <mergeCell ref="C1073:E1073"/>
    <mergeCell ref="F1073:I1073"/>
    <mergeCell ref="J1073:L1073"/>
    <mergeCell ref="N1073:P1073"/>
    <mergeCell ref="A1074:E1074"/>
    <mergeCell ref="F1074:I1074"/>
    <mergeCell ref="J1074:L1074"/>
    <mergeCell ref="A1241:B1241"/>
    <mergeCell ref="N1241:O1241"/>
    <mergeCell ref="A1256:B1256"/>
    <mergeCell ref="C1256:E1256"/>
    <mergeCell ref="F1256:I1256"/>
    <mergeCell ref="J1256:L1256"/>
    <mergeCell ref="N1256:P1256"/>
    <mergeCell ref="Q1237:R1237"/>
    <mergeCell ref="A1238:E1238"/>
    <mergeCell ref="F1238:I1238"/>
    <mergeCell ref="J1238:L1238"/>
    <mergeCell ref="N1238:Q1238"/>
    <mergeCell ref="N1239:P1239"/>
    <mergeCell ref="Q1239:R1239"/>
    <mergeCell ref="A1260:B1260"/>
    <mergeCell ref="N1260:O1260"/>
    <mergeCell ref="Q1256:R1256"/>
    <mergeCell ref="A1257:E1257"/>
    <mergeCell ref="F1257:I1257"/>
    <mergeCell ref="J1257:L1257"/>
    <mergeCell ref="N1257:Q1257"/>
    <mergeCell ref="N1258:P1258"/>
    <mergeCell ref="Q1258:R1258"/>
  </mergeCells>
  <conditionalFormatting sqref="O8:O184">
    <cfRule type="cellIs" dxfId="40" priority="21" operator="greaterThan">
      <formula>0.25</formula>
    </cfRule>
  </conditionalFormatting>
  <conditionalFormatting sqref="O194:O301">
    <cfRule type="cellIs" dxfId="39" priority="20" operator="greaterThan">
      <formula>0.25</formula>
    </cfRule>
  </conditionalFormatting>
  <conditionalFormatting sqref="O310:O519">
    <cfRule type="cellIs" dxfId="38" priority="19" operator="greaterThan">
      <formula>0.25</formula>
    </cfRule>
  </conditionalFormatting>
  <conditionalFormatting sqref="O574:O769">
    <cfRule type="cellIs" dxfId="37" priority="18" operator="greaterThan">
      <formula>0.25</formula>
    </cfRule>
  </conditionalFormatting>
  <conditionalFormatting sqref="O816:O883">
    <cfRule type="cellIs" dxfId="36" priority="17" operator="greaterThan">
      <formula>0.25</formula>
    </cfRule>
  </conditionalFormatting>
  <conditionalFormatting sqref="O1080:O1222">
    <cfRule type="cellIs" dxfId="35" priority="16" operator="greaterThan">
      <formula>0.25</formula>
    </cfRule>
  </conditionalFormatting>
  <conditionalFormatting sqref="O1264:O1439">
    <cfRule type="cellIs" dxfId="34" priority="15" operator="greaterThan">
      <formula>0.25</formula>
    </cfRule>
  </conditionalFormatting>
  <conditionalFormatting sqref="O2746:O2789">
    <cfRule type="cellIs" dxfId="33" priority="14" operator="greaterThan">
      <formula>0.25</formula>
    </cfRule>
  </conditionalFormatting>
  <conditionalFormatting sqref="O2689:O2731">
    <cfRule type="cellIs" dxfId="32" priority="13" operator="greaterThan">
      <formula>0.25</formula>
    </cfRule>
  </conditionalFormatting>
  <conditionalFormatting sqref="O2633:O2675">
    <cfRule type="cellIs" dxfId="31" priority="12" operator="greaterThan">
      <formula>0.25</formula>
    </cfRule>
  </conditionalFormatting>
  <conditionalFormatting sqref="O2580:O2620">
    <cfRule type="cellIs" dxfId="30" priority="11" operator="greaterThan">
      <formula>0.25</formula>
    </cfRule>
  </conditionalFormatting>
  <conditionalFormatting sqref="O2525:O2567">
    <cfRule type="cellIs" dxfId="29" priority="10" operator="greaterThan">
      <formula>0.25</formula>
    </cfRule>
  </conditionalFormatting>
  <conditionalFormatting sqref="O2471:O2513">
    <cfRule type="cellIs" dxfId="28" priority="9" operator="greaterThan">
      <formula>0.25</formula>
    </cfRule>
  </conditionalFormatting>
  <conditionalFormatting sqref="P2159:P2458">
    <cfRule type="cellIs" dxfId="27" priority="8" operator="greaterThan">
      <formula>0.25</formula>
    </cfRule>
  </conditionalFormatting>
  <conditionalFormatting sqref="O2020:O2140">
    <cfRule type="cellIs" dxfId="26" priority="7" operator="greaterThan">
      <formula>0.25</formula>
    </cfRule>
  </conditionalFormatting>
  <conditionalFormatting sqref="O1807:O1998">
    <cfRule type="cellIs" dxfId="25" priority="6" operator="greaterThan">
      <formula>0.25</formula>
    </cfRule>
  </conditionalFormatting>
  <conditionalFormatting sqref="O1715:O1780">
    <cfRule type="cellIs" dxfId="24" priority="5" operator="greaterThan">
      <formula>0.25</formula>
    </cfRule>
  </conditionalFormatting>
  <conditionalFormatting sqref="O1635:O1695">
    <cfRule type="cellIs" dxfId="23" priority="4" operator="greaterThan">
      <formula>0.25</formula>
    </cfRule>
  </conditionalFormatting>
  <conditionalFormatting sqref="O1537:O1614">
    <cfRule type="cellIs" dxfId="22" priority="3" operator="greaterThan">
      <formula>0.25</formula>
    </cfRule>
  </conditionalFormatting>
  <conditionalFormatting sqref="O1457:O1515">
    <cfRule type="cellIs" dxfId="21" priority="2" operator="greaterThan">
      <formula>0.25</formula>
    </cfRule>
  </conditionalFormatting>
  <conditionalFormatting sqref="O1264:O1432">
    <cfRule type="cellIs" dxfId="0" priority="1" operator="greaterThan">
      <formula>0.25</formula>
    </cfRule>
  </conditionalFormatting>
  <hyperlinks>
    <hyperlink ref="M205" r:id="rId1"/>
    <hyperlink ref="M208" r:id="rId2"/>
    <hyperlink ref="M209" r:id="rId3"/>
    <hyperlink ref="M243" r:id="rId4"/>
    <hyperlink ref="M251" r:id="rId5"/>
    <hyperlink ref="M272" r:id="rId6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 Chico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Aird, Hannah</dc:creator>
  <cp:lastModifiedBy>Alex</cp:lastModifiedBy>
  <dcterms:created xsi:type="dcterms:W3CDTF">2018-08-24T18:50:57Z</dcterms:created>
  <dcterms:modified xsi:type="dcterms:W3CDTF">2018-08-27T04:41:34Z</dcterms:modified>
</cp:coreProperties>
</file>