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38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F31" i="1"/>
  <c r="E31" i="1"/>
  <c r="D31" i="1"/>
  <c r="C31" i="1"/>
  <c r="B31" i="1"/>
  <c r="G29" i="1"/>
  <c r="F29" i="1"/>
  <c r="E29" i="1"/>
  <c r="D29" i="1"/>
  <c r="C29" i="1"/>
  <c r="B29" i="1"/>
  <c r="E19" i="1"/>
  <c r="F19" i="1"/>
  <c r="G19" i="1"/>
  <c r="J9" i="1"/>
  <c r="J10" i="1"/>
  <c r="M10" i="1"/>
  <c r="J11" i="1"/>
  <c r="M11" i="1"/>
  <c r="J12" i="1"/>
  <c r="M12" i="1"/>
  <c r="J13" i="1"/>
  <c r="M13" i="1"/>
  <c r="J14" i="1"/>
  <c r="M14" i="1"/>
  <c r="M9" i="1"/>
  <c r="E18" i="1"/>
  <c r="F18" i="1"/>
  <c r="G18" i="1"/>
  <c r="J3" i="1"/>
  <c r="J4" i="1"/>
  <c r="M4" i="1"/>
  <c r="J5" i="1"/>
  <c r="M5" i="1"/>
  <c r="J6" i="1"/>
  <c r="M6" i="1"/>
  <c r="J7" i="1"/>
  <c r="M7" i="1"/>
  <c r="J8" i="1"/>
  <c r="M8" i="1"/>
  <c r="M3" i="1"/>
  <c r="I9" i="1"/>
  <c r="I10" i="1"/>
  <c r="L10" i="1"/>
  <c r="I11" i="1"/>
  <c r="L11" i="1"/>
  <c r="I12" i="1"/>
  <c r="L12" i="1"/>
  <c r="I13" i="1"/>
  <c r="L13" i="1"/>
  <c r="I14" i="1"/>
  <c r="L14" i="1"/>
  <c r="L9" i="1"/>
  <c r="I3" i="1"/>
  <c r="I5" i="1"/>
  <c r="L5" i="1"/>
  <c r="I6" i="1"/>
  <c r="L6" i="1"/>
  <c r="I7" i="1"/>
  <c r="L7" i="1"/>
  <c r="I8" i="1"/>
  <c r="L8" i="1"/>
  <c r="I4" i="1"/>
  <c r="L4" i="1"/>
  <c r="K3" i="1"/>
  <c r="K4" i="1"/>
  <c r="N4" i="1"/>
  <c r="K5" i="1"/>
  <c r="N5" i="1"/>
  <c r="K6" i="1"/>
  <c r="N6" i="1"/>
  <c r="K7" i="1"/>
  <c r="N7" i="1"/>
  <c r="K8" i="1"/>
  <c r="N8" i="1"/>
  <c r="K9" i="1"/>
  <c r="N9" i="1"/>
  <c r="K10" i="1"/>
  <c r="N10" i="1"/>
  <c r="K11" i="1"/>
  <c r="N11" i="1"/>
  <c r="K12" i="1"/>
  <c r="N12" i="1"/>
  <c r="K13" i="1"/>
  <c r="N13" i="1"/>
  <c r="K14" i="1"/>
  <c r="N14" i="1"/>
  <c r="N3" i="1"/>
  <c r="L3" i="1"/>
  <c r="O4" i="1"/>
  <c r="O5" i="1"/>
  <c r="O6" i="1"/>
  <c r="O7" i="1"/>
  <c r="O8" i="1"/>
  <c r="O9" i="1"/>
  <c r="O10" i="1"/>
  <c r="O11" i="1"/>
  <c r="O12" i="1"/>
  <c r="O13" i="1"/>
  <c r="O14" i="1"/>
  <c r="O3" i="1"/>
</calcChain>
</file>

<file path=xl/sharedStrings.xml><?xml version="1.0" encoding="utf-8"?>
<sst xmlns="http://schemas.openxmlformats.org/spreadsheetml/2006/main" count="58" uniqueCount="40">
  <si>
    <t>PARAMETERS</t>
  </si>
  <si>
    <t>P1</t>
  </si>
  <si>
    <t>pargp_uno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</si>
  <si>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</si>
  <si>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</si>
  <si>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</si>
  <si>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</si>
  <si>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</si>
  <si>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</si>
  <si>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</si>
  <si>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</si>
  <si>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</si>
  <si>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</si>
  <si>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</si>
  <si>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ANISOTROPY</t>
  </si>
  <si>
    <t>BetaAssoc</t>
  </si>
  <si>
    <t>horiz_angle</t>
  </si>
  <si>
    <t>horiz_ratio</t>
  </si>
  <si>
    <t>vertical_ratio</t>
  </si>
  <si>
    <t>ParamName</t>
  </si>
  <si>
    <t>StartValue</t>
  </si>
  <si>
    <t>GroupName</t>
  </si>
  <si>
    <t>SenMethod</t>
  </si>
  <si>
    <t>x1</t>
  </si>
  <si>
    <t>x2</t>
  </si>
  <si>
    <t>x3</t>
  </si>
  <si>
    <t>Q0</t>
  </si>
  <si>
    <t>BetAssociation</t>
  </si>
  <si>
    <t>bgaPEST RESULTS</t>
  </si>
  <si>
    <t>x1r</t>
  </si>
  <si>
    <t>x2r</t>
  </si>
  <si>
    <t>theta_radians</t>
  </si>
  <si>
    <t>sinetheta</t>
  </si>
  <si>
    <t>cosinetheta</t>
  </si>
  <si>
    <t>x3r</t>
  </si>
  <si>
    <t>dx1</t>
  </si>
  <si>
    <t>dx2</t>
  </si>
  <si>
    <t>dx3</t>
  </si>
  <si>
    <t>distance</t>
  </si>
  <si>
    <t>Spreadsheet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</si>
</sst>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E+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1" fontId="0" fillId="0" borderId="0" xfId="0" applyNumberFormat="1" applyBorder="1"/>
    <xf numFmtId="0" fontId="0" fillId="0" borderId="0" xfId="0" applyBorder="1"/>
    <xf numFmtId="0" fontId="0" fillId="0" borderId="6" xfId="0" applyBorder="1"/>
    <xf numFmtId="11" fontId="0" fillId="0" borderId="7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0" xfId="0" applyNumberFormat="1"/>
    <xf numFmtId="164" fontId="0" fillId="0" borderId="2" xfId="0" applyNumberFormat="1" applyBorder="1"/>
    <xf numFmtId="164" fontId="0" fillId="0" borderId="3" xfId="0" applyNumberFormat="1" applyBorder="1"/>
    <xf numFmtId="0" fontId="0" fillId="0" borderId="0" xfId="0" applyNumberFormat="1" applyBorder="1"/>
    <xf numFmtId="0" fontId="0" fillId="0" borderId="2" xfId="0" applyNumberFormat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workbookViewId="0">
      <selection activeCell="K6" sqref="K6"/>
    </sheetView>
  </sheetViews>
  <sheetFormatPr baseColWidth="10" defaultRowHeight="15" x14ac:dyDescent="0"/>
  <cols>
    <col min="2" max="2" width="13.1640625" bestFit="1" customWidth="1"/>
    <col min="3" max="7" width="13.83203125" bestFit="1" customWidth="1"/>
    <col min="11" max="11" width="13.1640625" bestFit="1" customWidth="1"/>
    <col min="12" max="16" width="8.83203125" bestFit="1" customWidth="1"/>
  </cols>
  <sheetData>
    <row r="1" spans="1:15">
      <c r="A1" t="s">
        <v>0</v>
      </c>
    </row>
    <row r="2" spans="1:15">
      <c r="A2" t="s">
        <v>19</v>
      </c>
      <c r="B2" t="s">
        <v>20</v>
      </c>
      <c r="C2" t="s">
        <v>21</v>
      </c>
      <c r="D2" t="s">
        <v>15</v>
      </c>
      <c r="E2" t="s">
        <v>22</v>
      </c>
      <c r="F2" t="s">
        <v>23</v>
      </c>
      <c r="G2" t="s">
        <v>24</v>
      </c>
      <c r="H2" t="s">
        <v>25</v>
      </c>
      <c r="I2" t="s">
        <v>29</v>
      </c>
      <c r="J2" t="s">
        <v>30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</row>
    <row r="3" spans="1:15">
      <c r="A3" t="s">
        <v>1</v>
      </c>
      <c r="B3" s="1">
        <v>2.0000000000000001E-4</v>
      </c>
      <c r="C3" t="s">
        <v>2</v>
      </c>
      <c r="D3">
        <v>1</v>
      </c>
      <c r="E3">
        <v>1</v>
      </c>
      <c r="F3" s="1">
        <v>1</v>
      </c>
      <c r="G3" s="1">
        <v>5</v>
      </c>
      <c r="H3" s="1">
        <v>2</v>
      </c>
      <c r="I3" s="1">
        <f>F3*$G$18+G3*(-$F$18)</f>
        <v>-0.32816939922353539</v>
      </c>
      <c r="J3" s="1">
        <f>F3*($F$18)+G3*$G$18</f>
        <v>5.0884481765478622</v>
      </c>
      <c r="K3" s="1">
        <f>H3</f>
        <v>2</v>
      </c>
      <c r="L3">
        <f>(I$3-I3)^2</f>
        <v>0</v>
      </c>
      <c r="M3">
        <f>((J$3-J3)^2)</f>
        <v>0</v>
      </c>
      <c r="N3">
        <f>$D$18*((K$3-K3)^2)</f>
        <v>0</v>
      </c>
      <c r="O3">
        <f>SQRT(SUM(L3:N3))</f>
        <v>0</v>
      </c>
    </row>
    <row r="4" spans="1:15">
      <c r="A4" t="s">
        <v>3</v>
      </c>
      <c r="B4" s="1">
        <v>2.0000000000000001E-4</v>
      </c>
      <c r="C4" t="s">
        <v>2</v>
      </c>
      <c r="D4">
        <v>1</v>
      </c>
      <c r="E4">
        <v>1</v>
      </c>
      <c r="F4" s="1">
        <v>2</v>
      </c>
      <c r="G4" s="1">
        <v>5</v>
      </c>
      <c r="H4" s="1">
        <v>2</v>
      </c>
      <c r="I4" s="1">
        <f t="shared" ref="I4:I8" si="0">F4*$G$18+G4*(-$F$18)</f>
        <v>0.63775642706553293</v>
      </c>
      <c r="J4" s="1">
        <f t="shared" ref="J4:J8" si="1">F4*($F$18)+G4*$G$18</f>
        <v>5.3472672216503829</v>
      </c>
      <c r="K4" s="1">
        <f t="shared" ref="K4:K14" si="2">H4</f>
        <v>2</v>
      </c>
      <c r="L4">
        <f>$C$18*((I$3-I4)^2)</f>
        <v>9.3301270189221945</v>
      </c>
      <c r="M4">
        <f t="shared" ref="M4:M8" si="3">((J$3-J4)^2)</f>
        <v>6.698729810778066E-2</v>
      </c>
      <c r="N4">
        <f t="shared" ref="N4:N8" si="4">$D$18*((K$3-K4)^2)</f>
        <v>0</v>
      </c>
      <c r="O4">
        <f>SQRT(SUM(L4:N4))</f>
        <v>3.0654713042254982</v>
      </c>
    </row>
    <row r="5" spans="1:15">
      <c r="A5" t="s">
        <v>4</v>
      </c>
      <c r="B5" s="1">
        <v>2.0000000000000001E-4</v>
      </c>
      <c r="C5" t="s">
        <v>2</v>
      </c>
      <c r="D5">
        <v>1</v>
      </c>
      <c r="E5">
        <v>1</v>
      </c>
      <c r="F5" s="1">
        <v>3</v>
      </c>
      <c r="G5" s="1">
        <v>5</v>
      </c>
      <c r="H5" s="1">
        <v>2</v>
      </c>
      <c r="I5" s="1">
        <f t="shared" si="0"/>
        <v>1.6036822533546014</v>
      </c>
      <c r="J5" s="1">
        <f t="shared" si="1"/>
        <v>5.6060862667529037</v>
      </c>
      <c r="K5" s="1">
        <f t="shared" si="2"/>
        <v>2</v>
      </c>
      <c r="L5">
        <f t="shared" ref="L5:L8" si="5">$C$18*((I$3-I5)^2)</f>
        <v>37.320508075688785</v>
      </c>
      <c r="M5">
        <f t="shared" si="3"/>
        <v>0.26794919243112264</v>
      </c>
      <c r="N5">
        <f t="shared" si="4"/>
        <v>0</v>
      </c>
      <c r="O5">
        <f>SQRT(SUM(L5:N5))</f>
        <v>6.1309426084509964</v>
      </c>
    </row>
    <row r="6" spans="1:15">
      <c r="A6" t="s">
        <v>5</v>
      </c>
      <c r="B6" s="1">
        <v>2.0000000000000001E-4</v>
      </c>
      <c r="C6" t="s">
        <v>2</v>
      </c>
      <c r="D6">
        <v>1</v>
      </c>
      <c r="E6">
        <v>1</v>
      </c>
      <c r="F6" s="1">
        <v>1</v>
      </c>
      <c r="G6" s="1">
        <v>4</v>
      </c>
      <c r="H6" s="1">
        <v>1</v>
      </c>
      <c r="I6" s="1">
        <f t="shared" si="0"/>
        <v>-6.9350354121014646E-2</v>
      </c>
      <c r="J6" s="1">
        <f t="shared" si="1"/>
        <v>4.1225223502587944</v>
      </c>
      <c r="K6" s="1">
        <f t="shared" si="2"/>
        <v>1</v>
      </c>
      <c r="L6">
        <f t="shared" si="5"/>
        <v>0.66987298107780657</v>
      </c>
      <c r="M6">
        <f t="shared" si="3"/>
        <v>0.9330127018922183</v>
      </c>
      <c r="N6">
        <f t="shared" si="4"/>
        <v>15</v>
      </c>
      <c r="O6">
        <f>SQRT(SUM(L6:N6))</f>
        <v>4.0746638736182925</v>
      </c>
    </row>
    <row r="7" spans="1:15">
      <c r="A7" t="s">
        <v>6</v>
      </c>
      <c r="B7" s="1">
        <v>2.0000000000000001E-4</v>
      </c>
      <c r="C7" t="s">
        <v>2</v>
      </c>
      <c r="D7">
        <v>1</v>
      </c>
      <c r="E7">
        <v>1</v>
      </c>
      <c r="F7" s="1">
        <v>2</v>
      </c>
      <c r="G7" s="1">
        <v>4</v>
      </c>
      <c r="H7" s="1">
        <v>1</v>
      </c>
      <c r="I7" s="1">
        <f t="shared" si="0"/>
        <v>0.89657547216805367</v>
      </c>
      <c r="J7" s="1">
        <f t="shared" si="1"/>
        <v>4.3813413953613143</v>
      </c>
      <c r="K7" s="1">
        <f t="shared" si="2"/>
        <v>1</v>
      </c>
      <c r="L7">
        <f t="shared" si="5"/>
        <v>14.999999999999998</v>
      </c>
      <c r="M7">
        <f t="shared" si="3"/>
        <v>0.50000000000000056</v>
      </c>
      <c r="N7">
        <f t="shared" si="4"/>
        <v>15</v>
      </c>
      <c r="O7">
        <f>SQRT(SUM(L7:N7))</f>
        <v>5.5226805085936306</v>
      </c>
    </row>
    <row r="8" spans="1:15">
      <c r="A8" t="s">
        <v>7</v>
      </c>
      <c r="B8" s="1">
        <v>2.0000000000000001E-4</v>
      </c>
      <c r="C8" t="s">
        <v>2</v>
      </c>
      <c r="D8">
        <v>1</v>
      </c>
      <c r="E8">
        <v>1</v>
      </c>
      <c r="F8" s="1">
        <v>3</v>
      </c>
      <c r="G8" s="1">
        <v>4</v>
      </c>
      <c r="H8" s="1">
        <v>1</v>
      </c>
      <c r="I8" s="1">
        <f t="shared" si="0"/>
        <v>1.8625012984571221</v>
      </c>
      <c r="J8" s="1">
        <f t="shared" si="1"/>
        <v>4.6401604404638359</v>
      </c>
      <c r="K8" s="1">
        <f t="shared" si="2"/>
        <v>1</v>
      </c>
      <c r="L8">
        <f t="shared" si="5"/>
        <v>47.990381056766587</v>
      </c>
      <c r="M8">
        <f t="shared" si="3"/>
        <v>0.20096189432334161</v>
      </c>
      <c r="N8">
        <f t="shared" si="4"/>
        <v>15</v>
      </c>
      <c r="O8">
        <f>SQRT(SUM(L8:N8))</f>
        <v>7.949298267840371</v>
      </c>
    </row>
    <row r="9" spans="1:15">
      <c r="A9" t="s">
        <v>8</v>
      </c>
      <c r="B9" s="1">
        <v>2.0000000000000001E-4</v>
      </c>
      <c r="C9" t="s">
        <v>2</v>
      </c>
      <c r="D9">
        <v>2</v>
      </c>
      <c r="E9">
        <v>1</v>
      </c>
      <c r="F9" s="1">
        <v>1</v>
      </c>
      <c r="G9" s="1">
        <v>5</v>
      </c>
      <c r="H9" s="1">
        <v>2</v>
      </c>
      <c r="I9" s="1">
        <f>F9*$G$19+G9*(-$F$19)</f>
        <v>1</v>
      </c>
      <c r="J9" s="1">
        <f>F9*($F$19)+G9*$G$19</f>
        <v>5</v>
      </c>
      <c r="K9" s="1">
        <f t="shared" si="2"/>
        <v>2</v>
      </c>
      <c r="L9">
        <f>$C$19*((I$9-I9)^2)</f>
        <v>0</v>
      </c>
      <c r="M9">
        <f>((J$9-J9)^2)</f>
        <v>0</v>
      </c>
      <c r="N9">
        <f>$D$19*((K$9-K9)^2)</f>
        <v>0</v>
      </c>
      <c r="O9">
        <f>SQRT(SUM(L9:N9))</f>
        <v>0</v>
      </c>
    </row>
    <row r="10" spans="1:15">
      <c r="A10" t="s">
        <v>9</v>
      </c>
      <c r="B10" s="1">
        <v>2.0000000000000001E-4</v>
      </c>
      <c r="C10" t="s">
        <v>2</v>
      </c>
      <c r="D10">
        <v>2</v>
      </c>
      <c r="E10">
        <v>1</v>
      </c>
      <c r="F10" s="1">
        <v>2</v>
      </c>
      <c r="G10" s="1">
        <v>5</v>
      </c>
      <c r="H10" s="1">
        <v>2</v>
      </c>
      <c r="I10" s="1">
        <f t="shared" ref="I10:I14" si="6">F10*$G$19+G10*(-$F$19)</f>
        <v>2</v>
      </c>
      <c r="J10" s="1">
        <f t="shared" ref="J10:J14" si="7">F10*($F$19)+G10*$G$19</f>
        <v>5</v>
      </c>
      <c r="K10" s="1">
        <f t="shared" si="2"/>
        <v>2</v>
      </c>
      <c r="L10">
        <f t="shared" ref="L10:L14" si="8">$C$19*((I$9-I10)^2)</f>
        <v>10</v>
      </c>
      <c r="M10">
        <f t="shared" ref="M10:M14" si="9">((J$9-J10)^2)</f>
        <v>0</v>
      </c>
      <c r="N10">
        <f t="shared" ref="N10:N14" si="10">$D$19*((K$9-K10)^2)</f>
        <v>0</v>
      </c>
      <c r="O10">
        <f>SQRT(SUM(L10:N10))</f>
        <v>3.1622776601683795</v>
      </c>
    </row>
    <row r="11" spans="1:15">
      <c r="A11" t="s">
        <v>10</v>
      </c>
      <c r="B11" s="1">
        <v>2.0000000000000001E-4</v>
      </c>
      <c r="C11" t="s">
        <v>2</v>
      </c>
      <c r="D11">
        <v>2</v>
      </c>
      <c r="E11">
        <v>1</v>
      </c>
      <c r="F11" s="1">
        <v>3</v>
      </c>
      <c r="G11" s="1">
        <v>5</v>
      </c>
      <c r="H11" s="1">
        <v>2</v>
      </c>
      <c r="I11" s="1">
        <f t="shared" si="6"/>
        <v>3</v>
      </c>
      <c r="J11" s="1">
        <f t="shared" si="7"/>
        <v>5</v>
      </c>
      <c r="K11" s="1">
        <f t="shared" si="2"/>
        <v>2</v>
      </c>
      <c r="L11">
        <f t="shared" si="8"/>
        <v>40</v>
      </c>
      <c r="M11">
        <f t="shared" si="9"/>
        <v>0</v>
      </c>
      <c r="N11">
        <f t="shared" si="10"/>
        <v>0</v>
      </c>
      <c r="O11">
        <f>SQRT(SUM(L11:N11))</f>
        <v>6.324555320336759</v>
      </c>
    </row>
    <row r="12" spans="1:15">
      <c r="A12" t="s">
        <v>11</v>
      </c>
      <c r="B12" s="1">
        <v>2.0000000000000001E-4</v>
      </c>
      <c r="C12" t="s">
        <v>2</v>
      </c>
      <c r="D12">
        <v>2</v>
      </c>
      <c r="E12">
        <v>1</v>
      </c>
      <c r="F12" s="1">
        <v>1</v>
      </c>
      <c r="G12" s="1">
        <v>4</v>
      </c>
      <c r="H12" s="1">
        <v>1</v>
      </c>
      <c r="I12" s="1">
        <f t="shared" si="6"/>
        <v>1</v>
      </c>
      <c r="J12" s="1">
        <f t="shared" si="7"/>
        <v>4</v>
      </c>
      <c r="K12" s="1">
        <f t="shared" si="2"/>
        <v>1</v>
      </c>
      <c r="L12">
        <f t="shared" si="8"/>
        <v>0</v>
      </c>
      <c r="M12">
        <f t="shared" si="9"/>
        <v>1</v>
      </c>
      <c r="N12">
        <f t="shared" si="10"/>
        <v>5</v>
      </c>
      <c r="O12">
        <f>SQRT(SUM(L12:N12))</f>
        <v>2.4494897427831779</v>
      </c>
    </row>
    <row r="13" spans="1:15">
      <c r="A13" t="s">
        <v>12</v>
      </c>
      <c r="B13" s="1">
        <v>2.0000000000000001E-4</v>
      </c>
      <c r="C13" t="s">
        <v>2</v>
      </c>
      <c r="D13">
        <v>2</v>
      </c>
      <c r="E13">
        <v>1</v>
      </c>
      <c r="F13" s="1">
        <v>2</v>
      </c>
      <c r="G13" s="1">
        <v>4</v>
      </c>
      <c r="H13" s="1">
        <v>1</v>
      </c>
      <c r="I13" s="1">
        <f t="shared" si="6"/>
        <v>2</v>
      </c>
      <c r="J13" s="1">
        <f t="shared" si="7"/>
        <v>4</v>
      </c>
      <c r="K13" s="1">
        <f t="shared" si="2"/>
        <v>1</v>
      </c>
      <c r="L13">
        <f t="shared" si="8"/>
        <v>10</v>
      </c>
      <c r="M13">
        <f t="shared" si="9"/>
        <v>1</v>
      </c>
      <c r="N13">
        <f t="shared" si="10"/>
        <v>5</v>
      </c>
      <c r="O13">
        <f>SQRT(SUM(L13:N13))</f>
        <v>4</v>
      </c>
    </row>
    <row r="14" spans="1:15">
      <c r="A14" t="s">
        <v>13</v>
      </c>
      <c r="B14" s="1">
        <v>2.0000000000000001E-4</v>
      </c>
      <c r="C14" t="s">
        <v>2</v>
      </c>
      <c r="D14">
        <v>2</v>
      </c>
      <c r="E14">
        <v>1</v>
      </c>
      <c r="F14" s="1">
        <v>3</v>
      </c>
      <c r="G14" s="1">
        <v>4</v>
      </c>
      <c r="H14" s="1">
        <v>1</v>
      </c>
      <c r="I14" s="1">
        <f t="shared" si="6"/>
        <v>3</v>
      </c>
      <c r="J14" s="1">
        <f t="shared" si="7"/>
        <v>4</v>
      </c>
      <c r="K14" s="1">
        <f t="shared" si="2"/>
        <v>1</v>
      </c>
      <c r="L14">
        <f t="shared" si="8"/>
        <v>40</v>
      </c>
      <c r="M14">
        <f t="shared" si="9"/>
        <v>1</v>
      </c>
      <c r="N14">
        <f t="shared" si="10"/>
        <v>5</v>
      </c>
      <c r="O14">
        <f>SQRT(SUM(L14:N14))</f>
        <v>6.7823299831252681</v>
      </c>
    </row>
    <row r="16" spans="1:15">
      <c r="A16" t="s">
        <v>14</v>
      </c>
    </row>
    <row r="17" spans="1:7">
      <c r="A17" t="s">
        <v>15</v>
      </c>
      <c r="B17" t="s">
        <v>16</v>
      </c>
      <c r="C17" t="s">
        <v>17</v>
      </c>
      <c r="D17" t="s">
        <v>18</v>
      </c>
      <c r="E17" t="s">
        <v>31</v>
      </c>
      <c r="F17" t="s">
        <v>32</v>
      </c>
      <c r="G17" t="s">
        <v>33</v>
      </c>
    </row>
    <row r="18" spans="1:7">
      <c r="A18">
        <v>1</v>
      </c>
      <c r="B18">
        <v>15</v>
      </c>
      <c r="C18">
        <v>10</v>
      </c>
      <c r="D18">
        <v>15</v>
      </c>
      <c r="E18">
        <f>RADIANS(B18)</f>
        <v>0.26179938779914941</v>
      </c>
      <c r="F18">
        <f>SIN(E18)</f>
        <v>0.25881904510252074</v>
      </c>
      <c r="G18">
        <f>COS(E18)</f>
        <v>0.96592582628906831</v>
      </c>
    </row>
    <row r="19" spans="1:7">
      <c r="A19">
        <v>2</v>
      </c>
      <c r="B19">
        <v>0</v>
      </c>
      <c r="C19">
        <v>10</v>
      </c>
      <c r="D19">
        <v>5</v>
      </c>
      <c r="E19">
        <f>RADIANS(B19)</f>
        <v>0</v>
      </c>
      <c r="F19">
        <f>SIN(E19)</f>
        <v>0</v>
      </c>
      <c r="G19">
        <f>COS(E19)</f>
        <v>1</v>
      </c>
    </row>
    <row r="21" spans="1:7">
      <c r="A21" t="s">
        <v>28</v>
      </c>
    </row>
    <row r="22" spans="1:7">
      <c r="A22" s="2" t="s">
        <v>26</v>
      </c>
      <c r="B22" s="3" t="s">
        <v>27</v>
      </c>
      <c r="C22" s="3">
        <v>1</v>
      </c>
      <c r="D22" s="3"/>
      <c r="E22" s="3"/>
      <c r="F22" s="3"/>
      <c r="G22" s="4"/>
    </row>
    <row r="23" spans="1:7">
      <c r="A23" s="5"/>
      <c r="B23" s="6">
        <v>0</v>
      </c>
      <c r="C23" s="10">
        <v>3.0649999999999999</v>
      </c>
      <c r="D23" s="10">
        <v>6.1310000000000002</v>
      </c>
      <c r="E23" s="10">
        <v>4.0750000000000002</v>
      </c>
      <c r="F23" s="10">
        <v>5.5229999999999997</v>
      </c>
      <c r="G23" s="11">
        <v>7.9489999999999998</v>
      </c>
    </row>
    <row r="24" spans="1:7">
      <c r="A24" s="5" t="s">
        <v>26</v>
      </c>
      <c r="B24" s="7" t="s">
        <v>27</v>
      </c>
      <c r="C24" s="17">
        <v>2</v>
      </c>
      <c r="D24" s="10"/>
      <c r="E24" s="10"/>
      <c r="F24" s="10"/>
      <c r="G24" s="11"/>
    </row>
    <row r="25" spans="1:7">
      <c r="A25" s="8"/>
      <c r="B25" s="9">
        <v>0</v>
      </c>
      <c r="C25" s="12">
        <v>3.1619999999999999</v>
      </c>
      <c r="D25" s="12">
        <v>6.3250000000000002</v>
      </c>
      <c r="E25" s="12">
        <v>2.4489999999999998</v>
      </c>
      <c r="F25" s="12">
        <v>4</v>
      </c>
      <c r="G25" s="13">
        <v>6.782</v>
      </c>
    </row>
    <row r="26" spans="1:7">
      <c r="C26" s="14"/>
      <c r="D26" s="14"/>
      <c r="E26" s="14"/>
      <c r="F26" s="14"/>
      <c r="G26" s="14"/>
    </row>
    <row r="27" spans="1:7">
      <c r="A27" t="s">
        <v>39</v>
      </c>
      <c r="C27" s="14"/>
      <c r="D27" s="14"/>
      <c r="E27" s="14"/>
      <c r="F27" s="14"/>
      <c r="G27" s="14"/>
    </row>
    <row r="28" spans="1:7">
      <c r="A28" s="2" t="s">
        <v>26</v>
      </c>
      <c r="B28" s="3" t="s">
        <v>27</v>
      </c>
      <c r="C28" s="18">
        <v>1</v>
      </c>
      <c r="D28" s="15"/>
      <c r="E28" s="15"/>
      <c r="F28" s="15"/>
      <c r="G28" s="16"/>
    </row>
    <row r="29" spans="1:7">
      <c r="A29" s="5"/>
      <c r="B29" s="6">
        <f>O3</f>
        <v>0</v>
      </c>
      <c r="C29" s="10">
        <f>O4</f>
        <v>3.0654713042254982</v>
      </c>
      <c r="D29" s="10">
        <f>O5</f>
        <v>6.1309426084509964</v>
      </c>
      <c r="E29" s="10">
        <f>O6</f>
        <v>4.0746638736182925</v>
      </c>
      <c r="F29" s="10">
        <f>O7</f>
        <v>5.5226805085936306</v>
      </c>
      <c r="G29" s="11">
        <f>O8</f>
        <v>7.949298267840371</v>
      </c>
    </row>
    <row r="30" spans="1:7">
      <c r="A30" s="5" t="s">
        <v>26</v>
      </c>
      <c r="B30" s="7" t="s">
        <v>27</v>
      </c>
      <c r="C30" s="17">
        <v>2</v>
      </c>
      <c r="D30" s="10"/>
      <c r="E30" s="10"/>
      <c r="F30" s="10"/>
      <c r="G30" s="11"/>
    </row>
    <row r="31" spans="1:7">
      <c r="A31" s="8"/>
      <c r="B31" s="9">
        <f>O9</f>
        <v>0</v>
      </c>
      <c r="C31" s="12">
        <f>O10</f>
        <v>3.1622776601683795</v>
      </c>
      <c r="D31" s="12">
        <f>O11</f>
        <v>6.324555320336759</v>
      </c>
      <c r="E31" s="12">
        <f>O12</f>
        <v>2.4494897427831779</v>
      </c>
      <c r="F31" s="12">
        <f>O13</f>
        <v>4</v>
      </c>
      <c r="G31" s="13">
        <f>O14</f>
        <v>6.7823299831252681</v>
      </c>
    </row>
    <row r="32" spans="1:7">
      <c r="B32" s="1"/>
      <c r="C32" s="1"/>
      <c r="D32" s="1"/>
      <c r="E32" s="1"/>
      <c r="F32" s="1"/>
      <c r="G32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Fienen</dc:creator>
  <cp:lastModifiedBy>Michael Fienen</cp:lastModifiedBy>
  <dcterms:created xsi:type="dcterms:W3CDTF">2011-10-07T02:44:47Z</dcterms:created>
  <dcterms:modified xsi:type="dcterms:W3CDTF">2011-10-07T03:37:05Z</dcterms:modified>
</cp:coreProperties>
</file>