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514c33ebeb0a8e1/Desktop/"/>
    </mc:Choice>
  </mc:AlternateContent>
  <xr:revisionPtr revIDLastSave="7" documentId="8_{F9643C73-EDC0-4D05-9F9C-CC41140D9EAF}" xr6:coauthVersionLast="47" xr6:coauthVersionMax="47" xr10:uidLastSave="{ED7DE671-20B3-49EF-9030-ABDEFBF918C4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<sst xmlns="http://schemas.openxmlformats.org/spreadsheetml/2006/main" count="75" uniqueCount="60">
  <si>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</si>
  <si>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</si>
  <si>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</si>
  <si>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</si>
  <si>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</si>
  <si>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</si>
  <si>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</si>
  <si>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</si>
  <si>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</si>
  <si>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</si>
  <si>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</si>
  <si>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</si>
  <si>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</si>
  <si>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</si>
  <si>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</si>
  <si>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</si>
  <si>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</si>
  <si>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</si>
  <si>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</si>
  <si>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</si>
  <si>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</si>
  <si>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</si>
  <si>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</si>
  <si>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</si>
  <si>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</si>
  <si>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</si>
  <si>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</si>
  <si>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</si>
  <si>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</si>
  <si>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</si>
  <si>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</si>
  <si>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REQ01</t>
  </si>
  <si>
    <t>REQ02</t>
  </si>
  <si>
    <t>REQ03</t>
  </si>
  <si>
    <t>no existe un proceso que valide los datos dados por el cliente</t>
  </si>
  <si>
    <t>se deben validar los datos del cliente</t>
  </si>
  <si>
    <t>evitar errores humanos</t>
  </si>
  <si>
    <t>Alex Gonzales</t>
  </si>
  <si>
    <t>Thomas Plua</t>
  </si>
  <si>
    <t>Uriel Andrade</t>
  </si>
  <si>
    <t>Jean Matias</t>
  </si>
  <si>
    <t>25 de diciembre</t>
  </si>
  <si>
    <t>30 de dciembre</t>
  </si>
  <si>
    <t>las facturas se guardan como reportes dentro del ordenador</t>
  </si>
  <si>
    <t>los datos ingresados se validadn por funciones</t>
  </si>
  <si>
    <t>S/C</t>
  </si>
  <si>
    <t>Validaciones</t>
  </si>
  <si>
    <t>Al abrir el sistema se puedan ingresar los datos</t>
  </si>
  <si>
    <t>no existe sistema que almacene los pedidos</t>
  </si>
  <si>
    <t>se debe automatizar el proceso de emisión de registro de pedidos</t>
  </si>
  <si>
    <t>se deben almacenar los pedidios en el sistema</t>
  </si>
  <si>
    <t>agilizar la emisión de los pedidos</t>
  </si>
  <si>
    <t>para tener constancia de los pedidos</t>
  </si>
  <si>
    <t>Lorena Pacheco</t>
  </si>
  <si>
    <t>1.Crear un sistema digital que emita los pedidos</t>
  </si>
  <si>
    <t>1. Que el usuario ingrese el pedido 2. El pedido se guarada en el computador del usuario</t>
  </si>
  <si>
    <t>1.Progrmar las validaciones de los datos 2. Integrarlas al sistema de registro</t>
  </si>
  <si>
    <t>Registro de pedido</t>
  </si>
  <si>
    <t>el proceso de ingreso de pedido se realiza a mano</t>
  </si>
  <si>
    <t>Ingreso de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</si>
</sst>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2" zoomScale="70" zoomScaleNormal="110" workbookViewId="0">
      <selection activeCell="E6" sqref="E6"/>
    </sheetView>
  </sheetViews>
  <sheetFormatPr baseColWidth="10" defaultColWidth="12.59765625" defaultRowHeight="15" customHeight="1" x14ac:dyDescent="0.25"/>
  <cols>
    <col min="1" max="1" width="4.59765625" customWidth="1"/>
    <col min="2" max="2" width="8.0976562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2968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54" t="s">
        <v>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26" ht="5.25" customHeight="1" x14ac:dyDescent="0.3">
      <c r="H4" s="4"/>
      <c r="I4" s="1"/>
      <c r="J4" s="1"/>
      <c r="K4" s="2"/>
      <c r="L4" s="3"/>
    </row>
    <row r="5" spans="1:26" ht="78.75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5">
      <c r="B6" s="34" t="s">
        <v>31</v>
      </c>
      <c r="C6" s="31" t="s">
        <v>58</v>
      </c>
      <c r="D6" s="31" t="s">
        <v>49</v>
      </c>
      <c r="E6" s="31" t="s">
        <v>51</v>
      </c>
      <c r="F6" s="31" t="s">
        <v>37</v>
      </c>
      <c r="G6" s="31" t="s">
        <v>54</v>
      </c>
      <c r="H6" s="31" t="s">
        <v>38</v>
      </c>
      <c r="I6" s="31">
        <v>2</v>
      </c>
      <c r="J6" s="32" t="s">
        <v>41</v>
      </c>
      <c r="K6" s="42" t="s">
        <v>16</v>
      </c>
      <c r="L6" s="45" t="s">
        <v>19</v>
      </c>
      <c r="M6" s="43" t="s">
        <v>47</v>
      </c>
      <c r="N6" s="31" t="s">
        <v>45</v>
      </c>
      <c r="O6" s="31" t="s">
        <v>59</v>
      </c>
    </row>
    <row r="7" spans="1:26" ht="72" customHeight="1" x14ac:dyDescent="0.25">
      <c r="B7" s="38" t="s">
        <v>32</v>
      </c>
      <c r="C7" s="37" t="s">
        <v>48</v>
      </c>
      <c r="D7" s="35" t="s">
        <v>50</v>
      </c>
      <c r="E7" s="35" t="s">
        <v>52</v>
      </c>
      <c r="F7" s="31" t="s">
        <v>37</v>
      </c>
      <c r="G7" s="35" t="s">
        <v>55</v>
      </c>
      <c r="H7" s="35" t="s">
        <v>39</v>
      </c>
      <c r="I7" s="35">
        <v>2</v>
      </c>
      <c r="J7" s="35" t="s">
        <v>42</v>
      </c>
      <c r="K7" s="31" t="s">
        <v>18</v>
      </c>
      <c r="L7" s="44" t="s">
        <v>15</v>
      </c>
      <c r="M7" s="35" t="s">
        <v>43</v>
      </c>
      <c r="N7" s="31" t="s">
        <v>45</v>
      </c>
      <c r="O7" s="35" t="s">
        <v>57</v>
      </c>
    </row>
    <row r="8" spans="1:26" ht="66" customHeight="1" x14ac:dyDescent="0.25">
      <c r="A8" s="7"/>
      <c r="B8" s="36" t="s">
        <v>33</v>
      </c>
      <c r="C8" s="39" t="s">
        <v>34</v>
      </c>
      <c r="D8" s="39" t="s">
        <v>35</v>
      </c>
      <c r="E8" s="39" t="s">
        <v>36</v>
      </c>
      <c r="F8" s="31" t="s">
        <v>53</v>
      </c>
      <c r="G8" s="31" t="s">
        <v>56</v>
      </c>
      <c r="H8" s="39" t="s">
        <v>40</v>
      </c>
      <c r="I8" s="39">
        <v>2</v>
      </c>
      <c r="J8" s="35" t="s">
        <v>42</v>
      </c>
      <c r="K8" s="31" t="s">
        <v>17</v>
      </c>
      <c r="L8" s="45" t="s">
        <v>15</v>
      </c>
      <c r="M8" s="39" t="s">
        <v>44</v>
      </c>
      <c r="N8" s="31" t="s">
        <v>45</v>
      </c>
      <c r="O8" s="39" t="s">
        <v>46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5">
      <c r="B9" s="30"/>
      <c r="C9" s="39"/>
      <c r="D9" s="39"/>
      <c r="E9" s="39"/>
      <c r="F9" s="40"/>
      <c r="G9" s="39"/>
      <c r="H9" s="39"/>
      <c r="I9" s="39"/>
      <c r="J9" s="40"/>
      <c r="K9" s="31"/>
      <c r="L9" s="39"/>
      <c r="M9" s="39"/>
      <c r="N9" s="39"/>
      <c r="O9" s="39"/>
    </row>
    <row r="10" spans="1:26" ht="66" customHeight="1" x14ac:dyDescent="0.25">
      <c r="B10" s="30"/>
      <c r="C10" s="39"/>
      <c r="D10" s="39"/>
      <c r="E10" s="39"/>
      <c r="F10" s="46"/>
      <c r="G10" s="39"/>
      <c r="H10" s="39"/>
      <c r="I10" s="39"/>
      <c r="J10" s="50"/>
      <c r="K10" s="31"/>
      <c r="L10" s="39"/>
      <c r="M10" s="39"/>
      <c r="N10" s="39"/>
      <c r="O10" s="39"/>
    </row>
    <row r="11" spans="1:26" ht="78" customHeight="1" x14ac:dyDescent="0.25">
      <c r="B11" s="38"/>
      <c r="C11" s="45"/>
      <c r="D11" s="45"/>
      <c r="E11" s="45"/>
      <c r="F11" s="45"/>
      <c r="G11" s="45"/>
      <c r="H11" s="45"/>
      <c r="I11" s="45"/>
      <c r="J11" s="49"/>
      <c r="K11" s="31"/>
      <c r="L11" s="45"/>
      <c r="M11" s="45"/>
      <c r="N11" s="45"/>
      <c r="O11" s="45"/>
    </row>
    <row r="12" spans="1:26" ht="101.25" customHeight="1" x14ac:dyDescent="0.25">
      <c r="B12" s="38"/>
      <c r="C12" s="31"/>
      <c r="D12" s="31"/>
      <c r="E12" s="31"/>
      <c r="F12" s="45"/>
      <c r="G12" s="31"/>
      <c r="H12" s="31"/>
      <c r="I12" s="31"/>
      <c r="J12" s="51"/>
      <c r="K12" s="31"/>
      <c r="L12" s="31"/>
      <c r="M12" s="31"/>
      <c r="N12" s="31"/>
      <c r="O12" s="31"/>
    </row>
    <row r="13" spans="1:26" ht="55.5" customHeight="1" x14ac:dyDescent="0.25">
      <c r="B13" s="38"/>
      <c r="C13" s="31"/>
      <c r="D13" s="31"/>
      <c r="E13" s="31"/>
      <c r="F13" s="31"/>
      <c r="G13" s="31"/>
      <c r="H13" s="31"/>
      <c r="I13" s="31"/>
      <c r="J13" s="52"/>
      <c r="K13" s="31"/>
      <c r="L13" s="31"/>
      <c r="M13" s="33"/>
      <c r="N13" s="33"/>
      <c r="O13" s="33"/>
    </row>
    <row r="14" spans="1:26" ht="97.5" customHeight="1" x14ac:dyDescent="0.25">
      <c r="B14" s="38"/>
      <c r="C14" s="31"/>
      <c r="D14" s="31"/>
      <c r="E14" s="31"/>
      <c r="F14" s="31"/>
      <c r="G14" s="31"/>
      <c r="H14" s="31"/>
      <c r="I14" s="42"/>
      <c r="J14" s="53"/>
      <c r="K14" s="43"/>
      <c r="L14" s="31"/>
      <c r="M14" s="41"/>
      <c r="N14" s="31"/>
      <c r="O14" s="31"/>
    </row>
    <row r="15" spans="1:26" ht="72" customHeight="1" x14ac:dyDescent="0.25"/>
    <row r="16" spans="1:26" ht="65.25" customHeight="1" x14ac:dyDescent="0.25">
      <c r="I16" s="1"/>
      <c r="J16" s="1"/>
      <c r="K16" s="9"/>
      <c r="L16" s="3"/>
    </row>
    <row r="17" spans="9:13" ht="64.5" customHeight="1" x14ac:dyDescent="0.25">
      <c r="I17" s="1"/>
      <c r="J17" s="1"/>
      <c r="K17" s="9"/>
      <c r="L17" s="3"/>
    </row>
    <row r="18" spans="9:13" ht="39.75" customHeight="1" x14ac:dyDescent="0.3">
      <c r="I18" s="1"/>
      <c r="J18" s="1"/>
      <c r="K18" s="2"/>
      <c r="L18" s="3"/>
    </row>
    <row r="19" spans="9:13" ht="39.75" customHeight="1" x14ac:dyDescent="0.3">
      <c r="I19" s="1"/>
      <c r="J19" s="1"/>
      <c r="K19" s="2"/>
      <c r="L19" s="3"/>
    </row>
    <row r="20" spans="9:13" ht="39.7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47" t="s">
        <v>16</v>
      </c>
      <c r="L21" s="48" t="s">
        <v>15</v>
      </c>
      <c r="M21" s="4"/>
    </row>
    <row r="22" spans="9:13" ht="19.5" customHeight="1" x14ac:dyDescent="0.3">
      <c r="I22" s="1"/>
      <c r="J22" s="1"/>
      <c r="K22" s="47" t="s">
        <v>18</v>
      </c>
      <c r="L22" s="48" t="s">
        <v>19</v>
      </c>
      <c r="M22" s="4"/>
    </row>
    <row r="23" spans="9:13" ht="19.5" customHeight="1" x14ac:dyDescent="0.3">
      <c r="I23" s="1"/>
      <c r="J23" s="1"/>
      <c r="K23" s="47" t="s">
        <v>17</v>
      </c>
      <c r="L23" s="48" t="s">
        <v>20</v>
      </c>
      <c r="M23" s="4"/>
    </row>
    <row r="24" spans="9:13" ht="19.5" customHeight="1" x14ac:dyDescent="0.3">
      <c r="I24" s="1"/>
      <c r="J24" s="1"/>
      <c r="K24" s="47"/>
      <c r="L24" s="48" t="s">
        <v>21</v>
      </c>
      <c r="M24" s="4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25">
      <c r="I991" s="3"/>
      <c r="J991" s="3"/>
      <c r="K991" s="8"/>
      <c r="L991" s="3"/>
    </row>
    <row r="992" spans="9:12" ht="15.75" customHeight="1" x14ac:dyDescent="0.25">
      <c r="I992" s="3"/>
      <c r="J992" s="3"/>
      <c r="K992" s="8"/>
      <c r="L992" s="3"/>
    </row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4"/>
    </row>
    <row r="5" spans="2:16" ht="14.4" hidden="1" x14ac:dyDescent="0.3">
      <c r="C5" s="10"/>
      <c r="D5" s="10"/>
      <c r="E5" s="10"/>
      <c r="F5" s="4"/>
    </row>
    <row r="6" spans="2:16" ht="39.75" customHeight="1" x14ac:dyDescent="0.25">
      <c r="B6" s="75" t="s">
        <v>22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</row>
    <row r="7" spans="2:16" ht="9.75" customHeight="1" x14ac:dyDescent="0.25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3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5">
      <c r="B9" s="28"/>
      <c r="C9" s="12" t="s">
        <v>1</v>
      </c>
      <c r="D9" s="13"/>
      <c r="E9" s="78" t="s">
        <v>23</v>
      </c>
      <c r="F9" s="77"/>
      <c r="G9" s="13"/>
      <c r="H9" s="78" t="s">
        <v>11</v>
      </c>
      <c r="I9" s="77"/>
      <c r="J9" s="14"/>
      <c r="K9" s="14"/>
      <c r="L9" s="14"/>
      <c r="M9" s="14"/>
      <c r="N9" s="14"/>
      <c r="O9" s="14"/>
      <c r="P9" s="29"/>
    </row>
    <row r="10" spans="2:16" ht="30" customHeight="1" x14ac:dyDescent="0.25">
      <c r="B10" s="28"/>
      <c r="C10" s="15" t="s">
        <v>32</v>
      </c>
      <c r="D10" s="16"/>
      <c r="E10" s="79" t="str">
        <f>VLOOKUP(C10,'Formato descripción HU'!B6:O17,5,0)</f>
        <v>Alex Gonzales</v>
      </c>
      <c r="F10" s="77"/>
      <c r="G10" s="17"/>
      <c r="H10" s="79" t="str">
        <f>VLOOKUP(C10,'Formato descripción HU'!B6:O17,11,0)</f>
        <v>No iniciado</v>
      </c>
      <c r="I10" s="77"/>
      <c r="J10" s="17"/>
      <c r="K10" s="14"/>
      <c r="L10" s="14"/>
      <c r="M10" s="14"/>
      <c r="N10" s="14"/>
      <c r="O10" s="14"/>
      <c r="P10" s="29"/>
    </row>
    <row r="11" spans="2:16" ht="9.75" customHeight="1" x14ac:dyDescent="0.25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5">
      <c r="B12" s="28"/>
      <c r="C12" s="12" t="s">
        <v>24</v>
      </c>
      <c r="D12" s="16"/>
      <c r="E12" s="78" t="s">
        <v>10</v>
      </c>
      <c r="F12" s="77"/>
      <c r="G12" s="17"/>
      <c r="H12" s="78" t="s">
        <v>25</v>
      </c>
      <c r="I12" s="77"/>
      <c r="J12" s="17"/>
      <c r="K12" s="19"/>
      <c r="L12" s="19"/>
      <c r="M12" s="14"/>
      <c r="N12" s="19"/>
      <c r="O12" s="19"/>
      <c r="P12" s="29"/>
    </row>
    <row r="13" spans="2:16" ht="30" customHeight="1" x14ac:dyDescent="0.25">
      <c r="B13" s="28"/>
      <c r="C13" s="15">
        <f>VLOOKUP('Historia de Usuario'!C10,'Formato descripción HU'!B6:O17,8,0)</f>
        <v>2</v>
      </c>
      <c r="D13" s="16"/>
      <c r="E13" s="79" t="str">
        <f>VLOOKUP(C10,'Formato descripción HU'!B6:O17,10,0)</f>
        <v xml:space="preserve">Media </v>
      </c>
      <c r="F13" s="77"/>
      <c r="G13" s="17"/>
      <c r="H13" s="79" t="str">
        <f>VLOOKUP(C10,'Formato descripción HU'!B6:O17,7,0)</f>
        <v>Uriel Andrade</v>
      </c>
      <c r="I13" s="77"/>
      <c r="J13" s="17"/>
      <c r="K13" s="19"/>
      <c r="L13" s="19"/>
      <c r="M13" s="14"/>
      <c r="N13" s="19"/>
      <c r="O13" s="19"/>
      <c r="P13" s="29"/>
    </row>
    <row r="14" spans="2:16" ht="9.75" customHeight="1" x14ac:dyDescent="0.25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5">
      <c r="B15" s="28"/>
      <c r="C15" s="56" t="s">
        <v>26</v>
      </c>
      <c r="D15" s="66" t="str">
        <f>VLOOKUP(C10,'Formato descripción HU'!B6:O17,3,0)</f>
        <v>se deben almacenar los pedidios en el sistema</v>
      </c>
      <c r="E15" s="60"/>
      <c r="F15" s="14"/>
      <c r="G15" s="56" t="s">
        <v>27</v>
      </c>
      <c r="H15" s="66" t="str">
        <f>VLOOKUP(C10,'Formato descripción HU'!B6:O17,4,0)</f>
        <v>para tener constancia de los pedidos</v>
      </c>
      <c r="I15" s="81"/>
      <c r="J15" s="60"/>
      <c r="K15" s="14"/>
      <c r="L15" s="56" t="s">
        <v>28</v>
      </c>
      <c r="M15" s="66" t="str">
        <f>VLOOKUP(C10,'Formato descripción HU'!B6:O17,6,0)</f>
        <v>1. Que el usuario ingrese el pedido 2. El pedido se guarada en el computador del usuario</v>
      </c>
      <c r="N15" s="67"/>
      <c r="O15" s="68"/>
      <c r="P15" s="29"/>
    </row>
    <row r="16" spans="2:16" ht="19.5" customHeight="1" x14ac:dyDescent="0.25">
      <c r="B16" s="28"/>
      <c r="C16" s="57"/>
      <c r="D16" s="64"/>
      <c r="E16" s="65"/>
      <c r="F16" s="14"/>
      <c r="G16" s="57"/>
      <c r="H16" s="64"/>
      <c r="I16" s="82"/>
      <c r="J16" s="65"/>
      <c r="K16" s="14"/>
      <c r="L16" s="57"/>
      <c r="M16" s="69"/>
      <c r="N16" s="70"/>
      <c r="O16" s="71"/>
      <c r="P16" s="29"/>
    </row>
    <row r="17" spans="2:16" ht="19.5" customHeight="1" x14ac:dyDescent="0.25">
      <c r="B17" s="28"/>
      <c r="C17" s="58"/>
      <c r="D17" s="61"/>
      <c r="E17" s="62"/>
      <c r="F17" s="14"/>
      <c r="G17" s="58"/>
      <c r="H17" s="61"/>
      <c r="I17" s="83"/>
      <c r="J17" s="62"/>
      <c r="K17" s="14"/>
      <c r="L17" s="58"/>
      <c r="M17" s="72"/>
      <c r="N17" s="73"/>
      <c r="O17" s="74"/>
      <c r="P17" s="29"/>
    </row>
    <row r="18" spans="2:16" ht="9.75" customHeight="1" x14ac:dyDescent="0.25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5">
      <c r="B19" s="28"/>
      <c r="C19" s="59" t="s">
        <v>29</v>
      </c>
      <c r="D19" s="60"/>
      <c r="E19" s="84" t="str">
        <f>VLOOKUP(C10,'Formato descripción HU'!B6:O17,14,0)</f>
        <v>Registro de pedido</v>
      </c>
      <c r="F19" s="85"/>
      <c r="G19" s="85"/>
      <c r="H19" s="85"/>
      <c r="I19" s="85"/>
      <c r="J19" s="85"/>
      <c r="K19" s="85"/>
      <c r="L19" s="85"/>
      <c r="M19" s="85"/>
      <c r="N19" s="85"/>
      <c r="O19" s="86"/>
      <c r="P19" s="29"/>
    </row>
    <row r="20" spans="2:16" ht="19.5" customHeight="1" x14ac:dyDescent="0.25">
      <c r="B20" s="28"/>
      <c r="C20" s="61"/>
      <c r="D20" s="62"/>
      <c r="E20" s="87"/>
      <c r="F20" s="88"/>
      <c r="G20" s="88"/>
      <c r="H20" s="88"/>
      <c r="I20" s="88"/>
      <c r="J20" s="88"/>
      <c r="K20" s="88"/>
      <c r="L20" s="88"/>
      <c r="M20" s="88"/>
      <c r="N20" s="88"/>
      <c r="O20" s="89"/>
      <c r="P20" s="29"/>
    </row>
    <row r="21" spans="2:16" ht="9.75" customHeight="1" x14ac:dyDescent="0.25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5">
      <c r="B22" s="28"/>
      <c r="C22" s="63" t="s">
        <v>30</v>
      </c>
      <c r="D22" s="60"/>
      <c r="E22" s="66" t="str">
        <f>VLOOKUP(C10,'Formato descripción HU'!B6:O17,12,0)</f>
        <v>las facturas se guardan como reportes dentro del ordenador</v>
      </c>
      <c r="F22" s="67"/>
      <c r="G22" s="67"/>
      <c r="H22" s="68"/>
      <c r="I22" s="14"/>
      <c r="J22" s="63" t="s">
        <v>13</v>
      </c>
      <c r="K22" s="60"/>
      <c r="L22" s="80" t="str">
        <f>VLOOKUP(C10,'Formato descripción HU'!B6:O17,13,0)</f>
        <v>S/C</v>
      </c>
      <c r="M22" s="81"/>
      <c r="N22" s="81"/>
      <c r="O22" s="60"/>
      <c r="P22" s="29"/>
    </row>
    <row r="23" spans="2:16" ht="19.5" customHeight="1" x14ac:dyDescent="0.25">
      <c r="B23" s="28"/>
      <c r="C23" s="64"/>
      <c r="D23" s="65"/>
      <c r="E23" s="69"/>
      <c r="F23" s="70"/>
      <c r="G23" s="70"/>
      <c r="H23" s="71"/>
      <c r="I23" s="14"/>
      <c r="J23" s="64"/>
      <c r="K23" s="65"/>
      <c r="L23" s="64"/>
      <c r="M23" s="82"/>
      <c r="N23" s="82"/>
      <c r="O23" s="65"/>
      <c r="P23" s="29"/>
    </row>
    <row r="24" spans="2:16" ht="19.5" customHeight="1" x14ac:dyDescent="0.25">
      <c r="B24" s="28"/>
      <c r="C24" s="61"/>
      <c r="D24" s="62"/>
      <c r="E24" s="72"/>
      <c r="F24" s="73"/>
      <c r="G24" s="73"/>
      <c r="H24" s="74"/>
      <c r="I24" s="14"/>
      <c r="J24" s="61"/>
      <c r="K24" s="62"/>
      <c r="L24" s="61"/>
      <c r="M24" s="83"/>
      <c r="N24" s="83"/>
      <c r="O24" s="62"/>
      <c r="P24" s="29"/>
    </row>
    <row r="25" spans="2:16" ht="9.75" customHeight="1" x14ac:dyDescent="0.25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Jean Matias</cp:lastModifiedBy>
  <cp:revision/>
  <dcterms:created xsi:type="dcterms:W3CDTF">2019-10-21T15:37:14Z</dcterms:created>
  <dcterms:modified xsi:type="dcterms:W3CDTF">2024-12-17T17:32:36Z</dcterms:modified>
  <cp:category/>
  <cp:contentStatus/>
</cp:coreProperties>
</file>