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ade\Desktop\AP Research\"/>
    </mc:Choice>
  </mc:AlternateContent>
  <xr:revisionPtr revIDLastSave="0" documentId="13_ncr:1_{D54FA02E-5535-4DC1-B158-4A15AF7C439F}" xr6:coauthVersionLast="45" xr6:coauthVersionMax="45" xr10:uidLastSave="{00000000-0000-0000-0000-000000000000}"/>
  <bookViews>
    <workbookView xWindow="-108" yWindow="-108" windowWidth="23256" windowHeight="12600" firstSheet="10" activeTab="13" xr2:uid="{CB36797D-AD0C-416D-B050-6CB33E3C0082}"/>
  </bookViews>
  <sheets>
    <sheet name="Original Data" sheetId="2" r:id="rId1"/>
    <sheet name="Processed Data" sheetId="1" state="hidden" r:id="rId2"/>
    <sheet name="Perceived Stress Evaluation" sheetId="3" r:id="rId3"/>
    <sheet name="Self-Efficiacy Evaluation" sheetId="4" r:id="rId4"/>
    <sheet name="Sleep Evaluation" sheetId="5" r:id="rId5"/>
    <sheet name="HW Completion Evaluation" sheetId="6" r:id="rId6"/>
    <sheet name="GPA Evaluation" sheetId="7" r:id="rId7"/>
    <sheet name="Stress + GPA Correlation" sheetId="9" r:id="rId8"/>
    <sheet name="Stress GPA Correlation" sheetId="12" r:id="rId9"/>
    <sheet name="Mental Health Evaluation" sheetId="8" r:id="rId10"/>
    <sheet name="Self-Efficacy+GPA Correlation" sheetId="10" r:id="rId11"/>
    <sheet name="Self Efficiacy GPA Correlation" sheetId="13" r:id="rId12"/>
    <sheet name="Hw Sleep GPA Correlation" sheetId="14" r:id="rId13"/>
    <sheet name="HW+Sleep per day" sheetId="11" r:id="rId14"/>
  </sheets>
  <definedNames>
    <definedName name="_xlnm._FilterDatabase" localSheetId="1" hidden="1">'Processed Data'!$B$2:$BK$58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4" l="1"/>
  <c r="F2" i="14"/>
  <c r="C2" i="14"/>
  <c r="E2" i="11"/>
  <c r="C1" i="13"/>
  <c r="C2" i="12"/>
  <c r="D3" i="7" l="1"/>
  <c r="D2" i="7"/>
  <c r="I6" i="6" l="1"/>
  <c r="I5" i="6"/>
  <c r="I4" i="6"/>
  <c r="I3" i="6"/>
  <c r="I2" i="6"/>
  <c r="G2" i="6"/>
  <c r="G6" i="6"/>
  <c r="G5" i="6"/>
  <c r="G4" i="6"/>
  <c r="G3"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E6" i="6" l="1"/>
  <c r="E5" i="6"/>
  <c r="E2" i="6"/>
  <c r="E3" i="6"/>
  <c r="E4" i="6"/>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 r="R2"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P2"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N2"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L2"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J2"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H2" i="4"/>
  <c r="H58" i="4"/>
  <c r="H57" i="4"/>
  <c r="H56" i="4"/>
  <c r="U56" i="4" s="1"/>
  <c r="H55" i="4"/>
  <c r="H54" i="4"/>
  <c r="H53" i="4"/>
  <c r="H52" i="4"/>
  <c r="H51" i="4"/>
  <c r="H50" i="4"/>
  <c r="H49" i="4"/>
  <c r="H48" i="4"/>
  <c r="U48" i="4" s="1"/>
  <c r="H47" i="4"/>
  <c r="H46" i="4"/>
  <c r="H45" i="4"/>
  <c r="H44" i="4"/>
  <c r="H43" i="4"/>
  <c r="H42" i="4"/>
  <c r="H41" i="4"/>
  <c r="H40" i="4"/>
  <c r="U40" i="4" s="1"/>
  <c r="H39" i="4"/>
  <c r="H38" i="4"/>
  <c r="H37" i="4"/>
  <c r="H36" i="4"/>
  <c r="H35" i="4"/>
  <c r="H34" i="4"/>
  <c r="H33" i="4"/>
  <c r="H32" i="4"/>
  <c r="U32" i="4" s="1"/>
  <c r="H31" i="4"/>
  <c r="H30" i="4"/>
  <c r="H29" i="4"/>
  <c r="H28" i="4"/>
  <c r="H27" i="4"/>
  <c r="H26" i="4"/>
  <c r="H25" i="4"/>
  <c r="H24" i="4"/>
  <c r="U24" i="4" s="1"/>
  <c r="H23" i="4"/>
  <c r="H22" i="4"/>
  <c r="H21" i="4"/>
  <c r="H20" i="4"/>
  <c r="H19" i="4"/>
  <c r="H18" i="4"/>
  <c r="H17" i="4"/>
  <c r="H16" i="4"/>
  <c r="U16" i="4" s="1"/>
  <c r="H15" i="4"/>
  <c r="H14" i="4"/>
  <c r="H13" i="4"/>
  <c r="H12" i="4"/>
  <c r="H11" i="4"/>
  <c r="H10" i="4"/>
  <c r="H9" i="4"/>
  <c r="H8" i="4"/>
  <c r="U8" i="4" s="1"/>
  <c r="H7" i="4"/>
  <c r="H6" i="4"/>
  <c r="H5" i="4"/>
  <c r="H4" i="4"/>
  <c r="H3" i="4"/>
  <c r="F2" i="4"/>
  <c r="F58" i="4"/>
  <c r="F57" i="4"/>
  <c r="U57" i="4" s="1"/>
  <c r="F56" i="4"/>
  <c r="F55" i="4"/>
  <c r="F54" i="4"/>
  <c r="F53" i="4"/>
  <c r="F52" i="4"/>
  <c r="F51" i="4"/>
  <c r="F50" i="4"/>
  <c r="F49" i="4"/>
  <c r="U49" i="4" s="1"/>
  <c r="F48" i="4"/>
  <c r="F47" i="4"/>
  <c r="F46" i="4"/>
  <c r="F45" i="4"/>
  <c r="F44" i="4"/>
  <c r="F43" i="4"/>
  <c r="F42" i="4"/>
  <c r="F41" i="4"/>
  <c r="U41" i="4" s="1"/>
  <c r="F40" i="4"/>
  <c r="F39" i="4"/>
  <c r="F38" i="4"/>
  <c r="F37" i="4"/>
  <c r="F36" i="4"/>
  <c r="F35" i="4"/>
  <c r="F34" i="4"/>
  <c r="F33" i="4"/>
  <c r="U33" i="4" s="1"/>
  <c r="F32" i="4"/>
  <c r="F31" i="4"/>
  <c r="F30" i="4"/>
  <c r="F29" i="4"/>
  <c r="F28" i="4"/>
  <c r="F27" i="4"/>
  <c r="F26" i="4"/>
  <c r="F25" i="4"/>
  <c r="U25" i="4" s="1"/>
  <c r="F24" i="4"/>
  <c r="F23" i="4"/>
  <c r="F22" i="4"/>
  <c r="F21" i="4"/>
  <c r="F20" i="4"/>
  <c r="F19" i="4"/>
  <c r="F18" i="4"/>
  <c r="F17" i="4"/>
  <c r="U17" i="4" s="1"/>
  <c r="F16" i="4"/>
  <c r="F15" i="4"/>
  <c r="F14" i="4"/>
  <c r="F13" i="4"/>
  <c r="F12" i="4"/>
  <c r="F11" i="4"/>
  <c r="F10" i="4"/>
  <c r="F9" i="4"/>
  <c r="U9" i="4" s="1"/>
  <c r="F8" i="4"/>
  <c r="F7" i="4"/>
  <c r="F6" i="4"/>
  <c r="F5" i="4"/>
  <c r="F4" i="4"/>
  <c r="F3" i="4"/>
  <c r="D2" i="4"/>
  <c r="D58" i="4"/>
  <c r="D57" i="4"/>
  <c r="D56" i="4"/>
  <c r="D55" i="4"/>
  <c r="D54" i="4"/>
  <c r="D53" i="4"/>
  <c r="U53" i="4" s="1"/>
  <c r="D52" i="4"/>
  <c r="D51" i="4"/>
  <c r="D50" i="4"/>
  <c r="D49" i="4"/>
  <c r="D48" i="4"/>
  <c r="D47" i="4"/>
  <c r="D46" i="4"/>
  <c r="D45" i="4"/>
  <c r="U45" i="4" s="1"/>
  <c r="D44" i="4"/>
  <c r="D43" i="4"/>
  <c r="D42" i="4"/>
  <c r="D41" i="4"/>
  <c r="D40" i="4"/>
  <c r="D39" i="4"/>
  <c r="D38" i="4"/>
  <c r="D37" i="4"/>
  <c r="U37" i="4" s="1"/>
  <c r="D36" i="4"/>
  <c r="D35" i="4"/>
  <c r="D34" i="4"/>
  <c r="D33" i="4"/>
  <c r="D32" i="4"/>
  <c r="D31" i="4"/>
  <c r="D30" i="4"/>
  <c r="D29" i="4"/>
  <c r="U29" i="4" s="1"/>
  <c r="D28" i="4"/>
  <c r="D27" i="4"/>
  <c r="D26" i="4"/>
  <c r="D25" i="4"/>
  <c r="D24" i="4"/>
  <c r="D23" i="4"/>
  <c r="D22" i="4"/>
  <c r="D21" i="4"/>
  <c r="U21" i="4" s="1"/>
  <c r="D20" i="4"/>
  <c r="D19" i="4"/>
  <c r="D18" i="4"/>
  <c r="D17" i="4"/>
  <c r="D16" i="4"/>
  <c r="D15" i="4"/>
  <c r="D14" i="4"/>
  <c r="D13" i="4"/>
  <c r="U13" i="4" s="1"/>
  <c r="D12" i="4"/>
  <c r="D11" i="4"/>
  <c r="D10" i="4"/>
  <c r="D9" i="4"/>
  <c r="D8" i="4"/>
  <c r="D7" i="4"/>
  <c r="D6" i="4"/>
  <c r="D5" i="4"/>
  <c r="U5" i="4" s="1"/>
  <c r="D4" i="4"/>
  <c r="D3" i="4"/>
  <c r="B2" i="4"/>
  <c r="U2" i="4" s="1"/>
  <c r="B58" i="4"/>
  <c r="U58" i="4" s="1"/>
  <c r="B57" i="4"/>
  <c r="B56" i="4"/>
  <c r="B55" i="4"/>
  <c r="U55" i="4" s="1"/>
  <c r="B54" i="4"/>
  <c r="U54" i="4" s="1"/>
  <c r="B53" i="4"/>
  <c r="B52" i="4"/>
  <c r="U52" i="4" s="1"/>
  <c r="B51" i="4"/>
  <c r="U51" i="4" s="1"/>
  <c r="B50" i="4"/>
  <c r="U50" i="4" s="1"/>
  <c r="B49" i="4"/>
  <c r="B48" i="4"/>
  <c r="B47" i="4"/>
  <c r="U47" i="4" s="1"/>
  <c r="B46" i="4"/>
  <c r="U46" i="4" s="1"/>
  <c r="B45" i="4"/>
  <c r="B44" i="4"/>
  <c r="U44" i="4" s="1"/>
  <c r="B43" i="4"/>
  <c r="U43" i="4" s="1"/>
  <c r="B42" i="4"/>
  <c r="U42" i="4" s="1"/>
  <c r="B41" i="4"/>
  <c r="B40" i="4"/>
  <c r="B39" i="4"/>
  <c r="U39" i="4" s="1"/>
  <c r="B38" i="4"/>
  <c r="U38" i="4" s="1"/>
  <c r="B37" i="4"/>
  <c r="B36" i="4"/>
  <c r="U36" i="4" s="1"/>
  <c r="B35" i="4"/>
  <c r="U35" i="4" s="1"/>
  <c r="B34" i="4"/>
  <c r="U34" i="4" s="1"/>
  <c r="B33" i="4"/>
  <c r="B32" i="4"/>
  <c r="B31" i="4"/>
  <c r="U31" i="4" s="1"/>
  <c r="B30" i="4"/>
  <c r="U30" i="4" s="1"/>
  <c r="B29" i="4"/>
  <c r="B28" i="4"/>
  <c r="U28" i="4" s="1"/>
  <c r="B27" i="4"/>
  <c r="U27" i="4" s="1"/>
  <c r="B26" i="4"/>
  <c r="U26" i="4" s="1"/>
  <c r="B25" i="4"/>
  <c r="B24" i="4"/>
  <c r="B23" i="4"/>
  <c r="U23" i="4" s="1"/>
  <c r="B22" i="4"/>
  <c r="U22" i="4" s="1"/>
  <c r="B21" i="4"/>
  <c r="B20" i="4"/>
  <c r="U20" i="4" s="1"/>
  <c r="B19" i="4"/>
  <c r="U19" i="4" s="1"/>
  <c r="B18" i="4"/>
  <c r="U18" i="4" s="1"/>
  <c r="B17" i="4"/>
  <c r="B16" i="4"/>
  <c r="B15" i="4"/>
  <c r="U15" i="4" s="1"/>
  <c r="B14" i="4"/>
  <c r="U14" i="4" s="1"/>
  <c r="B13" i="4"/>
  <c r="B12" i="4"/>
  <c r="U12" i="4" s="1"/>
  <c r="B11" i="4"/>
  <c r="U11" i="4" s="1"/>
  <c r="B10" i="4"/>
  <c r="U10" i="4" s="1"/>
  <c r="B9" i="4"/>
  <c r="B8" i="4"/>
  <c r="B7" i="4"/>
  <c r="U7" i="4" s="1"/>
  <c r="B6" i="4"/>
  <c r="U6" i="4" s="1"/>
  <c r="B5" i="4"/>
  <c r="B4" i="4"/>
  <c r="U4" i="4" s="1"/>
  <c r="B3" i="4"/>
  <c r="U3" i="4" s="1"/>
  <c r="BH58" i="3"/>
  <c r="BH57" i="3"/>
  <c r="BH56" i="3"/>
  <c r="BH55" i="3"/>
  <c r="BH54" i="3"/>
  <c r="BH53" i="3"/>
  <c r="BH52" i="3"/>
  <c r="BH51" i="3"/>
  <c r="BH50" i="3"/>
  <c r="BH49" i="3"/>
  <c r="BH48" i="3"/>
  <c r="BH47" i="3"/>
  <c r="BH46" i="3"/>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H15" i="3"/>
  <c r="BH14" i="3"/>
  <c r="BH13" i="3"/>
  <c r="BH12" i="3"/>
  <c r="BH11" i="3"/>
  <c r="BH10" i="3"/>
  <c r="BH9" i="3"/>
  <c r="BH8" i="3"/>
  <c r="BH7" i="3"/>
  <c r="BH6" i="3"/>
  <c r="BH5" i="3"/>
  <c r="BH4" i="3"/>
  <c r="BH3" i="3"/>
  <c r="BH2" i="3"/>
  <c r="BF2" i="3"/>
  <c r="BF58" i="3"/>
  <c r="BF57" i="3"/>
  <c r="BF56" i="3"/>
  <c r="BF55" i="3"/>
  <c r="BF54" i="3"/>
  <c r="BF53" i="3"/>
  <c r="BF52" i="3"/>
  <c r="BF51" i="3"/>
  <c r="BF50" i="3"/>
  <c r="BF49" i="3"/>
  <c r="BF48" i="3"/>
  <c r="BF47" i="3"/>
  <c r="BF46"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5" i="3"/>
  <c r="BF14" i="3"/>
  <c r="BF13" i="3"/>
  <c r="BF12" i="3"/>
  <c r="BF11" i="3"/>
  <c r="BF10" i="3"/>
  <c r="BF9" i="3"/>
  <c r="BF8" i="3"/>
  <c r="BF7" i="3"/>
  <c r="BF6" i="3"/>
  <c r="BF5" i="3"/>
  <c r="BF4" i="3"/>
  <c r="BF3" i="3"/>
  <c r="BD2" i="3"/>
  <c r="BD58" i="3"/>
  <c r="BD57" i="3"/>
  <c r="BD56" i="3"/>
  <c r="BD55" i="3"/>
  <c r="BD54" i="3"/>
  <c r="BD53" i="3"/>
  <c r="BD52" i="3"/>
  <c r="BD51" i="3"/>
  <c r="BD50" i="3"/>
  <c r="BD49" i="3"/>
  <c r="BD48" i="3"/>
  <c r="BD47" i="3"/>
  <c r="BD46"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5" i="3"/>
  <c r="BD14" i="3"/>
  <c r="BD13" i="3"/>
  <c r="BD12" i="3"/>
  <c r="BD11" i="3"/>
  <c r="BD10" i="3"/>
  <c r="BD9" i="3"/>
  <c r="BD8" i="3"/>
  <c r="BD7" i="3"/>
  <c r="BD6" i="3"/>
  <c r="BD5" i="3"/>
  <c r="BD4" i="3"/>
  <c r="BD3" i="3"/>
  <c r="BB2" i="3"/>
  <c r="BB58" i="3"/>
  <c r="BB57" i="3"/>
  <c r="BB56" i="3"/>
  <c r="BB55" i="3"/>
  <c r="BB54" i="3"/>
  <c r="BB53" i="3"/>
  <c r="BB52" i="3"/>
  <c r="BB51" i="3"/>
  <c r="BB50" i="3"/>
  <c r="BB49" i="3"/>
  <c r="BB48" i="3"/>
  <c r="BB47" i="3"/>
  <c r="BB46"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5" i="3"/>
  <c r="BB14" i="3"/>
  <c r="BB13" i="3"/>
  <c r="BB12" i="3"/>
  <c r="BB11" i="3"/>
  <c r="BB10" i="3"/>
  <c r="BB9" i="3"/>
  <c r="BB8" i="3"/>
  <c r="BB7" i="3"/>
  <c r="BB6" i="3"/>
  <c r="BB5" i="3"/>
  <c r="BB4" i="3"/>
  <c r="BB3" i="3"/>
  <c r="AZ2" i="3"/>
  <c r="AZ58" i="3"/>
  <c r="AZ57" i="3"/>
  <c r="AZ56" i="3"/>
  <c r="AZ55" i="3"/>
  <c r="AZ54" i="3"/>
  <c r="AZ53" i="3"/>
  <c r="AZ52" i="3"/>
  <c r="AZ51" i="3"/>
  <c r="AZ50" i="3"/>
  <c r="AZ49" i="3"/>
  <c r="AZ48" i="3"/>
  <c r="AZ47" i="3"/>
  <c r="AZ46" i="3"/>
  <c r="AZ45" i="3"/>
  <c r="AZ44" i="3"/>
  <c r="AZ43" i="3"/>
  <c r="AZ42" i="3"/>
  <c r="AZ41" i="3"/>
  <c r="AZ40" i="3"/>
  <c r="AZ39" i="3"/>
  <c r="AZ38" i="3"/>
  <c r="AZ37" i="3"/>
  <c r="AZ36" i="3"/>
  <c r="AZ35" i="3"/>
  <c r="AZ34" i="3"/>
  <c r="AZ33" i="3"/>
  <c r="AZ32" i="3"/>
  <c r="AZ31" i="3"/>
  <c r="AZ30" i="3"/>
  <c r="AZ29" i="3"/>
  <c r="AZ28" i="3"/>
  <c r="AZ27" i="3"/>
  <c r="AZ26" i="3"/>
  <c r="AZ25" i="3"/>
  <c r="AZ24" i="3"/>
  <c r="AZ23" i="3"/>
  <c r="AZ22" i="3"/>
  <c r="AZ21" i="3"/>
  <c r="AZ20" i="3"/>
  <c r="AZ19" i="3"/>
  <c r="AZ18" i="3"/>
  <c r="AZ17" i="3"/>
  <c r="AZ16" i="3"/>
  <c r="AZ15" i="3"/>
  <c r="AZ14" i="3"/>
  <c r="AZ13" i="3"/>
  <c r="AZ12" i="3"/>
  <c r="AZ11" i="3"/>
  <c r="AZ10" i="3"/>
  <c r="AZ9" i="3"/>
  <c r="AZ8" i="3"/>
  <c r="AZ7" i="3"/>
  <c r="AZ6" i="3"/>
  <c r="AZ5" i="3"/>
  <c r="AZ4" i="3"/>
  <c r="AZ3" i="3"/>
  <c r="AX2" i="3"/>
  <c r="AX58" i="3"/>
  <c r="AX57" i="3"/>
  <c r="AX56" i="3"/>
  <c r="AX55" i="3"/>
  <c r="AX54" i="3"/>
  <c r="AX53" i="3"/>
  <c r="AX52" i="3"/>
  <c r="AX51" i="3"/>
  <c r="AX50" i="3"/>
  <c r="AX49" i="3"/>
  <c r="AX48" i="3"/>
  <c r="AX47" i="3"/>
  <c r="AX46" i="3"/>
  <c r="AX45" i="3"/>
  <c r="AX44" i="3"/>
  <c r="AX43" i="3"/>
  <c r="AX42" i="3"/>
  <c r="AX41" i="3"/>
  <c r="AX40" i="3"/>
  <c r="AX39" i="3"/>
  <c r="AX38" i="3"/>
  <c r="AX37" i="3"/>
  <c r="AX36" i="3"/>
  <c r="AX35" i="3"/>
  <c r="AX34" i="3"/>
  <c r="AX33" i="3"/>
  <c r="AX32" i="3"/>
  <c r="AX31" i="3"/>
  <c r="AX30" i="3"/>
  <c r="AX29" i="3"/>
  <c r="AX28" i="3"/>
  <c r="AX27" i="3"/>
  <c r="AX26" i="3"/>
  <c r="AX25" i="3"/>
  <c r="AX24" i="3"/>
  <c r="AX23" i="3"/>
  <c r="AX22" i="3"/>
  <c r="AX21" i="3"/>
  <c r="AX20" i="3"/>
  <c r="AX19" i="3"/>
  <c r="AX18" i="3"/>
  <c r="AX17" i="3"/>
  <c r="AX16" i="3"/>
  <c r="AX15" i="3"/>
  <c r="AX14" i="3"/>
  <c r="AX13" i="3"/>
  <c r="AX12" i="3"/>
  <c r="AX11" i="3"/>
  <c r="AX10" i="3"/>
  <c r="AX9" i="3"/>
  <c r="AX8" i="3"/>
  <c r="AX7" i="3"/>
  <c r="AX6" i="3"/>
  <c r="AX5" i="3"/>
  <c r="AX4" i="3"/>
  <c r="AX3" i="3"/>
  <c r="AV2" i="3"/>
  <c r="AV58" i="3"/>
  <c r="AV57" i="3"/>
  <c r="AV56" i="3"/>
  <c r="AV55" i="3"/>
  <c r="AV54" i="3"/>
  <c r="AV53" i="3"/>
  <c r="AV52" i="3"/>
  <c r="AV51" i="3"/>
  <c r="AV50" i="3"/>
  <c r="AV49" i="3"/>
  <c r="AV48" i="3"/>
  <c r="AV47" i="3"/>
  <c r="AV46" i="3"/>
  <c r="AV45" i="3"/>
  <c r="AV44" i="3"/>
  <c r="AV43" i="3"/>
  <c r="AV42" i="3"/>
  <c r="AV41" i="3"/>
  <c r="AV40" i="3"/>
  <c r="AV39" i="3"/>
  <c r="AV38" i="3"/>
  <c r="AV37" i="3"/>
  <c r="AV36" i="3"/>
  <c r="AV35" i="3"/>
  <c r="AV34" i="3"/>
  <c r="AV33" i="3"/>
  <c r="AV32" i="3"/>
  <c r="AV31" i="3"/>
  <c r="AV30" i="3"/>
  <c r="AV29" i="3"/>
  <c r="AV28" i="3"/>
  <c r="AV27" i="3"/>
  <c r="AV26" i="3"/>
  <c r="AV25" i="3"/>
  <c r="AV24" i="3"/>
  <c r="AV23" i="3"/>
  <c r="AV22" i="3"/>
  <c r="AV21" i="3"/>
  <c r="AV20" i="3"/>
  <c r="AV19" i="3"/>
  <c r="AV18" i="3"/>
  <c r="AV17" i="3"/>
  <c r="AV16" i="3"/>
  <c r="AV15" i="3"/>
  <c r="AV14" i="3"/>
  <c r="AV13" i="3"/>
  <c r="AV12" i="3"/>
  <c r="AV11" i="3"/>
  <c r="AV10" i="3"/>
  <c r="AV9" i="3"/>
  <c r="AV8" i="3"/>
  <c r="AV7" i="3"/>
  <c r="AV6" i="3"/>
  <c r="AV5" i="3"/>
  <c r="AV4" i="3"/>
  <c r="AV3" i="3"/>
  <c r="AT2" i="3"/>
  <c r="AT58" i="3"/>
  <c r="AT57" i="3"/>
  <c r="AT56" i="3"/>
  <c r="AT55" i="3"/>
  <c r="AT54" i="3"/>
  <c r="AT53" i="3"/>
  <c r="AT52" i="3"/>
  <c r="AT51" i="3"/>
  <c r="AT50" i="3"/>
  <c r="AT49" i="3"/>
  <c r="AT48" i="3"/>
  <c r="AT47" i="3"/>
  <c r="AT46" i="3"/>
  <c r="AT45" i="3"/>
  <c r="AT44" i="3"/>
  <c r="AT43" i="3"/>
  <c r="AT42" i="3"/>
  <c r="AT41" i="3"/>
  <c r="AT40" i="3"/>
  <c r="AT39" i="3"/>
  <c r="AT38" i="3"/>
  <c r="AT37" i="3"/>
  <c r="AT36" i="3"/>
  <c r="AT35" i="3"/>
  <c r="AT34" i="3"/>
  <c r="AT33" i="3"/>
  <c r="AT32" i="3"/>
  <c r="AT31" i="3"/>
  <c r="AT30" i="3"/>
  <c r="AT29" i="3"/>
  <c r="AT28" i="3"/>
  <c r="AT27" i="3"/>
  <c r="AT26" i="3"/>
  <c r="AT25" i="3"/>
  <c r="AT24" i="3"/>
  <c r="AT23" i="3"/>
  <c r="AT22" i="3"/>
  <c r="AT21" i="3"/>
  <c r="AT20" i="3"/>
  <c r="AT19" i="3"/>
  <c r="AT18" i="3"/>
  <c r="AT17" i="3"/>
  <c r="AT16" i="3"/>
  <c r="AT15" i="3"/>
  <c r="AT14" i="3"/>
  <c r="AT13" i="3"/>
  <c r="AT12" i="3"/>
  <c r="AT11" i="3"/>
  <c r="AT10" i="3"/>
  <c r="AT9" i="3"/>
  <c r="AT8" i="3"/>
  <c r="AT7" i="3"/>
  <c r="AT6" i="3"/>
  <c r="AT5" i="3"/>
  <c r="AT4" i="3"/>
  <c r="AT3" i="3"/>
  <c r="AR2" i="3"/>
  <c r="AR58" i="3"/>
  <c r="AR57" i="3"/>
  <c r="AR56" i="3"/>
  <c r="AR55" i="3"/>
  <c r="AR54" i="3"/>
  <c r="AR53" i="3"/>
  <c r="AR52" i="3"/>
  <c r="AR51" i="3"/>
  <c r="AR50" i="3"/>
  <c r="AR49" i="3"/>
  <c r="AR48" i="3"/>
  <c r="AR47" i="3"/>
  <c r="AR46" i="3"/>
  <c r="AR45" i="3"/>
  <c r="AR44" i="3"/>
  <c r="AR43" i="3"/>
  <c r="AR42" i="3"/>
  <c r="AR41" i="3"/>
  <c r="AR40" i="3"/>
  <c r="AR39" i="3"/>
  <c r="AR38" i="3"/>
  <c r="AR37" i="3"/>
  <c r="AR36" i="3"/>
  <c r="AR35" i="3"/>
  <c r="AR34" i="3"/>
  <c r="AR33" i="3"/>
  <c r="AR32" i="3"/>
  <c r="AR31" i="3"/>
  <c r="AR30" i="3"/>
  <c r="AR29" i="3"/>
  <c r="AR28" i="3"/>
  <c r="AR27" i="3"/>
  <c r="AR26" i="3"/>
  <c r="AR25" i="3"/>
  <c r="AR24" i="3"/>
  <c r="AR23" i="3"/>
  <c r="AR22" i="3"/>
  <c r="AR21" i="3"/>
  <c r="AR20" i="3"/>
  <c r="AR19" i="3"/>
  <c r="AR18" i="3"/>
  <c r="AR17" i="3"/>
  <c r="AR16" i="3"/>
  <c r="AR15" i="3"/>
  <c r="AR14" i="3"/>
  <c r="AR13" i="3"/>
  <c r="AR12" i="3"/>
  <c r="AR11" i="3"/>
  <c r="AR10" i="3"/>
  <c r="AR9" i="3"/>
  <c r="AR8" i="3"/>
  <c r="AR7" i="3"/>
  <c r="AR6" i="3"/>
  <c r="AR5" i="3"/>
  <c r="AR4" i="3"/>
  <c r="AR3" i="3"/>
  <c r="AP2" i="3"/>
  <c r="AP58" i="3"/>
  <c r="AP57" i="3"/>
  <c r="AP56" i="3"/>
  <c r="AP55" i="3"/>
  <c r="AP54" i="3"/>
  <c r="AP53" i="3"/>
  <c r="AP52" i="3"/>
  <c r="AP51" i="3"/>
  <c r="AP50" i="3"/>
  <c r="AP49" i="3"/>
  <c r="AP48" i="3"/>
  <c r="AP47" i="3"/>
  <c r="AP46" i="3"/>
  <c r="AP45" i="3"/>
  <c r="AP44" i="3"/>
  <c r="AP43" i="3"/>
  <c r="AP42" i="3"/>
  <c r="AP41" i="3"/>
  <c r="AP40" i="3"/>
  <c r="AP39" i="3"/>
  <c r="AP38" i="3"/>
  <c r="AP37" i="3"/>
  <c r="AP36" i="3"/>
  <c r="AP35" i="3"/>
  <c r="AP34" i="3"/>
  <c r="AP33" i="3"/>
  <c r="AP32" i="3"/>
  <c r="AP31" i="3"/>
  <c r="AP30" i="3"/>
  <c r="AP29" i="3"/>
  <c r="AP28" i="3"/>
  <c r="AP27" i="3"/>
  <c r="AP26" i="3"/>
  <c r="AP25" i="3"/>
  <c r="AP24" i="3"/>
  <c r="AP23" i="3"/>
  <c r="AP22" i="3"/>
  <c r="AP21" i="3"/>
  <c r="AP20" i="3"/>
  <c r="AP19" i="3"/>
  <c r="AP18" i="3"/>
  <c r="AP17" i="3"/>
  <c r="AP16" i="3"/>
  <c r="AP15" i="3"/>
  <c r="AP14" i="3"/>
  <c r="AP13" i="3"/>
  <c r="AP12" i="3"/>
  <c r="AP11" i="3"/>
  <c r="AP10" i="3"/>
  <c r="AP9" i="3"/>
  <c r="AP8" i="3"/>
  <c r="AP7" i="3"/>
  <c r="AP6" i="3"/>
  <c r="AP5" i="3"/>
  <c r="AP4" i="3"/>
  <c r="AP3" i="3"/>
  <c r="AN58" i="3"/>
  <c r="AN57" i="3"/>
  <c r="AN56" i="3"/>
  <c r="AN55" i="3"/>
  <c r="AN54" i="3"/>
  <c r="AN53" i="3"/>
  <c r="AN52" i="3"/>
  <c r="AN51" i="3"/>
  <c r="AN50" i="3"/>
  <c r="AN49" i="3"/>
  <c r="AN48" i="3"/>
  <c r="AN47" i="3"/>
  <c r="AN46" i="3"/>
  <c r="AN45" i="3"/>
  <c r="AN44" i="3"/>
  <c r="AN43" i="3"/>
  <c r="AN42" i="3"/>
  <c r="AN41" i="3"/>
  <c r="AN40" i="3"/>
  <c r="AN39" i="3"/>
  <c r="AN38" i="3"/>
  <c r="AN37" i="3"/>
  <c r="AN36" i="3"/>
  <c r="AN35" i="3"/>
  <c r="AN34" i="3"/>
  <c r="AN33" i="3"/>
  <c r="AN32" i="3"/>
  <c r="AN31" i="3"/>
  <c r="AN30" i="3"/>
  <c r="AN29" i="3"/>
  <c r="AN28" i="3"/>
  <c r="AN27" i="3"/>
  <c r="AN26" i="3"/>
  <c r="AN25" i="3"/>
  <c r="AN24" i="3"/>
  <c r="AN23" i="3"/>
  <c r="AN22" i="3"/>
  <c r="AN21" i="3"/>
  <c r="AN20" i="3"/>
  <c r="AN19" i="3"/>
  <c r="AN18" i="3"/>
  <c r="AN17" i="3"/>
  <c r="AN16" i="3"/>
  <c r="AN15" i="3"/>
  <c r="AN14" i="3"/>
  <c r="AN13" i="3"/>
  <c r="AN12" i="3"/>
  <c r="AN11" i="3"/>
  <c r="AN10" i="3"/>
  <c r="AN9" i="3"/>
  <c r="AN8" i="3"/>
  <c r="AN7" i="3"/>
  <c r="AN6" i="3"/>
  <c r="AN5" i="3"/>
  <c r="AN4" i="3"/>
  <c r="AN3" i="3"/>
  <c r="AN2" i="3"/>
  <c r="AL2" i="3"/>
  <c r="AL58" i="3"/>
  <c r="AL57" i="3"/>
  <c r="AL56" i="3"/>
  <c r="AL55" i="3"/>
  <c r="AL54" i="3"/>
  <c r="AL53" i="3"/>
  <c r="AL52" i="3"/>
  <c r="AL51" i="3"/>
  <c r="AL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5" i="3"/>
  <c r="AL4" i="3"/>
  <c r="AL3" i="3"/>
  <c r="AJ2"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AH58" i="3"/>
  <c r="AH57" i="3"/>
  <c r="AH56" i="3"/>
  <c r="AH55" i="3"/>
  <c r="AH54" i="3"/>
  <c r="AH53" i="3"/>
  <c r="AH52" i="3"/>
  <c r="AH51" i="3"/>
  <c r="AH50" i="3"/>
  <c r="AH49" i="3"/>
  <c r="AH48" i="3"/>
  <c r="AH47" i="3"/>
  <c r="AH46" i="3"/>
  <c r="AH45" i="3"/>
  <c r="AH44" i="3"/>
  <c r="AH43" i="3"/>
  <c r="AH42" i="3"/>
  <c r="AH41" i="3"/>
  <c r="AH40" i="3"/>
  <c r="AH39" i="3"/>
  <c r="AH38" i="3"/>
  <c r="AH37" i="3"/>
  <c r="AH36" i="3"/>
  <c r="AH35" i="3"/>
  <c r="AH34" i="3"/>
  <c r="AH33" i="3"/>
  <c r="AH32" i="3"/>
  <c r="AH31" i="3"/>
  <c r="AH30" i="3"/>
  <c r="AH29" i="3"/>
  <c r="AH28" i="3"/>
  <c r="AH27" i="3"/>
  <c r="AH26" i="3"/>
  <c r="AH25" i="3"/>
  <c r="AH24" i="3"/>
  <c r="AH23" i="3"/>
  <c r="AH22" i="3"/>
  <c r="AH21" i="3"/>
  <c r="AH20" i="3"/>
  <c r="AH19" i="3"/>
  <c r="AH18" i="3"/>
  <c r="AH17" i="3"/>
  <c r="AH16" i="3"/>
  <c r="AH15" i="3"/>
  <c r="AH14" i="3"/>
  <c r="AH13" i="3"/>
  <c r="AH12" i="3"/>
  <c r="AH11" i="3"/>
  <c r="AH10" i="3"/>
  <c r="AH9" i="3"/>
  <c r="AH8" i="3"/>
  <c r="AH7" i="3"/>
  <c r="AH6" i="3"/>
  <c r="AH5" i="3"/>
  <c r="AH4" i="3"/>
  <c r="AH3" i="3"/>
  <c r="AH2" i="3"/>
  <c r="AF2" i="3"/>
  <c r="AF58" i="3"/>
  <c r="AF57" i="3"/>
  <c r="AF56" i="3"/>
  <c r="AF55" i="3"/>
  <c r="AF54" i="3"/>
  <c r="AF53" i="3"/>
  <c r="AF52" i="3"/>
  <c r="AF51" i="3"/>
  <c r="AF50" i="3"/>
  <c r="AF49" i="3"/>
  <c r="AF48" i="3"/>
  <c r="AF47" i="3"/>
  <c r="AF46" i="3"/>
  <c r="AF45" i="3"/>
  <c r="AF44" i="3"/>
  <c r="AF43" i="3"/>
  <c r="AF42" i="3"/>
  <c r="AF41" i="3"/>
  <c r="AF40" i="3"/>
  <c r="AF39" i="3"/>
  <c r="AF38" i="3"/>
  <c r="AF37" i="3"/>
  <c r="AF36" i="3"/>
  <c r="AF35" i="3"/>
  <c r="AF34" i="3"/>
  <c r="AF33" i="3"/>
  <c r="AF32" i="3"/>
  <c r="AF31" i="3"/>
  <c r="AF30" i="3"/>
  <c r="AF29" i="3"/>
  <c r="AF28" i="3"/>
  <c r="AF27" i="3"/>
  <c r="AF26" i="3"/>
  <c r="AF25" i="3"/>
  <c r="AF24" i="3"/>
  <c r="AF23" i="3"/>
  <c r="AF22" i="3"/>
  <c r="AF21" i="3"/>
  <c r="AF20" i="3"/>
  <c r="AF19" i="3"/>
  <c r="AF18" i="3"/>
  <c r="AF17" i="3"/>
  <c r="AF16" i="3"/>
  <c r="AF15" i="3"/>
  <c r="AF14" i="3"/>
  <c r="AF13" i="3"/>
  <c r="AF12" i="3"/>
  <c r="AF11" i="3"/>
  <c r="AF10" i="3"/>
  <c r="AF9" i="3"/>
  <c r="AF8" i="3"/>
  <c r="AF7" i="3"/>
  <c r="AF6" i="3"/>
  <c r="AF5" i="3"/>
  <c r="AF4" i="3"/>
  <c r="AF3" i="3"/>
  <c r="AD2" i="3"/>
  <c r="AD58" i="3"/>
  <c r="AD57" i="3"/>
  <c r="AD56" i="3"/>
  <c r="AD55" i="3"/>
  <c r="AD54" i="3"/>
  <c r="AD53" i="3"/>
  <c r="AD52" i="3"/>
  <c r="AD51" i="3"/>
  <c r="AD50" i="3"/>
  <c r="AD49" i="3"/>
  <c r="AD48" i="3"/>
  <c r="AD47" i="3"/>
  <c r="AD46" i="3"/>
  <c r="AD45" i="3"/>
  <c r="AD44" i="3"/>
  <c r="AD43" i="3"/>
  <c r="AD42" i="3"/>
  <c r="AD41" i="3"/>
  <c r="AD40" i="3"/>
  <c r="AD39" i="3"/>
  <c r="AD38" i="3"/>
  <c r="AD37" i="3"/>
  <c r="AD36" i="3"/>
  <c r="AD35" i="3"/>
  <c r="AD34" i="3"/>
  <c r="AD33" i="3"/>
  <c r="AD32" i="3"/>
  <c r="AD31" i="3"/>
  <c r="AD30" i="3"/>
  <c r="AD29" i="3"/>
  <c r="AD28" i="3"/>
  <c r="AD27" i="3"/>
  <c r="AD26" i="3"/>
  <c r="AD25" i="3"/>
  <c r="AD24" i="3"/>
  <c r="AD23" i="3"/>
  <c r="AD22" i="3"/>
  <c r="AD21" i="3"/>
  <c r="AD20" i="3"/>
  <c r="AD19" i="3"/>
  <c r="AD18" i="3"/>
  <c r="AD17" i="3"/>
  <c r="AD16" i="3"/>
  <c r="AD15" i="3"/>
  <c r="AD14" i="3"/>
  <c r="AD13" i="3"/>
  <c r="AD12" i="3"/>
  <c r="AD11" i="3"/>
  <c r="AD10" i="3"/>
  <c r="AD9" i="3"/>
  <c r="AD8" i="3"/>
  <c r="AD7" i="3"/>
  <c r="AD6" i="3"/>
  <c r="AD5" i="3"/>
  <c r="AD4" i="3"/>
  <c r="AD3" i="3"/>
  <c r="AB2"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B3" i="3"/>
  <c r="Z2"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Z3" i="3"/>
  <c r="X2" i="3"/>
  <c r="X58" i="3"/>
  <c r="X57" i="3"/>
  <c r="X56" i="3"/>
  <c r="X55" i="3"/>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X21" i="3"/>
  <c r="X20" i="3"/>
  <c r="X19" i="3"/>
  <c r="X18" i="3"/>
  <c r="X17" i="3"/>
  <c r="X16" i="3"/>
  <c r="X15" i="3"/>
  <c r="X14" i="3"/>
  <c r="X13" i="3"/>
  <c r="X12" i="3"/>
  <c r="X11" i="3"/>
  <c r="X10" i="3"/>
  <c r="X9" i="3"/>
  <c r="X8" i="3"/>
  <c r="X7" i="3"/>
  <c r="X6" i="3"/>
  <c r="X5" i="3"/>
  <c r="X4" i="3"/>
  <c r="X3" i="3"/>
  <c r="V2"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T4" i="3"/>
  <c r="T3" i="3"/>
  <c r="T2"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 r="P2"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N2" i="3"/>
  <c r="N3"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F2"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B2"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I3" i="3" l="1"/>
  <c r="BI11" i="3"/>
  <c r="BI19" i="3"/>
  <c r="BI27" i="3"/>
  <c r="BI35" i="3"/>
  <c r="BI43" i="3"/>
  <c r="BI51" i="3"/>
  <c r="BI4" i="3"/>
  <c r="BI12" i="3"/>
  <c r="BI20" i="3"/>
  <c r="BI28" i="3"/>
  <c r="BI36" i="3"/>
  <c r="BI44" i="3"/>
  <c r="BI52" i="3"/>
  <c r="BI2" i="3"/>
  <c r="BI10" i="3"/>
  <c r="BI18" i="3"/>
  <c r="BI26" i="3"/>
  <c r="BI34" i="3"/>
  <c r="BI42" i="3"/>
  <c r="BI50" i="3"/>
  <c r="BI58" i="3"/>
  <c r="BI8" i="3"/>
  <c r="BI16" i="3"/>
  <c r="BI24" i="3"/>
  <c r="BI32" i="3"/>
  <c r="BI40" i="3"/>
  <c r="BI48" i="3"/>
  <c r="BI56" i="3"/>
  <c r="BI7" i="3"/>
  <c r="BI15" i="3"/>
  <c r="BI23" i="3"/>
  <c r="BI31" i="3"/>
  <c r="BI47" i="3"/>
  <c r="BI55" i="3"/>
  <c r="BI6" i="3"/>
  <c r="BI14" i="3"/>
  <c r="BI22" i="3"/>
  <c r="BI30" i="3"/>
  <c r="BI38" i="3"/>
  <c r="BI46" i="3"/>
  <c r="BI54" i="3"/>
  <c r="BI5" i="3"/>
  <c r="BI13" i="3"/>
  <c r="BI21" i="3"/>
  <c r="BI29" i="3"/>
  <c r="BI37" i="3"/>
  <c r="BI45" i="3"/>
  <c r="BI53" i="3"/>
  <c r="BI9" i="3"/>
  <c r="BI17" i="3"/>
  <c r="BI25" i="3"/>
  <c r="BI33" i="3"/>
  <c r="BI41" i="3"/>
  <c r="BI49" i="3"/>
  <c r="BI57" i="3"/>
  <c r="BI39" i="3"/>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Cade</author>
  </authors>
  <commentList>
    <comment ref="F2" authorId="0" shapeId="0" xr:uid="{34F31DC4-D623-43F0-BDFB-386AFBB79019}">
      <text>
        <r>
          <rPr>
            <b/>
            <sz val="9"/>
            <color indexed="81"/>
            <rFont val="Tahoma"/>
            <family val="2"/>
          </rPr>
          <t>Cade:</t>
        </r>
        <r>
          <rPr>
            <sz val="9"/>
            <color indexed="81"/>
            <rFont val="Tahoma"/>
            <family val="2"/>
          </rPr>
          <t xml:space="preserve">
1 = In Wave
0 = Not in Wave</t>
        </r>
      </text>
    </comment>
    <comment ref="H2" authorId="0" shapeId="0" xr:uid="{AE02456F-B057-4870-BFB2-818E56F5934A}">
      <text>
        <r>
          <rPr>
            <b/>
            <sz val="9"/>
            <color indexed="81"/>
            <rFont val="Tahoma"/>
            <family val="2"/>
          </rPr>
          <t>Cade:</t>
        </r>
        <r>
          <rPr>
            <sz val="9"/>
            <color indexed="81"/>
            <rFont val="Tahoma"/>
            <family val="2"/>
          </rPr>
          <t xml:space="preserve">
Freshman = 1
Sophomore = 2
Junior = 3
Senior = 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Cade</author>
  </authors>
  <commentList>
    <comment ref="U1" authorId="0" shapeId="0" xr:uid="{3B63FB22-FFAA-4F39-8BDC-A34ADF6120EB}">
      <text>
        <r>
          <rPr>
            <b/>
            <sz val="9"/>
            <color indexed="81"/>
            <rFont val="Tahoma"/>
            <family val="2"/>
          </rPr>
          <t>Cade:</t>
        </r>
        <r>
          <rPr>
            <sz val="9"/>
            <color indexed="81"/>
            <rFont val="Tahoma"/>
            <family val="2"/>
          </rPr>
          <t xml:space="preserve">
0-13 Low 14-27 Moderate 28-40 High</t>
        </r>
      </text>
    </comment>
  </commentList>
</comments>
</file>

<file path=xl/sharedStrings.xml><?xml version="1.0" encoding="utf-8"?>
<sst xmlns="http://schemas.openxmlformats.org/spreadsheetml/2006/main" count="10037" uniqueCount="236">
  <si>
    <t>Timestamp</t>
  </si>
  <si>
    <t>Informed Consent Message</t>
  </si>
  <si>
    <t>Are you currently a student at Wilson High School?</t>
  </si>
  <si>
    <t>Are you in the WAVE pathway?</t>
  </si>
  <si>
    <t>What grade level are you?</t>
  </si>
  <si>
    <t>How many AP courses in total have you taken (including the ones you are currently taking)?</t>
  </si>
  <si>
    <t>1. In the last month, how often have you been upset because of something that happened unexpectedly?</t>
  </si>
  <si>
    <t>2. In the last month, how often have you felt that you were unable to control the important things in your life?</t>
  </si>
  <si>
    <t>3. In the last month, how often have you felt nervous and stressed?</t>
  </si>
  <si>
    <t>4. In the last month, how often have you felt confident about your ability to handle your personal problems?</t>
  </si>
  <si>
    <t>5. In the last month, how often have you felt that things were going your way?</t>
  </si>
  <si>
    <t>6. In the last month, how often have you found that you could not cope with all the things that you had to do?</t>
  </si>
  <si>
    <t>7. In the last month, how often have you been able to control irritations in your life?</t>
  </si>
  <si>
    <t>8. In the last month, how often have you felt that you were on top of things?</t>
  </si>
  <si>
    <t>9. In the last month, how often have you been angered because of things that happened that were outside of your control?</t>
  </si>
  <si>
    <t>10. In the last month, how often have you felt difficulties were piling up so high that you could not overcome them?</t>
  </si>
  <si>
    <t>11. In the last month, how often have you received a low grade contributed from the amount of assignments?</t>
  </si>
  <si>
    <t>12. In the last month, how often have you found yourself lacking concentration during study hours?</t>
  </si>
  <si>
    <t>13. In the last month, how often have you found yourself worrying about examinations?</t>
  </si>
  <si>
    <t>14. In the last month, how often have you found yourself having difficulty remembering or learning course material?</t>
  </si>
  <si>
    <t>15. In the last month, how often have you experienced situations at school that impacted your self-confidence negatively?</t>
  </si>
  <si>
    <t>16. In the last month, how often have you encountered conflict with friends/staff/authorities?</t>
  </si>
  <si>
    <t>17. In the last month, how often have you hesitated to ask a teacher for a detailed explanation?</t>
  </si>
  <si>
    <t>18. In the last month, how often have you found that the tedious or boring teaching style of a teacher affects your attention and interest towards the class?</t>
  </si>
  <si>
    <t>19. In the last month, how often have you not had adequate space or room to study at home?</t>
  </si>
  <si>
    <t>20. In the last month, how often have you lacked fluency while speaking a language other than your mother tongue?</t>
  </si>
  <si>
    <t>21. In the last month, how often have you felt inferiority to your peers and classmates?</t>
  </si>
  <si>
    <t>22. In the last month, how often did you find yourself being unable to complete assignments on time?</t>
  </si>
  <si>
    <t>23. In the last month, how often did you feel there was a lack of communication between teachers and students?</t>
  </si>
  <si>
    <t>24. In the last month, how often did the teacher lecture too fast and without legible handwriting or detailed reasoning?</t>
  </si>
  <si>
    <t>25. In the last month, how often did you find yourself staying up at night studying?</t>
  </si>
  <si>
    <t>26. In the last month, how often did you feel overwhelmed by emotions from your course load?</t>
  </si>
  <si>
    <t>27. In the last month, how often have you found yourself being unable to discuss academic failures with your parents?</t>
  </si>
  <si>
    <t>28. In the last month, how often have you considered dropping out of your pathway?</t>
  </si>
  <si>
    <t>29. In the last month, how often have you found yourself completing work haphazardly (not to your full effort) in order to meet deadlines?</t>
  </si>
  <si>
    <t>30. In the last month, how often have you found yourself fearing failure?</t>
  </si>
  <si>
    <t>1. I can always manage to solve difficult problems if I try hard enough</t>
  </si>
  <si>
    <t>2. If someone opposes me, I can find the means and ways to get what I want.</t>
  </si>
  <si>
    <t>3. It is easy for me to stick to my aims and accomplish my goals.</t>
  </si>
  <si>
    <t>4. I am confident that I could deal efficiently with unexpected events.</t>
  </si>
  <si>
    <t>5. Thanks to my resourcefulness, I know how to handle unforeseen situations.</t>
  </si>
  <si>
    <t>6. I can solve most problems if I invest the necessary effort.</t>
  </si>
  <si>
    <t>7. I can remain calm when facing difficulties because I can rely on my coping abilities.</t>
  </si>
  <si>
    <t>8. When I am confronted with a problem, I can usually find several solutions.</t>
  </si>
  <si>
    <t>9. If I am in trouble, I can usually think of a solution.</t>
  </si>
  <si>
    <t>10. I can usually handle whatever comes my way.</t>
  </si>
  <si>
    <t>1. Roughly how many hours do you sleep per day?</t>
  </si>
  <si>
    <t>2. Roughly how many hours do you sleep per school week (5 days x your average sleep hours)?</t>
  </si>
  <si>
    <t>3. Relatively, how often do you complete homework and assignments over breaks and/or weekends?</t>
  </si>
  <si>
    <t>4. How often do you find that extracurricular activities interfere with your ability to study? (Requiring late hours into the night)</t>
  </si>
  <si>
    <t>5. Roughly, how often do you find yourself completing "busy work"? (work that has little value but keeps you busy)</t>
  </si>
  <si>
    <t>6. How many hours do you roughly spend completing homework per day?</t>
  </si>
  <si>
    <t>7. What’s your current unweighted GPA (4.0 scale)?</t>
  </si>
  <si>
    <t>8. What’s your current weighted GPA (5.0 scale)?</t>
  </si>
  <si>
    <t>9. When do you complete your homework? Check all that apply:</t>
  </si>
  <si>
    <t>10. What are your steps towards preparing for an exam? Check all that apply:</t>
  </si>
  <si>
    <t>11. Are the lectures given during class aid your completion of the assigned homework? Or do you find yourself teaching or learning the course material on your own time?</t>
  </si>
  <si>
    <t>12. In what ways are the course requirements (# of AP's) affecting your mental health and academic performance? Check all that apply:</t>
  </si>
  <si>
    <t>13. Do you find yourself sacrificing your social life in order to complete your academic course load? Or do you try to maintain both a social life and academic performance?</t>
  </si>
  <si>
    <t>14. What change to the learning approach of rigorous college level programs (AP's) would be most beneficial to you? Check 2 options:</t>
  </si>
  <si>
    <t>Yes</t>
  </si>
  <si>
    <t>Senior</t>
  </si>
  <si>
    <t>11+</t>
  </si>
  <si>
    <t>4 - Very Often</t>
  </si>
  <si>
    <t>3 - Fairly Often</t>
  </si>
  <si>
    <t>2 - Sometimes</t>
  </si>
  <si>
    <t>0 - Never</t>
  </si>
  <si>
    <t>1 - Almost Never</t>
  </si>
  <si>
    <t>3 - Agree</t>
  </si>
  <si>
    <t>2 - Disagree</t>
  </si>
  <si>
    <t>5-6 hours</t>
  </si>
  <si>
    <t>25-30 hours</t>
  </si>
  <si>
    <t>Often</t>
  </si>
  <si>
    <t>Sometimes</t>
  </si>
  <si>
    <t>4-5 hours</t>
  </si>
  <si>
    <t>Whenever I find time, Night (7 pm onward)</t>
  </si>
  <si>
    <t>I don't study, I briefly look over my notes, I take time to go over material and familiarize myself with all the concepts, I'll stay up late to cram</t>
  </si>
  <si>
    <t>A mixture of everything</t>
  </si>
  <si>
    <t>Sleep Deprivation, Stress, Depression, Burnout, Fatigue, Breakdowns, Anxiety, Limited attention span, Limited learning ability, Serious medical problems, No time, Heavy workload, Other activities on top of homework, Busy work</t>
  </si>
  <si>
    <t>I try to maintain both, but lean more to one than the other (more on social life than academic performance; vice versa))</t>
  </si>
  <si>
    <t>Homework is solely for facilitating learned skills from class and not for learning new concepts entirely, Linger longer on concepts and be more flexible with assignments</t>
  </si>
  <si>
    <t>4 - Strongly Agree</t>
  </si>
  <si>
    <t>7-8 hours</t>
  </si>
  <si>
    <t>35-40 hours</t>
  </si>
  <si>
    <t>0-1 hours</t>
  </si>
  <si>
    <t>Night (7 pm onward), Morning/noon (6 am to 12 pm)</t>
  </si>
  <si>
    <t>I briefly look over my notes</t>
  </si>
  <si>
    <t>Yes, they teach me the material and I am comfortable with the topic to complete the homework with ease</t>
  </si>
  <si>
    <t>Sleep Deprivation, Burnout, Heavy workload, Other activities on top of homework, Busy work</t>
  </si>
  <si>
    <t>I try to maintain both, but sacrifice sleep instead</t>
  </si>
  <si>
    <t>Utilizing the time in class more efficiently: teach the course material in class, Homework is solely for facilitating learned skills from class and not for learning new concepts entirely, Less "busy work" assignments, Linger longer on concepts and be more flexible with assignments</t>
  </si>
  <si>
    <t>3-4 hours</t>
  </si>
  <si>
    <t>15-20 hours</t>
  </si>
  <si>
    <t>Rarely</t>
  </si>
  <si>
    <t>2-3 hours</t>
  </si>
  <si>
    <t>Whenever I find time</t>
  </si>
  <si>
    <t>I briefly look over my notes, I'll stay up late to cram</t>
  </si>
  <si>
    <t>Yes, the lectures facilitate learning however, I find myself not listening and zoning out instead</t>
  </si>
  <si>
    <t>Sleep Deprivation, Stress, Depression, Burnout, Anxiety, Limited attention span, Limited learning ability</t>
  </si>
  <si>
    <t>Utilizing the time in class more efficiently: teach the course material in class, Less "busy work" assignments</t>
  </si>
  <si>
    <t>Whenever I find time, Night (7 pm onward), I don't complete my homework</t>
  </si>
  <si>
    <t>No, I find myself taking away barely anything from the lecture and I need to teach myself the topic</t>
  </si>
  <si>
    <t>Sleep Deprivation, Stress, Depression, Burnout, Breakdowns, Anxiety, No time, Heavy workload, Other activities on top of homework</t>
  </si>
  <si>
    <t>I sacrifice my social life for my academic performance</t>
  </si>
  <si>
    <t>Utilizing the time in class more efficiently: teach the course material in class, Linger longer on concepts and be more flexible with assignments</t>
  </si>
  <si>
    <t>No</t>
  </si>
  <si>
    <t>I briefly look over my notes, I take time to go over material and familiarize myself with all the concepts</t>
  </si>
  <si>
    <t>Stress, Depression, Burnout, Fatigue, Limited attention span, No time, Other activities on top of homework, Busy work</t>
  </si>
  <si>
    <t>Don't change the speed of the classes but rather the approach towards teaching the course materials</t>
  </si>
  <si>
    <t>1 - Strongly Disagree</t>
  </si>
  <si>
    <t>Night (7 pm onward)</t>
  </si>
  <si>
    <t>I take time to go over material and familiarize myself with all the concepts</t>
  </si>
  <si>
    <t>Sleep Deprivation, Stress, Depression, Burnout, Fatigue, Breakdowns, Anxiety, No time, Heavy workload, Other activities on top of homework, Busy work</t>
  </si>
  <si>
    <t>Utilizing the time in class more efficiently: teach the course material in class, Homework is solely for facilitating learned skills from class and not for learning new concepts entirely, Less "busy work" assignments, Don't change the speed of the classes but rather the approach towards teaching the course materials, Linger longer on concepts and be more flexible with assignments</t>
  </si>
  <si>
    <t>I don't study</t>
  </si>
  <si>
    <t>Sleep Deprivation, Stress, Burnout</t>
  </si>
  <si>
    <t>Less "busy work" assignments</t>
  </si>
  <si>
    <t>Sophomore</t>
  </si>
  <si>
    <t>Whenever I find time, Night (7 pm onward), Morning/noon (6 am to 12 pm), Afternoon (1 pm to 6 pm)</t>
  </si>
  <si>
    <t>I briefly look over my notes, I seek study groups and help from my peers, I'll stay up late to cram</t>
  </si>
  <si>
    <t>Stress, Depression, Burnout, Breakdowns, Anxiety, Limited attention span, Limited learning ability</t>
  </si>
  <si>
    <t>Never</t>
  </si>
  <si>
    <t>I don't study, I briefly look over my notes, I'll stay up late to cram</t>
  </si>
  <si>
    <t>Sleep Deprivation, Stress, Burnout, Fatigue, Anxiety, Limited attention span, Limited learning ability, No time, Heavy workload, Busy work</t>
  </si>
  <si>
    <t>I prioritized my sleep for the first semester because I was exhausted by doing homework for hours, and I ended up with straight B's. So I will NOT be doing that again. I am going to sacrifice my sleep again lol.</t>
  </si>
  <si>
    <t>Utilizing the time in class more efficiently: teach the course material in class, Homework is solely for facilitating learned skills from class and not for learning new concepts entirely</t>
  </si>
  <si>
    <t>Junior</t>
  </si>
  <si>
    <t>I don't study, I briefly look over my notes</t>
  </si>
  <si>
    <t>Sleep Deprivation, Stress, Burnout, Breakdowns, No time, Heavy workload, Other activities on top of homework, Busy work</t>
  </si>
  <si>
    <t>Utilizing the time in class more efficiently: teach the course material in class, Less "busy work" assignments, Linger longer on concepts and be more flexible with assignments</t>
  </si>
  <si>
    <t>Almost Always</t>
  </si>
  <si>
    <t>Stress, Depression, Burnout, Fatigue, No time, Heavy workload, Other activities on top of homework, Busy work</t>
  </si>
  <si>
    <t>Homework is solely for facilitating learned skills from class and not for learning new concepts entirely, Don't change the speed of the classes but rather the approach towards teaching the course materials</t>
  </si>
  <si>
    <t>Freshman</t>
  </si>
  <si>
    <t>Whenever I find time, Night (7 pm onward), Afternoon (1 pm to 6 pm)</t>
  </si>
  <si>
    <t>I don't study, I'll stay up late to cram, Pray</t>
  </si>
  <si>
    <t>Sleep Deprivation, Stress, Depression, Burnout, Fatigue, Limited attention span, No time, Heavy workload, Other activities on top of homework, Busy work</t>
  </si>
  <si>
    <t>Afternoon (1 pm to 6 pm)</t>
  </si>
  <si>
    <t>Stress, Fatigue, Anxiety, Limited attention span, Limited learning ability, Heavy workload, Other activities on top of homework, Busy work</t>
  </si>
  <si>
    <t>Less "busy work" assignments, Linger longer on concepts and be more flexible with assignments</t>
  </si>
  <si>
    <t>Night (7 pm onward), Afternoon (1 pm to 6 pm)</t>
  </si>
  <si>
    <t>I briefly look over my notes, I seek study groups and help from my peers</t>
  </si>
  <si>
    <t>Sleep Deprivation, Stress, Fatigue, Anxiety, Limited attention span, No time, Heavy workload, Other activities on top of homework</t>
  </si>
  <si>
    <t>Sleep Deprivation, Stress, Depression, Burnout, Fatigue, Anxiety, Limited attention span, Limited learning ability, Other activities on top of homework</t>
  </si>
  <si>
    <t>I take time to go over material and familiarize myself with all the concepts, I seek study groups and help from my peers, I'll stay up late to cram</t>
  </si>
  <si>
    <t>It's a mixture of everything, but it mostly depends on the teacher.</t>
  </si>
  <si>
    <t>Sleep Deprivation, Stress, Breakdowns, Anxiety, No time, Heavy workload, Other activities on top of homework</t>
  </si>
  <si>
    <t>I briefly look over my notes, I take time to go over material and familiarize myself with all the concepts, I seek study groups and help from my peers, I'll stay up late to cram</t>
  </si>
  <si>
    <t>Sleep Deprivation, Stress, Burnout, Fatigue, Anxiety, Limited attention span, Other activities on top of homework, Busy work</t>
  </si>
  <si>
    <t>Homework is solely for facilitating learned skills from class and not for learning new concepts entirely, Don't change the speed of the classes but rather the approach towards teaching the course materials, Linger longer on concepts and be more flexible with assignments</t>
  </si>
  <si>
    <t>Sleep Deprivation, Stress, Burnout, Fatigue, Limited attention span, No time, Heavy workload, Other activities on top of homework, Busy work</t>
  </si>
  <si>
    <t>Less "busy work" assignments, Don't change the speed of the classes but rather the approach towards teaching the course materials</t>
  </si>
  <si>
    <t>Stress, Heavy workload, Other activities on top of homework</t>
  </si>
  <si>
    <t>Utilizing the time in class more efficiently: teach the course material in class, Homework is solely for facilitating learned skills from class and not for learning new concepts entirely, Less "busy work" assignments, Don't change the speed of the classes but rather the approach towards teaching the course materials</t>
  </si>
  <si>
    <t>Fatigue</t>
  </si>
  <si>
    <t>both good</t>
  </si>
  <si>
    <t>Linger longer on concepts and be more flexible with assignments</t>
  </si>
  <si>
    <t>I take time to go over material and familiarize myself with all the concepts, I'll stay up late to cram</t>
  </si>
  <si>
    <t>Stress, Depression, Burnout, Fatigue, Limited learning ability</t>
  </si>
  <si>
    <t>Stress, Fatigue, Anxiety, Limited attention span, Limited learning ability, Busy work</t>
  </si>
  <si>
    <t>Stress</t>
  </si>
  <si>
    <t>4.0?</t>
  </si>
  <si>
    <t>Sleep Deprivation, Stress, Burnout, Fatigue, Breakdowns, Anxiety, Limited attention span, Limited learning ability, No time, Heavy workload, Other activities on top of homework, Busy work</t>
  </si>
  <si>
    <t>try to maintain both but more academic, then sleep and chill on weekends</t>
  </si>
  <si>
    <t>Homework is solely for facilitating learned skills from class and not for learning new concepts entirely, Less "busy work" assignments, Linger longer on concepts and be more flexible with assignments</t>
  </si>
  <si>
    <t>n/a</t>
  </si>
  <si>
    <t>i don't sacrifice anything</t>
  </si>
  <si>
    <t>Sleep Deprivation, Stress, Burnout, Fatigue, Anxiety, Limited attention span, Limited learning ability, Heavy workload, Other activities on top of homework, Busy work</t>
  </si>
  <si>
    <t>1-2 hours</t>
  </si>
  <si>
    <t>5-10 hours</t>
  </si>
  <si>
    <t>I don't study, I briefly look over my notes, I take time to go over material and familiarize myself with all the concepts</t>
  </si>
  <si>
    <t>Sleep Deprivation, Stress, Depression, Burnout, Breakdowns, Anxiety, Limited attention span, Limited learning ability, No time, Heavy workload, Other activities on top of homework, Busy work</t>
  </si>
  <si>
    <t>Utilizing the time in class more efficiently: teach the course material in class, Less "busy work" assignments, Don't change the speed of the classes but rather the approach towards teaching the course materials, Linger longer on concepts and be more flexible with assignments</t>
  </si>
  <si>
    <t>I briefly look over my notes, I take time to go over material and familiarize myself with all the concepts, I'll stay up late to cram</t>
  </si>
  <si>
    <t>Sleep Deprivation, Stress, Depression, Burnout, Fatigue, Breakdowns, Anxiety, Limited attention span, Limited learning ability, Heavy workload, Busy work</t>
  </si>
  <si>
    <t>Utilizing the time in class more efficiently: teach the course material in class, Don't change the speed of the classes but rather the approach towards teaching the course materials</t>
  </si>
  <si>
    <t>6-7 hours</t>
  </si>
  <si>
    <t>Night (7 pm onward), Morning/noon (6 am to 12 pm), Afternoon (1 pm to 6 pm)</t>
  </si>
  <si>
    <t>Yes, the lectures facilitate learning however, I chose to learn by myself</t>
  </si>
  <si>
    <t>Sleep Deprivation, Stress, Depression, Breakdowns, Heavy workload</t>
  </si>
  <si>
    <t>3.8 i think i’m not to sure</t>
  </si>
  <si>
    <t>Sleep Deprivation, Stress, Depression, Burnout, Breakdowns, Anxiety, Limited attention span, Limited learning ability, No time, Heavy workload, Other activities on top of homework</t>
  </si>
  <si>
    <t>Utilizing the time in class more efficiently: teach the course material in class, Homework is solely for facilitating learned skills from class and not for learning new concepts entirely, Less "busy work" assignments</t>
  </si>
  <si>
    <t>Busy work</t>
  </si>
  <si>
    <t>No grades yet</t>
  </si>
  <si>
    <t>Whenever I find time, I don't complete my homework, Afternoon (1 pm to 6 pm)</t>
  </si>
  <si>
    <t>Burnout, Fatigue, Breakdowns, Anxiety, Limited attention span, Limited learning ability, Busy work</t>
  </si>
  <si>
    <t>Sleep Deprivation, Stress, Depression, Burnout, Fatigue, Anxiety, Limited attention span, Limited learning ability, Serious medical problems, Heavy workload, Busy work</t>
  </si>
  <si>
    <t>Sleep Deprivation, Stress, Fatigue, Breakdowns, Anxiety, Limited attention span, Limited learning ability, No time, Heavy workload, Other activities on top of homework, Busy work</t>
  </si>
  <si>
    <t>Sleep Deprivation, Stress, Depression, Burnout, Fatigue, Breakdowns, Anxiety, Limited attention span, Limited learning ability, No time, Heavy workload, Other activities on top of homework</t>
  </si>
  <si>
    <t>Utilizing the time in class more efficiently: teach the course material in class, Don't change the speed of the classes but rather the approach towards teaching the course materials, Linger longer on concepts and be more flexible with assignments</t>
  </si>
  <si>
    <t>Sleep Deprivation, Stress, Depression, Burnout, Fatigue, Breakdowns, Anxiety, Limited attention span, Limited learning ability, No time, Heavy workload, Other activities on top of homework, Busy work</t>
  </si>
  <si>
    <t>Whenever I find time, Night (7 pm onward), Morning/noon (6 am to 12 pm)</t>
  </si>
  <si>
    <t>Sleep Deprivation, Depression, Burnout, Fatigue, Serious medical problems, No time, Heavy workload, Other activities on top of homework, Busy work</t>
  </si>
  <si>
    <t>I don't study, I'll stay up late to cram</t>
  </si>
  <si>
    <t>Sleep Deprivation, Stress, Depression, Burnout, Fatigue, Breakdowns, Anxiety, Limited learning ability, Heavy workload</t>
  </si>
  <si>
    <t>Limited attention span, Limited learning ability, Busy work</t>
  </si>
  <si>
    <t>Homework is solely for facilitating learned skills from class and not for learning new concepts entirely, Less "busy work" assignments</t>
  </si>
  <si>
    <t>30-35</t>
  </si>
  <si>
    <t>Whenever I find time, Afternoon (1 pm to 6 pm)</t>
  </si>
  <si>
    <t>Sleep Deprivation, Stress, Burnout, Fatigue, Anxiety, Limited attention span</t>
  </si>
  <si>
    <t>4.5? I'm not sure</t>
  </si>
  <si>
    <t>Stress, Burnout, Fatigue, Anxiety</t>
  </si>
  <si>
    <t>Sleep Deprivation, Stress, Depression, Burnout, Fatigue, Breakdowns, Anxiety, Limited attention span, No time, Heavy workload, Other activities on top of homework</t>
  </si>
  <si>
    <t>I sacrifice my academic performance for my social life</t>
  </si>
  <si>
    <t>Don't change the speed of the classes but rather the approach towards teaching the course materials, Linger longer on concepts and be more flexible with assignments</t>
  </si>
  <si>
    <t>Stress, Depression, Burnout, Fatigue, Breakdowns, Anxiety, No time, Other activities on top of homework</t>
  </si>
  <si>
    <t>Night (7 pm onward), I don't complete my homework</t>
  </si>
  <si>
    <t>Sleep Deprivation, Stress, Depression, Burnout, Anxiety, Limited attention span, Limited learning ability, No time, Other activities on top of homework, Busy work</t>
  </si>
  <si>
    <t>Sleep Deprivation, Stress, Anxiety, Other activities on top of homework, Busy work</t>
  </si>
  <si>
    <t>Less "busy work" assignments, Don't change the speed of the classes but rather the approach towards teaching the course materials, Linger longer on concepts and be more flexible with assignments</t>
  </si>
  <si>
    <t>Sleep Deprivation, Limited attention span, Heavy workload, Other activities on top of homework, Busy work</t>
  </si>
  <si>
    <t>Sleep Deprivation, Stress, Depression, Burnout, Fatigue, Breakdowns, Anxiety, Limited attention span, No time, Other activities on top of homework</t>
  </si>
  <si>
    <t>Sleep Deprivation, Stress, Burnout, Anxiety, Limited attention span, Serious medical problems, No time, Other activities on top of homework, Busy work</t>
  </si>
  <si>
    <t>Stress, Anxiety, No time, Other activities on top of homework</t>
  </si>
  <si>
    <t>I seek study groups and help from my peers, I'll stay up late to cram</t>
  </si>
  <si>
    <t>Stress, Fatigue</t>
  </si>
  <si>
    <t>Burnout, Anxiety, Limited attention span, Limited learning ability, Heavy workload, Busy work</t>
  </si>
  <si>
    <t>I take time to go over material and familiarize myself with all the concepts, I seek study groups and help from my peers</t>
  </si>
  <si>
    <t>Stress, Burnout, Anxiety, Limited learning ability, Heavy workload, Other activities on top of homework, Busy work</t>
  </si>
  <si>
    <t>Sleep Deprivation, Burnout, Fatigue, Limited attention span</t>
  </si>
  <si>
    <t>In Wave (1); Not in Wave (0)</t>
  </si>
  <si>
    <t>Grade Level</t>
  </si>
  <si>
    <r>
      <t xml:space="preserve">Perceived Stress Level </t>
    </r>
    <r>
      <rPr>
        <sz val="10"/>
        <rFont val="Arial"/>
        <family val="2"/>
      </rPr>
      <t>(Red high)(Orange moderate)(Yellow Low)</t>
    </r>
  </si>
  <si>
    <t>WAVE</t>
  </si>
  <si>
    <t>Grade</t>
  </si>
  <si>
    <t>Self-Efficiacy Evaluation: High Score is Better. Low (Yellow) , Moderate (Orange), High (Red)</t>
  </si>
  <si>
    <t>9+ hours</t>
  </si>
  <si>
    <t>40-45</t>
  </si>
  <si>
    <t>2. Roughly how many hours do you sleep per school week?</t>
  </si>
  <si>
    <t>(RED = Almost Always) (Orange = Often) (Yellow = Sometimes) (Blue = Rarely) (Pink = Never)</t>
  </si>
  <si>
    <t>(8-9 hrs Red) (6-7 Orange) (4-5 Yellow) (2-3 Blue) (0-1 Pink)</t>
  </si>
  <si>
    <t>HW</t>
  </si>
  <si>
    <t>Sleep</t>
  </si>
  <si>
    <t>GPA</t>
  </si>
  <si>
    <t>Efficacy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</si>
</sst>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sz val="9"/>
      <color indexed="81"/>
      <name val="Tahoma"/>
      <family val="2"/>
    </font>
    <font>
      <b/>
      <sz val="9"/>
      <color indexed="81"/>
      <name val="Tahoma"/>
      <family val="2"/>
    </font>
    <font>
      <sz val="10"/>
      <color rgb="FF000000"/>
      <name val="Arial"/>
      <family val="2"/>
    </font>
    <font>
      <sz val="10"/>
      <name val="Arial"/>
      <family val="2"/>
    </font>
  </fonts>
  <fills count="11">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5" tint="0.7999816888943144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26">
    <xf numFmtId="0" fontId="0" fillId="0" borderId="0" xfId="0"/>
    <xf numFmtId="22" fontId="0" fillId="0" borderId="0" xfId="0" applyNumberFormat="1"/>
    <xf numFmtId="22" fontId="1" fillId="0" borderId="1" xfId="0" applyNumberFormat="1" applyFont="1" applyBorder="1" applyAlignment="1">
      <alignment horizontal="right" wrapText="1"/>
    </xf>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16" fontId="1" fillId="0" borderId="1" xfId="0" applyNumberFormat="1" applyFont="1" applyBorder="1" applyAlignment="1">
      <alignment wrapText="1"/>
    </xf>
    <xf numFmtId="0" fontId="4" fillId="0" borderId="0" xfId="0" applyFont="1"/>
    <xf numFmtId="0" fontId="1" fillId="0" borderId="0" xfId="0" applyFont="1" applyBorder="1" applyAlignment="1">
      <alignment wrapText="1"/>
    </xf>
    <xf numFmtId="0" fontId="1" fillId="2" borderId="0" xfId="0" applyFont="1" applyFill="1" applyBorder="1" applyAlignment="1">
      <alignment wrapText="1"/>
    </xf>
    <xf numFmtId="0" fontId="1" fillId="3" borderId="0" xfId="0" applyFont="1" applyFill="1" applyBorder="1" applyAlignment="1">
      <alignment wrapText="1"/>
    </xf>
    <xf numFmtId="0" fontId="1" fillId="4" borderId="0" xfId="0" applyFont="1" applyFill="1" applyBorder="1" applyAlignment="1">
      <alignment wrapText="1"/>
    </xf>
    <xf numFmtId="0" fontId="1" fillId="0" borderId="0" xfId="0" applyFont="1" applyFill="1" applyBorder="1" applyAlignment="1">
      <alignment wrapText="1"/>
    </xf>
    <xf numFmtId="0" fontId="1" fillId="3"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2" borderId="1" xfId="0" applyFont="1" applyFill="1" applyBorder="1" applyAlignment="1">
      <alignment wrapText="1"/>
    </xf>
    <xf numFmtId="0" fontId="1" fillId="4"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16" fontId="1" fillId="0" borderId="0" xfId="0" applyNumberFormat="1" applyFont="1" applyBorder="1" applyAlignment="1">
      <alignment wrapText="1"/>
    </xf>
    <xf numFmtId="0" fontId="1" fillId="9" borderId="0" xfId="0" applyFont="1" applyFill="1" applyBorder="1" applyAlignment="1">
      <alignment wrapText="1"/>
    </xf>
    <xf numFmtId="0" fontId="1" fillId="10" borderId="0" xfId="0" applyFont="1" applyFill="1" applyBorder="1" applyAlignment="1">
      <alignment wrapText="1"/>
    </xf>
    <xf numFmtId="0" fontId="1" fillId="0" borderId="2"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Perceived Stress Evaluation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High Level of Stress</c:v>
          </c:tx>
          <c:spPr>
            <a:ln w="25400" cap="rnd">
              <a:noFill/>
              <a:round/>
            </a:ln>
            <a:effectLst/>
          </c:spPr>
          <c:marker>
            <c:symbol val="circle"/>
            <c:size val="5"/>
            <c:spPr>
              <a:solidFill>
                <a:schemeClr val="accent1"/>
              </a:solidFill>
              <a:ln w="9525">
                <a:solidFill>
                  <a:schemeClr val="accent1"/>
                </a:solidFill>
              </a:ln>
              <a:effectLst/>
            </c:spPr>
          </c:marker>
          <c:xVal>
            <c:numRef>
              <c:f>('Stress + GPA Correlation'!$C$1,'Stress + GPA Correlation'!$C$3,'Stress + GPA Correlation'!$C$4,'Stress + GPA Correlation'!$C$5,'Stress + GPA Correlation'!$C$8,'Stress + GPA Correlation'!$C$9,'Stress + GPA Correlation'!$C$14,'Stress + GPA Correlation'!$C$26,'Stress + GPA Correlation'!$C$27,'Stress + GPA Correlation'!$C$28,'Stress + GPA Correlation'!$C$29,'Stress + GPA Correlation'!$C$31,'Stress + GPA Correlation'!$C$33,'Stress + GPA Correlation'!$C$34,'Stress + GPA Correlation'!$C$36,'Stress + GPA Correlation'!$C$39,'Stress + GPA Correlation'!$C$43,'Stress + GPA Correlation'!$C$53)</c:f>
              <c:numCache>
                <c:formatCode>General</c:formatCode>
                <c:ptCount val="18"/>
                <c:pt idx="0">
                  <c:v>91</c:v>
                </c:pt>
                <c:pt idx="1">
                  <c:v>85</c:v>
                </c:pt>
                <c:pt idx="2">
                  <c:v>89</c:v>
                </c:pt>
                <c:pt idx="3">
                  <c:v>87</c:v>
                </c:pt>
                <c:pt idx="4">
                  <c:v>84</c:v>
                </c:pt>
                <c:pt idx="5">
                  <c:v>80</c:v>
                </c:pt>
                <c:pt idx="6">
                  <c:v>82</c:v>
                </c:pt>
                <c:pt idx="7">
                  <c:v>88</c:v>
                </c:pt>
                <c:pt idx="8">
                  <c:v>93</c:v>
                </c:pt>
                <c:pt idx="9">
                  <c:v>90</c:v>
                </c:pt>
                <c:pt idx="10">
                  <c:v>106</c:v>
                </c:pt>
                <c:pt idx="11">
                  <c:v>88</c:v>
                </c:pt>
                <c:pt idx="12">
                  <c:v>80</c:v>
                </c:pt>
                <c:pt idx="13">
                  <c:v>80</c:v>
                </c:pt>
                <c:pt idx="14">
                  <c:v>81</c:v>
                </c:pt>
                <c:pt idx="15">
                  <c:v>81</c:v>
                </c:pt>
                <c:pt idx="16">
                  <c:v>81</c:v>
                </c:pt>
                <c:pt idx="17">
                  <c:v>82</c:v>
                </c:pt>
              </c:numCache>
            </c:numRef>
          </c:xVal>
          <c:yVal>
            <c:numRef>
              <c:f>('Stress + GPA Correlation'!$B$1,'Stress + GPA Correlation'!$B$3,'Stress + GPA Correlation'!$B$4,'Stress + GPA Correlation'!$B$5,'Stress + GPA Correlation'!$B$8,'Stress + GPA Correlation'!$B$9,'Stress + GPA Correlation'!$B$14,'Stress + GPA Correlation'!$B$26,'Stress + GPA Correlation'!$B$27,'Stress + GPA Correlation'!$B$28,'Stress + GPA Correlation'!$B$29,'Stress + GPA Correlation'!$B$31,'Stress + GPA Correlation'!$B$33,'Stress + GPA Correlation'!$B$34,'Stress + GPA Correlation'!$B$36,'Stress + GPA Correlation'!$B$39,'Stress + GPA Correlation'!$B$43,'Stress + GPA Correlation'!$B$53)</c:f>
              <c:numCache>
                <c:formatCode>General</c:formatCode>
                <c:ptCount val="18"/>
                <c:pt idx="0">
                  <c:v>3.8</c:v>
                </c:pt>
                <c:pt idx="1">
                  <c:v>2.8</c:v>
                </c:pt>
                <c:pt idx="2">
                  <c:v>3.65</c:v>
                </c:pt>
                <c:pt idx="3">
                  <c:v>3.74</c:v>
                </c:pt>
                <c:pt idx="4">
                  <c:v>4</c:v>
                </c:pt>
                <c:pt idx="5">
                  <c:v>3</c:v>
                </c:pt>
                <c:pt idx="6">
                  <c:v>3.81</c:v>
                </c:pt>
                <c:pt idx="7">
                  <c:v>3.8</c:v>
                </c:pt>
                <c:pt idx="8">
                  <c:v>4</c:v>
                </c:pt>
                <c:pt idx="9">
                  <c:v>3.5</c:v>
                </c:pt>
                <c:pt idx="10">
                  <c:v>3.71</c:v>
                </c:pt>
                <c:pt idx="11">
                  <c:v>3.5</c:v>
                </c:pt>
                <c:pt idx="12">
                  <c:v>4</c:v>
                </c:pt>
                <c:pt idx="13">
                  <c:v>3.7</c:v>
                </c:pt>
                <c:pt idx="14">
                  <c:v>3.8</c:v>
                </c:pt>
                <c:pt idx="15">
                  <c:v>2.29</c:v>
                </c:pt>
                <c:pt idx="16">
                  <c:v>4</c:v>
                </c:pt>
                <c:pt idx="17">
                  <c:v>4</c:v>
                </c:pt>
              </c:numCache>
            </c:numRef>
          </c:yVal>
          <c:smooth val="0"/>
          <c:extLst>
            <c:ext xmlns:c16="http://schemas.microsoft.com/office/drawing/2014/chart" uri="{C3380CC4-5D6E-409C-BE32-E72D297353CC}">
              <c16:uniqueId val="{00000004-C3EF-4DEB-A22F-C848AC78F222}"/>
            </c:ext>
          </c:extLst>
        </c:ser>
        <c:ser>
          <c:idx val="1"/>
          <c:order val="1"/>
          <c:tx>
            <c:v>Moderate Level of Stress</c:v>
          </c:tx>
          <c:spPr>
            <a:ln w="25400" cap="rnd">
              <a:noFill/>
              <a:round/>
            </a:ln>
            <a:effectLst/>
          </c:spPr>
          <c:marker>
            <c:symbol val="circle"/>
            <c:size val="5"/>
            <c:spPr>
              <a:solidFill>
                <a:schemeClr val="accent2"/>
              </a:solidFill>
              <a:ln w="9525">
                <a:solidFill>
                  <a:schemeClr val="accent2"/>
                </a:solidFill>
              </a:ln>
              <a:effectLst/>
            </c:spPr>
          </c:marker>
          <c:xVal>
            <c:numRef>
              <c:f>('Stress + GPA Correlation'!$C$6,'Stress + GPA Correlation'!$C$7,'Stress + GPA Correlation'!$C$10,'Stress + GPA Correlation'!$C$11,'Stress + GPA Correlation'!$C$12,'Stress + GPA Correlation'!$C$13,'Stress + GPA Correlation'!$C$15,'Stress + GPA Correlation'!$C$16,'Stress + GPA Correlation'!$C$17,'Stress + GPA Correlation'!$C$18,'Stress + GPA Correlation'!$C$19,'Stress + GPA Correlation'!$C$20,'Stress + GPA Correlation'!$C$21,'Stress + GPA Correlation'!$C$22,'Stress + GPA Correlation'!$C$23,'Stress + GPA Correlation'!$C$24,'Stress + GPA Correlation'!$C$30,'Stress + GPA Correlation'!$C$32,'Stress + GPA Correlation'!$C$35,'Stress + GPA Correlation'!$C$37,'Stress + GPA Correlation'!$C$38,'Stress + GPA Correlation'!$C$40,'Stress + GPA Correlation'!$C$41,'Stress + GPA Correlation'!$C$42,'Stress + GPA Correlation'!$C$44,'Stress + GPA Correlation'!$C$45,'Stress + GPA Correlation'!$C$46,'Stress + GPA Correlation'!$C$47,'Stress + GPA Correlation'!$C$48,'Stress + GPA Correlation'!$C$49,'Stress + GPA Correlation'!$C$50,'Stress + GPA Correlation'!$C$51,'Stress + GPA Correlation'!$C$52,'Stress + GPA Correlation'!$C$54,'Stress + GPA Correlation'!$C$55,'Stress + GPA Correlation'!$C$56)</c:f>
              <c:numCache>
                <c:formatCode>General</c:formatCode>
                <c:ptCount val="36"/>
                <c:pt idx="0">
                  <c:v>51</c:v>
                </c:pt>
                <c:pt idx="1">
                  <c:v>43</c:v>
                </c:pt>
                <c:pt idx="2">
                  <c:v>63</c:v>
                </c:pt>
                <c:pt idx="3">
                  <c:v>78</c:v>
                </c:pt>
                <c:pt idx="4">
                  <c:v>74</c:v>
                </c:pt>
                <c:pt idx="5">
                  <c:v>65</c:v>
                </c:pt>
                <c:pt idx="6">
                  <c:v>55</c:v>
                </c:pt>
                <c:pt idx="7">
                  <c:v>52</c:v>
                </c:pt>
                <c:pt idx="8">
                  <c:v>71</c:v>
                </c:pt>
                <c:pt idx="9">
                  <c:v>56</c:v>
                </c:pt>
                <c:pt idx="10">
                  <c:v>63</c:v>
                </c:pt>
                <c:pt idx="11">
                  <c:v>59</c:v>
                </c:pt>
                <c:pt idx="12">
                  <c:v>56</c:v>
                </c:pt>
                <c:pt idx="13">
                  <c:v>61</c:v>
                </c:pt>
                <c:pt idx="14">
                  <c:v>40</c:v>
                </c:pt>
                <c:pt idx="15">
                  <c:v>59</c:v>
                </c:pt>
                <c:pt idx="16">
                  <c:v>66</c:v>
                </c:pt>
                <c:pt idx="17">
                  <c:v>40</c:v>
                </c:pt>
                <c:pt idx="18">
                  <c:v>60</c:v>
                </c:pt>
                <c:pt idx="19">
                  <c:v>75</c:v>
                </c:pt>
                <c:pt idx="20">
                  <c:v>72</c:v>
                </c:pt>
                <c:pt idx="21">
                  <c:v>52</c:v>
                </c:pt>
                <c:pt idx="22">
                  <c:v>76</c:v>
                </c:pt>
                <c:pt idx="23">
                  <c:v>53</c:v>
                </c:pt>
                <c:pt idx="24">
                  <c:v>69</c:v>
                </c:pt>
                <c:pt idx="25">
                  <c:v>61</c:v>
                </c:pt>
                <c:pt idx="26">
                  <c:v>77</c:v>
                </c:pt>
                <c:pt idx="27">
                  <c:v>67</c:v>
                </c:pt>
                <c:pt idx="28">
                  <c:v>44</c:v>
                </c:pt>
                <c:pt idx="29">
                  <c:v>72</c:v>
                </c:pt>
                <c:pt idx="30">
                  <c:v>74</c:v>
                </c:pt>
                <c:pt idx="31">
                  <c:v>51</c:v>
                </c:pt>
                <c:pt idx="32">
                  <c:v>66</c:v>
                </c:pt>
                <c:pt idx="33">
                  <c:v>48</c:v>
                </c:pt>
                <c:pt idx="34">
                  <c:v>77</c:v>
                </c:pt>
                <c:pt idx="35">
                  <c:v>48</c:v>
                </c:pt>
              </c:numCache>
            </c:numRef>
          </c:xVal>
          <c:yVal>
            <c:numRef>
              <c:f>('Stress + GPA Correlation'!$B$6,'Stress + GPA Correlation'!$B$7,'Stress + GPA Correlation'!$B$10,'Stress + GPA Correlation'!$B$11,'Stress + GPA Correlation'!$B$12,'Stress + GPA Correlation'!$B$13,'Stress + GPA Correlation'!$B$15,'Stress + GPA Correlation'!$B$16,'Stress + GPA Correlation'!$B$17,'Stress + GPA Correlation'!$B$18,'Stress + GPA Correlation'!$B$19,'Stress + GPA Correlation'!$B$20,'Stress + GPA Correlation'!$B$21,'Stress + GPA Correlation'!$B$22,'Stress + GPA Correlation'!$B$23,'Stress + GPA Correlation'!$B$24,'Stress + GPA Correlation'!$B$30,'Stress + GPA Correlation'!$B$32,'Stress + GPA Correlation'!$B$35,'Stress + GPA Correlation'!$B$37,'Stress + GPA Correlation'!$B$38,'Stress + GPA Correlation'!$B$40,'Stress + GPA Correlation'!$B$41,'Stress + GPA Correlation'!$B$42,'Stress + GPA Correlation'!$B$44,'Stress + GPA Correlation'!$B$45,'Stress + GPA Correlation'!$B$46,'Stress + GPA Correlation'!$B$47,'Stress + GPA Correlation'!$B$48,'Stress + GPA Correlation'!$B$49,'Stress + GPA Correlation'!$B$50,'Stress + GPA Correlation'!$B$51,'Stress + GPA Correlation'!$B$52,'Stress + GPA Correlation'!$B$54,'Stress + GPA Correlation'!$B$55,'Stress + GPA Correlation'!$B$56)</c:f>
              <c:numCache>
                <c:formatCode>General</c:formatCode>
                <c:ptCount val="36"/>
                <c:pt idx="0">
                  <c:v>4</c:v>
                </c:pt>
                <c:pt idx="1">
                  <c:v>4</c:v>
                </c:pt>
                <c:pt idx="2">
                  <c:v>4</c:v>
                </c:pt>
                <c:pt idx="3">
                  <c:v>3.91</c:v>
                </c:pt>
                <c:pt idx="4">
                  <c:v>4</c:v>
                </c:pt>
                <c:pt idx="5">
                  <c:v>4</c:v>
                </c:pt>
                <c:pt idx="6">
                  <c:v>3.75</c:v>
                </c:pt>
                <c:pt idx="7">
                  <c:v>4</c:v>
                </c:pt>
                <c:pt idx="8">
                  <c:v>3.75</c:v>
                </c:pt>
                <c:pt idx="9">
                  <c:v>4</c:v>
                </c:pt>
                <c:pt idx="10">
                  <c:v>4</c:v>
                </c:pt>
                <c:pt idx="11">
                  <c:v>3.94</c:v>
                </c:pt>
                <c:pt idx="12">
                  <c:v>3.97</c:v>
                </c:pt>
                <c:pt idx="13">
                  <c:v>4</c:v>
                </c:pt>
                <c:pt idx="14">
                  <c:v>4</c:v>
                </c:pt>
                <c:pt idx="15">
                  <c:v>4</c:v>
                </c:pt>
                <c:pt idx="16">
                  <c:v>4</c:v>
                </c:pt>
                <c:pt idx="17">
                  <c:v>4</c:v>
                </c:pt>
                <c:pt idx="18">
                  <c:v>3.8</c:v>
                </c:pt>
                <c:pt idx="19">
                  <c:v>4</c:v>
                </c:pt>
                <c:pt idx="20">
                  <c:v>3.3</c:v>
                </c:pt>
                <c:pt idx="21">
                  <c:v>4</c:v>
                </c:pt>
                <c:pt idx="22">
                  <c:v>4</c:v>
                </c:pt>
                <c:pt idx="23">
                  <c:v>4</c:v>
                </c:pt>
                <c:pt idx="24">
                  <c:v>3.83</c:v>
                </c:pt>
                <c:pt idx="25">
                  <c:v>4</c:v>
                </c:pt>
                <c:pt idx="26">
                  <c:v>3.6</c:v>
                </c:pt>
                <c:pt idx="27">
                  <c:v>3.44</c:v>
                </c:pt>
                <c:pt idx="28">
                  <c:v>3.71</c:v>
                </c:pt>
                <c:pt idx="29">
                  <c:v>3.9</c:v>
                </c:pt>
                <c:pt idx="30">
                  <c:v>4</c:v>
                </c:pt>
                <c:pt idx="31">
                  <c:v>4</c:v>
                </c:pt>
                <c:pt idx="32">
                  <c:v>4</c:v>
                </c:pt>
                <c:pt idx="33">
                  <c:v>3.2</c:v>
                </c:pt>
                <c:pt idx="34">
                  <c:v>4</c:v>
                </c:pt>
                <c:pt idx="35">
                  <c:v>3.91</c:v>
                </c:pt>
              </c:numCache>
            </c:numRef>
          </c:yVal>
          <c:smooth val="0"/>
          <c:extLst>
            <c:ext xmlns:c16="http://schemas.microsoft.com/office/drawing/2014/chart" uri="{C3380CC4-5D6E-409C-BE32-E72D297353CC}">
              <c16:uniqueId val="{00000005-C3EF-4DEB-A22F-C848AC78F222}"/>
            </c:ext>
          </c:extLst>
        </c:ser>
        <c:ser>
          <c:idx val="2"/>
          <c:order val="2"/>
          <c:tx>
            <c:v>Low Level of Stress</c:v>
          </c:tx>
          <c:spPr>
            <a:ln w="25400" cap="rnd">
              <a:noFill/>
              <a:round/>
            </a:ln>
            <a:effectLst/>
          </c:spPr>
          <c:marker>
            <c:symbol val="circle"/>
            <c:size val="5"/>
            <c:spPr>
              <a:solidFill>
                <a:schemeClr val="accent3"/>
              </a:solidFill>
              <a:ln w="9525">
                <a:solidFill>
                  <a:schemeClr val="accent3"/>
                </a:solidFill>
              </a:ln>
              <a:effectLst/>
            </c:spPr>
          </c:marker>
          <c:xVal>
            <c:numRef>
              <c:f>('Stress + GPA Correlation'!$C$2,'Stress + GPA Correlation'!$C$25,'Stress + GPA Correlation'!$C$57)</c:f>
              <c:numCache>
                <c:formatCode>General</c:formatCode>
                <c:ptCount val="3"/>
                <c:pt idx="0">
                  <c:v>39</c:v>
                </c:pt>
                <c:pt idx="1">
                  <c:v>34</c:v>
                </c:pt>
                <c:pt idx="2">
                  <c:v>37</c:v>
                </c:pt>
              </c:numCache>
            </c:numRef>
          </c:xVal>
          <c:yVal>
            <c:numRef>
              <c:f>('Stress + GPA Correlation'!$B$57,'Stress + GPA Correlation'!$B$25,'Stress + GPA Correlation'!$B$2)</c:f>
              <c:numCache>
                <c:formatCode>General</c:formatCode>
                <c:ptCount val="3"/>
                <c:pt idx="0">
                  <c:v>3.8</c:v>
                </c:pt>
                <c:pt idx="1">
                  <c:v>3.43</c:v>
                </c:pt>
                <c:pt idx="2">
                  <c:v>4</c:v>
                </c:pt>
              </c:numCache>
            </c:numRef>
          </c:yVal>
          <c:smooth val="0"/>
          <c:extLst>
            <c:ext xmlns:c16="http://schemas.microsoft.com/office/drawing/2014/chart" uri="{C3380CC4-5D6E-409C-BE32-E72D297353CC}">
              <c16:uniqueId val="{00000006-C3EF-4DEB-A22F-C848AC78F222}"/>
            </c:ext>
          </c:extLst>
        </c:ser>
        <c:dLbls>
          <c:showLegendKey val="0"/>
          <c:showVal val="0"/>
          <c:showCatName val="0"/>
          <c:showSerName val="0"/>
          <c:showPercent val="0"/>
          <c:showBubbleSize val="0"/>
        </c:dLbls>
        <c:axId val="385712560"/>
        <c:axId val="241130928"/>
      </c:scatterChart>
      <c:valAx>
        <c:axId val="385712560"/>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Perceived</a:t>
                </a:r>
                <a:r>
                  <a:rPr lang="en-US" baseline="0"/>
                  <a:t> Stress Scores </a:t>
                </a:r>
                <a:r>
                  <a:rPr lang="en-US"/>
                  <a:t>(points)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130928"/>
        <c:crosses val="autoZero"/>
        <c:crossBetween val="midCat"/>
        <c:majorUnit val="8"/>
        <c:minorUnit val="0.2"/>
      </c:valAx>
      <c:valAx>
        <c:axId val="24113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Unweighted GPA (4.0)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12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Self-Efficacy Evaluation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High Self-Efficacy</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('Self-Efficacy+GPA Correlation'!$C$57,'Self-Efficacy+GPA Correlation'!$C$55,'Self-Efficacy+GPA Correlation'!$C$54,'Self-Efficacy+GPA Correlation'!$C$53,'Self-Efficacy+GPA Correlation'!$C$52,'Self-Efficacy+GPA Correlation'!$C$51,'Self-Efficacy+GPA Correlation'!$C$49,'Self-Efficacy+GPA Correlation'!$C$48,'Self-Efficacy+GPA Correlation'!$C$43,'Self-Efficacy+GPA Correlation'!$C$42,'Self-Efficacy+GPA Correlation'!$C$40,'Self-Efficacy+GPA Correlation'!$C$37,'Self-Efficacy+GPA Correlation'!$C$35,'Self-Efficacy+GPA Correlation'!$C$32,'Self-Efficacy+GPA Correlation'!$C$33,'Self-Efficacy+GPA Correlation'!$C$30,'Self-Efficacy+GPA Correlation'!$C$27,'Self-Efficacy+GPA Correlation'!$C$26,'Self-Efficacy+GPA Correlation'!$C$25,'Self-Efficacy+GPA Correlation'!$C$23,'Self-Efficacy+GPA Correlation'!$C$20,'Self-Efficacy+GPA Correlation'!$C$19,'Self-Efficacy+GPA Correlation'!$C$18,'Self-Efficacy+GPA Correlation'!$C$17,'Self-Efficacy+GPA Correlation'!$C$16,'Self-Efficacy+GPA Correlation'!$C$15,'Self-Efficacy+GPA Correlation'!$C$12,'Self-Efficacy+GPA Correlation'!$C$11,'Self-Efficacy+GPA Correlation'!$C$10,'Self-Efficacy+GPA Correlation'!$C$9,'Self-Efficacy+GPA Correlation'!$C$7,'Self-Efficacy+GPA Correlation'!$C$6,'Self-Efficacy+GPA Correlation'!$C$5,'Self-Efficacy+GPA Correlation'!$C$2,'Self-Efficacy+GPA Correlation'!$C$1)</c:f>
              <c:numCache>
                <c:formatCode>General</c:formatCode>
                <c:ptCount val="35"/>
                <c:pt idx="0">
                  <c:v>34</c:v>
                </c:pt>
                <c:pt idx="1">
                  <c:v>38</c:v>
                </c:pt>
                <c:pt idx="2">
                  <c:v>32</c:v>
                </c:pt>
                <c:pt idx="3">
                  <c:v>30</c:v>
                </c:pt>
                <c:pt idx="4">
                  <c:v>30</c:v>
                </c:pt>
                <c:pt idx="5">
                  <c:v>29</c:v>
                </c:pt>
                <c:pt idx="6">
                  <c:v>29</c:v>
                </c:pt>
                <c:pt idx="7">
                  <c:v>38</c:v>
                </c:pt>
                <c:pt idx="8">
                  <c:v>32</c:v>
                </c:pt>
                <c:pt idx="9">
                  <c:v>30</c:v>
                </c:pt>
                <c:pt idx="10">
                  <c:v>31</c:v>
                </c:pt>
                <c:pt idx="11">
                  <c:v>30</c:v>
                </c:pt>
                <c:pt idx="12">
                  <c:v>34</c:v>
                </c:pt>
                <c:pt idx="13">
                  <c:v>33</c:v>
                </c:pt>
                <c:pt idx="14">
                  <c:v>29</c:v>
                </c:pt>
                <c:pt idx="15">
                  <c:v>29</c:v>
                </c:pt>
                <c:pt idx="16">
                  <c:v>28</c:v>
                </c:pt>
                <c:pt idx="17">
                  <c:v>39</c:v>
                </c:pt>
                <c:pt idx="18">
                  <c:v>37</c:v>
                </c:pt>
                <c:pt idx="19">
                  <c:v>34</c:v>
                </c:pt>
                <c:pt idx="20">
                  <c:v>29</c:v>
                </c:pt>
                <c:pt idx="21">
                  <c:v>32</c:v>
                </c:pt>
                <c:pt idx="22">
                  <c:v>29</c:v>
                </c:pt>
                <c:pt idx="23">
                  <c:v>29</c:v>
                </c:pt>
                <c:pt idx="24">
                  <c:v>34</c:v>
                </c:pt>
                <c:pt idx="25">
                  <c:v>34</c:v>
                </c:pt>
                <c:pt idx="26">
                  <c:v>32</c:v>
                </c:pt>
                <c:pt idx="27">
                  <c:v>35</c:v>
                </c:pt>
                <c:pt idx="28">
                  <c:v>28</c:v>
                </c:pt>
                <c:pt idx="29">
                  <c:v>35</c:v>
                </c:pt>
                <c:pt idx="30">
                  <c:v>31</c:v>
                </c:pt>
                <c:pt idx="31">
                  <c:v>28</c:v>
                </c:pt>
                <c:pt idx="32">
                  <c:v>28</c:v>
                </c:pt>
                <c:pt idx="33">
                  <c:v>31</c:v>
                </c:pt>
                <c:pt idx="34">
                  <c:v>28</c:v>
                </c:pt>
              </c:numCache>
            </c:numRef>
          </c:xVal>
          <c:yVal>
            <c:numRef>
              <c:f>('Self-Efficacy+GPA Correlation'!$B$1,'Self-Efficacy+GPA Correlation'!$B$2,'Self-Efficacy+GPA Correlation'!$B$5,'Self-Efficacy+GPA Correlation'!$B$6,'Self-Efficacy+GPA Correlation'!$B$7,'Self-Efficacy+GPA Correlation'!$B$9,'Self-Efficacy+GPA Correlation'!$B$10,'Self-Efficacy+GPA Correlation'!$B$11,'Self-Efficacy+GPA Correlation'!$B$12,'Self-Efficacy+GPA Correlation'!$B$15)</c:f>
              <c:numCache>
                <c:formatCode>General</c:formatCode>
                <c:ptCount val="10"/>
                <c:pt idx="0">
                  <c:v>3.8</c:v>
                </c:pt>
                <c:pt idx="1">
                  <c:v>4</c:v>
                </c:pt>
                <c:pt idx="2">
                  <c:v>3.74</c:v>
                </c:pt>
                <c:pt idx="3">
                  <c:v>4</c:v>
                </c:pt>
                <c:pt idx="4">
                  <c:v>4</c:v>
                </c:pt>
                <c:pt idx="5">
                  <c:v>3</c:v>
                </c:pt>
                <c:pt idx="6">
                  <c:v>4</c:v>
                </c:pt>
                <c:pt idx="7">
                  <c:v>3.91</c:v>
                </c:pt>
                <c:pt idx="8">
                  <c:v>4</c:v>
                </c:pt>
                <c:pt idx="9">
                  <c:v>3.75</c:v>
                </c:pt>
              </c:numCache>
            </c:numRef>
          </c:yVal>
          <c:smooth val="0"/>
          <c:extLst>
            <c:ext xmlns:c16="http://schemas.microsoft.com/office/drawing/2014/chart" uri="{C3380CC4-5D6E-409C-BE32-E72D297353CC}">
              <c16:uniqueId val="{00000001-D114-41F5-B8FF-BAAEDB9AC7F6}"/>
            </c:ext>
          </c:extLst>
        </c:ser>
        <c:ser>
          <c:idx val="1"/>
          <c:order val="1"/>
          <c:tx>
            <c:v>Moderate Self-Efficacy</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('Self-Efficacy+GPA Correlation'!$C$56,'Self-Efficacy+GPA Correlation'!$C$50,'Self-Efficacy+GPA Correlation'!$C$47,'Self-Efficacy+GPA Correlation'!$C$46,'Self-Efficacy+GPA Correlation'!$C$45,'Self-Efficacy+GPA Correlation'!$C$44,'Self-Efficacy+GPA Correlation'!$C$41,'Self-Efficacy+GPA Correlation'!$C$38,'Self-Efficacy+GPA Correlation'!$C$39,'Self-Efficacy+GPA Correlation'!$C$36,'Self-Efficacy+GPA Correlation'!$C$34,'Self-Efficacy+GPA Correlation'!$C$31,'Self-Efficacy+GPA Correlation'!$C$29,'Self-Efficacy+GPA Correlation'!$C$28,'Self-Efficacy+GPA Correlation'!$C$24,'Self-Efficacy+GPA Correlation'!$C$22,'Self-Efficacy+GPA Correlation'!$C$21,'Self-Efficacy+GPA Correlation'!$C$14)</c:f>
              <c:numCache>
                <c:formatCode>General</c:formatCode>
                <c:ptCount val="18"/>
                <c:pt idx="0">
                  <c:v>27</c:v>
                </c:pt>
                <c:pt idx="1">
                  <c:v>26</c:v>
                </c:pt>
                <c:pt idx="2">
                  <c:v>24</c:v>
                </c:pt>
                <c:pt idx="3">
                  <c:v>22</c:v>
                </c:pt>
                <c:pt idx="4">
                  <c:v>24</c:v>
                </c:pt>
                <c:pt idx="5">
                  <c:v>26</c:v>
                </c:pt>
                <c:pt idx="6">
                  <c:v>23</c:v>
                </c:pt>
                <c:pt idx="7">
                  <c:v>27</c:v>
                </c:pt>
                <c:pt idx="8">
                  <c:v>20</c:v>
                </c:pt>
                <c:pt idx="9">
                  <c:v>24</c:v>
                </c:pt>
                <c:pt idx="10">
                  <c:v>27</c:v>
                </c:pt>
                <c:pt idx="11">
                  <c:v>25</c:v>
                </c:pt>
                <c:pt idx="12">
                  <c:v>27</c:v>
                </c:pt>
                <c:pt idx="13">
                  <c:v>25</c:v>
                </c:pt>
                <c:pt idx="14">
                  <c:v>27</c:v>
                </c:pt>
                <c:pt idx="15">
                  <c:v>26</c:v>
                </c:pt>
                <c:pt idx="16">
                  <c:v>27</c:v>
                </c:pt>
                <c:pt idx="17">
                  <c:v>24</c:v>
                </c:pt>
              </c:numCache>
            </c:numRef>
          </c:xVal>
          <c:yVal>
            <c:numRef>
              <c:f>('Self-Efficacy+GPA Correlation'!$B$3,'Self-Efficacy+GPA Correlation'!$B$4,'Self-Efficacy+GPA Correlation'!$B$8,'Self-Efficacy+GPA Correlation'!$B$13,'Self-Efficacy+GPA Correlation'!$B$14,'Self-Efficacy+GPA Correlation'!$B$21,'Self-Efficacy+GPA Correlation'!$B$22,'Self-Efficacy+GPA Correlation'!$B$24,'Self-Efficacy+GPA Correlation'!$B$28,'Self-Efficacy+GPA Correlation'!$B$29,'Self-Efficacy+GPA Correlation'!$B$31,'Self-Efficacy+GPA Correlation'!$B$34,'Self-Efficacy+GPA Correlation'!$B$36,'Self-Efficacy+GPA Correlation'!$B$38,'Self-Efficacy+GPA Correlation'!$B$39,'Self-Efficacy+GPA Correlation'!$B$41,'Self-Efficacy+GPA Correlation'!$B$44,'Self-Efficacy+GPA Correlation'!$B$45,'Self-Efficacy+GPA Correlation'!$B$46,'Self-Efficacy+GPA Correlation'!$B$47,'Self-Efficacy+GPA Correlation'!$B$50,'Self-Efficacy+GPA Correlation'!$B$56)</c:f>
              <c:numCache>
                <c:formatCode>General</c:formatCode>
                <c:ptCount val="22"/>
                <c:pt idx="0">
                  <c:v>2.8</c:v>
                </c:pt>
                <c:pt idx="1">
                  <c:v>3.65</c:v>
                </c:pt>
                <c:pt idx="2">
                  <c:v>4</c:v>
                </c:pt>
                <c:pt idx="3">
                  <c:v>4</c:v>
                </c:pt>
                <c:pt idx="4">
                  <c:v>3.81</c:v>
                </c:pt>
                <c:pt idx="5">
                  <c:v>3.97</c:v>
                </c:pt>
                <c:pt idx="6">
                  <c:v>4</c:v>
                </c:pt>
                <c:pt idx="7">
                  <c:v>4</c:v>
                </c:pt>
                <c:pt idx="8">
                  <c:v>3.5</c:v>
                </c:pt>
                <c:pt idx="9">
                  <c:v>3.71</c:v>
                </c:pt>
                <c:pt idx="10">
                  <c:v>3.5</c:v>
                </c:pt>
                <c:pt idx="11">
                  <c:v>3.7</c:v>
                </c:pt>
                <c:pt idx="12">
                  <c:v>3.8</c:v>
                </c:pt>
                <c:pt idx="13">
                  <c:v>3.3</c:v>
                </c:pt>
                <c:pt idx="14">
                  <c:v>2.29</c:v>
                </c:pt>
                <c:pt idx="15">
                  <c:v>4</c:v>
                </c:pt>
                <c:pt idx="16">
                  <c:v>3.83</c:v>
                </c:pt>
                <c:pt idx="17">
                  <c:v>4</c:v>
                </c:pt>
                <c:pt idx="18">
                  <c:v>3.6</c:v>
                </c:pt>
                <c:pt idx="19">
                  <c:v>3.44</c:v>
                </c:pt>
                <c:pt idx="20">
                  <c:v>4</c:v>
                </c:pt>
                <c:pt idx="21">
                  <c:v>3.91</c:v>
                </c:pt>
              </c:numCache>
            </c:numRef>
          </c:yVal>
          <c:smooth val="0"/>
          <c:extLst>
            <c:ext xmlns:c16="http://schemas.microsoft.com/office/drawing/2014/chart" uri="{C3380CC4-5D6E-409C-BE32-E72D297353CC}">
              <c16:uniqueId val="{00000002-D114-41F5-B8FF-BAAEDB9AC7F6}"/>
            </c:ext>
          </c:extLst>
        </c:ser>
        <c:dLbls>
          <c:showLegendKey val="0"/>
          <c:showVal val="0"/>
          <c:showCatName val="0"/>
          <c:showSerName val="0"/>
          <c:showPercent val="0"/>
          <c:showBubbleSize val="0"/>
        </c:dLbls>
        <c:axId val="518191088"/>
        <c:axId val="241943008"/>
      </c:scatterChart>
      <c:valAx>
        <c:axId val="518191088"/>
        <c:scaling>
          <c:orientation val="minMax"/>
          <c:max val="40"/>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Self-Efficacy Score</a:t>
                </a:r>
                <a:r>
                  <a:rPr lang="en-US" baseline="0"/>
                  <a:t> (points)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943008"/>
        <c:crosses val="autoZero"/>
        <c:crossBetween val="midCat"/>
        <c:majorUnit val="2"/>
      </c:valAx>
      <c:valAx>
        <c:axId val="24194300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Unweighted GPA (4.0)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91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15990</xdr:rowOff>
    </xdr:from>
    <xdr:to>
      <xdr:col>15</xdr:col>
      <xdr:colOff>281940</xdr:colOff>
      <xdr:row>9</xdr:row>
      <xdr:rowOff>175385</xdr:rowOff>
    </xdr:to>
    <xdr:pic>
      <xdr:nvPicPr>
        <xdr:cNvPr id="2" name="docs-internal-guid-65fea24f-7fff-9557-fccd-6f53eee48bd5" descr="Forms response chart. Question title: 8. What’s your current weighted GPA (5.0 scale)?. Number of responses: 57 responses.">
          <a:extLst>
            <a:ext uri="{FF2B5EF4-FFF2-40B4-BE49-F238E27FC236}">
              <a16:creationId xmlns:a16="http://schemas.microsoft.com/office/drawing/2014/main" id="{76178719-499C-4865-95A6-FE82A226FC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0" y="15990"/>
          <a:ext cx="6377940" cy="3032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586740</xdr:colOff>
      <xdr:row>9</xdr:row>
      <xdr:rowOff>169763</xdr:rowOff>
    </xdr:from>
    <xdr:to>
      <xdr:col>17</xdr:col>
      <xdr:colOff>30479</xdr:colOff>
      <xdr:row>24</xdr:row>
      <xdr:rowOff>15239</xdr:rowOff>
    </xdr:to>
    <xdr:pic>
      <xdr:nvPicPr>
        <xdr:cNvPr id="3" name="docs-internal-guid-aceaf01f-7fff-1202-11ef-772d73147f97" descr="Forms response chart. Question title: 7. What’s your current unweighted GPA (4.0 scale)?. Number of responses: 57 responses.">
          <a:extLst>
            <a:ext uri="{FF2B5EF4-FFF2-40B4-BE49-F238E27FC236}">
              <a16:creationId xmlns:a16="http://schemas.microsoft.com/office/drawing/2014/main" id="{725E5A00-6A00-40C4-8464-512DC2AF0C2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25140" y="3042503"/>
          <a:ext cx="7368539" cy="3503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0</xdr:row>
      <xdr:rowOff>34290</xdr:rowOff>
    </xdr:from>
    <xdr:to>
      <xdr:col>12</xdr:col>
      <xdr:colOff>198120</xdr:colOff>
      <xdr:row>15</xdr:row>
      <xdr:rowOff>76200</xdr:rowOff>
    </xdr:to>
    <xdr:graphicFrame macro="">
      <xdr:nvGraphicFramePr>
        <xdr:cNvPr id="3" name="Chart 2">
          <a:extLst>
            <a:ext uri="{FF2B5EF4-FFF2-40B4-BE49-F238E27FC236}">
              <a16:creationId xmlns:a16="http://schemas.microsoft.com/office/drawing/2014/main" id="{A62EA642-9B3C-479B-978E-B1A295F01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682177</xdr:rowOff>
    </xdr:from>
    <xdr:to>
      <xdr:col>10</xdr:col>
      <xdr:colOff>304800</xdr:colOff>
      <xdr:row>15</xdr:row>
      <xdr:rowOff>67331</xdr:rowOff>
    </xdr:to>
    <xdr:pic>
      <xdr:nvPicPr>
        <xdr:cNvPr id="3" name="docs-internal-guid-0e83da09-7fff-8f54-f42a-f81d8ed79208" descr="Forms response chart. Question title: 12. In what ways are the course requirements (# of AP's) affecting your mental health and academic performance? Check all that apply:. Number of responses: 57 responses.">
          <a:extLst>
            <a:ext uri="{FF2B5EF4-FFF2-40B4-BE49-F238E27FC236}">
              <a16:creationId xmlns:a16="http://schemas.microsoft.com/office/drawing/2014/main" id="{743C56E9-EFD4-432F-95DB-831305CE73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9200" y="682177"/>
          <a:ext cx="5181600" cy="30579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xdr:colOff>
      <xdr:row>15</xdr:row>
      <xdr:rowOff>7619</xdr:rowOff>
    </xdr:from>
    <xdr:to>
      <xdr:col>10</xdr:col>
      <xdr:colOff>373380</xdr:colOff>
      <xdr:row>24</xdr:row>
      <xdr:rowOff>27356</xdr:rowOff>
    </xdr:to>
    <xdr:pic>
      <xdr:nvPicPr>
        <xdr:cNvPr id="4" name="docs-internal-guid-0a46832d-7fff-ef8c-d610-82cc2d44554c" descr="Forms response chart. Question title: 13. Do you find yourself sacrificing your social life in order to complete your academic course load? Or do you try to maintain both a social life and academic performance?. Number of responses: 57 responses.">
          <a:extLst>
            <a:ext uri="{FF2B5EF4-FFF2-40B4-BE49-F238E27FC236}">
              <a16:creationId xmlns:a16="http://schemas.microsoft.com/office/drawing/2014/main" id="{7682B586-2644-4961-8673-300B0A36D5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4440" y="3680459"/>
          <a:ext cx="5234940" cy="23743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163830</xdr:colOff>
      <xdr:row>7</xdr:row>
      <xdr:rowOff>57150</xdr:rowOff>
    </xdr:from>
    <xdr:to>
      <xdr:col>11</xdr:col>
      <xdr:colOff>468630</xdr:colOff>
      <xdr:row>17</xdr:row>
      <xdr:rowOff>95250</xdr:rowOff>
    </xdr:to>
    <xdr:graphicFrame macro="">
      <xdr:nvGraphicFramePr>
        <xdr:cNvPr id="3" name="Chart 2">
          <a:extLst>
            <a:ext uri="{FF2B5EF4-FFF2-40B4-BE49-F238E27FC236}">
              <a16:creationId xmlns:a16="http://schemas.microsoft.com/office/drawing/2014/main" id="{E182803E-C08E-4D45-AB36-D6F4EF0B4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629D-298C-4736-B63C-406CAEFBB410}">
  <dimension ref="B1:BM58"/>
  <sheetViews>
    <sheetView topLeftCell="A13" workbookViewId="0">
      <selection activeCell="G3" sqref="G3"/>
    </sheetView>
  </sheetViews>
  <sheetFormatPr defaultRowHeight="14.4" x14ac:dyDescent="0.3"/>
  <sheetData>
    <row r="1" spans="2:65" ht="15" thickBot="1" x14ac:dyDescent="0.35"/>
    <row r="2" spans="2:65" ht="304.8" thickBot="1" x14ac:dyDescent="0.35">
      <c r="B2" s="3"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3" t="s">
        <v>17</v>
      </c>
      <c r="T2" s="3" t="s">
        <v>18</v>
      </c>
      <c r="U2" s="3" t="s">
        <v>19</v>
      </c>
      <c r="V2" s="3" t="s">
        <v>20</v>
      </c>
      <c r="W2" s="3" t="s">
        <v>21</v>
      </c>
      <c r="X2" s="3" t="s">
        <v>22</v>
      </c>
      <c r="Y2" s="3" t="s">
        <v>23</v>
      </c>
      <c r="Z2" s="3" t="s">
        <v>24</v>
      </c>
      <c r="AA2" s="3" t="s">
        <v>25</v>
      </c>
      <c r="AB2" s="3" t="s">
        <v>26</v>
      </c>
      <c r="AC2" s="3" t="s">
        <v>27</v>
      </c>
      <c r="AD2" s="3" t="s">
        <v>28</v>
      </c>
      <c r="AE2" s="3" t="s">
        <v>29</v>
      </c>
      <c r="AF2" s="3" t="s">
        <v>30</v>
      </c>
      <c r="AG2" s="3" t="s">
        <v>31</v>
      </c>
      <c r="AH2" s="3" t="s">
        <v>32</v>
      </c>
      <c r="AI2" s="3" t="s">
        <v>33</v>
      </c>
      <c r="AJ2" s="3" t="s">
        <v>34</v>
      </c>
      <c r="AK2" s="3" t="s">
        <v>35</v>
      </c>
      <c r="AL2" s="3" t="s">
        <v>36</v>
      </c>
      <c r="AM2" s="3" t="s">
        <v>37</v>
      </c>
      <c r="AN2" s="3" t="s">
        <v>38</v>
      </c>
      <c r="AO2" s="3" t="s">
        <v>39</v>
      </c>
      <c r="AP2" s="3" t="s">
        <v>40</v>
      </c>
      <c r="AQ2" s="3" t="s">
        <v>41</v>
      </c>
      <c r="AR2" s="3" t="s">
        <v>42</v>
      </c>
      <c r="AS2" s="3" t="s">
        <v>43</v>
      </c>
      <c r="AT2" s="3" t="s">
        <v>44</v>
      </c>
      <c r="AU2" s="3" t="s">
        <v>45</v>
      </c>
      <c r="AV2" s="3" t="s">
        <v>46</v>
      </c>
      <c r="AW2" s="3" t="s">
        <v>47</v>
      </c>
      <c r="AX2" s="3" t="s">
        <v>48</v>
      </c>
      <c r="AY2" s="3" t="s">
        <v>49</v>
      </c>
      <c r="AZ2" s="3" t="s">
        <v>50</v>
      </c>
      <c r="BA2" s="3" t="s">
        <v>51</v>
      </c>
      <c r="BB2" s="3" t="s">
        <v>52</v>
      </c>
      <c r="BC2" s="3" t="s">
        <v>53</v>
      </c>
      <c r="BD2" s="3" t="s">
        <v>54</v>
      </c>
      <c r="BE2" s="3" t="s">
        <v>55</v>
      </c>
      <c r="BF2" s="3" t="s">
        <v>56</v>
      </c>
      <c r="BG2" s="3" t="s">
        <v>57</v>
      </c>
      <c r="BH2" s="3" t="s">
        <v>58</v>
      </c>
      <c r="BI2" s="4" t="s">
        <v>59</v>
      </c>
      <c r="BJ2" s="3"/>
      <c r="BK2" s="3"/>
      <c r="BL2" s="3"/>
      <c r="BM2" s="3"/>
    </row>
    <row r="3" spans="2:65" ht="384" thickBot="1" x14ac:dyDescent="0.35">
      <c r="B3" s="2">
        <v>44581.853993055556</v>
      </c>
      <c r="C3" s="3" t="s">
        <v>60</v>
      </c>
      <c r="D3" s="3" t="s">
        <v>60</v>
      </c>
      <c r="E3" s="3" t="s">
        <v>60</v>
      </c>
      <c r="F3" s="3" t="s">
        <v>61</v>
      </c>
      <c r="G3" s="3" t="s">
        <v>62</v>
      </c>
      <c r="H3" s="3" t="s">
        <v>63</v>
      </c>
      <c r="I3" s="3" t="s">
        <v>64</v>
      </c>
      <c r="J3" s="3" t="s">
        <v>63</v>
      </c>
      <c r="K3" s="3" t="s">
        <v>63</v>
      </c>
      <c r="L3" s="3" t="s">
        <v>65</v>
      </c>
      <c r="M3" s="3" t="s">
        <v>64</v>
      </c>
      <c r="N3" s="3" t="s">
        <v>65</v>
      </c>
      <c r="O3" s="3" t="s">
        <v>65</v>
      </c>
      <c r="P3" s="3" t="s">
        <v>63</v>
      </c>
      <c r="Q3" s="3" t="s">
        <v>63</v>
      </c>
      <c r="R3" s="3" t="s">
        <v>65</v>
      </c>
      <c r="S3" s="3" t="s">
        <v>63</v>
      </c>
      <c r="T3" s="3" t="s">
        <v>63</v>
      </c>
      <c r="U3" s="3" t="s">
        <v>63</v>
      </c>
      <c r="V3" s="3" t="s">
        <v>65</v>
      </c>
      <c r="W3" s="3" t="s">
        <v>65</v>
      </c>
      <c r="X3" s="3" t="s">
        <v>63</v>
      </c>
      <c r="Y3" s="3" t="s">
        <v>63</v>
      </c>
      <c r="Z3" s="3" t="s">
        <v>66</v>
      </c>
      <c r="AA3" s="3" t="s">
        <v>66</v>
      </c>
      <c r="AB3" s="3" t="s">
        <v>65</v>
      </c>
      <c r="AC3" s="3" t="s">
        <v>67</v>
      </c>
      <c r="AD3" s="3" t="s">
        <v>63</v>
      </c>
      <c r="AE3" s="3" t="s">
        <v>63</v>
      </c>
      <c r="AF3" s="3" t="s">
        <v>63</v>
      </c>
      <c r="AG3" s="3" t="s">
        <v>63</v>
      </c>
      <c r="AH3" s="3" t="s">
        <v>66</v>
      </c>
      <c r="AI3" s="3" t="s">
        <v>65</v>
      </c>
      <c r="AJ3" s="3" t="s">
        <v>63</v>
      </c>
      <c r="AK3" s="3" t="s">
        <v>63</v>
      </c>
      <c r="AL3" s="3" t="s">
        <v>68</v>
      </c>
      <c r="AM3" s="3" t="s">
        <v>69</v>
      </c>
      <c r="AN3" s="3" t="s">
        <v>68</v>
      </c>
      <c r="AO3" s="3" t="s">
        <v>68</v>
      </c>
      <c r="AP3" s="3" t="s">
        <v>69</v>
      </c>
      <c r="AQ3" s="3" t="s">
        <v>68</v>
      </c>
      <c r="AR3" s="3" t="s">
        <v>68</v>
      </c>
      <c r="AS3" s="3" t="s">
        <v>68</v>
      </c>
      <c r="AT3" s="3" t="s">
        <v>68</v>
      </c>
      <c r="AU3" s="3" t="s">
        <v>68</v>
      </c>
      <c r="AV3" s="3" t="s">
        <v>70</v>
      </c>
      <c r="AW3" s="3" t="s">
        <v>71</v>
      </c>
      <c r="AX3" s="3" t="s">
        <v>72</v>
      </c>
      <c r="AY3" s="3" t="s">
        <v>73</v>
      </c>
      <c r="AZ3" s="3" t="s">
        <v>72</v>
      </c>
      <c r="BA3" s="3" t="s">
        <v>74</v>
      </c>
      <c r="BB3" s="5">
        <v>3.8</v>
      </c>
      <c r="BC3" s="5">
        <v>4.3</v>
      </c>
      <c r="BD3" s="3" t="s">
        <v>75</v>
      </c>
      <c r="BE3" s="3" t="s">
        <v>76</v>
      </c>
      <c r="BF3" s="3" t="s">
        <v>77</v>
      </c>
      <c r="BG3" s="3" t="s">
        <v>78</v>
      </c>
      <c r="BH3" s="3" t="s">
        <v>79</v>
      </c>
      <c r="BI3" s="4" t="s">
        <v>80</v>
      </c>
      <c r="BJ3" s="3"/>
      <c r="BK3" s="3"/>
      <c r="BL3" s="3"/>
      <c r="BM3" s="3"/>
    </row>
    <row r="4" spans="2:65" ht="186" thickBot="1" x14ac:dyDescent="0.35">
      <c r="B4" s="2">
        <v>44582.518912037034</v>
      </c>
      <c r="C4" s="3" t="s">
        <v>60</v>
      </c>
      <c r="D4" s="3" t="s">
        <v>60</v>
      </c>
      <c r="E4" s="3" t="s">
        <v>60</v>
      </c>
      <c r="F4" s="3" t="s">
        <v>61</v>
      </c>
      <c r="G4" s="6">
        <v>44783</v>
      </c>
      <c r="H4" s="3" t="s">
        <v>67</v>
      </c>
      <c r="I4" s="3" t="s">
        <v>67</v>
      </c>
      <c r="J4" s="3" t="s">
        <v>65</v>
      </c>
      <c r="K4" s="3" t="s">
        <v>64</v>
      </c>
      <c r="L4" s="3" t="s">
        <v>64</v>
      </c>
      <c r="M4" s="3" t="s">
        <v>67</v>
      </c>
      <c r="N4" s="3" t="s">
        <v>65</v>
      </c>
      <c r="O4" s="3" t="s">
        <v>65</v>
      </c>
      <c r="P4" s="3" t="s">
        <v>67</v>
      </c>
      <c r="Q4" s="3" t="s">
        <v>67</v>
      </c>
      <c r="R4" s="3" t="s">
        <v>65</v>
      </c>
      <c r="S4" s="3" t="s">
        <v>65</v>
      </c>
      <c r="T4" s="3" t="s">
        <v>67</v>
      </c>
      <c r="U4" s="3" t="s">
        <v>65</v>
      </c>
      <c r="V4" s="3" t="s">
        <v>66</v>
      </c>
      <c r="W4" s="3" t="s">
        <v>66</v>
      </c>
      <c r="X4" s="3" t="s">
        <v>67</v>
      </c>
      <c r="Y4" s="3" t="s">
        <v>64</v>
      </c>
      <c r="Z4" s="3" t="s">
        <v>66</v>
      </c>
      <c r="AA4" s="3" t="s">
        <v>66</v>
      </c>
      <c r="AB4" s="3" t="s">
        <v>66</v>
      </c>
      <c r="AC4" s="3" t="s">
        <v>67</v>
      </c>
      <c r="AD4" s="3" t="s">
        <v>67</v>
      </c>
      <c r="AE4" s="3" t="s">
        <v>65</v>
      </c>
      <c r="AF4" s="3" t="s">
        <v>65</v>
      </c>
      <c r="AG4" s="3" t="s">
        <v>67</v>
      </c>
      <c r="AH4" s="3" t="s">
        <v>67</v>
      </c>
      <c r="AI4" s="3" t="s">
        <v>66</v>
      </c>
      <c r="AJ4" s="3" t="s">
        <v>65</v>
      </c>
      <c r="AK4" s="3" t="s">
        <v>67</v>
      </c>
      <c r="AL4" s="3" t="s">
        <v>68</v>
      </c>
      <c r="AM4" s="3" t="s">
        <v>68</v>
      </c>
      <c r="AN4" s="3" t="s">
        <v>69</v>
      </c>
      <c r="AO4" s="3" t="s">
        <v>68</v>
      </c>
      <c r="AP4" s="3" t="s">
        <v>81</v>
      </c>
      <c r="AQ4" s="3" t="s">
        <v>81</v>
      </c>
      <c r="AR4" s="3" t="s">
        <v>68</v>
      </c>
      <c r="AS4" s="3" t="s">
        <v>68</v>
      </c>
      <c r="AT4" s="3" t="s">
        <v>68</v>
      </c>
      <c r="AU4" s="3" t="s">
        <v>68</v>
      </c>
      <c r="AV4" s="3" t="s">
        <v>82</v>
      </c>
      <c r="AW4" s="3" t="s">
        <v>83</v>
      </c>
      <c r="AX4" s="3" t="s">
        <v>73</v>
      </c>
      <c r="AY4" s="3" t="s">
        <v>73</v>
      </c>
      <c r="AZ4" s="3" t="s">
        <v>72</v>
      </c>
      <c r="BA4" s="3" t="s">
        <v>84</v>
      </c>
      <c r="BB4" s="5">
        <v>4</v>
      </c>
      <c r="BC4" s="5">
        <v>4.5999999999999996</v>
      </c>
      <c r="BD4" s="3" t="s">
        <v>85</v>
      </c>
      <c r="BE4" s="3" t="s">
        <v>86</v>
      </c>
      <c r="BF4" s="3" t="s">
        <v>87</v>
      </c>
      <c r="BG4" s="3" t="s">
        <v>88</v>
      </c>
      <c r="BH4" s="3" t="s">
        <v>89</v>
      </c>
      <c r="BI4" s="4" t="s">
        <v>90</v>
      </c>
      <c r="BJ4" s="3"/>
      <c r="BK4" s="3"/>
      <c r="BL4" s="3"/>
      <c r="BM4" s="3"/>
    </row>
    <row r="5" spans="2:65" ht="186" thickBot="1" x14ac:dyDescent="0.35">
      <c r="B5" s="2">
        <v>44586.515636574077</v>
      </c>
      <c r="C5" s="3" t="s">
        <v>60</v>
      </c>
      <c r="D5" s="3" t="s">
        <v>60</v>
      </c>
      <c r="E5" s="3" t="s">
        <v>60</v>
      </c>
      <c r="F5" s="3" t="s">
        <v>61</v>
      </c>
      <c r="G5" s="3" t="s">
        <v>62</v>
      </c>
      <c r="H5" s="3" t="s">
        <v>63</v>
      </c>
      <c r="I5" s="3" t="s">
        <v>64</v>
      </c>
      <c r="J5" s="3" t="s">
        <v>64</v>
      </c>
      <c r="K5" s="3" t="s">
        <v>67</v>
      </c>
      <c r="L5" s="3" t="s">
        <v>67</v>
      </c>
      <c r="M5" s="3" t="s">
        <v>67</v>
      </c>
      <c r="N5" s="3" t="s">
        <v>67</v>
      </c>
      <c r="O5" s="3" t="s">
        <v>67</v>
      </c>
      <c r="P5" s="3" t="s">
        <v>64</v>
      </c>
      <c r="Q5" s="3" t="s">
        <v>63</v>
      </c>
      <c r="R5" s="3" t="s">
        <v>63</v>
      </c>
      <c r="S5" s="3" t="s">
        <v>63</v>
      </c>
      <c r="T5" s="3" t="s">
        <v>63</v>
      </c>
      <c r="U5" s="3" t="s">
        <v>63</v>
      </c>
      <c r="V5" s="3" t="s">
        <v>63</v>
      </c>
      <c r="W5" s="3" t="s">
        <v>65</v>
      </c>
      <c r="X5" s="3" t="s">
        <v>65</v>
      </c>
      <c r="Y5" s="3" t="s">
        <v>65</v>
      </c>
      <c r="Z5" s="3" t="s">
        <v>65</v>
      </c>
      <c r="AA5" s="3" t="s">
        <v>67</v>
      </c>
      <c r="AB5" s="3" t="s">
        <v>63</v>
      </c>
      <c r="AC5" s="3" t="s">
        <v>63</v>
      </c>
      <c r="AD5" s="3" t="s">
        <v>64</v>
      </c>
      <c r="AE5" s="3" t="s">
        <v>65</v>
      </c>
      <c r="AF5" s="3" t="s">
        <v>64</v>
      </c>
      <c r="AG5" s="3" t="s">
        <v>64</v>
      </c>
      <c r="AH5" s="3" t="s">
        <v>64</v>
      </c>
      <c r="AI5" s="3" t="s">
        <v>63</v>
      </c>
      <c r="AJ5" s="3" t="s">
        <v>63</v>
      </c>
      <c r="AK5" s="3" t="s">
        <v>63</v>
      </c>
      <c r="AL5" s="3" t="s">
        <v>68</v>
      </c>
      <c r="AM5" s="3" t="s">
        <v>68</v>
      </c>
      <c r="AN5" s="3" t="s">
        <v>69</v>
      </c>
      <c r="AO5" s="3" t="s">
        <v>69</v>
      </c>
      <c r="AP5" s="3" t="s">
        <v>69</v>
      </c>
      <c r="AQ5" s="3" t="s">
        <v>68</v>
      </c>
      <c r="AR5" s="3" t="s">
        <v>68</v>
      </c>
      <c r="AS5" s="3" t="s">
        <v>68</v>
      </c>
      <c r="AT5" s="3" t="s">
        <v>68</v>
      </c>
      <c r="AU5" s="3" t="s">
        <v>68</v>
      </c>
      <c r="AV5" s="3" t="s">
        <v>91</v>
      </c>
      <c r="AW5" s="3" t="s">
        <v>92</v>
      </c>
      <c r="AX5" s="3" t="s">
        <v>93</v>
      </c>
      <c r="AY5" s="3" t="s">
        <v>72</v>
      </c>
      <c r="AZ5" s="3" t="s">
        <v>72</v>
      </c>
      <c r="BA5" s="3" t="s">
        <v>94</v>
      </c>
      <c r="BB5" s="5">
        <v>2.8</v>
      </c>
      <c r="BC5" s="5">
        <v>3.1</v>
      </c>
      <c r="BD5" s="3" t="s">
        <v>95</v>
      </c>
      <c r="BE5" s="3" t="s">
        <v>96</v>
      </c>
      <c r="BF5" s="3" t="s">
        <v>97</v>
      </c>
      <c r="BG5" s="3" t="s">
        <v>98</v>
      </c>
      <c r="BH5" s="3" t="s">
        <v>89</v>
      </c>
      <c r="BI5" s="4" t="s">
        <v>99</v>
      </c>
      <c r="BJ5" s="3"/>
      <c r="BK5" s="3"/>
      <c r="BL5" s="3"/>
      <c r="BM5" s="3"/>
    </row>
    <row r="6" spans="2:65" ht="238.8" thickBot="1" x14ac:dyDescent="0.35">
      <c r="B6" s="2">
        <v>44587.364999999998</v>
      </c>
      <c r="C6" s="3" t="s">
        <v>60</v>
      </c>
      <c r="D6" s="3" t="s">
        <v>60</v>
      </c>
      <c r="E6" s="3" t="s">
        <v>60</v>
      </c>
      <c r="F6" s="3" t="s">
        <v>61</v>
      </c>
      <c r="G6" s="3" t="s">
        <v>62</v>
      </c>
      <c r="H6" s="3" t="s">
        <v>64</v>
      </c>
      <c r="I6" s="3" t="s">
        <v>63</v>
      </c>
      <c r="J6" s="3" t="s">
        <v>63</v>
      </c>
      <c r="K6" s="3" t="s">
        <v>67</v>
      </c>
      <c r="L6" s="3" t="s">
        <v>65</v>
      </c>
      <c r="M6" s="3" t="s">
        <v>64</v>
      </c>
      <c r="N6" s="3" t="s">
        <v>65</v>
      </c>
      <c r="O6" s="3" t="s">
        <v>67</v>
      </c>
      <c r="P6" s="3" t="s">
        <v>64</v>
      </c>
      <c r="Q6" s="3" t="s">
        <v>64</v>
      </c>
      <c r="R6" s="3" t="s">
        <v>64</v>
      </c>
      <c r="S6" s="3" t="s">
        <v>64</v>
      </c>
      <c r="T6" s="3" t="s">
        <v>64</v>
      </c>
      <c r="U6" s="3" t="s">
        <v>64</v>
      </c>
      <c r="V6" s="3" t="s">
        <v>64</v>
      </c>
      <c r="W6" s="3" t="s">
        <v>64</v>
      </c>
      <c r="X6" s="3" t="s">
        <v>64</v>
      </c>
      <c r="Y6" s="3" t="s">
        <v>64</v>
      </c>
      <c r="Z6" s="3" t="s">
        <v>65</v>
      </c>
      <c r="AA6" s="3" t="s">
        <v>64</v>
      </c>
      <c r="AB6" s="3" t="s">
        <v>64</v>
      </c>
      <c r="AC6" s="3" t="s">
        <v>64</v>
      </c>
      <c r="AD6" s="3" t="s">
        <v>65</v>
      </c>
      <c r="AE6" s="3" t="s">
        <v>64</v>
      </c>
      <c r="AF6" s="3" t="s">
        <v>63</v>
      </c>
      <c r="AG6" s="3" t="s">
        <v>64</v>
      </c>
      <c r="AH6" s="3" t="s">
        <v>63</v>
      </c>
      <c r="AI6" s="3" t="s">
        <v>63</v>
      </c>
      <c r="AJ6" s="3" t="s">
        <v>63</v>
      </c>
      <c r="AK6" s="3" t="s">
        <v>63</v>
      </c>
      <c r="AL6" s="3" t="s">
        <v>69</v>
      </c>
      <c r="AM6" s="3" t="s">
        <v>68</v>
      </c>
      <c r="AN6" s="3" t="s">
        <v>69</v>
      </c>
      <c r="AO6" s="3" t="s">
        <v>69</v>
      </c>
      <c r="AP6" s="3" t="s">
        <v>68</v>
      </c>
      <c r="AQ6" s="3" t="s">
        <v>68</v>
      </c>
      <c r="AR6" s="3" t="s">
        <v>68</v>
      </c>
      <c r="AS6" s="3" t="s">
        <v>69</v>
      </c>
      <c r="AT6" s="3" t="s">
        <v>68</v>
      </c>
      <c r="AU6" s="3" t="s">
        <v>69</v>
      </c>
      <c r="AV6" s="3" t="s">
        <v>91</v>
      </c>
      <c r="AW6" s="3" t="s">
        <v>92</v>
      </c>
      <c r="AX6" s="3" t="s">
        <v>72</v>
      </c>
      <c r="AY6" s="3" t="s">
        <v>72</v>
      </c>
      <c r="AZ6" s="3" t="s">
        <v>72</v>
      </c>
      <c r="BA6" s="3" t="s">
        <v>74</v>
      </c>
      <c r="BB6" s="5">
        <v>3.65</v>
      </c>
      <c r="BC6" s="5">
        <v>4</v>
      </c>
      <c r="BD6" s="3" t="s">
        <v>100</v>
      </c>
      <c r="BE6" s="3" t="s">
        <v>96</v>
      </c>
      <c r="BF6" s="3" t="s">
        <v>101</v>
      </c>
      <c r="BG6" s="3" t="s">
        <v>102</v>
      </c>
      <c r="BH6" s="3" t="s">
        <v>103</v>
      </c>
      <c r="BI6" s="4" t="s">
        <v>104</v>
      </c>
      <c r="BJ6" s="3"/>
      <c r="BK6" s="3"/>
      <c r="BL6" s="3"/>
      <c r="BM6" s="3"/>
    </row>
    <row r="7" spans="2:65" ht="199.2" thickBot="1" x14ac:dyDescent="0.35">
      <c r="B7" s="2">
        <v>44587.495486111111</v>
      </c>
      <c r="C7" s="3" t="s">
        <v>60</v>
      </c>
      <c r="D7" s="3" t="s">
        <v>60</v>
      </c>
      <c r="E7" s="3" t="s">
        <v>105</v>
      </c>
      <c r="F7" s="3" t="s">
        <v>61</v>
      </c>
      <c r="G7" s="6">
        <v>44688</v>
      </c>
      <c r="H7" s="3" t="s">
        <v>65</v>
      </c>
      <c r="I7" s="3" t="s">
        <v>65</v>
      </c>
      <c r="J7" s="3" t="s">
        <v>64</v>
      </c>
      <c r="K7" s="3" t="s">
        <v>64</v>
      </c>
      <c r="L7" s="3" t="s">
        <v>65</v>
      </c>
      <c r="M7" s="3" t="s">
        <v>64</v>
      </c>
      <c r="N7" s="3" t="s">
        <v>64</v>
      </c>
      <c r="O7" s="3" t="s">
        <v>67</v>
      </c>
      <c r="P7" s="3" t="s">
        <v>64</v>
      </c>
      <c r="Q7" s="3" t="s">
        <v>67</v>
      </c>
      <c r="R7" s="3" t="s">
        <v>65</v>
      </c>
      <c r="S7" s="3" t="s">
        <v>64</v>
      </c>
      <c r="T7" s="3" t="s">
        <v>64</v>
      </c>
      <c r="U7" s="3" t="s">
        <v>67</v>
      </c>
      <c r="V7" s="3" t="s">
        <v>64</v>
      </c>
      <c r="W7" s="3" t="s">
        <v>65</v>
      </c>
      <c r="X7" s="3" t="s">
        <v>63</v>
      </c>
      <c r="Y7" s="3" t="s">
        <v>63</v>
      </c>
      <c r="Z7" s="3" t="s">
        <v>63</v>
      </c>
      <c r="AA7" s="3" t="s">
        <v>63</v>
      </c>
      <c r="AB7" s="3" t="s">
        <v>63</v>
      </c>
      <c r="AC7" s="3" t="s">
        <v>67</v>
      </c>
      <c r="AD7" s="3" t="s">
        <v>63</v>
      </c>
      <c r="AE7" s="3" t="s">
        <v>64</v>
      </c>
      <c r="AF7" s="3" t="s">
        <v>64</v>
      </c>
      <c r="AG7" s="3" t="s">
        <v>64</v>
      </c>
      <c r="AH7" s="3" t="s">
        <v>63</v>
      </c>
      <c r="AI7" s="3" t="s">
        <v>63</v>
      </c>
      <c r="AJ7" s="3" t="s">
        <v>63</v>
      </c>
      <c r="AK7" s="3" t="s">
        <v>63</v>
      </c>
      <c r="AL7" s="3" t="s">
        <v>68</v>
      </c>
      <c r="AM7" s="3" t="s">
        <v>69</v>
      </c>
      <c r="AN7" s="3" t="s">
        <v>81</v>
      </c>
      <c r="AO7" s="3" t="s">
        <v>68</v>
      </c>
      <c r="AP7" s="3" t="s">
        <v>68</v>
      </c>
      <c r="AQ7" s="3" t="s">
        <v>68</v>
      </c>
      <c r="AR7" s="3" t="s">
        <v>68</v>
      </c>
      <c r="AS7" s="3" t="s">
        <v>69</v>
      </c>
      <c r="AT7" s="3" t="s">
        <v>69</v>
      </c>
      <c r="AU7" s="3" t="s">
        <v>68</v>
      </c>
      <c r="AV7" s="3" t="s">
        <v>82</v>
      </c>
      <c r="AW7" s="3" t="s">
        <v>83</v>
      </c>
      <c r="AX7" s="3" t="s">
        <v>72</v>
      </c>
      <c r="AY7" s="3" t="s">
        <v>72</v>
      </c>
      <c r="AZ7" s="3" t="s">
        <v>72</v>
      </c>
      <c r="BA7" s="3" t="s">
        <v>74</v>
      </c>
      <c r="BB7" s="5">
        <v>3.74</v>
      </c>
      <c r="BC7" s="5">
        <v>4.4000000000000004</v>
      </c>
      <c r="BD7" s="3" t="s">
        <v>95</v>
      </c>
      <c r="BE7" s="3" t="s">
        <v>106</v>
      </c>
      <c r="BF7" s="3" t="s">
        <v>77</v>
      </c>
      <c r="BG7" s="3" t="s">
        <v>107</v>
      </c>
      <c r="BH7" s="3" t="s">
        <v>79</v>
      </c>
      <c r="BI7" s="4" t="s">
        <v>108</v>
      </c>
      <c r="BJ7" s="3"/>
      <c r="BK7" s="3"/>
      <c r="BL7" s="3"/>
      <c r="BM7" s="3"/>
    </row>
    <row r="8" spans="2:65" ht="265.2" thickBot="1" x14ac:dyDescent="0.35">
      <c r="B8" s="2">
        <v>44587.501631944448</v>
      </c>
      <c r="C8" s="3" t="s">
        <v>60</v>
      </c>
      <c r="D8" s="3" t="s">
        <v>60</v>
      </c>
      <c r="E8" s="3" t="s">
        <v>60</v>
      </c>
      <c r="F8" s="3" t="s">
        <v>61</v>
      </c>
      <c r="G8" s="3" t="s">
        <v>62</v>
      </c>
      <c r="H8" s="3" t="s">
        <v>64</v>
      </c>
      <c r="I8" s="3" t="s">
        <v>64</v>
      </c>
      <c r="J8" s="3" t="s">
        <v>64</v>
      </c>
      <c r="K8" s="3" t="s">
        <v>64</v>
      </c>
      <c r="L8" s="3" t="s">
        <v>65</v>
      </c>
      <c r="M8" s="3" t="s">
        <v>65</v>
      </c>
      <c r="N8" s="3" t="s">
        <v>65</v>
      </c>
      <c r="O8" s="3" t="s">
        <v>65</v>
      </c>
      <c r="P8" s="3" t="s">
        <v>65</v>
      </c>
      <c r="Q8" s="3" t="s">
        <v>65</v>
      </c>
      <c r="R8" s="3" t="s">
        <v>66</v>
      </c>
      <c r="S8" s="3" t="s">
        <v>65</v>
      </c>
      <c r="T8" s="3" t="s">
        <v>65</v>
      </c>
      <c r="U8" s="3" t="s">
        <v>67</v>
      </c>
      <c r="V8" s="3" t="s">
        <v>64</v>
      </c>
      <c r="W8" s="3" t="s">
        <v>66</v>
      </c>
      <c r="X8" s="3" t="s">
        <v>64</v>
      </c>
      <c r="Y8" s="3" t="s">
        <v>64</v>
      </c>
      <c r="Z8" s="3" t="s">
        <v>66</v>
      </c>
      <c r="AA8" s="3" t="s">
        <v>66</v>
      </c>
      <c r="AB8" s="3" t="s">
        <v>65</v>
      </c>
      <c r="AC8" s="3" t="s">
        <v>67</v>
      </c>
      <c r="AD8" s="3" t="s">
        <v>67</v>
      </c>
      <c r="AE8" s="3" t="s">
        <v>67</v>
      </c>
      <c r="AF8" s="3" t="s">
        <v>67</v>
      </c>
      <c r="AG8" s="3" t="s">
        <v>65</v>
      </c>
      <c r="AH8" s="3" t="s">
        <v>66</v>
      </c>
      <c r="AI8" s="3" t="s">
        <v>66</v>
      </c>
      <c r="AJ8" s="3" t="s">
        <v>65</v>
      </c>
      <c r="AK8" s="3" t="s">
        <v>64</v>
      </c>
      <c r="AL8" s="3" t="s">
        <v>68</v>
      </c>
      <c r="AM8" s="3" t="s">
        <v>109</v>
      </c>
      <c r="AN8" s="3" t="s">
        <v>68</v>
      </c>
      <c r="AO8" s="3" t="s">
        <v>68</v>
      </c>
      <c r="AP8" s="3" t="s">
        <v>68</v>
      </c>
      <c r="AQ8" s="3" t="s">
        <v>68</v>
      </c>
      <c r="AR8" s="3" t="s">
        <v>68</v>
      </c>
      <c r="AS8" s="3" t="s">
        <v>68</v>
      </c>
      <c r="AT8" s="3" t="s">
        <v>68</v>
      </c>
      <c r="AU8" s="3" t="s">
        <v>68</v>
      </c>
      <c r="AV8" s="3" t="s">
        <v>70</v>
      </c>
      <c r="AW8" s="3" t="s">
        <v>71</v>
      </c>
      <c r="AX8" s="3" t="s">
        <v>72</v>
      </c>
      <c r="AY8" s="3" t="s">
        <v>72</v>
      </c>
      <c r="AZ8" s="3" t="s">
        <v>72</v>
      </c>
      <c r="BA8" s="3" t="s">
        <v>94</v>
      </c>
      <c r="BB8" s="5">
        <v>4</v>
      </c>
      <c r="BC8" s="5">
        <v>4.3</v>
      </c>
      <c r="BD8" s="3" t="s">
        <v>110</v>
      </c>
      <c r="BE8" s="3" t="s">
        <v>111</v>
      </c>
      <c r="BF8" s="3" t="s">
        <v>77</v>
      </c>
      <c r="BG8" s="3" t="s">
        <v>112</v>
      </c>
      <c r="BH8" s="3" t="s">
        <v>103</v>
      </c>
      <c r="BI8" s="4" t="s">
        <v>113</v>
      </c>
      <c r="BJ8" s="3"/>
      <c r="BK8" s="3"/>
      <c r="BL8" s="3"/>
      <c r="BM8" s="3"/>
    </row>
    <row r="9" spans="2:65" ht="186" thickBot="1" x14ac:dyDescent="0.35">
      <c r="B9" s="2">
        <v>44589.391400462962</v>
      </c>
      <c r="C9" s="3" t="s">
        <v>60</v>
      </c>
      <c r="D9" s="3" t="s">
        <v>60</v>
      </c>
      <c r="E9" s="3" t="s">
        <v>60</v>
      </c>
      <c r="F9" s="3" t="s">
        <v>61</v>
      </c>
      <c r="G9" s="6">
        <v>44783</v>
      </c>
      <c r="H9" s="3" t="s">
        <v>65</v>
      </c>
      <c r="I9" s="3" t="s">
        <v>65</v>
      </c>
      <c r="J9" s="3" t="s">
        <v>65</v>
      </c>
      <c r="K9" s="3" t="s">
        <v>64</v>
      </c>
      <c r="L9" s="3" t="s">
        <v>65</v>
      </c>
      <c r="M9" s="3" t="s">
        <v>64</v>
      </c>
      <c r="N9" s="3" t="s">
        <v>64</v>
      </c>
      <c r="O9" s="3" t="s">
        <v>64</v>
      </c>
      <c r="P9" s="3" t="s">
        <v>67</v>
      </c>
      <c r="Q9" s="3" t="s">
        <v>67</v>
      </c>
      <c r="R9" s="3" t="s">
        <v>66</v>
      </c>
      <c r="S9" s="3" t="s">
        <v>65</v>
      </c>
      <c r="T9" s="3" t="s">
        <v>66</v>
      </c>
      <c r="U9" s="3" t="s">
        <v>67</v>
      </c>
      <c r="V9" s="3" t="s">
        <v>67</v>
      </c>
      <c r="W9" s="3" t="s">
        <v>66</v>
      </c>
      <c r="X9" s="3" t="s">
        <v>64</v>
      </c>
      <c r="Y9" s="3" t="s">
        <v>65</v>
      </c>
      <c r="Z9" s="3" t="s">
        <v>66</v>
      </c>
      <c r="AA9" s="3" t="s">
        <v>63</v>
      </c>
      <c r="AB9" s="3" t="s">
        <v>67</v>
      </c>
      <c r="AC9" s="3" t="s">
        <v>67</v>
      </c>
      <c r="AD9" s="3" t="s">
        <v>67</v>
      </c>
      <c r="AE9" s="3" t="s">
        <v>66</v>
      </c>
      <c r="AF9" s="3" t="s">
        <v>67</v>
      </c>
      <c r="AG9" s="3" t="s">
        <v>67</v>
      </c>
      <c r="AH9" s="3" t="s">
        <v>66</v>
      </c>
      <c r="AI9" s="3" t="s">
        <v>66</v>
      </c>
      <c r="AJ9" s="3" t="s">
        <v>65</v>
      </c>
      <c r="AK9" s="3" t="s">
        <v>67</v>
      </c>
      <c r="AL9" s="3" t="s">
        <v>81</v>
      </c>
      <c r="AM9" s="3" t="s">
        <v>68</v>
      </c>
      <c r="AN9" s="3" t="s">
        <v>68</v>
      </c>
      <c r="AO9" s="3" t="s">
        <v>68</v>
      </c>
      <c r="AP9" s="3" t="s">
        <v>68</v>
      </c>
      <c r="AQ9" s="3" t="s">
        <v>68</v>
      </c>
      <c r="AR9" s="3" t="s">
        <v>68</v>
      </c>
      <c r="AS9" s="3" t="s">
        <v>68</v>
      </c>
      <c r="AT9" s="3" t="s">
        <v>68</v>
      </c>
      <c r="AU9" s="3" t="s">
        <v>68</v>
      </c>
      <c r="AV9" s="3" t="s">
        <v>70</v>
      </c>
      <c r="AW9" s="3" t="s">
        <v>71</v>
      </c>
      <c r="AX9" s="3" t="s">
        <v>72</v>
      </c>
      <c r="AY9" s="3" t="s">
        <v>93</v>
      </c>
      <c r="AZ9" s="3" t="s">
        <v>72</v>
      </c>
      <c r="BA9" s="3" t="s">
        <v>94</v>
      </c>
      <c r="BB9" s="5">
        <v>4</v>
      </c>
      <c r="BC9" s="5">
        <v>4.5</v>
      </c>
      <c r="BD9" s="3" t="s">
        <v>75</v>
      </c>
      <c r="BE9" s="3" t="s">
        <v>114</v>
      </c>
      <c r="BF9" s="3" t="s">
        <v>87</v>
      </c>
      <c r="BG9" s="3" t="s">
        <v>115</v>
      </c>
      <c r="BH9" s="3" t="s">
        <v>89</v>
      </c>
      <c r="BI9" s="4" t="s">
        <v>116</v>
      </c>
      <c r="BJ9" s="3"/>
      <c r="BK9" s="3"/>
      <c r="BL9" s="3"/>
      <c r="BM9" s="3"/>
    </row>
    <row r="10" spans="2:65" ht="186" thickBot="1" x14ac:dyDescent="0.35">
      <c r="B10" s="2">
        <v>44592.427881944444</v>
      </c>
      <c r="C10" s="3" t="s">
        <v>60</v>
      </c>
      <c r="D10" s="3" t="s">
        <v>60</v>
      </c>
      <c r="E10" s="3" t="s">
        <v>60</v>
      </c>
      <c r="F10" s="3" t="s">
        <v>117</v>
      </c>
      <c r="G10" s="6">
        <v>44563</v>
      </c>
      <c r="H10" s="3" t="s">
        <v>64</v>
      </c>
      <c r="I10" s="3" t="s">
        <v>63</v>
      </c>
      <c r="J10" s="3" t="s">
        <v>64</v>
      </c>
      <c r="K10" s="3" t="s">
        <v>65</v>
      </c>
      <c r="L10" s="3" t="s">
        <v>67</v>
      </c>
      <c r="M10" s="3" t="s">
        <v>64</v>
      </c>
      <c r="N10" s="3" t="s">
        <v>65</v>
      </c>
      <c r="O10" s="3" t="s">
        <v>65</v>
      </c>
      <c r="P10" s="3" t="s">
        <v>64</v>
      </c>
      <c r="Q10" s="3" t="s">
        <v>64</v>
      </c>
      <c r="R10" s="3" t="s">
        <v>65</v>
      </c>
      <c r="S10" s="3" t="s">
        <v>64</v>
      </c>
      <c r="T10" s="3" t="s">
        <v>63</v>
      </c>
      <c r="U10" s="3" t="s">
        <v>63</v>
      </c>
      <c r="V10" s="3" t="s">
        <v>64</v>
      </c>
      <c r="W10" s="3" t="s">
        <v>67</v>
      </c>
      <c r="X10" s="3" t="s">
        <v>63</v>
      </c>
      <c r="Y10" s="3" t="s">
        <v>63</v>
      </c>
      <c r="Z10" s="3" t="s">
        <v>67</v>
      </c>
      <c r="AA10" s="3" t="s">
        <v>65</v>
      </c>
      <c r="AB10" s="3" t="s">
        <v>63</v>
      </c>
      <c r="AC10" s="3" t="s">
        <v>65</v>
      </c>
      <c r="AD10" s="3" t="s">
        <v>64</v>
      </c>
      <c r="AE10" s="3" t="s">
        <v>65</v>
      </c>
      <c r="AF10" s="3" t="s">
        <v>65</v>
      </c>
      <c r="AG10" s="3" t="s">
        <v>63</v>
      </c>
      <c r="AH10" s="3" t="s">
        <v>65</v>
      </c>
      <c r="AI10" s="3" t="s">
        <v>64</v>
      </c>
      <c r="AJ10" s="3" t="s">
        <v>63</v>
      </c>
      <c r="AK10" s="3" t="s">
        <v>63</v>
      </c>
      <c r="AL10" s="3" t="s">
        <v>68</v>
      </c>
      <c r="AM10" s="3" t="s">
        <v>69</v>
      </c>
      <c r="AN10" s="3" t="s">
        <v>69</v>
      </c>
      <c r="AO10" s="3" t="s">
        <v>69</v>
      </c>
      <c r="AP10" s="3" t="s">
        <v>68</v>
      </c>
      <c r="AQ10" s="3" t="s">
        <v>68</v>
      </c>
      <c r="AR10" s="3" t="s">
        <v>69</v>
      </c>
      <c r="AS10" s="3" t="s">
        <v>68</v>
      </c>
      <c r="AT10" s="3" t="s">
        <v>68</v>
      </c>
      <c r="AU10" s="3" t="s">
        <v>68</v>
      </c>
      <c r="AV10" s="3" t="s">
        <v>82</v>
      </c>
      <c r="AW10" s="3" t="s">
        <v>83</v>
      </c>
      <c r="AX10" s="3" t="s">
        <v>72</v>
      </c>
      <c r="AY10" s="3" t="s">
        <v>93</v>
      </c>
      <c r="AZ10" s="3" t="s">
        <v>72</v>
      </c>
      <c r="BA10" s="3" t="s">
        <v>94</v>
      </c>
      <c r="BB10" s="5">
        <v>4</v>
      </c>
      <c r="BC10" s="5">
        <v>4.16</v>
      </c>
      <c r="BD10" s="3" t="s">
        <v>118</v>
      </c>
      <c r="BE10" s="3" t="s">
        <v>119</v>
      </c>
      <c r="BF10" s="3" t="s">
        <v>77</v>
      </c>
      <c r="BG10" s="3" t="s">
        <v>120</v>
      </c>
      <c r="BH10" s="3" t="s">
        <v>79</v>
      </c>
      <c r="BI10" s="4" t="s">
        <v>80</v>
      </c>
      <c r="BJ10" s="3"/>
      <c r="BK10" s="3"/>
      <c r="BL10" s="3"/>
      <c r="BM10" s="3"/>
    </row>
    <row r="11" spans="2:65" ht="370.8" thickBot="1" x14ac:dyDescent="0.35">
      <c r="B11" s="2">
        <v>44592.435115740744</v>
      </c>
      <c r="C11" s="3" t="s">
        <v>60</v>
      </c>
      <c r="D11" s="3" t="s">
        <v>60</v>
      </c>
      <c r="E11" s="3" t="s">
        <v>60</v>
      </c>
      <c r="F11" s="3" t="s">
        <v>61</v>
      </c>
      <c r="G11" s="3" t="s">
        <v>62</v>
      </c>
      <c r="H11" s="3" t="s">
        <v>65</v>
      </c>
      <c r="I11" s="3" t="s">
        <v>63</v>
      </c>
      <c r="J11" s="3" t="s">
        <v>63</v>
      </c>
      <c r="K11" s="3" t="s">
        <v>64</v>
      </c>
      <c r="L11" s="3" t="s">
        <v>67</v>
      </c>
      <c r="M11" s="3" t="s">
        <v>63</v>
      </c>
      <c r="N11" s="3" t="s">
        <v>66</v>
      </c>
      <c r="O11" s="3" t="s">
        <v>65</v>
      </c>
      <c r="P11" s="3" t="s">
        <v>65</v>
      </c>
      <c r="Q11" s="3" t="s">
        <v>64</v>
      </c>
      <c r="R11" s="3" t="s">
        <v>63</v>
      </c>
      <c r="S11" s="3" t="s">
        <v>64</v>
      </c>
      <c r="T11" s="3" t="s">
        <v>63</v>
      </c>
      <c r="U11" s="3" t="s">
        <v>65</v>
      </c>
      <c r="V11" s="3" t="s">
        <v>65</v>
      </c>
      <c r="W11" s="3" t="s">
        <v>67</v>
      </c>
      <c r="X11" s="3" t="s">
        <v>64</v>
      </c>
      <c r="Y11" s="3" t="s">
        <v>65</v>
      </c>
      <c r="Z11" s="3" t="s">
        <v>67</v>
      </c>
      <c r="AA11" s="3" t="s">
        <v>66</v>
      </c>
      <c r="AB11" s="3" t="s">
        <v>64</v>
      </c>
      <c r="AC11" s="3" t="s">
        <v>63</v>
      </c>
      <c r="AD11" s="3" t="s">
        <v>65</v>
      </c>
      <c r="AE11" s="3" t="s">
        <v>65</v>
      </c>
      <c r="AF11" s="3" t="s">
        <v>64</v>
      </c>
      <c r="AG11" s="3" t="s">
        <v>63</v>
      </c>
      <c r="AH11" s="3" t="s">
        <v>63</v>
      </c>
      <c r="AI11" s="3" t="s">
        <v>63</v>
      </c>
      <c r="AJ11" s="3" t="s">
        <v>64</v>
      </c>
      <c r="AK11" s="3" t="s">
        <v>63</v>
      </c>
      <c r="AL11" s="3" t="s">
        <v>81</v>
      </c>
      <c r="AM11" s="3" t="s">
        <v>68</v>
      </c>
      <c r="AN11" s="3" t="s">
        <v>68</v>
      </c>
      <c r="AO11" s="3" t="s">
        <v>81</v>
      </c>
      <c r="AP11" s="3" t="s">
        <v>81</v>
      </c>
      <c r="AQ11" s="3" t="s">
        <v>81</v>
      </c>
      <c r="AR11" s="3" t="s">
        <v>68</v>
      </c>
      <c r="AS11" s="3" t="s">
        <v>81</v>
      </c>
      <c r="AT11" s="3" t="s">
        <v>68</v>
      </c>
      <c r="AU11" s="3" t="s">
        <v>68</v>
      </c>
      <c r="AV11" s="3" t="s">
        <v>82</v>
      </c>
      <c r="AW11" s="3" t="s">
        <v>83</v>
      </c>
      <c r="AX11" s="3" t="s">
        <v>93</v>
      </c>
      <c r="AY11" s="3" t="s">
        <v>121</v>
      </c>
      <c r="AZ11" s="3" t="s">
        <v>72</v>
      </c>
      <c r="BA11" s="3" t="s">
        <v>84</v>
      </c>
      <c r="BB11" s="5">
        <v>3</v>
      </c>
      <c r="BC11" s="5">
        <v>3.8</v>
      </c>
      <c r="BD11" s="3" t="s">
        <v>100</v>
      </c>
      <c r="BE11" s="3" t="s">
        <v>122</v>
      </c>
      <c r="BF11" s="3" t="s">
        <v>77</v>
      </c>
      <c r="BG11" s="3" t="s">
        <v>123</v>
      </c>
      <c r="BH11" s="3" t="s">
        <v>124</v>
      </c>
      <c r="BI11" s="4" t="s">
        <v>125</v>
      </c>
      <c r="BJ11" s="3"/>
      <c r="BK11" s="3"/>
      <c r="BL11" s="3"/>
      <c r="BM11" s="3"/>
    </row>
    <row r="12" spans="2:65" ht="212.4" thickBot="1" x14ac:dyDescent="0.35">
      <c r="B12" s="2">
        <v>44592.452002314814</v>
      </c>
      <c r="C12" s="3" t="s">
        <v>60</v>
      </c>
      <c r="D12" s="3" t="s">
        <v>60</v>
      </c>
      <c r="E12" s="3" t="s">
        <v>60</v>
      </c>
      <c r="F12" s="3" t="s">
        <v>126</v>
      </c>
      <c r="G12" s="6">
        <v>44688</v>
      </c>
      <c r="H12" s="3" t="s">
        <v>65</v>
      </c>
      <c r="I12" s="3" t="s">
        <v>65</v>
      </c>
      <c r="J12" s="3" t="s">
        <v>65</v>
      </c>
      <c r="K12" s="3" t="s">
        <v>64</v>
      </c>
      <c r="L12" s="3" t="s">
        <v>67</v>
      </c>
      <c r="M12" s="3" t="s">
        <v>65</v>
      </c>
      <c r="N12" s="3" t="s">
        <v>65</v>
      </c>
      <c r="O12" s="3" t="s">
        <v>64</v>
      </c>
      <c r="P12" s="3" t="s">
        <v>64</v>
      </c>
      <c r="Q12" s="3" t="s">
        <v>67</v>
      </c>
      <c r="R12" s="3" t="s">
        <v>66</v>
      </c>
      <c r="S12" s="3" t="s">
        <v>64</v>
      </c>
      <c r="T12" s="3" t="s">
        <v>63</v>
      </c>
      <c r="U12" s="3" t="s">
        <v>65</v>
      </c>
      <c r="V12" s="3" t="s">
        <v>65</v>
      </c>
      <c r="W12" s="3" t="s">
        <v>63</v>
      </c>
      <c r="X12" s="3" t="s">
        <v>67</v>
      </c>
      <c r="Y12" s="3" t="s">
        <v>63</v>
      </c>
      <c r="Z12" s="3" t="s">
        <v>66</v>
      </c>
      <c r="AA12" s="3" t="s">
        <v>66</v>
      </c>
      <c r="AB12" s="3" t="s">
        <v>65</v>
      </c>
      <c r="AC12" s="3" t="s">
        <v>65</v>
      </c>
      <c r="AD12" s="3" t="s">
        <v>64</v>
      </c>
      <c r="AE12" s="3" t="s">
        <v>67</v>
      </c>
      <c r="AF12" s="3" t="s">
        <v>64</v>
      </c>
      <c r="AG12" s="3" t="s">
        <v>65</v>
      </c>
      <c r="AH12" s="3" t="s">
        <v>65</v>
      </c>
      <c r="AI12" s="3" t="s">
        <v>67</v>
      </c>
      <c r="AJ12" s="3" t="s">
        <v>64</v>
      </c>
      <c r="AK12" s="3" t="s">
        <v>64</v>
      </c>
      <c r="AL12" s="3" t="s">
        <v>68</v>
      </c>
      <c r="AM12" s="3" t="s">
        <v>68</v>
      </c>
      <c r="AN12" s="3" t="s">
        <v>68</v>
      </c>
      <c r="AO12" s="3" t="s">
        <v>68</v>
      </c>
      <c r="AP12" s="3" t="s">
        <v>68</v>
      </c>
      <c r="AQ12" s="3" t="s">
        <v>68</v>
      </c>
      <c r="AR12" s="3" t="s">
        <v>68</v>
      </c>
      <c r="AS12" s="3" t="s">
        <v>69</v>
      </c>
      <c r="AT12" s="3" t="s">
        <v>69</v>
      </c>
      <c r="AU12" s="3" t="s">
        <v>68</v>
      </c>
      <c r="AV12" s="3" t="s">
        <v>82</v>
      </c>
      <c r="AW12" s="3" t="s">
        <v>83</v>
      </c>
      <c r="AX12" s="3" t="s">
        <v>73</v>
      </c>
      <c r="AY12" s="3" t="s">
        <v>72</v>
      </c>
      <c r="AZ12" s="3" t="s">
        <v>72</v>
      </c>
      <c r="BA12" s="3" t="s">
        <v>94</v>
      </c>
      <c r="BB12" s="5">
        <v>4</v>
      </c>
      <c r="BC12" s="5">
        <v>4.3</v>
      </c>
      <c r="BD12" s="3" t="s">
        <v>75</v>
      </c>
      <c r="BE12" s="3" t="s">
        <v>127</v>
      </c>
      <c r="BF12" s="3" t="s">
        <v>87</v>
      </c>
      <c r="BG12" s="3" t="s">
        <v>128</v>
      </c>
      <c r="BH12" s="3" t="s">
        <v>89</v>
      </c>
      <c r="BI12" s="4" t="s">
        <v>129</v>
      </c>
      <c r="BJ12" s="3"/>
      <c r="BK12" s="3"/>
      <c r="BL12" s="3"/>
      <c r="BM12" s="3"/>
    </row>
    <row r="13" spans="2:65" ht="186" thickBot="1" x14ac:dyDescent="0.35">
      <c r="B13" s="2">
        <v>44592.530162037037</v>
      </c>
      <c r="C13" s="3" t="s">
        <v>60</v>
      </c>
      <c r="D13" s="3" t="s">
        <v>60</v>
      </c>
      <c r="E13" s="3" t="s">
        <v>60</v>
      </c>
      <c r="F13" s="3" t="s">
        <v>61</v>
      </c>
      <c r="G13" s="6">
        <v>44688</v>
      </c>
      <c r="H13" s="3" t="s">
        <v>63</v>
      </c>
      <c r="I13" s="3" t="s">
        <v>63</v>
      </c>
      <c r="J13" s="3" t="s">
        <v>63</v>
      </c>
      <c r="K13" s="3" t="s">
        <v>67</v>
      </c>
      <c r="L13" s="3" t="s">
        <v>65</v>
      </c>
      <c r="M13" s="3" t="s">
        <v>63</v>
      </c>
      <c r="N13" s="3" t="s">
        <v>64</v>
      </c>
      <c r="O13" s="3" t="s">
        <v>65</v>
      </c>
      <c r="P13" s="3" t="s">
        <v>66</v>
      </c>
      <c r="Q13" s="3" t="s">
        <v>63</v>
      </c>
      <c r="R13" s="3" t="s">
        <v>65</v>
      </c>
      <c r="S13" s="3" t="s">
        <v>63</v>
      </c>
      <c r="T13" s="3" t="s">
        <v>67</v>
      </c>
      <c r="U13" s="3" t="s">
        <v>67</v>
      </c>
      <c r="V13" s="3" t="s">
        <v>67</v>
      </c>
      <c r="W13" s="3" t="s">
        <v>67</v>
      </c>
      <c r="X13" s="3" t="s">
        <v>65</v>
      </c>
      <c r="Y13" s="3" t="s">
        <v>63</v>
      </c>
      <c r="Z13" s="3" t="s">
        <v>67</v>
      </c>
      <c r="AA13" s="3" t="s">
        <v>65</v>
      </c>
      <c r="AB13" s="3" t="s">
        <v>67</v>
      </c>
      <c r="AC13" s="3" t="s">
        <v>63</v>
      </c>
      <c r="AD13" s="3" t="s">
        <v>63</v>
      </c>
      <c r="AE13" s="3" t="s">
        <v>63</v>
      </c>
      <c r="AF13" s="3" t="s">
        <v>65</v>
      </c>
      <c r="AG13" s="3" t="s">
        <v>63</v>
      </c>
      <c r="AH13" s="3" t="s">
        <v>63</v>
      </c>
      <c r="AI13" s="3" t="s">
        <v>65</v>
      </c>
      <c r="AJ13" s="3" t="s">
        <v>63</v>
      </c>
      <c r="AK13" s="3" t="s">
        <v>65</v>
      </c>
      <c r="AL13" s="3" t="s">
        <v>81</v>
      </c>
      <c r="AM13" s="3" t="s">
        <v>81</v>
      </c>
      <c r="AN13" s="3" t="s">
        <v>69</v>
      </c>
      <c r="AO13" s="3" t="s">
        <v>68</v>
      </c>
      <c r="AP13" s="3" t="s">
        <v>81</v>
      </c>
      <c r="AQ13" s="3" t="s">
        <v>81</v>
      </c>
      <c r="AR13" s="3" t="s">
        <v>81</v>
      </c>
      <c r="AS13" s="3" t="s">
        <v>81</v>
      </c>
      <c r="AT13" s="3" t="s">
        <v>81</v>
      </c>
      <c r="AU13" s="3" t="s">
        <v>69</v>
      </c>
      <c r="AV13" s="3" t="s">
        <v>82</v>
      </c>
      <c r="AW13" s="3" t="s">
        <v>83</v>
      </c>
      <c r="AX13" s="3" t="s">
        <v>130</v>
      </c>
      <c r="AY13" s="3" t="s">
        <v>73</v>
      </c>
      <c r="AZ13" s="3" t="s">
        <v>130</v>
      </c>
      <c r="BA13" s="3" t="s">
        <v>94</v>
      </c>
      <c r="BB13" s="5">
        <v>3.91</v>
      </c>
      <c r="BC13" s="5">
        <v>4.1500000000000004</v>
      </c>
      <c r="BD13" s="3" t="s">
        <v>95</v>
      </c>
      <c r="BE13" s="3" t="s">
        <v>86</v>
      </c>
      <c r="BF13" s="3" t="s">
        <v>101</v>
      </c>
      <c r="BG13" s="3" t="s">
        <v>131</v>
      </c>
      <c r="BH13" s="3" t="s">
        <v>103</v>
      </c>
      <c r="BI13" s="4" t="s">
        <v>132</v>
      </c>
      <c r="BJ13" s="3"/>
      <c r="BK13" s="3"/>
      <c r="BL13" s="3"/>
      <c r="BM13" s="3"/>
    </row>
    <row r="14" spans="2:65" ht="265.2" thickBot="1" x14ac:dyDescent="0.35">
      <c r="B14" s="2">
        <v>44592.62909722222</v>
      </c>
      <c r="C14" s="3" t="s">
        <v>60</v>
      </c>
      <c r="D14" s="3" t="s">
        <v>60</v>
      </c>
      <c r="E14" s="3" t="s">
        <v>60</v>
      </c>
      <c r="F14" s="3" t="s">
        <v>133</v>
      </c>
      <c r="G14" s="6">
        <v>44563</v>
      </c>
      <c r="H14" s="3" t="s">
        <v>65</v>
      </c>
      <c r="I14" s="3" t="s">
        <v>64</v>
      </c>
      <c r="J14" s="3" t="s">
        <v>63</v>
      </c>
      <c r="K14" s="3" t="s">
        <v>65</v>
      </c>
      <c r="L14" s="3" t="s">
        <v>65</v>
      </c>
      <c r="M14" s="3" t="s">
        <v>64</v>
      </c>
      <c r="N14" s="3" t="s">
        <v>67</v>
      </c>
      <c r="O14" s="3" t="s">
        <v>67</v>
      </c>
      <c r="P14" s="3" t="s">
        <v>64</v>
      </c>
      <c r="Q14" s="3" t="s">
        <v>63</v>
      </c>
      <c r="R14" s="3" t="s">
        <v>66</v>
      </c>
      <c r="S14" s="3" t="s">
        <v>63</v>
      </c>
      <c r="T14" s="3" t="s">
        <v>63</v>
      </c>
      <c r="U14" s="3" t="s">
        <v>65</v>
      </c>
      <c r="V14" s="3" t="s">
        <v>63</v>
      </c>
      <c r="W14" s="3" t="s">
        <v>66</v>
      </c>
      <c r="X14" s="3" t="s">
        <v>63</v>
      </c>
      <c r="Y14" s="3" t="s">
        <v>63</v>
      </c>
      <c r="Z14" s="3" t="s">
        <v>66</v>
      </c>
      <c r="AA14" s="3" t="s">
        <v>63</v>
      </c>
      <c r="AB14" s="3" t="s">
        <v>63</v>
      </c>
      <c r="AC14" s="3" t="s">
        <v>67</v>
      </c>
      <c r="AD14" s="3" t="s">
        <v>64</v>
      </c>
      <c r="AE14" s="3" t="s">
        <v>66</v>
      </c>
      <c r="AF14" s="3" t="s">
        <v>63</v>
      </c>
      <c r="AG14" s="3" t="s">
        <v>65</v>
      </c>
      <c r="AH14" s="3" t="s">
        <v>67</v>
      </c>
      <c r="AI14" s="3" t="s">
        <v>66</v>
      </c>
      <c r="AJ14" s="3" t="s">
        <v>63</v>
      </c>
      <c r="AK14" s="3" t="s">
        <v>63</v>
      </c>
      <c r="AL14" s="3" t="s">
        <v>68</v>
      </c>
      <c r="AM14" s="3" t="s">
        <v>81</v>
      </c>
      <c r="AN14" s="3" t="s">
        <v>68</v>
      </c>
      <c r="AO14" s="3" t="s">
        <v>68</v>
      </c>
      <c r="AP14" s="3" t="s">
        <v>68</v>
      </c>
      <c r="AQ14" s="3" t="s">
        <v>81</v>
      </c>
      <c r="AR14" s="3" t="s">
        <v>68</v>
      </c>
      <c r="AS14" s="3" t="s">
        <v>81</v>
      </c>
      <c r="AT14" s="3" t="s">
        <v>68</v>
      </c>
      <c r="AU14" s="3" t="s">
        <v>69</v>
      </c>
      <c r="AV14" s="3" t="s">
        <v>82</v>
      </c>
      <c r="AW14" s="3" t="s">
        <v>83</v>
      </c>
      <c r="AX14" s="3" t="s">
        <v>130</v>
      </c>
      <c r="AY14" s="3" t="s">
        <v>72</v>
      </c>
      <c r="AZ14" s="3" t="s">
        <v>130</v>
      </c>
      <c r="BA14" s="3" t="s">
        <v>74</v>
      </c>
      <c r="BB14" s="5">
        <v>4</v>
      </c>
      <c r="BC14" s="5">
        <v>4.1500000000000004</v>
      </c>
      <c r="BD14" s="3" t="s">
        <v>134</v>
      </c>
      <c r="BE14" s="3" t="s">
        <v>135</v>
      </c>
      <c r="BF14" s="3" t="s">
        <v>97</v>
      </c>
      <c r="BG14" s="3" t="s">
        <v>136</v>
      </c>
      <c r="BH14" s="3" t="s">
        <v>103</v>
      </c>
      <c r="BI14" s="4" t="s">
        <v>90</v>
      </c>
      <c r="BJ14" s="3"/>
      <c r="BK14" s="3"/>
      <c r="BL14" s="3"/>
      <c r="BM14" s="3"/>
    </row>
    <row r="15" spans="2:65" ht="225.6" thickBot="1" x14ac:dyDescent="0.35">
      <c r="B15" s="2">
        <v>44592.708981481483</v>
      </c>
      <c r="C15" s="3" t="s">
        <v>60</v>
      </c>
      <c r="D15" s="3" t="s">
        <v>60</v>
      </c>
      <c r="E15" s="3" t="s">
        <v>105</v>
      </c>
      <c r="F15" s="3" t="s">
        <v>61</v>
      </c>
      <c r="G15" s="6">
        <v>44624</v>
      </c>
      <c r="H15" s="3" t="s">
        <v>64</v>
      </c>
      <c r="I15" s="3" t="s">
        <v>64</v>
      </c>
      <c r="J15" s="3" t="s">
        <v>63</v>
      </c>
      <c r="K15" s="3" t="s">
        <v>64</v>
      </c>
      <c r="L15" s="3" t="s">
        <v>65</v>
      </c>
      <c r="M15" s="3" t="s">
        <v>65</v>
      </c>
      <c r="N15" s="3" t="s">
        <v>64</v>
      </c>
      <c r="O15" s="3" t="s">
        <v>64</v>
      </c>
      <c r="P15" s="3" t="s">
        <v>65</v>
      </c>
      <c r="Q15" s="3" t="s">
        <v>67</v>
      </c>
      <c r="R15" s="3" t="s">
        <v>66</v>
      </c>
      <c r="S15" s="3" t="s">
        <v>64</v>
      </c>
      <c r="T15" s="3" t="s">
        <v>63</v>
      </c>
      <c r="U15" s="3" t="s">
        <v>65</v>
      </c>
      <c r="V15" s="3" t="s">
        <v>65</v>
      </c>
      <c r="W15" s="3" t="s">
        <v>67</v>
      </c>
      <c r="X15" s="3" t="s">
        <v>63</v>
      </c>
      <c r="Y15" s="3" t="s">
        <v>63</v>
      </c>
      <c r="Z15" s="3" t="s">
        <v>66</v>
      </c>
      <c r="AA15" s="3" t="s">
        <v>67</v>
      </c>
      <c r="AB15" s="3" t="s">
        <v>65</v>
      </c>
      <c r="AC15" s="3" t="s">
        <v>66</v>
      </c>
      <c r="AD15" s="3" t="s">
        <v>64</v>
      </c>
      <c r="AE15" s="3" t="s">
        <v>65</v>
      </c>
      <c r="AF15" s="3" t="s">
        <v>66</v>
      </c>
      <c r="AG15" s="3" t="s">
        <v>64</v>
      </c>
      <c r="AH15" s="3" t="s">
        <v>65</v>
      </c>
      <c r="AI15" s="3" t="s">
        <v>66</v>
      </c>
      <c r="AJ15" s="3" t="s">
        <v>65</v>
      </c>
      <c r="AK15" s="3" t="s">
        <v>63</v>
      </c>
      <c r="AL15" s="3" t="s">
        <v>68</v>
      </c>
      <c r="AM15" s="3" t="s">
        <v>68</v>
      </c>
      <c r="AN15" s="3" t="s">
        <v>69</v>
      </c>
      <c r="AO15" s="3" t="s">
        <v>68</v>
      </c>
      <c r="AP15" s="3" t="s">
        <v>69</v>
      </c>
      <c r="AQ15" s="3" t="s">
        <v>68</v>
      </c>
      <c r="AR15" s="3" t="s">
        <v>69</v>
      </c>
      <c r="AS15" s="3" t="s">
        <v>69</v>
      </c>
      <c r="AT15" s="3" t="s">
        <v>68</v>
      </c>
      <c r="AU15" s="3" t="s">
        <v>68</v>
      </c>
      <c r="AV15" s="3" t="s">
        <v>82</v>
      </c>
      <c r="AW15" s="3" t="s">
        <v>83</v>
      </c>
      <c r="AX15" s="3" t="s">
        <v>72</v>
      </c>
      <c r="AY15" s="3" t="s">
        <v>73</v>
      </c>
      <c r="AZ15" s="3" t="s">
        <v>73</v>
      </c>
      <c r="BA15" s="3" t="s">
        <v>84</v>
      </c>
      <c r="BB15" s="5">
        <v>4</v>
      </c>
      <c r="BC15" s="5">
        <v>4.4000000000000004</v>
      </c>
      <c r="BD15" s="3" t="s">
        <v>137</v>
      </c>
      <c r="BE15" s="3" t="s">
        <v>127</v>
      </c>
      <c r="BF15" s="3" t="s">
        <v>87</v>
      </c>
      <c r="BG15" s="3" t="s">
        <v>138</v>
      </c>
      <c r="BH15" s="3" t="s">
        <v>79</v>
      </c>
      <c r="BI15" s="4" t="s">
        <v>139</v>
      </c>
      <c r="BJ15" s="3"/>
      <c r="BK15" s="3"/>
      <c r="BL15" s="3"/>
      <c r="BM15" s="3"/>
    </row>
    <row r="16" spans="2:65" ht="225.6" thickBot="1" x14ac:dyDescent="0.35">
      <c r="B16" s="2">
        <v>44593.519293981481</v>
      </c>
      <c r="C16" s="3" t="s">
        <v>60</v>
      </c>
      <c r="D16" s="3" t="s">
        <v>60</v>
      </c>
      <c r="E16" s="3" t="s">
        <v>105</v>
      </c>
      <c r="F16" s="3" t="s">
        <v>126</v>
      </c>
      <c r="G16" s="6">
        <v>44563</v>
      </c>
      <c r="H16" s="3" t="s">
        <v>63</v>
      </c>
      <c r="I16" s="3" t="s">
        <v>64</v>
      </c>
      <c r="J16" s="3" t="s">
        <v>63</v>
      </c>
      <c r="K16" s="3" t="s">
        <v>65</v>
      </c>
      <c r="L16" s="3" t="s">
        <v>65</v>
      </c>
      <c r="M16" s="3" t="s">
        <v>65</v>
      </c>
      <c r="N16" s="3" t="s">
        <v>65</v>
      </c>
      <c r="O16" s="3" t="s">
        <v>67</v>
      </c>
      <c r="P16" s="3" t="s">
        <v>64</v>
      </c>
      <c r="Q16" s="3" t="s">
        <v>64</v>
      </c>
      <c r="R16" s="3" t="s">
        <v>65</v>
      </c>
      <c r="S16" s="3" t="s">
        <v>64</v>
      </c>
      <c r="T16" s="3" t="s">
        <v>63</v>
      </c>
      <c r="U16" s="3" t="s">
        <v>65</v>
      </c>
      <c r="V16" s="3" t="s">
        <v>64</v>
      </c>
      <c r="W16" s="3" t="s">
        <v>67</v>
      </c>
      <c r="X16" s="3" t="s">
        <v>64</v>
      </c>
      <c r="Y16" s="3" t="s">
        <v>63</v>
      </c>
      <c r="Z16" s="3" t="s">
        <v>63</v>
      </c>
      <c r="AA16" s="3" t="s">
        <v>66</v>
      </c>
      <c r="AB16" s="3" t="s">
        <v>63</v>
      </c>
      <c r="AC16" s="3" t="s">
        <v>65</v>
      </c>
      <c r="AD16" s="3" t="s">
        <v>63</v>
      </c>
      <c r="AE16" s="3" t="s">
        <v>65</v>
      </c>
      <c r="AF16" s="3" t="s">
        <v>63</v>
      </c>
      <c r="AG16" s="3" t="s">
        <v>64</v>
      </c>
      <c r="AH16" s="3" t="s">
        <v>63</v>
      </c>
      <c r="AI16" s="3" t="s">
        <v>66</v>
      </c>
      <c r="AJ16" s="3" t="s">
        <v>64</v>
      </c>
      <c r="AK16" s="3" t="s">
        <v>63</v>
      </c>
      <c r="AL16" s="3" t="s">
        <v>68</v>
      </c>
      <c r="AM16" s="3" t="s">
        <v>68</v>
      </c>
      <c r="AN16" s="3" t="s">
        <v>68</v>
      </c>
      <c r="AO16" s="3" t="s">
        <v>69</v>
      </c>
      <c r="AP16" s="3" t="s">
        <v>69</v>
      </c>
      <c r="AQ16" s="3" t="s">
        <v>68</v>
      </c>
      <c r="AR16" s="3" t="s">
        <v>69</v>
      </c>
      <c r="AS16" s="3" t="s">
        <v>109</v>
      </c>
      <c r="AT16" s="3" t="s">
        <v>69</v>
      </c>
      <c r="AU16" s="3" t="s">
        <v>68</v>
      </c>
      <c r="AV16" s="3" t="s">
        <v>82</v>
      </c>
      <c r="AW16" s="3" t="s">
        <v>83</v>
      </c>
      <c r="AX16" s="3" t="s">
        <v>72</v>
      </c>
      <c r="AY16" s="3" t="s">
        <v>93</v>
      </c>
      <c r="AZ16" s="3" t="s">
        <v>73</v>
      </c>
      <c r="BA16" s="3" t="s">
        <v>94</v>
      </c>
      <c r="BB16" s="5">
        <v>3.81</v>
      </c>
      <c r="BC16" s="5">
        <v>4</v>
      </c>
      <c r="BD16" s="3" t="s">
        <v>140</v>
      </c>
      <c r="BE16" s="3" t="s">
        <v>141</v>
      </c>
      <c r="BF16" s="3" t="s">
        <v>77</v>
      </c>
      <c r="BG16" s="3" t="s">
        <v>142</v>
      </c>
      <c r="BH16" s="3" t="s">
        <v>103</v>
      </c>
      <c r="BI16" s="4" t="s">
        <v>113</v>
      </c>
      <c r="BJ16" s="3"/>
      <c r="BK16" s="3"/>
      <c r="BL16" s="3"/>
      <c r="BM16" s="3"/>
    </row>
    <row r="17" spans="2:65" ht="265.2" thickBot="1" x14ac:dyDescent="0.35">
      <c r="B17" s="2">
        <v>44593.843564814815</v>
      </c>
      <c r="C17" s="3" t="s">
        <v>60</v>
      </c>
      <c r="D17" s="3" t="s">
        <v>60</v>
      </c>
      <c r="E17" s="3" t="s">
        <v>105</v>
      </c>
      <c r="F17" s="3" t="s">
        <v>117</v>
      </c>
      <c r="G17" s="6">
        <v>44563</v>
      </c>
      <c r="H17" s="3" t="s">
        <v>65</v>
      </c>
      <c r="I17" s="3" t="s">
        <v>65</v>
      </c>
      <c r="J17" s="3" t="s">
        <v>65</v>
      </c>
      <c r="K17" s="3" t="s">
        <v>63</v>
      </c>
      <c r="L17" s="3" t="s">
        <v>64</v>
      </c>
      <c r="M17" s="3" t="s">
        <v>67</v>
      </c>
      <c r="N17" s="3" t="s">
        <v>63</v>
      </c>
      <c r="O17" s="3" t="s">
        <v>63</v>
      </c>
      <c r="P17" s="3" t="s">
        <v>65</v>
      </c>
      <c r="Q17" s="3" t="s">
        <v>67</v>
      </c>
      <c r="R17" s="3" t="s">
        <v>67</v>
      </c>
      <c r="S17" s="3" t="s">
        <v>65</v>
      </c>
      <c r="T17" s="3" t="s">
        <v>64</v>
      </c>
      <c r="U17" s="3" t="s">
        <v>65</v>
      </c>
      <c r="V17" s="3" t="s">
        <v>67</v>
      </c>
      <c r="W17" s="3" t="s">
        <v>67</v>
      </c>
      <c r="X17" s="3" t="s">
        <v>65</v>
      </c>
      <c r="Y17" s="3" t="s">
        <v>63</v>
      </c>
      <c r="Z17" s="3" t="s">
        <v>66</v>
      </c>
      <c r="AA17" s="3" t="s">
        <v>66</v>
      </c>
      <c r="AB17" s="3" t="s">
        <v>67</v>
      </c>
      <c r="AC17" s="3" t="s">
        <v>67</v>
      </c>
      <c r="AD17" s="3" t="s">
        <v>65</v>
      </c>
      <c r="AE17" s="3" t="s">
        <v>65</v>
      </c>
      <c r="AF17" s="3" t="s">
        <v>65</v>
      </c>
      <c r="AG17" s="3" t="s">
        <v>65</v>
      </c>
      <c r="AH17" s="3" t="s">
        <v>67</v>
      </c>
      <c r="AI17" s="3" t="s">
        <v>66</v>
      </c>
      <c r="AJ17" s="3" t="s">
        <v>65</v>
      </c>
      <c r="AK17" s="3" t="s">
        <v>67</v>
      </c>
      <c r="AL17" s="3" t="s">
        <v>81</v>
      </c>
      <c r="AM17" s="3" t="s">
        <v>81</v>
      </c>
      <c r="AN17" s="3" t="s">
        <v>81</v>
      </c>
      <c r="AO17" s="3" t="s">
        <v>68</v>
      </c>
      <c r="AP17" s="3" t="s">
        <v>68</v>
      </c>
      <c r="AQ17" s="3" t="s">
        <v>81</v>
      </c>
      <c r="AR17" s="3" t="s">
        <v>68</v>
      </c>
      <c r="AS17" s="3" t="s">
        <v>68</v>
      </c>
      <c r="AT17" s="3" t="s">
        <v>68</v>
      </c>
      <c r="AU17" s="3" t="s">
        <v>68</v>
      </c>
      <c r="AV17" s="3" t="s">
        <v>70</v>
      </c>
      <c r="AW17" s="3" t="s">
        <v>71</v>
      </c>
      <c r="AX17" s="3" t="s">
        <v>73</v>
      </c>
      <c r="AY17" s="3" t="s">
        <v>72</v>
      </c>
      <c r="AZ17" s="3" t="s">
        <v>73</v>
      </c>
      <c r="BA17" s="3" t="s">
        <v>84</v>
      </c>
      <c r="BB17" s="5">
        <v>3.75</v>
      </c>
      <c r="BC17" s="5">
        <v>3.4</v>
      </c>
      <c r="BD17" s="3" t="s">
        <v>140</v>
      </c>
      <c r="BE17" s="3" t="s">
        <v>96</v>
      </c>
      <c r="BF17" s="3" t="s">
        <v>87</v>
      </c>
      <c r="BG17" s="3" t="s">
        <v>143</v>
      </c>
      <c r="BH17" s="3" t="s">
        <v>89</v>
      </c>
      <c r="BI17" s="4" t="s">
        <v>104</v>
      </c>
      <c r="BJ17" s="3"/>
      <c r="BK17" s="3"/>
      <c r="BL17" s="3"/>
      <c r="BM17" s="3"/>
    </row>
    <row r="18" spans="2:65" ht="252" thickBot="1" x14ac:dyDescent="0.35">
      <c r="B18" s="2">
        <v>44594.773854166669</v>
      </c>
      <c r="C18" s="3" t="s">
        <v>60</v>
      </c>
      <c r="D18" s="3" t="s">
        <v>60</v>
      </c>
      <c r="E18" s="3" t="s">
        <v>60</v>
      </c>
      <c r="F18" s="3" t="s">
        <v>117</v>
      </c>
      <c r="G18" s="6">
        <v>44563</v>
      </c>
      <c r="H18" s="3" t="s">
        <v>65</v>
      </c>
      <c r="I18" s="3" t="s">
        <v>65</v>
      </c>
      <c r="J18" s="3" t="s">
        <v>64</v>
      </c>
      <c r="K18" s="3" t="s">
        <v>63</v>
      </c>
      <c r="L18" s="3" t="s">
        <v>65</v>
      </c>
      <c r="M18" s="3" t="s">
        <v>67</v>
      </c>
      <c r="N18" s="3" t="s">
        <v>64</v>
      </c>
      <c r="O18" s="3" t="s">
        <v>64</v>
      </c>
      <c r="P18" s="3" t="s">
        <v>65</v>
      </c>
      <c r="Q18" s="3" t="s">
        <v>67</v>
      </c>
      <c r="R18" s="3" t="s">
        <v>65</v>
      </c>
      <c r="S18" s="3" t="s">
        <v>65</v>
      </c>
      <c r="T18" s="3" t="s">
        <v>64</v>
      </c>
      <c r="U18" s="3" t="s">
        <v>67</v>
      </c>
      <c r="V18" s="3" t="s">
        <v>66</v>
      </c>
      <c r="W18" s="3" t="s">
        <v>66</v>
      </c>
      <c r="X18" s="3" t="s">
        <v>67</v>
      </c>
      <c r="Y18" s="3" t="s">
        <v>63</v>
      </c>
      <c r="Z18" s="3" t="s">
        <v>66</v>
      </c>
      <c r="AA18" s="3" t="s">
        <v>67</v>
      </c>
      <c r="AB18" s="3" t="s">
        <v>66</v>
      </c>
      <c r="AC18" s="3" t="s">
        <v>66</v>
      </c>
      <c r="AD18" s="3" t="s">
        <v>65</v>
      </c>
      <c r="AE18" s="3" t="s">
        <v>65</v>
      </c>
      <c r="AF18" s="3" t="s">
        <v>64</v>
      </c>
      <c r="AG18" s="3" t="s">
        <v>64</v>
      </c>
      <c r="AH18" s="3" t="s">
        <v>66</v>
      </c>
      <c r="AI18" s="3" t="s">
        <v>66</v>
      </c>
      <c r="AJ18" s="3" t="s">
        <v>65</v>
      </c>
      <c r="AK18" s="3" t="s">
        <v>64</v>
      </c>
      <c r="AL18" s="3" t="s">
        <v>81</v>
      </c>
      <c r="AM18" s="3" t="s">
        <v>69</v>
      </c>
      <c r="AN18" s="3" t="s">
        <v>68</v>
      </c>
      <c r="AO18" s="3" t="s">
        <v>81</v>
      </c>
      <c r="AP18" s="3" t="s">
        <v>81</v>
      </c>
      <c r="AQ18" s="3" t="s">
        <v>81</v>
      </c>
      <c r="AR18" s="3" t="s">
        <v>68</v>
      </c>
      <c r="AS18" s="3" t="s">
        <v>68</v>
      </c>
      <c r="AT18" s="3" t="s">
        <v>68</v>
      </c>
      <c r="AU18" s="3" t="s">
        <v>81</v>
      </c>
      <c r="AV18" s="3" t="s">
        <v>70</v>
      </c>
      <c r="AW18" s="3" t="s">
        <v>71</v>
      </c>
      <c r="AX18" s="3" t="s">
        <v>130</v>
      </c>
      <c r="AY18" s="3" t="s">
        <v>72</v>
      </c>
      <c r="AZ18" s="3" t="s">
        <v>130</v>
      </c>
      <c r="BA18" s="3" t="s">
        <v>94</v>
      </c>
      <c r="BB18" s="5">
        <v>4</v>
      </c>
      <c r="BC18" s="5">
        <v>5</v>
      </c>
      <c r="BD18" s="3" t="s">
        <v>75</v>
      </c>
      <c r="BE18" s="3" t="s">
        <v>144</v>
      </c>
      <c r="BF18" s="3" t="s">
        <v>145</v>
      </c>
      <c r="BG18" s="3" t="s">
        <v>146</v>
      </c>
      <c r="BH18" s="3" t="s">
        <v>89</v>
      </c>
      <c r="BI18" s="4" t="s">
        <v>132</v>
      </c>
      <c r="BJ18" s="3"/>
      <c r="BK18" s="3"/>
      <c r="BL18" s="3"/>
      <c r="BM18" s="3"/>
    </row>
    <row r="19" spans="2:65" ht="291.60000000000002" thickBot="1" x14ac:dyDescent="0.35">
      <c r="B19" s="2">
        <v>44594.899826388886</v>
      </c>
      <c r="C19" s="3" t="s">
        <v>60</v>
      </c>
      <c r="D19" s="3" t="s">
        <v>60</v>
      </c>
      <c r="E19" s="3" t="s">
        <v>60</v>
      </c>
      <c r="F19" s="3" t="s">
        <v>117</v>
      </c>
      <c r="G19" s="6">
        <v>44563</v>
      </c>
      <c r="H19" s="3" t="s">
        <v>64</v>
      </c>
      <c r="I19" s="3" t="s">
        <v>64</v>
      </c>
      <c r="J19" s="3" t="s">
        <v>63</v>
      </c>
      <c r="K19" s="3" t="s">
        <v>65</v>
      </c>
      <c r="L19" s="3" t="s">
        <v>64</v>
      </c>
      <c r="M19" s="3" t="s">
        <v>67</v>
      </c>
      <c r="N19" s="3" t="s">
        <v>65</v>
      </c>
      <c r="O19" s="3" t="s">
        <v>65</v>
      </c>
      <c r="P19" s="3" t="s">
        <v>63</v>
      </c>
      <c r="Q19" s="3" t="s">
        <v>65</v>
      </c>
      <c r="R19" s="3" t="s">
        <v>65</v>
      </c>
      <c r="S19" s="3" t="s">
        <v>64</v>
      </c>
      <c r="T19" s="3" t="s">
        <v>63</v>
      </c>
      <c r="U19" s="3" t="s">
        <v>63</v>
      </c>
      <c r="V19" s="3" t="s">
        <v>65</v>
      </c>
      <c r="W19" s="3" t="s">
        <v>67</v>
      </c>
      <c r="X19" s="3" t="s">
        <v>65</v>
      </c>
      <c r="Y19" s="3" t="s">
        <v>63</v>
      </c>
      <c r="Z19" s="3" t="s">
        <v>63</v>
      </c>
      <c r="AA19" s="3" t="s">
        <v>65</v>
      </c>
      <c r="AB19" s="3" t="s">
        <v>65</v>
      </c>
      <c r="AC19" s="3" t="s">
        <v>65</v>
      </c>
      <c r="AD19" s="3" t="s">
        <v>67</v>
      </c>
      <c r="AE19" s="3" t="s">
        <v>67</v>
      </c>
      <c r="AF19" s="3" t="s">
        <v>67</v>
      </c>
      <c r="AG19" s="3" t="s">
        <v>65</v>
      </c>
      <c r="AH19" s="3" t="s">
        <v>63</v>
      </c>
      <c r="AI19" s="3" t="s">
        <v>66</v>
      </c>
      <c r="AJ19" s="3" t="s">
        <v>65</v>
      </c>
      <c r="AK19" s="3" t="s">
        <v>65</v>
      </c>
      <c r="AL19" s="3" t="s">
        <v>68</v>
      </c>
      <c r="AM19" s="3" t="s">
        <v>68</v>
      </c>
      <c r="AN19" s="3" t="s">
        <v>69</v>
      </c>
      <c r="AO19" s="3" t="s">
        <v>68</v>
      </c>
      <c r="AP19" s="3" t="s">
        <v>81</v>
      </c>
      <c r="AQ19" s="3" t="s">
        <v>81</v>
      </c>
      <c r="AR19" s="3" t="s">
        <v>69</v>
      </c>
      <c r="AS19" s="3" t="s">
        <v>69</v>
      </c>
      <c r="AT19" s="3" t="s">
        <v>68</v>
      </c>
      <c r="AU19" s="3" t="s">
        <v>68</v>
      </c>
      <c r="AV19" s="3" t="s">
        <v>70</v>
      </c>
      <c r="AW19" s="3" t="s">
        <v>71</v>
      </c>
      <c r="AX19" s="3" t="s">
        <v>72</v>
      </c>
      <c r="AY19" s="3" t="s">
        <v>73</v>
      </c>
      <c r="AZ19" s="3" t="s">
        <v>72</v>
      </c>
      <c r="BA19" s="3" t="s">
        <v>94</v>
      </c>
      <c r="BB19" s="5">
        <v>3.75</v>
      </c>
      <c r="BC19" s="5">
        <v>4.13</v>
      </c>
      <c r="BD19" s="3" t="s">
        <v>134</v>
      </c>
      <c r="BE19" s="3" t="s">
        <v>147</v>
      </c>
      <c r="BF19" s="3" t="s">
        <v>77</v>
      </c>
      <c r="BG19" s="3" t="s">
        <v>148</v>
      </c>
      <c r="BH19" s="3" t="s">
        <v>79</v>
      </c>
      <c r="BI19" s="4" t="s">
        <v>149</v>
      </c>
      <c r="BJ19" s="3"/>
      <c r="BK19" s="3"/>
      <c r="BL19" s="3"/>
      <c r="BM19" s="3"/>
    </row>
    <row r="20" spans="2:65" ht="238.8" thickBot="1" x14ac:dyDescent="0.35">
      <c r="B20" s="2">
        <v>44595.372129629628</v>
      </c>
      <c r="C20" s="3" t="s">
        <v>60</v>
      </c>
      <c r="D20" s="3" t="s">
        <v>60</v>
      </c>
      <c r="E20" s="3" t="s">
        <v>60</v>
      </c>
      <c r="F20" s="3" t="s">
        <v>126</v>
      </c>
      <c r="G20" s="6">
        <v>44688</v>
      </c>
      <c r="H20" s="3" t="s">
        <v>65</v>
      </c>
      <c r="I20" s="3" t="s">
        <v>65</v>
      </c>
      <c r="J20" s="3" t="s">
        <v>63</v>
      </c>
      <c r="K20" s="3" t="s">
        <v>65</v>
      </c>
      <c r="L20" s="3" t="s">
        <v>65</v>
      </c>
      <c r="M20" s="3" t="s">
        <v>65</v>
      </c>
      <c r="N20" s="3" t="s">
        <v>65</v>
      </c>
      <c r="O20" s="3" t="s">
        <v>65</v>
      </c>
      <c r="P20" s="3" t="s">
        <v>65</v>
      </c>
      <c r="Q20" s="3" t="s">
        <v>67</v>
      </c>
      <c r="R20" s="3" t="s">
        <v>67</v>
      </c>
      <c r="S20" s="3" t="s">
        <v>64</v>
      </c>
      <c r="T20" s="3" t="s">
        <v>65</v>
      </c>
      <c r="U20" s="3" t="s">
        <v>64</v>
      </c>
      <c r="V20" s="3" t="s">
        <v>67</v>
      </c>
      <c r="W20" s="3" t="s">
        <v>67</v>
      </c>
      <c r="X20" s="3" t="s">
        <v>65</v>
      </c>
      <c r="Y20" s="3" t="s">
        <v>64</v>
      </c>
      <c r="Z20" s="3" t="s">
        <v>67</v>
      </c>
      <c r="AA20" s="3" t="s">
        <v>64</v>
      </c>
      <c r="AB20" s="3" t="s">
        <v>67</v>
      </c>
      <c r="AC20" s="3" t="s">
        <v>67</v>
      </c>
      <c r="AD20" s="3" t="s">
        <v>67</v>
      </c>
      <c r="AE20" s="3" t="s">
        <v>65</v>
      </c>
      <c r="AF20" s="3" t="s">
        <v>65</v>
      </c>
      <c r="AG20" s="3" t="s">
        <v>64</v>
      </c>
      <c r="AH20" s="3" t="s">
        <v>67</v>
      </c>
      <c r="AI20" s="3" t="s">
        <v>66</v>
      </c>
      <c r="AJ20" s="3" t="s">
        <v>65</v>
      </c>
      <c r="AK20" s="3" t="s">
        <v>65</v>
      </c>
      <c r="AL20" s="3" t="s">
        <v>68</v>
      </c>
      <c r="AM20" s="3" t="s">
        <v>68</v>
      </c>
      <c r="AN20" s="3" t="s">
        <v>68</v>
      </c>
      <c r="AO20" s="3" t="s">
        <v>68</v>
      </c>
      <c r="AP20" s="3" t="s">
        <v>68</v>
      </c>
      <c r="AQ20" s="3" t="s">
        <v>68</v>
      </c>
      <c r="AR20" s="3" t="s">
        <v>68</v>
      </c>
      <c r="AS20" s="3" t="s">
        <v>69</v>
      </c>
      <c r="AT20" s="3" t="s">
        <v>68</v>
      </c>
      <c r="AU20" s="3" t="s">
        <v>68</v>
      </c>
      <c r="AV20" s="3" t="s">
        <v>82</v>
      </c>
      <c r="AW20" s="3" t="s">
        <v>83</v>
      </c>
      <c r="AX20" s="3" t="s">
        <v>72</v>
      </c>
      <c r="AY20" s="3" t="s">
        <v>72</v>
      </c>
      <c r="AZ20" s="3" t="s">
        <v>72</v>
      </c>
      <c r="BA20" s="3" t="s">
        <v>94</v>
      </c>
      <c r="BB20" s="5">
        <v>4</v>
      </c>
      <c r="BC20" s="5">
        <v>4.5</v>
      </c>
      <c r="BD20" s="3" t="s">
        <v>134</v>
      </c>
      <c r="BE20" s="3" t="s">
        <v>96</v>
      </c>
      <c r="BF20" s="3" t="s">
        <v>77</v>
      </c>
      <c r="BG20" s="3" t="s">
        <v>150</v>
      </c>
      <c r="BH20" s="3" t="s">
        <v>103</v>
      </c>
      <c r="BI20" s="4" t="s">
        <v>151</v>
      </c>
      <c r="BJ20" s="3"/>
      <c r="BK20" s="3"/>
      <c r="BL20" s="3"/>
      <c r="BM20" s="3"/>
    </row>
    <row r="21" spans="2:65" ht="186" thickBot="1" x14ac:dyDescent="0.35">
      <c r="B21" s="2">
        <v>44595.819571759261</v>
      </c>
      <c r="C21" s="3" t="s">
        <v>60</v>
      </c>
      <c r="D21" s="3" t="s">
        <v>60</v>
      </c>
      <c r="E21" s="3" t="s">
        <v>60</v>
      </c>
      <c r="F21" s="3" t="s">
        <v>117</v>
      </c>
      <c r="G21" s="6">
        <v>44563</v>
      </c>
      <c r="H21" s="3" t="s">
        <v>64</v>
      </c>
      <c r="I21" s="3" t="s">
        <v>63</v>
      </c>
      <c r="J21" s="3" t="s">
        <v>63</v>
      </c>
      <c r="K21" s="3" t="s">
        <v>65</v>
      </c>
      <c r="L21" s="3" t="s">
        <v>65</v>
      </c>
      <c r="M21" s="3" t="s">
        <v>67</v>
      </c>
      <c r="N21" s="3" t="s">
        <v>65</v>
      </c>
      <c r="O21" s="3" t="s">
        <v>64</v>
      </c>
      <c r="P21" s="3" t="s">
        <v>64</v>
      </c>
      <c r="Q21" s="3" t="s">
        <v>67</v>
      </c>
      <c r="R21" s="3" t="s">
        <v>65</v>
      </c>
      <c r="S21" s="3" t="s">
        <v>65</v>
      </c>
      <c r="T21" s="3" t="s">
        <v>64</v>
      </c>
      <c r="U21" s="3" t="s">
        <v>67</v>
      </c>
      <c r="V21" s="3" t="s">
        <v>65</v>
      </c>
      <c r="W21" s="3" t="s">
        <v>67</v>
      </c>
      <c r="X21" s="3" t="s">
        <v>67</v>
      </c>
      <c r="Y21" s="3" t="s">
        <v>63</v>
      </c>
      <c r="Z21" s="3" t="s">
        <v>66</v>
      </c>
      <c r="AA21" s="3" t="s">
        <v>63</v>
      </c>
      <c r="AB21" s="3" t="s">
        <v>65</v>
      </c>
      <c r="AC21" s="3" t="s">
        <v>66</v>
      </c>
      <c r="AD21" s="3" t="s">
        <v>64</v>
      </c>
      <c r="AE21" s="3" t="s">
        <v>64</v>
      </c>
      <c r="AF21" s="3" t="s">
        <v>65</v>
      </c>
      <c r="AG21" s="3" t="s">
        <v>65</v>
      </c>
      <c r="AH21" s="3" t="s">
        <v>67</v>
      </c>
      <c r="AI21" s="3" t="s">
        <v>66</v>
      </c>
      <c r="AJ21" s="3" t="s">
        <v>67</v>
      </c>
      <c r="AK21" s="3" t="s">
        <v>63</v>
      </c>
      <c r="AL21" s="3" t="s">
        <v>69</v>
      </c>
      <c r="AM21" s="3" t="s">
        <v>68</v>
      </c>
      <c r="AN21" s="3" t="s">
        <v>81</v>
      </c>
      <c r="AO21" s="3" t="s">
        <v>68</v>
      </c>
      <c r="AP21" s="3" t="s">
        <v>81</v>
      </c>
      <c r="AQ21" s="3" t="s">
        <v>81</v>
      </c>
      <c r="AR21" s="3" t="s">
        <v>68</v>
      </c>
      <c r="AS21" s="3" t="s">
        <v>68</v>
      </c>
      <c r="AT21" s="3" t="s">
        <v>68</v>
      </c>
      <c r="AU21" s="3" t="s">
        <v>68</v>
      </c>
      <c r="AV21" s="3" t="s">
        <v>82</v>
      </c>
      <c r="AW21" s="3" t="s">
        <v>83</v>
      </c>
      <c r="AX21" s="3" t="s">
        <v>130</v>
      </c>
      <c r="AY21" s="3" t="s">
        <v>130</v>
      </c>
      <c r="AZ21" s="3" t="s">
        <v>130</v>
      </c>
      <c r="BA21" s="3" t="s">
        <v>94</v>
      </c>
      <c r="BB21" s="5">
        <v>4</v>
      </c>
      <c r="BC21" s="5">
        <v>4.33</v>
      </c>
      <c r="BD21" s="3" t="s">
        <v>134</v>
      </c>
      <c r="BE21" s="3" t="s">
        <v>106</v>
      </c>
      <c r="BF21" s="3" t="s">
        <v>101</v>
      </c>
      <c r="BG21" s="3" t="s">
        <v>152</v>
      </c>
      <c r="BH21" s="3" t="s">
        <v>79</v>
      </c>
      <c r="BI21" s="4" t="s">
        <v>153</v>
      </c>
      <c r="BJ21" s="3"/>
      <c r="BK21" s="3"/>
      <c r="BL21" s="3"/>
      <c r="BM21" s="3"/>
    </row>
    <row r="22" spans="2:65" ht="172.8" thickBot="1" x14ac:dyDescent="0.35">
      <c r="B22" s="2">
        <v>44596.355891203704</v>
      </c>
      <c r="C22" s="3" t="s">
        <v>60</v>
      </c>
      <c r="D22" s="3" t="s">
        <v>60</v>
      </c>
      <c r="E22" s="3" t="s">
        <v>60</v>
      </c>
      <c r="F22" s="3" t="s">
        <v>61</v>
      </c>
      <c r="G22" s="3" t="s">
        <v>62</v>
      </c>
      <c r="H22" s="3" t="s">
        <v>65</v>
      </c>
      <c r="I22" s="3" t="s">
        <v>67</v>
      </c>
      <c r="J22" s="3" t="s">
        <v>65</v>
      </c>
      <c r="K22" s="3" t="s">
        <v>64</v>
      </c>
      <c r="L22" s="3" t="s">
        <v>65</v>
      </c>
      <c r="M22" s="3" t="s">
        <v>67</v>
      </c>
      <c r="N22" s="3" t="s">
        <v>65</v>
      </c>
      <c r="O22" s="3" t="s">
        <v>65</v>
      </c>
      <c r="P22" s="3" t="s">
        <v>63</v>
      </c>
      <c r="Q22" s="3" t="s">
        <v>65</v>
      </c>
      <c r="R22" s="3" t="s">
        <v>65</v>
      </c>
      <c r="S22" s="3" t="s">
        <v>64</v>
      </c>
      <c r="T22" s="3" t="s">
        <v>67</v>
      </c>
      <c r="U22" s="3" t="s">
        <v>65</v>
      </c>
      <c r="V22" s="3" t="s">
        <v>66</v>
      </c>
      <c r="W22" s="3" t="s">
        <v>63</v>
      </c>
      <c r="X22" s="3" t="s">
        <v>64</v>
      </c>
      <c r="Y22" s="3" t="s">
        <v>64</v>
      </c>
      <c r="Z22" s="3" t="s">
        <v>66</v>
      </c>
      <c r="AA22" s="3" t="s">
        <v>63</v>
      </c>
      <c r="AB22" s="3" t="s">
        <v>67</v>
      </c>
      <c r="AC22" s="3" t="s">
        <v>65</v>
      </c>
      <c r="AD22" s="3" t="s">
        <v>65</v>
      </c>
      <c r="AE22" s="3" t="s">
        <v>67</v>
      </c>
      <c r="AF22" s="3" t="s">
        <v>67</v>
      </c>
      <c r="AG22" s="3" t="s">
        <v>67</v>
      </c>
      <c r="AH22" s="3" t="s">
        <v>65</v>
      </c>
      <c r="AI22" s="3" t="s">
        <v>67</v>
      </c>
      <c r="AJ22" s="3" t="s">
        <v>64</v>
      </c>
      <c r="AK22" s="3" t="s">
        <v>65</v>
      </c>
      <c r="AL22" s="3" t="s">
        <v>68</v>
      </c>
      <c r="AM22" s="3" t="s">
        <v>68</v>
      </c>
      <c r="AN22" s="3" t="s">
        <v>69</v>
      </c>
      <c r="AO22" s="3" t="s">
        <v>68</v>
      </c>
      <c r="AP22" s="3" t="s">
        <v>69</v>
      </c>
      <c r="AQ22" s="3" t="s">
        <v>81</v>
      </c>
      <c r="AR22" s="3" t="s">
        <v>68</v>
      </c>
      <c r="AS22" s="3" t="s">
        <v>68</v>
      </c>
      <c r="AT22" s="3" t="s">
        <v>68</v>
      </c>
      <c r="AU22" s="3" t="s">
        <v>68</v>
      </c>
      <c r="AV22" s="3" t="s">
        <v>82</v>
      </c>
      <c r="AW22" s="3" t="s">
        <v>83</v>
      </c>
      <c r="AX22" s="3" t="s">
        <v>121</v>
      </c>
      <c r="AY22" s="3" t="s">
        <v>93</v>
      </c>
      <c r="AZ22" s="3" t="s">
        <v>130</v>
      </c>
      <c r="BA22" s="3" t="s">
        <v>84</v>
      </c>
      <c r="BB22" s="5">
        <v>3.94</v>
      </c>
      <c r="BC22" s="5">
        <v>4.68</v>
      </c>
      <c r="BD22" s="3" t="s">
        <v>75</v>
      </c>
      <c r="BE22" s="3" t="s">
        <v>114</v>
      </c>
      <c r="BF22" s="3" t="s">
        <v>101</v>
      </c>
      <c r="BG22" s="3" t="s">
        <v>154</v>
      </c>
      <c r="BH22" s="3" t="s">
        <v>155</v>
      </c>
      <c r="BI22" s="4" t="s">
        <v>156</v>
      </c>
      <c r="BJ22" s="3"/>
      <c r="BK22" s="3"/>
      <c r="BL22" s="3"/>
      <c r="BM22" s="3"/>
    </row>
    <row r="23" spans="2:65" ht="186" thickBot="1" x14ac:dyDescent="0.35">
      <c r="B23" s="2">
        <v>44596.404490740744</v>
      </c>
      <c r="C23" s="3" t="s">
        <v>60</v>
      </c>
      <c r="D23" s="3" t="s">
        <v>60</v>
      </c>
      <c r="E23" s="3" t="s">
        <v>105</v>
      </c>
      <c r="F23" s="3" t="s">
        <v>126</v>
      </c>
      <c r="G23" s="6">
        <v>44624</v>
      </c>
      <c r="H23" s="3" t="s">
        <v>65</v>
      </c>
      <c r="I23" s="3" t="s">
        <v>67</v>
      </c>
      <c r="J23" s="3" t="s">
        <v>64</v>
      </c>
      <c r="K23" s="3" t="s">
        <v>63</v>
      </c>
      <c r="L23" s="3" t="s">
        <v>65</v>
      </c>
      <c r="M23" s="3" t="s">
        <v>65</v>
      </c>
      <c r="N23" s="3" t="s">
        <v>66</v>
      </c>
      <c r="O23" s="3" t="s">
        <v>63</v>
      </c>
      <c r="P23" s="3" t="s">
        <v>67</v>
      </c>
      <c r="Q23" s="3" t="s">
        <v>67</v>
      </c>
      <c r="R23" s="3" t="s">
        <v>67</v>
      </c>
      <c r="S23" s="3" t="s">
        <v>65</v>
      </c>
      <c r="T23" s="3" t="s">
        <v>64</v>
      </c>
      <c r="U23" s="3" t="s">
        <v>65</v>
      </c>
      <c r="V23" s="3" t="s">
        <v>67</v>
      </c>
      <c r="W23" s="3" t="s">
        <v>67</v>
      </c>
      <c r="X23" s="3" t="s">
        <v>65</v>
      </c>
      <c r="Y23" s="3" t="s">
        <v>63</v>
      </c>
      <c r="Z23" s="3" t="s">
        <v>65</v>
      </c>
      <c r="AA23" s="3" t="s">
        <v>65</v>
      </c>
      <c r="AB23" s="3" t="s">
        <v>65</v>
      </c>
      <c r="AC23" s="3" t="s">
        <v>66</v>
      </c>
      <c r="AD23" s="3" t="s">
        <v>65</v>
      </c>
      <c r="AE23" s="3" t="s">
        <v>65</v>
      </c>
      <c r="AF23" s="3" t="s">
        <v>65</v>
      </c>
      <c r="AG23" s="3" t="s">
        <v>65</v>
      </c>
      <c r="AH23" s="3" t="s">
        <v>67</v>
      </c>
      <c r="AI23" s="3" t="s">
        <v>66</v>
      </c>
      <c r="AJ23" s="3" t="s">
        <v>67</v>
      </c>
      <c r="AK23" s="3" t="s">
        <v>63</v>
      </c>
      <c r="AL23" s="3" t="s">
        <v>68</v>
      </c>
      <c r="AM23" s="3" t="s">
        <v>69</v>
      </c>
      <c r="AN23" s="3" t="s">
        <v>81</v>
      </c>
      <c r="AO23" s="3" t="s">
        <v>69</v>
      </c>
      <c r="AP23" s="3" t="s">
        <v>68</v>
      </c>
      <c r="AQ23" s="3" t="s">
        <v>68</v>
      </c>
      <c r="AR23" s="3" t="s">
        <v>69</v>
      </c>
      <c r="AS23" s="3" t="s">
        <v>69</v>
      </c>
      <c r="AT23" s="3" t="s">
        <v>68</v>
      </c>
      <c r="AU23" s="3" t="s">
        <v>68</v>
      </c>
      <c r="AV23" s="3" t="s">
        <v>82</v>
      </c>
      <c r="AW23" s="3" t="s">
        <v>71</v>
      </c>
      <c r="AX23" s="3" t="s">
        <v>93</v>
      </c>
      <c r="AY23" s="3" t="s">
        <v>130</v>
      </c>
      <c r="AZ23" s="3" t="s">
        <v>93</v>
      </c>
      <c r="BA23" s="3" t="s">
        <v>94</v>
      </c>
      <c r="BB23" s="5">
        <v>3.97</v>
      </c>
      <c r="BC23" s="5">
        <v>4.07</v>
      </c>
      <c r="BD23" s="3" t="s">
        <v>118</v>
      </c>
      <c r="BE23" s="3" t="s">
        <v>157</v>
      </c>
      <c r="BF23" s="3" t="s">
        <v>101</v>
      </c>
      <c r="BG23" s="3" t="s">
        <v>158</v>
      </c>
      <c r="BH23" s="3" t="s">
        <v>79</v>
      </c>
      <c r="BI23" s="4" t="s">
        <v>125</v>
      </c>
      <c r="BJ23" s="3"/>
      <c r="BK23" s="3"/>
      <c r="BL23" s="3"/>
      <c r="BM23" s="3"/>
    </row>
    <row r="24" spans="2:65" ht="186" thickBot="1" x14ac:dyDescent="0.35">
      <c r="B24" s="2">
        <v>44596.411261574074</v>
      </c>
      <c r="C24" s="3" t="s">
        <v>60</v>
      </c>
      <c r="D24" s="3" t="s">
        <v>60</v>
      </c>
      <c r="E24" s="3" t="s">
        <v>60</v>
      </c>
      <c r="F24" s="3" t="s">
        <v>126</v>
      </c>
      <c r="G24" s="6">
        <v>44783</v>
      </c>
      <c r="H24" s="3" t="s">
        <v>63</v>
      </c>
      <c r="I24" s="3" t="s">
        <v>65</v>
      </c>
      <c r="J24" s="3" t="s">
        <v>64</v>
      </c>
      <c r="K24" s="3" t="s">
        <v>65</v>
      </c>
      <c r="L24" s="3" t="s">
        <v>65</v>
      </c>
      <c r="M24" s="3" t="s">
        <v>65</v>
      </c>
      <c r="N24" s="3" t="s">
        <v>65</v>
      </c>
      <c r="O24" s="3" t="s">
        <v>65</v>
      </c>
      <c r="P24" s="3" t="s">
        <v>64</v>
      </c>
      <c r="Q24" s="3" t="s">
        <v>64</v>
      </c>
      <c r="R24" s="3" t="s">
        <v>67</v>
      </c>
      <c r="S24" s="3" t="s">
        <v>63</v>
      </c>
      <c r="T24" s="3" t="s">
        <v>64</v>
      </c>
      <c r="U24" s="3" t="s">
        <v>65</v>
      </c>
      <c r="V24" s="3" t="s">
        <v>67</v>
      </c>
      <c r="W24" s="3" t="s">
        <v>67</v>
      </c>
      <c r="X24" s="3" t="s">
        <v>64</v>
      </c>
      <c r="Y24" s="3" t="s">
        <v>63</v>
      </c>
      <c r="Z24" s="3" t="s">
        <v>67</v>
      </c>
      <c r="AA24" s="3" t="s">
        <v>65</v>
      </c>
      <c r="AB24" s="3" t="s">
        <v>65</v>
      </c>
      <c r="AC24" s="3" t="s">
        <v>67</v>
      </c>
      <c r="AD24" s="3" t="s">
        <v>65</v>
      </c>
      <c r="AE24" s="3" t="s">
        <v>67</v>
      </c>
      <c r="AF24" s="3" t="s">
        <v>66</v>
      </c>
      <c r="AG24" s="3" t="s">
        <v>65</v>
      </c>
      <c r="AH24" s="3" t="s">
        <v>67</v>
      </c>
      <c r="AI24" s="3" t="s">
        <v>66</v>
      </c>
      <c r="AJ24" s="3" t="s">
        <v>65</v>
      </c>
      <c r="AK24" s="3" t="s">
        <v>64</v>
      </c>
      <c r="AL24" s="3" t="s">
        <v>68</v>
      </c>
      <c r="AM24" s="3" t="s">
        <v>69</v>
      </c>
      <c r="AN24" s="3" t="s">
        <v>69</v>
      </c>
      <c r="AO24" s="3" t="s">
        <v>68</v>
      </c>
      <c r="AP24" s="3" t="s">
        <v>68</v>
      </c>
      <c r="AQ24" s="3" t="s">
        <v>68</v>
      </c>
      <c r="AR24" s="3" t="s">
        <v>69</v>
      </c>
      <c r="AS24" s="3" t="s">
        <v>69</v>
      </c>
      <c r="AT24" s="3" t="s">
        <v>68</v>
      </c>
      <c r="AU24" s="3" t="s">
        <v>68</v>
      </c>
      <c r="AV24" s="3" t="s">
        <v>82</v>
      </c>
      <c r="AW24" s="3" t="s">
        <v>83</v>
      </c>
      <c r="AX24" s="3" t="s">
        <v>130</v>
      </c>
      <c r="AY24" s="3" t="s">
        <v>121</v>
      </c>
      <c r="AZ24" s="3" t="s">
        <v>73</v>
      </c>
      <c r="BA24" s="3" t="s">
        <v>94</v>
      </c>
      <c r="BB24" s="5">
        <v>4</v>
      </c>
      <c r="BC24" s="5">
        <v>4.5999999999999996</v>
      </c>
      <c r="BD24" s="3" t="s">
        <v>137</v>
      </c>
      <c r="BE24" s="3" t="s">
        <v>106</v>
      </c>
      <c r="BF24" s="3" t="s">
        <v>87</v>
      </c>
      <c r="BG24" s="3" t="s">
        <v>159</v>
      </c>
      <c r="BH24" s="3" t="s">
        <v>79</v>
      </c>
      <c r="BI24" s="4" t="s">
        <v>139</v>
      </c>
      <c r="BJ24" s="3"/>
      <c r="BK24" s="3"/>
      <c r="BL24" s="3"/>
      <c r="BM24" s="3"/>
    </row>
    <row r="25" spans="2:65" ht="186" thickBot="1" x14ac:dyDescent="0.35">
      <c r="B25" s="2">
        <v>44596.439305555556</v>
      </c>
      <c r="C25" s="3" t="s">
        <v>60</v>
      </c>
      <c r="D25" s="3" t="s">
        <v>60</v>
      </c>
      <c r="E25" s="3" t="s">
        <v>60</v>
      </c>
      <c r="F25" s="3" t="s">
        <v>61</v>
      </c>
      <c r="G25" s="3" t="s">
        <v>62</v>
      </c>
      <c r="H25" s="3" t="s">
        <v>67</v>
      </c>
      <c r="I25" s="3" t="s">
        <v>66</v>
      </c>
      <c r="J25" s="3" t="s">
        <v>65</v>
      </c>
      <c r="K25" s="3" t="s">
        <v>63</v>
      </c>
      <c r="L25" s="3" t="s">
        <v>64</v>
      </c>
      <c r="M25" s="3" t="s">
        <v>67</v>
      </c>
      <c r="N25" s="3" t="s">
        <v>64</v>
      </c>
      <c r="O25" s="3" t="s">
        <v>64</v>
      </c>
      <c r="P25" s="3" t="s">
        <v>65</v>
      </c>
      <c r="Q25" s="3" t="s">
        <v>66</v>
      </c>
      <c r="R25" s="3" t="s">
        <v>67</v>
      </c>
      <c r="S25" s="3" t="s">
        <v>65</v>
      </c>
      <c r="T25" s="3" t="s">
        <v>65</v>
      </c>
      <c r="U25" s="3" t="s">
        <v>66</v>
      </c>
      <c r="V25" s="3" t="s">
        <v>67</v>
      </c>
      <c r="W25" s="3" t="s">
        <v>66</v>
      </c>
      <c r="X25" s="3" t="s">
        <v>66</v>
      </c>
      <c r="Y25" s="3" t="s">
        <v>65</v>
      </c>
      <c r="Z25" s="3" t="s">
        <v>66</v>
      </c>
      <c r="AA25" s="3" t="s">
        <v>64</v>
      </c>
      <c r="AB25" s="3" t="s">
        <v>67</v>
      </c>
      <c r="AC25" s="3" t="s">
        <v>65</v>
      </c>
      <c r="AD25" s="3" t="s">
        <v>65</v>
      </c>
      <c r="AE25" s="3" t="s">
        <v>67</v>
      </c>
      <c r="AF25" s="3" t="s">
        <v>67</v>
      </c>
      <c r="AG25" s="3" t="s">
        <v>66</v>
      </c>
      <c r="AH25" s="3" t="s">
        <v>66</v>
      </c>
      <c r="AI25" s="3" t="s">
        <v>66</v>
      </c>
      <c r="AJ25" s="3" t="s">
        <v>65</v>
      </c>
      <c r="AK25" s="3" t="s">
        <v>67</v>
      </c>
      <c r="AL25" s="3" t="s">
        <v>81</v>
      </c>
      <c r="AM25" s="3" t="s">
        <v>68</v>
      </c>
      <c r="AN25" s="3" t="s">
        <v>81</v>
      </c>
      <c r="AO25" s="3" t="s">
        <v>68</v>
      </c>
      <c r="AP25" s="3" t="s">
        <v>68</v>
      </c>
      <c r="AQ25" s="3" t="s">
        <v>81</v>
      </c>
      <c r="AR25" s="3" t="s">
        <v>68</v>
      </c>
      <c r="AS25" s="3" t="s">
        <v>68</v>
      </c>
      <c r="AT25" s="3" t="s">
        <v>81</v>
      </c>
      <c r="AU25" s="3" t="s">
        <v>68</v>
      </c>
      <c r="AV25" s="3" t="s">
        <v>82</v>
      </c>
      <c r="AW25" s="3" t="s">
        <v>83</v>
      </c>
      <c r="AX25" s="3" t="s">
        <v>93</v>
      </c>
      <c r="AY25" s="3" t="s">
        <v>93</v>
      </c>
      <c r="AZ25" s="3" t="s">
        <v>93</v>
      </c>
      <c r="BA25" s="3" t="s">
        <v>84</v>
      </c>
      <c r="BB25" s="5">
        <v>4</v>
      </c>
      <c r="BC25" s="5">
        <v>4.72</v>
      </c>
      <c r="BD25" s="3" t="s">
        <v>110</v>
      </c>
      <c r="BE25" s="3" t="s">
        <v>86</v>
      </c>
      <c r="BF25" s="3" t="s">
        <v>87</v>
      </c>
      <c r="BG25" s="3" t="s">
        <v>160</v>
      </c>
      <c r="BH25" s="3" t="s">
        <v>79</v>
      </c>
      <c r="BI25" s="4" t="s">
        <v>139</v>
      </c>
      <c r="BJ25" s="3"/>
      <c r="BK25" s="3"/>
      <c r="BL25" s="3"/>
      <c r="BM25" s="3"/>
    </row>
    <row r="26" spans="2:65" ht="318" thickBot="1" x14ac:dyDescent="0.35">
      <c r="B26" s="2">
        <v>44596.532453703701</v>
      </c>
      <c r="C26" s="3" t="s">
        <v>60</v>
      </c>
      <c r="D26" s="3" t="s">
        <v>60</v>
      </c>
      <c r="E26" s="3" t="s">
        <v>60</v>
      </c>
      <c r="F26" s="3" t="s">
        <v>133</v>
      </c>
      <c r="G26" s="6">
        <v>44563</v>
      </c>
      <c r="H26" s="3" t="s">
        <v>65</v>
      </c>
      <c r="I26" s="3" t="s">
        <v>64</v>
      </c>
      <c r="J26" s="3" t="s">
        <v>63</v>
      </c>
      <c r="K26" s="3" t="s">
        <v>65</v>
      </c>
      <c r="L26" s="3" t="s">
        <v>65</v>
      </c>
      <c r="M26" s="3" t="s">
        <v>67</v>
      </c>
      <c r="N26" s="3" t="s">
        <v>64</v>
      </c>
      <c r="O26" s="3" t="s">
        <v>67</v>
      </c>
      <c r="P26" s="3" t="s">
        <v>67</v>
      </c>
      <c r="Q26" s="3" t="s">
        <v>64</v>
      </c>
      <c r="R26" s="3" t="s">
        <v>65</v>
      </c>
      <c r="S26" s="3" t="s">
        <v>63</v>
      </c>
      <c r="T26" s="3" t="s">
        <v>64</v>
      </c>
      <c r="U26" s="3" t="s">
        <v>65</v>
      </c>
      <c r="V26" s="3" t="s">
        <v>65</v>
      </c>
      <c r="W26" s="3" t="s">
        <v>67</v>
      </c>
      <c r="X26" s="3" t="s">
        <v>66</v>
      </c>
      <c r="Y26" s="3" t="s">
        <v>65</v>
      </c>
      <c r="Z26" s="3" t="s">
        <v>66</v>
      </c>
      <c r="AA26" s="3" t="s">
        <v>66</v>
      </c>
      <c r="AB26" s="3" t="s">
        <v>65</v>
      </c>
      <c r="AC26" s="3" t="s">
        <v>66</v>
      </c>
      <c r="AD26" s="3" t="s">
        <v>65</v>
      </c>
      <c r="AE26" s="3" t="s">
        <v>63</v>
      </c>
      <c r="AF26" s="3" t="s">
        <v>64</v>
      </c>
      <c r="AG26" s="3" t="s">
        <v>63</v>
      </c>
      <c r="AH26" s="3" t="s">
        <v>66</v>
      </c>
      <c r="AI26" s="3" t="s">
        <v>65</v>
      </c>
      <c r="AJ26" s="3" t="s">
        <v>64</v>
      </c>
      <c r="AK26" s="3" t="s">
        <v>67</v>
      </c>
      <c r="AL26" s="3" t="s">
        <v>68</v>
      </c>
      <c r="AM26" s="3" t="s">
        <v>68</v>
      </c>
      <c r="AN26" s="3" t="s">
        <v>69</v>
      </c>
      <c r="AO26" s="3" t="s">
        <v>69</v>
      </c>
      <c r="AP26" s="3" t="s">
        <v>68</v>
      </c>
      <c r="AQ26" s="3" t="s">
        <v>68</v>
      </c>
      <c r="AR26" s="3" t="s">
        <v>68</v>
      </c>
      <c r="AS26" s="3" t="s">
        <v>68</v>
      </c>
      <c r="AT26" s="3" t="s">
        <v>69</v>
      </c>
      <c r="AU26" s="3" t="s">
        <v>68</v>
      </c>
      <c r="AV26" s="3" t="s">
        <v>82</v>
      </c>
      <c r="AW26" s="3" t="s">
        <v>83</v>
      </c>
      <c r="AX26" s="3" t="s">
        <v>130</v>
      </c>
      <c r="AY26" s="3" t="s">
        <v>73</v>
      </c>
      <c r="AZ26" s="3" t="s">
        <v>130</v>
      </c>
      <c r="BA26" s="3" t="s">
        <v>94</v>
      </c>
      <c r="BB26" s="5">
        <v>4</v>
      </c>
      <c r="BC26" s="3" t="s">
        <v>161</v>
      </c>
      <c r="BD26" s="3" t="s">
        <v>134</v>
      </c>
      <c r="BE26" s="3" t="s">
        <v>86</v>
      </c>
      <c r="BF26" s="3" t="s">
        <v>77</v>
      </c>
      <c r="BG26" s="3" t="s">
        <v>162</v>
      </c>
      <c r="BH26" s="3" t="s">
        <v>163</v>
      </c>
      <c r="BI26" s="4" t="s">
        <v>164</v>
      </c>
      <c r="BJ26" s="3"/>
      <c r="BK26" s="3"/>
      <c r="BL26" s="3"/>
      <c r="BM26" s="3"/>
    </row>
    <row r="27" spans="2:65" ht="186" thickBot="1" x14ac:dyDescent="0.35">
      <c r="B27" s="2">
        <v>44598.817511574074</v>
      </c>
      <c r="C27" s="3" t="s">
        <v>60</v>
      </c>
      <c r="D27" s="3" t="s">
        <v>60</v>
      </c>
      <c r="E27" s="3" t="s">
        <v>105</v>
      </c>
      <c r="F27" s="3" t="s">
        <v>61</v>
      </c>
      <c r="G27" s="6">
        <v>44783</v>
      </c>
      <c r="H27" s="3" t="s">
        <v>67</v>
      </c>
      <c r="I27" s="3" t="s">
        <v>65</v>
      </c>
      <c r="J27" s="3" t="s">
        <v>64</v>
      </c>
      <c r="K27" s="3" t="s">
        <v>63</v>
      </c>
      <c r="L27" s="3" t="s">
        <v>63</v>
      </c>
      <c r="M27" s="3" t="s">
        <v>66</v>
      </c>
      <c r="N27" s="3" t="s">
        <v>65</v>
      </c>
      <c r="O27" s="3" t="s">
        <v>63</v>
      </c>
      <c r="P27" s="3" t="s">
        <v>67</v>
      </c>
      <c r="Q27" s="3" t="s">
        <v>66</v>
      </c>
      <c r="R27" s="3" t="s">
        <v>66</v>
      </c>
      <c r="S27" s="3" t="s">
        <v>66</v>
      </c>
      <c r="T27" s="3" t="s">
        <v>67</v>
      </c>
      <c r="U27" s="3" t="s">
        <v>66</v>
      </c>
      <c r="V27" s="3" t="s">
        <v>66</v>
      </c>
      <c r="W27" s="3" t="s">
        <v>66</v>
      </c>
      <c r="X27" s="3" t="s">
        <v>64</v>
      </c>
      <c r="Y27" s="3" t="s">
        <v>66</v>
      </c>
      <c r="Z27" s="3" t="s">
        <v>66</v>
      </c>
      <c r="AA27" s="3" t="s">
        <v>66</v>
      </c>
      <c r="AB27" s="3" t="s">
        <v>65</v>
      </c>
      <c r="AC27" s="3" t="s">
        <v>66</v>
      </c>
      <c r="AD27" s="3" t="s">
        <v>64</v>
      </c>
      <c r="AE27" s="3" t="s">
        <v>66</v>
      </c>
      <c r="AF27" s="3" t="s">
        <v>66</v>
      </c>
      <c r="AG27" s="3" t="s">
        <v>66</v>
      </c>
      <c r="AH27" s="3" t="s">
        <v>63</v>
      </c>
      <c r="AI27" s="3" t="s">
        <v>66</v>
      </c>
      <c r="AJ27" s="3" t="s">
        <v>66</v>
      </c>
      <c r="AK27" s="3" t="s">
        <v>66</v>
      </c>
      <c r="AL27" s="3" t="s">
        <v>81</v>
      </c>
      <c r="AM27" s="3" t="s">
        <v>81</v>
      </c>
      <c r="AN27" s="3" t="s">
        <v>81</v>
      </c>
      <c r="AO27" s="3" t="s">
        <v>81</v>
      </c>
      <c r="AP27" s="3" t="s">
        <v>68</v>
      </c>
      <c r="AQ27" s="3" t="s">
        <v>81</v>
      </c>
      <c r="AR27" s="3" t="s">
        <v>81</v>
      </c>
      <c r="AS27" s="3" t="s">
        <v>68</v>
      </c>
      <c r="AT27" s="3" t="s">
        <v>68</v>
      </c>
      <c r="AU27" s="3" t="s">
        <v>81</v>
      </c>
      <c r="AV27" s="3" t="s">
        <v>82</v>
      </c>
      <c r="AW27" s="3" t="s">
        <v>83</v>
      </c>
      <c r="AX27" s="3" t="s">
        <v>130</v>
      </c>
      <c r="AY27" s="3" t="s">
        <v>121</v>
      </c>
      <c r="AZ27" s="3" t="s">
        <v>121</v>
      </c>
      <c r="BA27" s="3" t="s">
        <v>84</v>
      </c>
      <c r="BB27" s="5">
        <v>3.43</v>
      </c>
      <c r="BC27" s="5">
        <v>3.8</v>
      </c>
      <c r="BD27" s="3" t="s">
        <v>134</v>
      </c>
      <c r="BE27" s="3" t="s">
        <v>106</v>
      </c>
      <c r="BF27" s="3" t="s">
        <v>87</v>
      </c>
      <c r="BG27" s="3" t="s">
        <v>165</v>
      </c>
      <c r="BH27" s="3" t="s">
        <v>166</v>
      </c>
      <c r="BI27" s="4" t="s">
        <v>125</v>
      </c>
      <c r="BJ27" s="3"/>
      <c r="BK27" s="3"/>
      <c r="BL27" s="3"/>
      <c r="BM27" s="3"/>
    </row>
    <row r="28" spans="2:65" ht="278.39999999999998" thickBot="1" x14ac:dyDescent="0.35">
      <c r="B28" s="2">
        <v>44599.548888888887</v>
      </c>
      <c r="C28" s="3" t="s">
        <v>60</v>
      </c>
      <c r="D28" s="3" t="s">
        <v>60</v>
      </c>
      <c r="E28" s="3" t="s">
        <v>60</v>
      </c>
      <c r="F28" s="3" t="s">
        <v>61</v>
      </c>
      <c r="G28" s="3" t="s">
        <v>62</v>
      </c>
      <c r="H28" s="3" t="s">
        <v>63</v>
      </c>
      <c r="I28" s="3" t="s">
        <v>63</v>
      </c>
      <c r="J28" s="3" t="s">
        <v>63</v>
      </c>
      <c r="K28" s="3" t="s">
        <v>65</v>
      </c>
      <c r="L28" s="3" t="s">
        <v>65</v>
      </c>
      <c r="M28" s="3" t="s">
        <v>65</v>
      </c>
      <c r="N28" s="3" t="s">
        <v>64</v>
      </c>
      <c r="O28" s="3" t="s">
        <v>67</v>
      </c>
      <c r="P28" s="3" t="s">
        <v>65</v>
      </c>
      <c r="Q28" s="3" t="s">
        <v>65</v>
      </c>
      <c r="R28" s="3" t="s">
        <v>65</v>
      </c>
      <c r="S28" s="3" t="s">
        <v>63</v>
      </c>
      <c r="T28" s="3" t="s">
        <v>63</v>
      </c>
      <c r="U28" s="3" t="s">
        <v>63</v>
      </c>
      <c r="V28" s="3" t="s">
        <v>65</v>
      </c>
      <c r="W28" s="3" t="s">
        <v>65</v>
      </c>
      <c r="X28" s="3" t="s">
        <v>64</v>
      </c>
      <c r="Y28" s="3" t="s">
        <v>63</v>
      </c>
      <c r="Z28" s="3" t="s">
        <v>63</v>
      </c>
      <c r="AA28" s="3" t="s">
        <v>65</v>
      </c>
      <c r="AB28" s="3" t="s">
        <v>63</v>
      </c>
      <c r="AC28" s="3" t="s">
        <v>67</v>
      </c>
      <c r="AD28" s="3" t="s">
        <v>65</v>
      </c>
      <c r="AE28" s="3" t="s">
        <v>64</v>
      </c>
      <c r="AF28" s="3" t="s">
        <v>63</v>
      </c>
      <c r="AG28" s="3" t="s">
        <v>64</v>
      </c>
      <c r="AH28" s="3" t="s">
        <v>63</v>
      </c>
      <c r="AI28" s="3" t="s">
        <v>65</v>
      </c>
      <c r="AJ28" s="3" t="s">
        <v>63</v>
      </c>
      <c r="AK28" s="3" t="s">
        <v>63</v>
      </c>
      <c r="AL28" s="3" t="s">
        <v>81</v>
      </c>
      <c r="AM28" s="3" t="s">
        <v>81</v>
      </c>
      <c r="AN28" s="3" t="s">
        <v>81</v>
      </c>
      <c r="AO28" s="3" t="s">
        <v>81</v>
      </c>
      <c r="AP28" s="3" t="s">
        <v>81</v>
      </c>
      <c r="AQ28" s="3" t="s">
        <v>81</v>
      </c>
      <c r="AR28" s="3" t="s">
        <v>81</v>
      </c>
      <c r="AS28" s="3" t="s">
        <v>68</v>
      </c>
      <c r="AT28" s="3" t="s">
        <v>81</v>
      </c>
      <c r="AU28" s="3" t="s">
        <v>81</v>
      </c>
      <c r="AV28" s="3" t="s">
        <v>70</v>
      </c>
      <c r="AW28" s="5">
        <v>32</v>
      </c>
      <c r="AX28" s="3" t="s">
        <v>130</v>
      </c>
      <c r="AY28" s="3" t="s">
        <v>130</v>
      </c>
      <c r="AZ28" s="3" t="s">
        <v>130</v>
      </c>
      <c r="BA28" s="3" t="s">
        <v>74</v>
      </c>
      <c r="BB28" s="5">
        <v>3.8</v>
      </c>
      <c r="BC28" s="5">
        <v>4.4000000000000004</v>
      </c>
      <c r="BD28" s="3" t="s">
        <v>95</v>
      </c>
      <c r="BE28" s="3" t="s">
        <v>86</v>
      </c>
      <c r="BF28" s="3" t="s">
        <v>77</v>
      </c>
      <c r="BG28" s="3" t="s">
        <v>167</v>
      </c>
      <c r="BH28" s="3" t="s">
        <v>79</v>
      </c>
      <c r="BI28" s="4" t="s">
        <v>139</v>
      </c>
      <c r="BJ28" s="3"/>
      <c r="BK28" s="3"/>
      <c r="BL28" s="3"/>
      <c r="BM28" s="3"/>
    </row>
    <row r="29" spans="2:65" ht="384" thickBot="1" x14ac:dyDescent="0.35">
      <c r="B29" s="2">
        <v>44599.552337962959</v>
      </c>
      <c r="C29" s="3" t="s">
        <v>60</v>
      </c>
      <c r="D29" s="3" t="s">
        <v>60</v>
      </c>
      <c r="E29" s="3" t="s">
        <v>60</v>
      </c>
      <c r="F29" s="3" t="s">
        <v>61</v>
      </c>
      <c r="G29" s="3" t="s">
        <v>62</v>
      </c>
      <c r="H29" s="3" t="s">
        <v>63</v>
      </c>
      <c r="I29" s="3" t="s">
        <v>63</v>
      </c>
      <c r="J29" s="3" t="s">
        <v>63</v>
      </c>
      <c r="K29" s="3" t="s">
        <v>66</v>
      </c>
      <c r="L29" s="3" t="s">
        <v>66</v>
      </c>
      <c r="M29" s="3" t="s">
        <v>63</v>
      </c>
      <c r="N29" s="3" t="s">
        <v>66</v>
      </c>
      <c r="O29" s="3" t="s">
        <v>67</v>
      </c>
      <c r="P29" s="3" t="s">
        <v>65</v>
      </c>
      <c r="Q29" s="3" t="s">
        <v>63</v>
      </c>
      <c r="R29" s="3" t="s">
        <v>65</v>
      </c>
      <c r="S29" s="3" t="s">
        <v>63</v>
      </c>
      <c r="T29" s="3" t="s">
        <v>63</v>
      </c>
      <c r="U29" s="3" t="s">
        <v>63</v>
      </c>
      <c r="V29" s="3" t="s">
        <v>63</v>
      </c>
      <c r="W29" s="3" t="s">
        <v>63</v>
      </c>
      <c r="X29" s="3" t="s">
        <v>63</v>
      </c>
      <c r="Y29" s="3" t="s">
        <v>63</v>
      </c>
      <c r="Z29" s="3" t="s">
        <v>63</v>
      </c>
      <c r="AA29" s="3" t="s">
        <v>63</v>
      </c>
      <c r="AB29" s="3" t="s">
        <v>66</v>
      </c>
      <c r="AC29" s="3" t="s">
        <v>63</v>
      </c>
      <c r="AD29" s="3" t="s">
        <v>63</v>
      </c>
      <c r="AE29" s="3" t="s">
        <v>65</v>
      </c>
      <c r="AF29" s="3" t="s">
        <v>65</v>
      </c>
      <c r="AG29" s="3" t="s">
        <v>63</v>
      </c>
      <c r="AH29" s="3" t="s">
        <v>63</v>
      </c>
      <c r="AI29" s="3" t="s">
        <v>63</v>
      </c>
      <c r="AJ29" s="3" t="s">
        <v>63</v>
      </c>
      <c r="AK29" s="3" t="s">
        <v>63</v>
      </c>
      <c r="AL29" s="3" t="s">
        <v>81</v>
      </c>
      <c r="AM29" s="3" t="s">
        <v>69</v>
      </c>
      <c r="AN29" s="3" t="s">
        <v>68</v>
      </c>
      <c r="AO29" s="3" t="s">
        <v>68</v>
      </c>
      <c r="AP29" s="3" t="s">
        <v>81</v>
      </c>
      <c r="AQ29" s="3" t="s">
        <v>81</v>
      </c>
      <c r="AR29" s="3" t="s">
        <v>81</v>
      </c>
      <c r="AS29" s="3" t="s">
        <v>109</v>
      </c>
      <c r="AT29" s="3" t="s">
        <v>69</v>
      </c>
      <c r="AU29" s="3" t="s">
        <v>109</v>
      </c>
      <c r="AV29" s="3" t="s">
        <v>168</v>
      </c>
      <c r="AW29" s="3" t="s">
        <v>169</v>
      </c>
      <c r="AX29" s="3" t="s">
        <v>73</v>
      </c>
      <c r="AY29" s="3" t="s">
        <v>121</v>
      </c>
      <c r="AZ29" s="3" t="s">
        <v>130</v>
      </c>
      <c r="BA29" s="3" t="s">
        <v>74</v>
      </c>
      <c r="BB29" s="5">
        <v>4</v>
      </c>
      <c r="BC29" s="5">
        <v>4.7</v>
      </c>
      <c r="BD29" s="3" t="s">
        <v>75</v>
      </c>
      <c r="BE29" s="3" t="s">
        <v>170</v>
      </c>
      <c r="BF29" s="3" t="s">
        <v>77</v>
      </c>
      <c r="BG29" s="3" t="s">
        <v>78</v>
      </c>
      <c r="BH29" s="3" t="s">
        <v>103</v>
      </c>
      <c r="BI29" s="4" t="s">
        <v>116</v>
      </c>
      <c r="BJ29" s="3"/>
      <c r="BK29" s="3"/>
      <c r="BL29" s="3"/>
      <c r="BM29" s="3"/>
    </row>
    <row r="30" spans="2:65" ht="331.2" thickBot="1" x14ac:dyDescent="0.35">
      <c r="B30" s="2">
        <v>44599.557118055556</v>
      </c>
      <c r="C30" s="3" t="s">
        <v>60</v>
      </c>
      <c r="D30" s="3" t="s">
        <v>60</v>
      </c>
      <c r="E30" s="3" t="s">
        <v>60</v>
      </c>
      <c r="F30" s="3" t="s">
        <v>61</v>
      </c>
      <c r="G30" s="3" t="s">
        <v>62</v>
      </c>
      <c r="H30" s="3" t="s">
        <v>64</v>
      </c>
      <c r="I30" s="3" t="s">
        <v>64</v>
      </c>
      <c r="J30" s="3" t="s">
        <v>63</v>
      </c>
      <c r="K30" s="3" t="s">
        <v>65</v>
      </c>
      <c r="L30" s="3" t="s">
        <v>64</v>
      </c>
      <c r="M30" s="3" t="s">
        <v>64</v>
      </c>
      <c r="N30" s="3" t="s">
        <v>65</v>
      </c>
      <c r="O30" s="3" t="s">
        <v>65</v>
      </c>
      <c r="P30" s="3" t="s">
        <v>65</v>
      </c>
      <c r="Q30" s="3" t="s">
        <v>64</v>
      </c>
      <c r="R30" s="3" t="s">
        <v>64</v>
      </c>
      <c r="S30" s="3" t="s">
        <v>63</v>
      </c>
      <c r="T30" s="3" t="s">
        <v>64</v>
      </c>
      <c r="U30" s="3" t="s">
        <v>63</v>
      </c>
      <c r="V30" s="3" t="s">
        <v>65</v>
      </c>
      <c r="W30" s="3" t="s">
        <v>64</v>
      </c>
      <c r="X30" s="3" t="s">
        <v>63</v>
      </c>
      <c r="Y30" s="3" t="s">
        <v>63</v>
      </c>
      <c r="Z30" s="3" t="s">
        <v>63</v>
      </c>
      <c r="AA30" s="3" t="s">
        <v>64</v>
      </c>
      <c r="AB30" s="3" t="s">
        <v>64</v>
      </c>
      <c r="AC30" s="3" t="s">
        <v>65</v>
      </c>
      <c r="AD30" s="3" t="s">
        <v>65</v>
      </c>
      <c r="AE30" s="3" t="s">
        <v>63</v>
      </c>
      <c r="AF30" s="3" t="s">
        <v>63</v>
      </c>
      <c r="AG30" s="3" t="s">
        <v>64</v>
      </c>
      <c r="AH30" s="3" t="s">
        <v>63</v>
      </c>
      <c r="AI30" s="3" t="s">
        <v>66</v>
      </c>
      <c r="AJ30" s="3" t="s">
        <v>64</v>
      </c>
      <c r="AK30" s="3" t="s">
        <v>63</v>
      </c>
      <c r="AL30" s="3" t="s">
        <v>69</v>
      </c>
      <c r="AM30" s="3" t="s">
        <v>68</v>
      </c>
      <c r="AN30" s="3" t="s">
        <v>69</v>
      </c>
      <c r="AO30" s="3" t="s">
        <v>68</v>
      </c>
      <c r="AP30" s="3" t="s">
        <v>69</v>
      </c>
      <c r="AQ30" s="3" t="s">
        <v>68</v>
      </c>
      <c r="AR30" s="3" t="s">
        <v>69</v>
      </c>
      <c r="AS30" s="3" t="s">
        <v>69</v>
      </c>
      <c r="AT30" s="3" t="s">
        <v>68</v>
      </c>
      <c r="AU30" s="3" t="s">
        <v>68</v>
      </c>
      <c r="AV30" s="3" t="s">
        <v>82</v>
      </c>
      <c r="AW30" s="3" t="s">
        <v>83</v>
      </c>
      <c r="AX30" s="3" t="s">
        <v>93</v>
      </c>
      <c r="AY30" s="3" t="s">
        <v>130</v>
      </c>
      <c r="AZ30" s="3" t="s">
        <v>72</v>
      </c>
      <c r="BA30" s="3" t="s">
        <v>74</v>
      </c>
      <c r="BB30" s="5">
        <v>3.5</v>
      </c>
      <c r="BC30" s="5">
        <v>4.33</v>
      </c>
      <c r="BD30" s="3" t="s">
        <v>110</v>
      </c>
      <c r="BE30" s="3" t="s">
        <v>96</v>
      </c>
      <c r="BF30" s="3" t="s">
        <v>77</v>
      </c>
      <c r="BG30" s="3" t="s">
        <v>171</v>
      </c>
      <c r="BH30" s="3" t="s">
        <v>79</v>
      </c>
      <c r="BI30" s="4" t="s">
        <v>172</v>
      </c>
      <c r="BJ30" s="3"/>
      <c r="BK30" s="3"/>
      <c r="BL30" s="3"/>
      <c r="BM30" s="3"/>
    </row>
    <row r="31" spans="2:65" ht="278.39999999999998" thickBot="1" x14ac:dyDescent="0.35">
      <c r="B31" s="2">
        <v>44599.572326388887</v>
      </c>
      <c r="C31" s="3" t="s">
        <v>60</v>
      </c>
      <c r="D31" s="3" t="s">
        <v>60</v>
      </c>
      <c r="E31" s="3" t="s">
        <v>105</v>
      </c>
      <c r="F31" s="3" t="s">
        <v>61</v>
      </c>
      <c r="G31" s="6">
        <v>44783</v>
      </c>
      <c r="H31" s="3" t="s">
        <v>63</v>
      </c>
      <c r="I31" s="3" t="s">
        <v>63</v>
      </c>
      <c r="J31" s="3" t="s">
        <v>63</v>
      </c>
      <c r="K31" s="3" t="s">
        <v>63</v>
      </c>
      <c r="L31" s="3" t="s">
        <v>63</v>
      </c>
      <c r="M31" s="3" t="s">
        <v>63</v>
      </c>
      <c r="N31" s="3" t="s">
        <v>63</v>
      </c>
      <c r="O31" s="3" t="s">
        <v>63</v>
      </c>
      <c r="P31" s="3" t="s">
        <v>63</v>
      </c>
      <c r="Q31" s="3" t="s">
        <v>63</v>
      </c>
      <c r="R31" s="3" t="s">
        <v>63</v>
      </c>
      <c r="S31" s="3" t="s">
        <v>63</v>
      </c>
      <c r="T31" s="3" t="s">
        <v>63</v>
      </c>
      <c r="U31" s="3" t="s">
        <v>63</v>
      </c>
      <c r="V31" s="3" t="s">
        <v>63</v>
      </c>
      <c r="W31" s="3" t="s">
        <v>65</v>
      </c>
      <c r="X31" s="3" t="s">
        <v>63</v>
      </c>
      <c r="Y31" s="3" t="s">
        <v>63</v>
      </c>
      <c r="Z31" s="3" t="s">
        <v>67</v>
      </c>
      <c r="AA31" s="3" t="s">
        <v>67</v>
      </c>
      <c r="AB31" s="3" t="s">
        <v>65</v>
      </c>
      <c r="AC31" s="3" t="s">
        <v>65</v>
      </c>
      <c r="AD31" s="3" t="s">
        <v>65</v>
      </c>
      <c r="AE31" s="3" t="s">
        <v>63</v>
      </c>
      <c r="AF31" s="3" t="s">
        <v>63</v>
      </c>
      <c r="AG31" s="3" t="s">
        <v>63</v>
      </c>
      <c r="AH31" s="3" t="s">
        <v>63</v>
      </c>
      <c r="AI31" s="3" t="s">
        <v>63</v>
      </c>
      <c r="AJ31" s="3" t="s">
        <v>63</v>
      </c>
      <c r="AK31" s="3" t="s">
        <v>63</v>
      </c>
      <c r="AL31" s="3" t="s">
        <v>69</v>
      </c>
      <c r="AM31" s="3" t="s">
        <v>69</v>
      </c>
      <c r="AN31" s="3" t="s">
        <v>68</v>
      </c>
      <c r="AO31" s="3" t="s">
        <v>69</v>
      </c>
      <c r="AP31" s="3" t="s">
        <v>68</v>
      </c>
      <c r="AQ31" s="3" t="s">
        <v>68</v>
      </c>
      <c r="AR31" s="3" t="s">
        <v>68</v>
      </c>
      <c r="AS31" s="3" t="s">
        <v>68</v>
      </c>
      <c r="AT31" s="3" t="s">
        <v>68</v>
      </c>
      <c r="AU31" s="3" t="s">
        <v>68</v>
      </c>
      <c r="AV31" s="3" t="s">
        <v>70</v>
      </c>
      <c r="AW31" s="3" t="s">
        <v>83</v>
      </c>
      <c r="AX31" s="3" t="s">
        <v>130</v>
      </c>
      <c r="AY31" s="3" t="s">
        <v>130</v>
      </c>
      <c r="AZ31" s="3" t="s">
        <v>130</v>
      </c>
      <c r="BA31" s="3" t="s">
        <v>74</v>
      </c>
      <c r="BB31" s="5">
        <v>3.71</v>
      </c>
      <c r="BC31" s="5">
        <v>4.12</v>
      </c>
      <c r="BD31" s="3" t="s">
        <v>95</v>
      </c>
      <c r="BE31" s="3" t="s">
        <v>173</v>
      </c>
      <c r="BF31" s="3" t="s">
        <v>77</v>
      </c>
      <c r="BG31" s="3" t="s">
        <v>174</v>
      </c>
      <c r="BH31" s="3" t="s">
        <v>103</v>
      </c>
      <c r="BI31" s="4" t="s">
        <v>175</v>
      </c>
      <c r="BJ31" s="3"/>
      <c r="BK31" s="3"/>
      <c r="BL31" s="3"/>
      <c r="BM31" s="3"/>
    </row>
    <row r="32" spans="2:65" ht="133.19999999999999" thickBot="1" x14ac:dyDescent="0.35">
      <c r="B32" s="2">
        <v>44599.576354166667</v>
      </c>
      <c r="C32" s="3" t="s">
        <v>60</v>
      </c>
      <c r="D32" s="3" t="s">
        <v>60</v>
      </c>
      <c r="E32" s="3" t="s">
        <v>105</v>
      </c>
      <c r="F32" s="3" t="s">
        <v>61</v>
      </c>
      <c r="G32" s="6">
        <v>44783</v>
      </c>
      <c r="H32" s="3" t="s">
        <v>64</v>
      </c>
      <c r="I32" s="3" t="s">
        <v>64</v>
      </c>
      <c r="J32" s="3" t="s">
        <v>63</v>
      </c>
      <c r="K32" s="3" t="s">
        <v>65</v>
      </c>
      <c r="L32" s="3" t="s">
        <v>65</v>
      </c>
      <c r="M32" s="3" t="s">
        <v>65</v>
      </c>
      <c r="N32" s="3" t="s">
        <v>64</v>
      </c>
      <c r="O32" s="3" t="s">
        <v>65</v>
      </c>
      <c r="P32" s="3" t="s">
        <v>64</v>
      </c>
      <c r="Q32" s="3" t="s">
        <v>65</v>
      </c>
      <c r="R32" s="3" t="s">
        <v>65</v>
      </c>
      <c r="S32" s="3" t="s">
        <v>64</v>
      </c>
      <c r="T32" s="3" t="s">
        <v>64</v>
      </c>
      <c r="U32" s="3" t="s">
        <v>65</v>
      </c>
      <c r="V32" s="3" t="s">
        <v>65</v>
      </c>
      <c r="W32" s="3" t="s">
        <v>65</v>
      </c>
      <c r="X32" s="3" t="s">
        <v>64</v>
      </c>
      <c r="Y32" s="3" t="s">
        <v>65</v>
      </c>
      <c r="Z32" s="3" t="s">
        <v>67</v>
      </c>
      <c r="AA32" s="3" t="s">
        <v>66</v>
      </c>
      <c r="AB32" s="3" t="s">
        <v>65</v>
      </c>
      <c r="AC32" s="3" t="s">
        <v>67</v>
      </c>
      <c r="AD32" s="3" t="s">
        <v>67</v>
      </c>
      <c r="AE32" s="3" t="s">
        <v>65</v>
      </c>
      <c r="AF32" s="3" t="s">
        <v>63</v>
      </c>
      <c r="AG32" s="3" t="s">
        <v>64</v>
      </c>
      <c r="AH32" s="3" t="s">
        <v>65</v>
      </c>
      <c r="AI32" s="3" t="s">
        <v>66</v>
      </c>
      <c r="AJ32" s="3" t="s">
        <v>67</v>
      </c>
      <c r="AK32" s="3" t="s">
        <v>63</v>
      </c>
      <c r="AL32" s="3" t="s">
        <v>68</v>
      </c>
      <c r="AM32" s="3" t="s">
        <v>68</v>
      </c>
      <c r="AN32" s="3" t="s">
        <v>68</v>
      </c>
      <c r="AO32" s="3" t="s">
        <v>68</v>
      </c>
      <c r="AP32" s="3" t="s">
        <v>68</v>
      </c>
      <c r="AQ32" s="3" t="s">
        <v>68</v>
      </c>
      <c r="AR32" s="3" t="s">
        <v>68</v>
      </c>
      <c r="AS32" s="3" t="s">
        <v>69</v>
      </c>
      <c r="AT32" s="3" t="s">
        <v>68</v>
      </c>
      <c r="AU32" s="3" t="s">
        <v>68</v>
      </c>
      <c r="AV32" s="3" t="s">
        <v>82</v>
      </c>
      <c r="AW32" s="3" t="s">
        <v>83</v>
      </c>
      <c r="AX32" s="3" t="s">
        <v>72</v>
      </c>
      <c r="AY32" s="3" t="s">
        <v>73</v>
      </c>
      <c r="AZ32" s="3" t="s">
        <v>73</v>
      </c>
      <c r="BA32" s="3" t="s">
        <v>176</v>
      </c>
      <c r="BB32" s="5">
        <v>4</v>
      </c>
      <c r="BC32" s="5">
        <v>4.43</v>
      </c>
      <c r="BD32" s="3" t="s">
        <v>177</v>
      </c>
      <c r="BE32" s="3" t="s">
        <v>111</v>
      </c>
      <c r="BF32" s="3" t="s">
        <v>178</v>
      </c>
      <c r="BG32" s="3" t="s">
        <v>179</v>
      </c>
      <c r="BH32" s="3" t="s">
        <v>89</v>
      </c>
      <c r="BI32" s="4" t="s">
        <v>104</v>
      </c>
      <c r="BJ32" s="3"/>
      <c r="BK32" s="3"/>
      <c r="BL32" s="3"/>
      <c r="BM32" s="3"/>
    </row>
    <row r="33" spans="2:65" ht="318" thickBot="1" x14ac:dyDescent="0.35">
      <c r="B33" s="2">
        <v>44599.59574074074</v>
      </c>
      <c r="C33" s="3" t="s">
        <v>60</v>
      </c>
      <c r="D33" s="3" t="s">
        <v>60</v>
      </c>
      <c r="E33" s="3" t="s">
        <v>105</v>
      </c>
      <c r="F33" s="3" t="s">
        <v>126</v>
      </c>
      <c r="G33" s="6">
        <v>44624</v>
      </c>
      <c r="H33" s="3" t="s">
        <v>65</v>
      </c>
      <c r="I33" s="3" t="s">
        <v>64</v>
      </c>
      <c r="J33" s="3" t="s">
        <v>63</v>
      </c>
      <c r="K33" s="3" t="s">
        <v>65</v>
      </c>
      <c r="L33" s="3" t="s">
        <v>65</v>
      </c>
      <c r="M33" s="3" t="s">
        <v>64</v>
      </c>
      <c r="N33" s="3" t="s">
        <v>65</v>
      </c>
      <c r="O33" s="3" t="s">
        <v>65</v>
      </c>
      <c r="P33" s="3" t="s">
        <v>64</v>
      </c>
      <c r="Q33" s="3" t="s">
        <v>64</v>
      </c>
      <c r="R33" s="3" t="s">
        <v>64</v>
      </c>
      <c r="S33" s="3" t="s">
        <v>63</v>
      </c>
      <c r="T33" s="3" t="s">
        <v>63</v>
      </c>
      <c r="U33" s="3" t="s">
        <v>64</v>
      </c>
      <c r="V33" s="3" t="s">
        <v>63</v>
      </c>
      <c r="W33" s="3" t="s">
        <v>67</v>
      </c>
      <c r="X33" s="3" t="s">
        <v>63</v>
      </c>
      <c r="Y33" s="3" t="s">
        <v>63</v>
      </c>
      <c r="Z33" s="3" t="s">
        <v>66</v>
      </c>
      <c r="AA33" s="3" t="s">
        <v>65</v>
      </c>
      <c r="AB33" s="3" t="s">
        <v>67</v>
      </c>
      <c r="AC33" s="3" t="s">
        <v>63</v>
      </c>
      <c r="AD33" s="3" t="s">
        <v>63</v>
      </c>
      <c r="AE33" s="3" t="s">
        <v>63</v>
      </c>
      <c r="AF33" s="3" t="s">
        <v>63</v>
      </c>
      <c r="AG33" s="3" t="s">
        <v>63</v>
      </c>
      <c r="AH33" s="3" t="s">
        <v>63</v>
      </c>
      <c r="AI33" s="3" t="s">
        <v>67</v>
      </c>
      <c r="AJ33" s="3" t="s">
        <v>63</v>
      </c>
      <c r="AK33" s="3" t="s">
        <v>64</v>
      </c>
      <c r="AL33" s="3" t="s">
        <v>68</v>
      </c>
      <c r="AM33" s="3" t="s">
        <v>69</v>
      </c>
      <c r="AN33" s="3" t="s">
        <v>69</v>
      </c>
      <c r="AO33" s="3" t="s">
        <v>68</v>
      </c>
      <c r="AP33" s="3" t="s">
        <v>69</v>
      </c>
      <c r="AQ33" s="3" t="s">
        <v>68</v>
      </c>
      <c r="AR33" s="3" t="s">
        <v>69</v>
      </c>
      <c r="AS33" s="3" t="s">
        <v>69</v>
      </c>
      <c r="AT33" s="3" t="s">
        <v>81</v>
      </c>
      <c r="AU33" s="3" t="s">
        <v>69</v>
      </c>
      <c r="AV33" s="3" t="s">
        <v>70</v>
      </c>
      <c r="AW33" s="3" t="s">
        <v>71</v>
      </c>
      <c r="AX33" s="3" t="s">
        <v>93</v>
      </c>
      <c r="AY33" s="3" t="s">
        <v>130</v>
      </c>
      <c r="AZ33" s="3" t="s">
        <v>130</v>
      </c>
      <c r="BA33" s="3" t="s">
        <v>74</v>
      </c>
      <c r="BB33" s="5">
        <v>3.5</v>
      </c>
      <c r="BC33" s="3" t="s">
        <v>180</v>
      </c>
      <c r="BD33" s="3" t="s">
        <v>100</v>
      </c>
      <c r="BE33" s="3" t="s">
        <v>173</v>
      </c>
      <c r="BF33" s="3" t="s">
        <v>77</v>
      </c>
      <c r="BG33" s="3" t="s">
        <v>181</v>
      </c>
      <c r="BH33" s="3" t="s">
        <v>79</v>
      </c>
      <c r="BI33" s="4" t="s">
        <v>182</v>
      </c>
      <c r="BJ33" s="3"/>
      <c r="BK33" s="3"/>
      <c r="BL33" s="3"/>
      <c r="BM33" s="3"/>
    </row>
    <row r="34" spans="2:65" ht="186" thickBot="1" x14ac:dyDescent="0.35">
      <c r="B34" s="2">
        <v>44599.601400462961</v>
      </c>
      <c r="C34" s="3" t="s">
        <v>60</v>
      </c>
      <c r="D34" s="3" t="s">
        <v>60</v>
      </c>
      <c r="E34" s="3" t="s">
        <v>60</v>
      </c>
      <c r="F34" s="3" t="s">
        <v>61</v>
      </c>
      <c r="G34" s="3" t="s">
        <v>62</v>
      </c>
      <c r="H34" s="3" t="s">
        <v>66</v>
      </c>
      <c r="I34" s="3" t="s">
        <v>66</v>
      </c>
      <c r="J34" s="3" t="s">
        <v>66</v>
      </c>
      <c r="K34" s="3" t="s">
        <v>63</v>
      </c>
      <c r="L34" s="3" t="s">
        <v>63</v>
      </c>
      <c r="M34" s="3" t="s">
        <v>66</v>
      </c>
      <c r="N34" s="3" t="s">
        <v>63</v>
      </c>
      <c r="O34" s="3" t="s">
        <v>63</v>
      </c>
      <c r="P34" s="3" t="s">
        <v>66</v>
      </c>
      <c r="Q34" s="3" t="s">
        <v>66</v>
      </c>
      <c r="R34" s="3" t="s">
        <v>66</v>
      </c>
      <c r="S34" s="3" t="s">
        <v>65</v>
      </c>
      <c r="T34" s="3" t="s">
        <v>64</v>
      </c>
      <c r="U34" s="3" t="s">
        <v>65</v>
      </c>
      <c r="V34" s="3" t="s">
        <v>66</v>
      </c>
      <c r="W34" s="3" t="s">
        <v>66</v>
      </c>
      <c r="X34" s="3" t="s">
        <v>64</v>
      </c>
      <c r="Y34" s="3" t="s">
        <v>63</v>
      </c>
      <c r="Z34" s="3" t="s">
        <v>66</v>
      </c>
      <c r="AA34" s="3" t="s">
        <v>66</v>
      </c>
      <c r="AB34" s="3" t="s">
        <v>66</v>
      </c>
      <c r="AC34" s="3" t="s">
        <v>67</v>
      </c>
      <c r="AD34" s="3" t="s">
        <v>65</v>
      </c>
      <c r="AE34" s="3" t="s">
        <v>65</v>
      </c>
      <c r="AF34" s="3" t="s">
        <v>67</v>
      </c>
      <c r="AG34" s="3" t="s">
        <v>66</v>
      </c>
      <c r="AH34" s="3" t="s">
        <v>66</v>
      </c>
      <c r="AI34" s="3" t="s">
        <v>66</v>
      </c>
      <c r="AJ34" s="3" t="s">
        <v>65</v>
      </c>
      <c r="AK34" s="3" t="s">
        <v>65</v>
      </c>
      <c r="AL34" s="3" t="s">
        <v>68</v>
      </c>
      <c r="AM34" s="3" t="s">
        <v>68</v>
      </c>
      <c r="AN34" s="3" t="s">
        <v>68</v>
      </c>
      <c r="AO34" s="3" t="s">
        <v>81</v>
      </c>
      <c r="AP34" s="3" t="s">
        <v>81</v>
      </c>
      <c r="AQ34" s="3" t="s">
        <v>81</v>
      </c>
      <c r="AR34" s="3" t="s">
        <v>68</v>
      </c>
      <c r="AS34" s="3" t="s">
        <v>68</v>
      </c>
      <c r="AT34" s="3" t="s">
        <v>68</v>
      </c>
      <c r="AU34" s="3" t="s">
        <v>68</v>
      </c>
      <c r="AV34" s="3" t="s">
        <v>70</v>
      </c>
      <c r="AW34" s="3" t="s">
        <v>71</v>
      </c>
      <c r="AX34" s="3" t="s">
        <v>93</v>
      </c>
      <c r="AY34" s="3" t="s">
        <v>73</v>
      </c>
      <c r="AZ34" s="3" t="s">
        <v>73</v>
      </c>
      <c r="BA34" s="3" t="s">
        <v>84</v>
      </c>
      <c r="BB34" s="5">
        <v>4</v>
      </c>
      <c r="BC34" s="5">
        <v>4.5999999999999996</v>
      </c>
      <c r="BD34" s="3" t="s">
        <v>134</v>
      </c>
      <c r="BE34" s="3" t="s">
        <v>106</v>
      </c>
      <c r="BF34" s="3" t="s">
        <v>77</v>
      </c>
      <c r="BG34" s="3" t="s">
        <v>183</v>
      </c>
      <c r="BH34" s="3" t="s">
        <v>79</v>
      </c>
      <c r="BI34" s="4" t="s">
        <v>139</v>
      </c>
      <c r="BJ34" s="3"/>
      <c r="BK34" s="3"/>
      <c r="BL34" s="3"/>
      <c r="BM34" s="3"/>
    </row>
    <row r="35" spans="2:65" ht="186" thickBot="1" x14ac:dyDescent="0.35">
      <c r="B35" s="2">
        <v>44599.602916666663</v>
      </c>
      <c r="C35" s="3" t="s">
        <v>60</v>
      </c>
      <c r="D35" s="3" t="s">
        <v>60</v>
      </c>
      <c r="E35" s="3" t="s">
        <v>60</v>
      </c>
      <c r="F35" s="3" t="s">
        <v>61</v>
      </c>
      <c r="G35" s="3" t="s">
        <v>62</v>
      </c>
      <c r="H35" s="3" t="s">
        <v>64</v>
      </c>
      <c r="I35" s="3" t="s">
        <v>63</v>
      </c>
      <c r="J35" s="3" t="s">
        <v>64</v>
      </c>
      <c r="K35" s="3" t="s">
        <v>67</v>
      </c>
      <c r="L35" s="3" t="s">
        <v>67</v>
      </c>
      <c r="M35" s="3" t="s">
        <v>64</v>
      </c>
      <c r="N35" s="3" t="s">
        <v>65</v>
      </c>
      <c r="O35" s="3" t="s">
        <v>66</v>
      </c>
      <c r="P35" s="3" t="s">
        <v>64</v>
      </c>
      <c r="Q35" s="3" t="s">
        <v>64</v>
      </c>
      <c r="R35" s="3" t="s">
        <v>64</v>
      </c>
      <c r="S35" s="3" t="s">
        <v>63</v>
      </c>
      <c r="T35" s="3" t="s">
        <v>63</v>
      </c>
      <c r="U35" s="3" t="s">
        <v>63</v>
      </c>
      <c r="V35" s="3" t="s">
        <v>65</v>
      </c>
      <c r="W35" s="3" t="s">
        <v>65</v>
      </c>
      <c r="X35" s="3" t="s">
        <v>63</v>
      </c>
      <c r="Y35" s="3" t="s">
        <v>63</v>
      </c>
      <c r="Z35" s="3" t="s">
        <v>67</v>
      </c>
      <c r="AA35" s="3" t="s">
        <v>66</v>
      </c>
      <c r="AB35" s="3" t="s">
        <v>63</v>
      </c>
      <c r="AC35" s="3" t="s">
        <v>65</v>
      </c>
      <c r="AD35" s="3" t="s">
        <v>63</v>
      </c>
      <c r="AE35" s="3" t="s">
        <v>65</v>
      </c>
      <c r="AF35" s="3" t="s">
        <v>66</v>
      </c>
      <c r="AG35" s="3" t="s">
        <v>64</v>
      </c>
      <c r="AH35" s="3" t="s">
        <v>63</v>
      </c>
      <c r="AI35" s="3" t="s">
        <v>65</v>
      </c>
      <c r="AJ35" s="3" t="s">
        <v>63</v>
      </c>
      <c r="AK35" s="3" t="s">
        <v>63</v>
      </c>
      <c r="AL35" s="3" t="s">
        <v>68</v>
      </c>
      <c r="AM35" s="3" t="s">
        <v>68</v>
      </c>
      <c r="AN35" s="3" t="s">
        <v>69</v>
      </c>
      <c r="AO35" s="3" t="s">
        <v>68</v>
      </c>
      <c r="AP35" s="3" t="s">
        <v>68</v>
      </c>
      <c r="AQ35" s="3" t="s">
        <v>81</v>
      </c>
      <c r="AR35" s="3" t="s">
        <v>68</v>
      </c>
      <c r="AS35" s="3" t="s">
        <v>69</v>
      </c>
      <c r="AT35" s="3" t="s">
        <v>68</v>
      </c>
      <c r="AU35" s="3" t="s">
        <v>68</v>
      </c>
      <c r="AV35" s="3" t="s">
        <v>70</v>
      </c>
      <c r="AW35" s="3" t="s">
        <v>71</v>
      </c>
      <c r="AX35" s="3" t="s">
        <v>93</v>
      </c>
      <c r="AY35" s="3" t="s">
        <v>121</v>
      </c>
      <c r="AZ35" s="3" t="s">
        <v>130</v>
      </c>
      <c r="BA35" s="3" t="s">
        <v>84</v>
      </c>
      <c r="BB35" s="3" t="s">
        <v>184</v>
      </c>
      <c r="BC35" s="5">
        <v>3.63</v>
      </c>
      <c r="BD35" s="3" t="s">
        <v>185</v>
      </c>
      <c r="BE35" s="3" t="s">
        <v>119</v>
      </c>
      <c r="BF35" s="3" t="s">
        <v>101</v>
      </c>
      <c r="BG35" s="3" t="s">
        <v>186</v>
      </c>
      <c r="BH35" s="3" t="s">
        <v>79</v>
      </c>
      <c r="BI35" s="4" t="s">
        <v>90</v>
      </c>
      <c r="BJ35" s="3"/>
      <c r="BK35" s="3"/>
      <c r="BL35" s="3"/>
      <c r="BM35" s="3"/>
    </row>
    <row r="36" spans="2:65" ht="291.60000000000002" thickBot="1" x14ac:dyDescent="0.35">
      <c r="B36" s="2">
        <v>44599.687430555554</v>
      </c>
      <c r="C36" s="3" t="s">
        <v>60</v>
      </c>
      <c r="D36" s="3" t="s">
        <v>60</v>
      </c>
      <c r="E36" s="3" t="s">
        <v>60</v>
      </c>
      <c r="F36" s="3" t="s">
        <v>61</v>
      </c>
      <c r="G36" s="6">
        <v>44783</v>
      </c>
      <c r="H36" s="3" t="s">
        <v>65</v>
      </c>
      <c r="I36" s="3" t="s">
        <v>65</v>
      </c>
      <c r="J36" s="3" t="s">
        <v>64</v>
      </c>
      <c r="K36" s="3" t="s">
        <v>65</v>
      </c>
      <c r="L36" s="3" t="s">
        <v>64</v>
      </c>
      <c r="M36" s="3" t="s">
        <v>64</v>
      </c>
      <c r="N36" s="3" t="s">
        <v>66</v>
      </c>
      <c r="O36" s="3" t="s">
        <v>64</v>
      </c>
      <c r="P36" s="3" t="s">
        <v>64</v>
      </c>
      <c r="Q36" s="3" t="s">
        <v>65</v>
      </c>
      <c r="R36" s="3" t="s">
        <v>64</v>
      </c>
      <c r="S36" s="3" t="s">
        <v>64</v>
      </c>
      <c r="T36" s="3" t="s">
        <v>63</v>
      </c>
      <c r="U36" s="3" t="s">
        <v>64</v>
      </c>
      <c r="V36" s="3" t="s">
        <v>64</v>
      </c>
      <c r="W36" s="3" t="s">
        <v>65</v>
      </c>
      <c r="X36" s="3" t="s">
        <v>63</v>
      </c>
      <c r="Y36" s="3" t="s">
        <v>63</v>
      </c>
      <c r="Z36" s="3" t="s">
        <v>65</v>
      </c>
      <c r="AA36" s="3" t="s">
        <v>66</v>
      </c>
      <c r="AB36" s="3" t="s">
        <v>65</v>
      </c>
      <c r="AC36" s="3" t="s">
        <v>65</v>
      </c>
      <c r="AD36" s="3" t="s">
        <v>64</v>
      </c>
      <c r="AE36" s="3" t="s">
        <v>65</v>
      </c>
      <c r="AF36" s="3" t="s">
        <v>63</v>
      </c>
      <c r="AG36" s="3" t="s">
        <v>63</v>
      </c>
      <c r="AH36" s="3" t="s">
        <v>65</v>
      </c>
      <c r="AI36" s="3" t="s">
        <v>63</v>
      </c>
      <c r="AJ36" s="3" t="s">
        <v>64</v>
      </c>
      <c r="AK36" s="3" t="s">
        <v>64</v>
      </c>
      <c r="AL36" s="3" t="s">
        <v>69</v>
      </c>
      <c r="AM36" s="3" t="s">
        <v>68</v>
      </c>
      <c r="AN36" s="3" t="s">
        <v>69</v>
      </c>
      <c r="AO36" s="3" t="s">
        <v>68</v>
      </c>
      <c r="AP36" s="3" t="s">
        <v>68</v>
      </c>
      <c r="AQ36" s="3" t="s">
        <v>68</v>
      </c>
      <c r="AR36" s="3" t="s">
        <v>68</v>
      </c>
      <c r="AS36" s="3" t="s">
        <v>68</v>
      </c>
      <c r="AT36" s="3" t="s">
        <v>68</v>
      </c>
      <c r="AU36" s="3" t="s">
        <v>69</v>
      </c>
      <c r="AV36" s="3" t="s">
        <v>70</v>
      </c>
      <c r="AW36" s="3" t="s">
        <v>83</v>
      </c>
      <c r="AX36" s="3" t="s">
        <v>93</v>
      </c>
      <c r="AY36" s="3" t="s">
        <v>73</v>
      </c>
      <c r="AZ36" s="3" t="s">
        <v>72</v>
      </c>
      <c r="BA36" s="3" t="s">
        <v>94</v>
      </c>
      <c r="BB36" s="5">
        <v>3.7</v>
      </c>
      <c r="BC36" s="5">
        <v>4.6500000000000004</v>
      </c>
      <c r="BD36" s="3" t="s">
        <v>110</v>
      </c>
      <c r="BE36" s="3" t="s">
        <v>119</v>
      </c>
      <c r="BF36" s="3" t="s">
        <v>77</v>
      </c>
      <c r="BG36" s="3" t="s">
        <v>187</v>
      </c>
      <c r="BH36" s="3" t="s">
        <v>89</v>
      </c>
      <c r="BI36" s="4" t="s">
        <v>80</v>
      </c>
      <c r="BJ36" s="3"/>
      <c r="BK36" s="3"/>
      <c r="BL36" s="3"/>
      <c r="BM36" s="3"/>
    </row>
    <row r="37" spans="2:65" ht="304.8" thickBot="1" x14ac:dyDescent="0.35">
      <c r="B37" s="2">
        <v>44599.696631944447</v>
      </c>
      <c r="C37" s="3" t="s">
        <v>60</v>
      </c>
      <c r="D37" s="3" t="s">
        <v>60</v>
      </c>
      <c r="E37" s="3" t="s">
        <v>60</v>
      </c>
      <c r="F37" s="3" t="s">
        <v>61</v>
      </c>
      <c r="G37" s="6">
        <v>44783</v>
      </c>
      <c r="H37" s="3" t="s">
        <v>65</v>
      </c>
      <c r="I37" s="3" t="s">
        <v>64</v>
      </c>
      <c r="J37" s="3" t="s">
        <v>63</v>
      </c>
      <c r="K37" s="3" t="s">
        <v>65</v>
      </c>
      <c r="L37" s="3" t="s">
        <v>65</v>
      </c>
      <c r="M37" s="3" t="s">
        <v>65</v>
      </c>
      <c r="N37" s="3" t="s">
        <v>65</v>
      </c>
      <c r="O37" s="3" t="s">
        <v>64</v>
      </c>
      <c r="P37" s="3" t="s">
        <v>65</v>
      </c>
      <c r="Q37" s="3" t="s">
        <v>65</v>
      </c>
      <c r="R37" s="3" t="s">
        <v>66</v>
      </c>
      <c r="S37" s="3" t="s">
        <v>65</v>
      </c>
      <c r="T37" s="3" t="s">
        <v>64</v>
      </c>
      <c r="U37" s="3" t="s">
        <v>65</v>
      </c>
      <c r="V37" s="3" t="s">
        <v>67</v>
      </c>
      <c r="W37" s="3" t="s">
        <v>66</v>
      </c>
      <c r="X37" s="3" t="s">
        <v>64</v>
      </c>
      <c r="Y37" s="3" t="s">
        <v>63</v>
      </c>
      <c r="Z37" s="3" t="s">
        <v>64</v>
      </c>
      <c r="AA37" s="3" t="s">
        <v>66</v>
      </c>
      <c r="AB37" s="3" t="s">
        <v>67</v>
      </c>
      <c r="AC37" s="3" t="s">
        <v>66</v>
      </c>
      <c r="AD37" s="3" t="s">
        <v>65</v>
      </c>
      <c r="AE37" s="3" t="s">
        <v>64</v>
      </c>
      <c r="AF37" s="3" t="s">
        <v>64</v>
      </c>
      <c r="AG37" s="3" t="s">
        <v>64</v>
      </c>
      <c r="AH37" s="3" t="s">
        <v>66</v>
      </c>
      <c r="AI37" s="3" t="s">
        <v>65</v>
      </c>
      <c r="AJ37" s="3" t="s">
        <v>67</v>
      </c>
      <c r="AK37" s="3" t="s">
        <v>64</v>
      </c>
      <c r="AL37" s="3" t="s">
        <v>68</v>
      </c>
      <c r="AM37" s="3" t="s">
        <v>68</v>
      </c>
      <c r="AN37" s="3" t="s">
        <v>68</v>
      </c>
      <c r="AO37" s="3" t="s">
        <v>81</v>
      </c>
      <c r="AP37" s="3" t="s">
        <v>81</v>
      </c>
      <c r="AQ37" s="3" t="s">
        <v>81</v>
      </c>
      <c r="AR37" s="3" t="s">
        <v>81</v>
      </c>
      <c r="AS37" s="3" t="s">
        <v>68</v>
      </c>
      <c r="AT37" s="3" t="s">
        <v>68</v>
      </c>
      <c r="AU37" s="3" t="s">
        <v>68</v>
      </c>
      <c r="AV37" s="3" t="s">
        <v>82</v>
      </c>
      <c r="AW37" s="3" t="s">
        <v>83</v>
      </c>
      <c r="AX37" s="3" t="s">
        <v>130</v>
      </c>
      <c r="AY37" s="3" t="s">
        <v>73</v>
      </c>
      <c r="AZ37" s="3" t="s">
        <v>130</v>
      </c>
      <c r="BA37" s="3" t="s">
        <v>74</v>
      </c>
      <c r="BB37" s="5">
        <v>3.8</v>
      </c>
      <c r="BC37" s="5">
        <v>4.8</v>
      </c>
      <c r="BD37" s="3" t="s">
        <v>134</v>
      </c>
      <c r="BE37" s="3" t="s">
        <v>144</v>
      </c>
      <c r="BF37" s="3" t="s">
        <v>77</v>
      </c>
      <c r="BG37" s="3" t="s">
        <v>188</v>
      </c>
      <c r="BH37" s="3" t="s">
        <v>89</v>
      </c>
      <c r="BI37" s="4" t="s">
        <v>99</v>
      </c>
      <c r="BJ37" s="3"/>
      <c r="BK37" s="3"/>
      <c r="BL37" s="3"/>
      <c r="BM37" s="3"/>
    </row>
    <row r="38" spans="2:65" ht="331.2" thickBot="1" x14ac:dyDescent="0.35">
      <c r="B38" s="2">
        <v>44599.704212962963</v>
      </c>
      <c r="C38" s="3" t="s">
        <v>60</v>
      </c>
      <c r="D38" s="3" t="s">
        <v>60</v>
      </c>
      <c r="E38" s="3" t="s">
        <v>105</v>
      </c>
      <c r="F38" s="3" t="s">
        <v>61</v>
      </c>
      <c r="G38" s="6">
        <v>44688</v>
      </c>
      <c r="H38" s="3" t="s">
        <v>64</v>
      </c>
      <c r="I38" s="3" t="s">
        <v>64</v>
      </c>
      <c r="J38" s="3" t="s">
        <v>63</v>
      </c>
      <c r="K38" s="3" t="s">
        <v>65</v>
      </c>
      <c r="L38" s="3" t="s">
        <v>67</v>
      </c>
      <c r="M38" s="3" t="s">
        <v>64</v>
      </c>
      <c r="N38" s="3" t="s">
        <v>65</v>
      </c>
      <c r="O38" s="3" t="s">
        <v>67</v>
      </c>
      <c r="P38" s="3" t="s">
        <v>64</v>
      </c>
      <c r="Q38" s="3" t="s">
        <v>63</v>
      </c>
      <c r="R38" s="3" t="s">
        <v>64</v>
      </c>
      <c r="S38" s="3" t="s">
        <v>64</v>
      </c>
      <c r="T38" s="3" t="s">
        <v>64</v>
      </c>
      <c r="U38" s="3" t="s">
        <v>63</v>
      </c>
      <c r="V38" s="3" t="s">
        <v>64</v>
      </c>
      <c r="W38" s="3" t="s">
        <v>67</v>
      </c>
      <c r="X38" s="3" t="s">
        <v>63</v>
      </c>
      <c r="Y38" s="3" t="s">
        <v>64</v>
      </c>
      <c r="Z38" s="3" t="s">
        <v>65</v>
      </c>
      <c r="AA38" s="3" t="s">
        <v>65</v>
      </c>
      <c r="AB38" s="3" t="s">
        <v>63</v>
      </c>
      <c r="AC38" s="3" t="s">
        <v>65</v>
      </c>
      <c r="AD38" s="3" t="s">
        <v>65</v>
      </c>
      <c r="AE38" s="3" t="s">
        <v>65</v>
      </c>
      <c r="AF38" s="3" t="s">
        <v>65</v>
      </c>
      <c r="AG38" s="3" t="s">
        <v>63</v>
      </c>
      <c r="AH38" s="3" t="s">
        <v>63</v>
      </c>
      <c r="AI38" s="3" t="s">
        <v>66</v>
      </c>
      <c r="AJ38" s="3" t="s">
        <v>63</v>
      </c>
      <c r="AK38" s="3" t="s">
        <v>64</v>
      </c>
      <c r="AL38" s="3" t="s">
        <v>68</v>
      </c>
      <c r="AM38" s="3" t="s">
        <v>69</v>
      </c>
      <c r="AN38" s="3" t="s">
        <v>68</v>
      </c>
      <c r="AO38" s="3" t="s">
        <v>69</v>
      </c>
      <c r="AP38" s="3" t="s">
        <v>69</v>
      </c>
      <c r="AQ38" s="3" t="s">
        <v>68</v>
      </c>
      <c r="AR38" s="3" t="s">
        <v>109</v>
      </c>
      <c r="AS38" s="3" t="s">
        <v>69</v>
      </c>
      <c r="AT38" s="3" t="s">
        <v>68</v>
      </c>
      <c r="AU38" s="3" t="s">
        <v>68</v>
      </c>
      <c r="AV38" s="3" t="s">
        <v>70</v>
      </c>
      <c r="AW38" s="3" t="s">
        <v>92</v>
      </c>
      <c r="AX38" s="3" t="s">
        <v>130</v>
      </c>
      <c r="AY38" s="3" t="s">
        <v>72</v>
      </c>
      <c r="AZ38" s="3" t="s">
        <v>72</v>
      </c>
      <c r="BA38" s="3" t="s">
        <v>74</v>
      </c>
      <c r="BB38" s="5">
        <v>3.8</v>
      </c>
      <c r="BC38" s="5">
        <v>4.55</v>
      </c>
      <c r="BD38" s="3" t="s">
        <v>100</v>
      </c>
      <c r="BE38" s="3" t="s">
        <v>122</v>
      </c>
      <c r="BF38" s="3" t="s">
        <v>77</v>
      </c>
      <c r="BG38" s="3" t="s">
        <v>189</v>
      </c>
      <c r="BH38" s="3" t="s">
        <v>79</v>
      </c>
      <c r="BI38" s="4" t="s">
        <v>190</v>
      </c>
      <c r="BJ38" s="3"/>
      <c r="BK38" s="3"/>
      <c r="BL38" s="3"/>
      <c r="BM38" s="3"/>
    </row>
    <row r="39" spans="2:65" ht="344.4" thickBot="1" x14ac:dyDescent="0.35">
      <c r="B39" s="2">
        <v>44599.711828703701</v>
      </c>
      <c r="C39" s="3" t="s">
        <v>60</v>
      </c>
      <c r="D39" s="3" t="s">
        <v>60</v>
      </c>
      <c r="E39" s="3" t="s">
        <v>60</v>
      </c>
      <c r="F39" s="3" t="s">
        <v>61</v>
      </c>
      <c r="G39" s="3" t="s">
        <v>62</v>
      </c>
      <c r="H39" s="3" t="s">
        <v>64</v>
      </c>
      <c r="I39" s="3" t="s">
        <v>64</v>
      </c>
      <c r="J39" s="3" t="s">
        <v>64</v>
      </c>
      <c r="K39" s="3" t="s">
        <v>65</v>
      </c>
      <c r="L39" s="3" t="s">
        <v>65</v>
      </c>
      <c r="M39" s="3" t="s">
        <v>64</v>
      </c>
      <c r="N39" s="3" t="s">
        <v>65</v>
      </c>
      <c r="O39" s="3" t="s">
        <v>64</v>
      </c>
      <c r="P39" s="3" t="s">
        <v>65</v>
      </c>
      <c r="Q39" s="3" t="s">
        <v>64</v>
      </c>
      <c r="R39" s="3" t="s">
        <v>67</v>
      </c>
      <c r="S39" s="3" t="s">
        <v>64</v>
      </c>
      <c r="T39" s="3" t="s">
        <v>64</v>
      </c>
      <c r="U39" s="3" t="s">
        <v>65</v>
      </c>
      <c r="V39" s="3" t="s">
        <v>67</v>
      </c>
      <c r="W39" s="3" t="s">
        <v>64</v>
      </c>
      <c r="X39" s="3" t="s">
        <v>64</v>
      </c>
      <c r="Y39" s="3" t="s">
        <v>63</v>
      </c>
      <c r="Z39" s="3" t="s">
        <v>64</v>
      </c>
      <c r="AA39" s="3" t="s">
        <v>66</v>
      </c>
      <c r="AB39" s="3" t="s">
        <v>65</v>
      </c>
      <c r="AC39" s="3" t="s">
        <v>66</v>
      </c>
      <c r="AD39" s="3" t="s">
        <v>64</v>
      </c>
      <c r="AE39" s="3" t="s">
        <v>64</v>
      </c>
      <c r="AF39" s="3" t="s">
        <v>63</v>
      </c>
      <c r="AG39" s="3" t="s">
        <v>63</v>
      </c>
      <c r="AH39" s="3" t="s">
        <v>66</v>
      </c>
      <c r="AI39" s="3" t="s">
        <v>64</v>
      </c>
      <c r="AJ39" s="3" t="s">
        <v>64</v>
      </c>
      <c r="AK39" s="3" t="s">
        <v>63</v>
      </c>
      <c r="AL39" s="3" t="s">
        <v>81</v>
      </c>
      <c r="AM39" s="3" t="s">
        <v>69</v>
      </c>
      <c r="AN39" s="3" t="s">
        <v>68</v>
      </c>
      <c r="AO39" s="3" t="s">
        <v>68</v>
      </c>
      <c r="AP39" s="3" t="s">
        <v>68</v>
      </c>
      <c r="AQ39" s="3" t="s">
        <v>81</v>
      </c>
      <c r="AR39" s="3" t="s">
        <v>69</v>
      </c>
      <c r="AS39" s="3" t="s">
        <v>68</v>
      </c>
      <c r="AT39" s="3" t="s">
        <v>68</v>
      </c>
      <c r="AU39" s="3" t="s">
        <v>68</v>
      </c>
      <c r="AV39" s="3" t="s">
        <v>70</v>
      </c>
      <c r="AW39" s="3" t="s">
        <v>71</v>
      </c>
      <c r="AX39" s="3" t="s">
        <v>72</v>
      </c>
      <c r="AY39" s="3" t="s">
        <v>72</v>
      </c>
      <c r="AZ39" s="3" t="s">
        <v>72</v>
      </c>
      <c r="BA39" s="3" t="s">
        <v>74</v>
      </c>
      <c r="BB39" s="5">
        <v>4</v>
      </c>
      <c r="BC39" s="5">
        <v>3.6</v>
      </c>
      <c r="BD39" s="3" t="s">
        <v>95</v>
      </c>
      <c r="BE39" s="3" t="s">
        <v>173</v>
      </c>
      <c r="BF39" s="3" t="s">
        <v>77</v>
      </c>
      <c r="BG39" s="3" t="s">
        <v>191</v>
      </c>
      <c r="BH39" s="3" t="s">
        <v>103</v>
      </c>
      <c r="BI39" s="4" t="s">
        <v>113</v>
      </c>
      <c r="BJ39" s="3"/>
      <c r="BK39" s="3"/>
      <c r="BL39" s="3"/>
      <c r="BM39" s="3"/>
    </row>
    <row r="40" spans="2:65" ht="252" thickBot="1" x14ac:dyDescent="0.35">
      <c r="B40" s="2">
        <v>44599.712708333333</v>
      </c>
      <c r="C40" s="3" t="s">
        <v>60</v>
      </c>
      <c r="D40" s="3" t="s">
        <v>60</v>
      </c>
      <c r="E40" s="3" t="s">
        <v>60</v>
      </c>
      <c r="F40" s="3" t="s">
        <v>61</v>
      </c>
      <c r="G40" s="3" t="s">
        <v>62</v>
      </c>
      <c r="H40" s="3" t="s">
        <v>65</v>
      </c>
      <c r="I40" s="3" t="s">
        <v>64</v>
      </c>
      <c r="J40" s="3" t="s">
        <v>65</v>
      </c>
      <c r="K40" s="3" t="s">
        <v>67</v>
      </c>
      <c r="L40" s="3" t="s">
        <v>64</v>
      </c>
      <c r="M40" s="3" t="s">
        <v>66</v>
      </c>
      <c r="N40" s="3" t="s">
        <v>65</v>
      </c>
      <c r="O40" s="3" t="s">
        <v>65</v>
      </c>
      <c r="P40" s="3" t="s">
        <v>64</v>
      </c>
      <c r="Q40" s="3" t="s">
        <v>65</v>
      </c>
      <c r="R40" s="3" t="s">
        <v>64</v>
      </c>
      <c r="S40" s="3" t="s">
        <v>63</v>
      </c>
      <c r="T40" s="3" t="s">
        <v>65</v>
      </c>
      <c r="U40" s="3" t="s">
        <v>65</v>
      </c>
      <c r="V40" s="3" t="s">
        <v>65</v>
      </c>
      <c r="W40" s="3" t="s">
        <v>65</v>
      </c>
      <c r="X40" s="3" t="s">
        <v>64</v>
      </c>
      <c r="Y40" s="3" t="s">
        <v>63</v>
      </c>
      <c r="Z40" s="3" t="s">
        <v>65</v>
      </c>
      <c r="AA40" s="3" t="s">
        <v>67</v>
      </c>
      <c r="AB40" s="3" t="s">
        <v>64</v>
      </c>
      <c r="AC40" s="3" t="s">
        <v>65</v>
      </c>
      <c r="AD40" s="3" t="s">
        <v>64</v>
      </c>
      <c r="AE40" s="3" t="s">
        <v>67</v>
      </c>
      <c r="AF40" s="3" t="s">
        <v>63</v>
      </c>
      <c r="AG40" s="3" t="s">
        <v>65</v>
      </c>
      <c r="AH40" s="3" t="s">
        <v>65</v>
      </c>
      <c r="AI40" s="3" t="s">
        <v>65</v>
      </c>
      <c r="AJ40" s="3" t="s">
        <v>63</v>
      </c>
      <c r="AK40" s="3" t="s">
        <v>63</v>
      </c>
      <c r="AL40" s="3" t="s">
        <v>81</v>
      </c>
      <c r="AM40" s="3" t="s">
        <v>69</v>
      </c>
      <c r="AN40" s="3" t="s">
        <v>68</v>
      </c>
      <c r="AO40" s="3" t="s">
        <v>69</v>
      </c>
      <c r="AP40" s="3" t="s">
        <v>69</v>
      </c>
      <c r="AQ40" s="3" t="s">
        <v>81</v>
      </c>
      <c r="AR40" s="3" t="s">
        <v>68</v>
      </c>
      <c r="AS40" s="3" t="s">
        <v>69</v>
      </c>
      <c r="AT40" s="3" t="s">
        <v>69</v>
      </c>
      <c r="AU40" s="3" t="s">
        <v>68</v>
      </c>
      <c r="AV40" s="3" t="s">
        <v>91</v>
      </c>
      <c r="AW40" s="3" t="s">
        <v>92</v>
      </c>
      <c r="AX40" s="3" t="s">
        <v>72</v>
      </c>
      <c r="AY40" s="3" t="s">
        <v>72</v>
      </c>
      <c r="AZ40" s="3" t="s">
        <v>73</v>
      </c>
      <c r="BA40" s="3" t="s">
        <v>176</v>
      </c>
      <c r="BB40" s="5">
        <v>3.3</v>
      </c>
      <c r="BC40" s="5">
        <v>4.4000000000000004</v>
      </c>
      <c r="BD40" s="3" t="s">
        <v>192</v>
      </c>
      <c r="BE40" s="3" t="s">
        <v>106</v>
      </c>
      <c r="BF40" s="3" t="s">
        <v>97</v>
      </c>
      <c r="BG40" s="3" t="s">
        <v>193</v>
      </c>
      <c r="BH40" s="3" t="s">
        <v>89</v>
      </c>
      <c r="BI40" s="4" t="s">
        <v>132</v>
      </c>
      <c r="BJ40" s="3"/>
      <c r="BK40" s="3"/>
      <c r="BL40" s="3"/>
      <c r="BM40" s="3"/>
    </row>
    <row r="41" spans="2:65" ht="212.4" thickBot="1" x14ac:dyDescent="0.35">
      <c r="B41" s="2">
        <v>44599.73709490741</v>
      </c>
      <c r="C41" s="3" t="s">
        <v>60</v>
      </c>
      <c r="D41" s="3" t="s">
        <v>60</v>
      </c>
      <c r="E41" s="3" t="s">
        <v>60</v>
      </c>
      <c r="F41" s="3" t="s">
        <v>126</v>
      </c>
      <c r="G41" s="6">
        <v>44688</v>
      </c>
      <c r="H41" s="3" t="s">
        <v>64</v>
      </c>
      <c r="I41" s="3" t="s">
        <v>63</v>
      </c>
      <c r="J41" s="3" t="s">
        <v>63</v>
      </c>
      <c r="K41" s="3" t="s">
        <v>67</v>
      </c>
      <c r="L41" s="3" t="s">
        <v>65</v>
      </c>
      <c r="M41" s="3" t="s">
        <v>63</v>
      </c>
      <c r="N41" s="3" t="s">
        <v>67</v>
      </c>
      <c r="O41" s="3" t="s">
        <v>67</v>
      </c>
      <c r="P41" s="3" t="s">
        <v>65</v>
      </c>
      <c r="Q41" s="3" t="s">
        <v>64</v>
      </c>
      <c r="R41" s="3" t="s">
        <v>64</v>
      </c>
      <c r="S41" s="3" t="s">
        <v>63</v>
      </c>
      <c r="T41" s="3" t="s">
        <v>64</v>
      </c>
      <c r="U41" s="3" t="s">
        <v>65</v>
      </c>
      <c r="V41" s="3" t="s">
        <v>65</v>
      </c>
      <c r="W41" s="3" t="s">
        <v>66</v>
      </c>
      <c r="X41" s="3" t="s">
        <v>63</v>
      </c>
      <c r="Y41" s="3" t="s">
        <v>67</v>
      </c>
      <c r="Z41" s="3" t="s">
        <v>64</v>
      </c>
      <c r="AA41" s="3" t="s">
        <v>64</v>
      </c>
      <c r="AB41" s="3" t="s">
        <v>63</v>
      </c>
      <c r="AC41" s="3" t="s">
        <v>63</v>
      </c>
      <c r="AD41" s="3" t="s">
        <v>64</v>
      </c>
      <c r="AE41" s="3" t="s">
        <v>67</v>
      </c>
      <c r="AF41" s="3" t="s">
        <v>64</v>
      </c>
      <c r="AG41" s="3" t="s">
        <v>63</v>
      </c>
      <c r="AH41" s="3" t="s">
        <v>64</v>
      </c>
      <c r="AI41" s="3" t="s">
        <v>63</v>
      </c>
      <c r="AJ41" s="3" t="s">
        <v>65</v>
      </c>
      <c r="AK41" s="3" t="s">
        <v>64</v>
      </c>
      <c r="AL41" s="3" t="s">
        <v>68</v>
      </c>
      <c r="AM41" s="3" t="s">
        <v>69</v>
      </c>
      <c r="AN41" s="3" t="s">
        <v>69</v>
      </c>
      <c r="AO41" s="3" t="s">
        <v>69</v>
      </c>
      <c r="AP41" s="3" t="s">
        <v>109</v>
      </c>
      <c r="AQ41" s="3" t="s">
        <v>68</v>
      </c>
      <c r="AR41" s="3" t="s">
        <v>69</v>
      </c>
      <c r="AS41" s="3" t="s">
        <v>109</v>
      </c>
      <c r="AT41" s="3" t="s">
        <v>69</v>
      </c>
      <c r="AU41" s="3" t="s">
        <v>69</v>
      </c>
      <c r="AV41" s="3" t="s">
        <v>82</v>
      </c>
      <c r="AW41" s="3" t="s">
        <v>83</v>
      </c>
      <c r="AX41" s="3" t="s">
        <v>72</v>
      </c>
      <c r="AY41" s="3" t="s">
        <v>121</v>
      </c>
      <c r="AZ41" s="3" t="s">
        <v>72</v>
      </c>
      <c r="BA41" s="3" t="s">
        <v>74</v>
      </c>
      <c r="BB41" s="5">
        <v>2.29</v>
      </c>
      <c r="BC41" s="5">
        <v>2.44</v>
      </c>
      <c r="BD41" s="3" t="s">
        <v>75</v>
      </c>
      <c r="BE41" s="3" t="s">
        <v>194</v>
      </c>
      <c r="BF41" s="3" t="s">
        <v>77</v>
      </c>
      <c r="BG41" s="3" t="s">
        <v>195</v>
      </c>
      <c r="BH41" s="3" t="s">
        <v>103</v>
      </c>
      <c r="BI41" s="4" t="s">
        <v>164</v>
      </c>
      <c r="BJ41" s="3"/>
      <c r="BK41" s="3"/>
      <c r="BL41" s="3"/>
      <c r="BM41" s="3"/>
    </row>
    <row r="42" spans="2:65" ht="172.8" thickBot="1" x14ac:dyDescent="0.35">
      <c r="B42" s="2">
        <v>44599.750821759262</v>
      </c>
      <c r="C42" s="3" t="s">
        <v>60</v>
      </c>
      <c r="D42" s="3" t="s">
        <v>60</v>
      </c>
      <c r="E42" s="3" t="s">
        <v>60</v>
      </c>
      <c r="F42" s="3" t="s">
        <v>61</v>
      </c>
      <c r="G42" s="3" t="s">
        <v>62</v>
      </c>
      <c r="H42" s="3" t="s">
        <v>67</v>
      </c>
      <c r="I42" s="3" t="s">
        <v>65</v>
      </c>
      <c r="J42" s="3" t="s">
        <v>67</v>
      </c>
      <c r="K42" s="3" t="s">
        <v>63</v>
      </c>
      <c r="L42" s="3" t="s">
        <v>64</v>
      </c>
      <c r="M42" s="3" t="s">
        <v>67</v>
      </c>
      <c r="N42" s="3" t="s">
        <v>63</v>
      </c>
      <c r="O42" s="3" t="s">
        <v>64</v>
      </c>
      <c r="P42" s="3" t="s">
        <v>67</v>
      </c>
      <c r="Q42" s="3" t="s">
        <v>67</v>
      </c>
      <c r="R42" s="3" t="s">
        <v>66</v>
      </c>
      <c r="S42" s="3" t="s">
        <v>67</v>
      </c>
      <c r="T42" s="3" t="s">
        <v>66</v>
      </c>
      <c r="U42" s="3" t="s">
        <v>65</v>
      </c>
      <c r="V42" s="3" t="s">
        <v>65</v>
      </c>
      <c r="W42" s="3" t="s">
        <v>67</v>
      </c>
      <c r="X42" s="3" t="s">
        <v>67</v>
      </c>
      <c r="Y42" s="3" t="s">
        <v>63</v>
      </c>
      <c r="Z42" s="3" t="s">
        <v>66</v>
      </c>
      <c r="AA42" s="3" t="s">
        <v>66</v>
      </c>
      <c r="AB42" s="3" t="s">
        <v>67</v>
      </c>
      <c r="AC42" s="3" t="s">
        <v>63</v>
      </c>
      <c r="AD42" s="3" t="s">
        <v>65</v>
      </c>
      <c r="AE42" s="3" t="s">
        <v>66</v>
      </c>
      <c r="AF42" s="3" t="s">
        <v>63</v>
      </c>
      <c r="AG42" s="3" t="s">
        <v>67</v>
      </c>
      <c r="AH42" s="3" t="s">
        <v>63</v>
      </c>
      <c r="AI42" s="3" t="s">
        <v>66</v>
      </c>
      <c r="AJ42" s="3" t="s">
        <v>63</v>
      </c>
      <c r="AK42" s="3" t="s">
        <v>66</v>
      </c>
      <c r="AL42" s="3" t="s">
        <v>69</v>
      </c>
      <c r="AM42" s="3" t="s">
        <v>69</v>
      </c>
      <c r="AN42" s="3" t="s">
        <v>69</v>
      </c>
      <c r="AO42" s="3" t="s">
        <v>68</v>
      </c>
      <c r="AP42" s="3" t="s">
        <v>81</v>
      </c>
      <c r="AQ42" s="3" t="s">
        <v>69</v>
      </c>
      <c r="AR42" s="3" t="s">
        <v>81</v>
      </c>
      <c r="AS42" s="3" t="s">
        <v>81</v>
      </c>
      <c r="AT42" s="3" t="s">
        <v>81</v>
      </c>
      <c r="AU42" s="3" t="s">
        <v>81</v>
      </c>
      <c r="AV42" s="3" t="s">
        <v>70</v>
      </c>
      <c r="AW42" s="3" t="s">
        <v>71</v>
      </c>
      <c r="AX42" s="3" t="s">
        <v>93</v>
      </c>
      <c r="AY42" s="3" t="s">
        <v>73</v>
      </c>
      <c r="AZ42" s="3" t="s">
        <v>130</v>
      </c>
      <c r="BA42" s="3" t="s">
        <v>94</v>
      </c>
      <c r="BB42" s="5">
        <v>4</v>
      </c>
      <c r="BC42" s="5">
        <v>4.5999999999999996</v>
      </c>
      <c r="BD42" s="3" t="s">
        <v>100</v>
      </c>
      <c r="BE42" s="3" t="s">
        <v>114</v>
      </c>
      <c r="BF42" s="3" t="s">
        <v>97</v>
      </c>
      <c r="BG42" s="3" t="s">
        <v>196</v>
      </c>
      <c r="BH42" s="3" t="s">
        <v>89</v>
      </c>
      <c r="BI42" s="4" t="s">
        <v>197</v>
      </c>
      <c r="BJ42" s="3"/>
      <c r="BK42" s="3"/>
      <c r="BL42" s="3"/>
      <c r="BM42" s="3"/>
    </row>
    <row r="43" spans="2:65" ht="318" thickBot="1" x14ac:dyDescent="0.35">
      <c r="B43" s="2">
        <v>44600.449444444443</v>
      </c>
      <c r="C43" s="3" t="s">
        <v>60</v>
      </c>
      <c r="D43" s="3" t="s">
        <v>60</v>
      </c>
      <c r="E43" s="3" t="s">
        <v>60</v>
      </c>
      <c r="F43" s="3" t="s">
        <v>61</v>
      </c>
      <c r="G43" s="3" t="s">
        <v>62</v>
      </c>
      <c r="H43" s="3" t="s">
        <v>63</v>
      </c>
      <c r="I43" s="3" t="s">
        <v>63</v>
      </c>
      <c r="J43" s="3" t="s">
        <v>63</v>
      </c>
      <c r="K43" s="3" t="s">
        <v>66</v>
      </c>
      <c r="L43" s="3" t="s">
        <v>67</v>
      </c>
      <c r="M43" s="3" t="s">
        <v>63</v>
      </c>
      <c r="N43" s="3" t="s">
        <v>66</v>
      </c>
      <c r="O43" s="3" t="s">
        <v>65</v>
      </c>
      <c r="P43" s="3" t="s">
        <v>64</v>
      </c>
      <c r="Q43" s="3" t="s">
        <v>63</v>
      </c>
      <c r="R43" s="3" t="s">
        <v>66</v>
      </c>
      <c r="S43" s="3" t="s">
        <v>63</v>
      </c>
      <c r="T43" s="3" t="s">
        <v>63</v>
      </c>
      <c r="U43" s="3" t="s">
        <v>64</v>
      </c>
      <c r="V43" s="3" t="s">
        <v>65</v>
      </c>
      <c r="W43" s="3" t="s">
        <v>67</v>
      </c>
      <c r="X43" s="3" t="s">
        <v>63</v>
      </c>
      <c r="Y43" s="3" t="s">
        <v>63</v>
      </c>
      <c r="Z43" s="3" t="s">
        <v>66</v>
      </c>
      <c r="AA43" s="3" t="s">
        <v>64</v>
      </c>
      <c r="AB43" s="3" t="s">
        <v>65</v>
      </c>
      <c r="AC43" s="3" t="s">
        <v>66</v>
      </c>
      <c r="AD43" s="3" t="s">
        <v>63</v>
      </c>
      <c r="AE43" s="3" t="s">
        <v>65</v>
      </c>
      <c r="AF43" s="3" t="s">
        <v>63</v>
      </c>
      <c r="AG43" s="3" t="s">
        <v>63</v>
      </c>
      <c r="AH43" s="3" t="s">
        <v>63</v>
      </c>
      <c r="AI43" s="3" t="s">
        <v>66</v>
      </c>
      <c r="AJ43" s="3" t="s">
        <v>65</v>
      </c>
      <c r="AK43" s="3" t="s">
        <v>64</v>
      </c>
      <c r="AL43" s="3" t="s">
        <v>69</v>
      </c>
      <c r="AM43" s="3" t="s">
        <v>81</v>
      </c>
      <c r="AN43" s="3" t="s">
        <v>69</v>
      </c>
      <c r="AO43" s="3" t="s">
        <v>109</v>
      </c>
      <c r="AP43" s="3" t="s">
        <v>109</v>
      </c>
      <c r="AQ43" s="3" t="s">
        <v>81</v>
      </c>
      <c r="AR43" s="3" t="s">
        <v>109</v>
      </c>
      <c r="AS43" s="3" t="s">
        <v>69</v>
      </c>
      <c r="AT43" s="3" t="s">
        <v>68</v>
      </c>
      <c r="AU43" s="3" t="s">
        <v>68</v>
      </c>
      <c r="AV43" s="3" t="s">
        <v>70</v>
      </c>
      <c r="AW43" s="3" t="s">
        <v>198</v>
      </c>
      <c r="AX43" s="3" t="s">
        <v>93</v>
      </c>
      <c r="AY43" s="3" t="s">
        <v>72</v>
      </c>
      <c r="AZ43" s="3" t="s">
        <v>130</v>
      </c>
      <c r="BA43" s="6">
        <v>44624</v>
      </c>
      <c r="BB43" s="5">
        <v>4</v>
      </c>
      <c r="BC43" s="5">
        <v>4.5</v>
      </c>
      <c r="BD43" s="3" t="s">
        <v>134</v>
      </c>
      <c r="BE43" s="3" t="s">
        <v>173</v>
      </c>
      <c r="BF43" s="3" t="s">
        <v>101</v>
      </c>
      <c r="BG43" s="3" t="s">
        <v>162</v>
      </c>
      <c r="BH43" s="3" t="s">
        <v>89</v>
      </c>
      <c r="BI43" s="4" t="s">
        <v>113</v>
      </c>
      <c r="BJ43" s="3"/>
      <c r="BK43" s="3"/>
      <c r="BL43" s="3"/>
      <c r="BM43" s="3"/>
    </row>
    <row r="44" spans="2:65" ht="186" thickBot="1" x14ac:dyDescent="0.35">
      <c r="B44" s="2">
        <v>44601.399988425925</v>
      </c>
      <c r="C44" s="3" t="s">
        <v>60</v>
      </c>
      <c r="D44" s="3" t="s">
        <v>60</v>
      </c>
      <c r="E44" s="3" t="s">
        <v>105</v>
      </c>
      <c r="F44" s="3" t="s">
        <v>126</v>
      </c>
      <c r="G44" s="6">
        <v>44624</v>
      </c>
      <c r="H44" s="3" t="s">
        <v>67</v>
      </c>
      <c r="I44" s="3" t="s">
        <v>64</v>
      </c>
      <c r="J44" s="3" t="s">
        <v>65</v>
      </c>
      <c r="K44" s="3" t="s">
        <v>65</v>
      </c>
      <c r="L44" s="3" t="s">
        <v>65</v>
      </c>
      <c r="M44" s="3" t="s">
        <v>65</v>
      </c>
      <c r="N44" s="3" t="s">
        <v>64</v>
      </c>
      <c r="O44" s="3" t="s">
        <v>64</v>
      </c>
      <c r="P44" s="3" t="s">
        <v>65</v>
      </c>
      <c r="Q44" s="3" t="s">
        <v>67</v>
      </c>
      <c r="R44" s="3" t="s">
        <v>66</v>
      </c>
      <c r="S44" s="3" t="s">
        <v>63</v>
      </c>
      <c r="T44" s="3" t="s">
        <v>65</v>
      </c>
      <c r="U44" s="3" t="s">
        <v>64</v>
      </c>
      <c r="V44" s="3" t="s">
        <v>67</v>
      </c>
      <c r="W44" s="3" t="s">
        <v>66</v>
      </c>
      <c r="X44" s="3" t="s">
        <v>64</v>
      </c>
      <c r="Y44" s="3" t="s">
        <v>65</v>
      </c>
      <c r="Z44" s="3" t="s">
        <v>66</v>
      </c>
      <c r="AA44" s="3" t="s">
        <v>66</v>
      </c>
      <c r="AB44" s="3" t="s">
        <v>66</v>
      </c>
      <c r="AC44" s="3" t="s">
        <v>63</v>
      </c>
      <c r="AD44" s="3" t="s">
        <v>67</v>
      </c>
      <c r="AE44" s="3" t="s">
        <v>67</v>
      </c>
      <c r="AF44" s="3" t="s">
        <v>67</v>
      </c>
      <c r="AG44" s="3" t="s">
        <v>65</v>
      </c>
      <c r="AH44" s="3" t="s">
        <v>64</v>
      </c>
      <c r="AI44" s="3" t="s">
        <v>66</v>
      </c>
      <c r="AJ44" s="3" t="s">
        <v>64</v>
      </c>
      <c r="AK44" s="3" t="s">
        <v>65</v>
      </c>
      <c r="AL44" s="3" t="s">
        <v>68</v>
      </c>
      <c r="AM44" s="3" t="s">
        <v>68</v>
      </c>
      <c r="AN44" s="3" t="s">
        <v>68</v>
      </c>
      <c r="AO44" s="3" t="s">
        <v>68</v>
      </c>
      <c r="AP44" s="3" t="s">
        <v>68</v>
      </c>
      <c r="AQ44" s="3" t="s">
        <v>68</v>
      </c>
      <c r="AR44" s="3" t="s">
        <v>68</v>
      </c>
      <c r="AS44" s="3" t="s">
        <v>68</v>
      </c>
      <c r="AT44" s="3" t="s">
        <v>68</v>
      </c>
      <c r="AU44" s="3" t="s">
        <v>68</v>
      </c>
      <c r="AV44" s="3" t="s">
        <v>70</v>
      </c>
      <c r="AW44" s="3" t="s">
        <v>71</v>
      </c>
      <c r="AX44" s="3" t="s">
        <v>73</v>
      </c>
      <c r="AY44" s="3" t="s">
        <v>93</v>
      </c>
      <c r="AZ44" s="3" t="s">
        <v>73</v>
      </c>
      <c r="BA44" s="3" t="s">
        <v>94</v>
      </c>
      <c r="BB44" s="5">
        <v>4</v>
      </c>
      <c r="BC44" s="5">
        <v>5</v>
      </c>
      <c r="BD44" s="3" t="s">
        <v>199</v>
      </c>
      <c r="BE44" s="3" t="s">
        <v>96</v>
      </c>
      <c r="BF44" s="3" t="s">
        <v>87</v>
      </c>
      <c r="BG44" s="3" t="s">
        <v>200</v>
      </c>
      <c r="BH44" s="3" t="s">
        <v>79</v>
      </c>
      <c r="BI44" s="4" t="s">
        <v>197</v>
      </c>
      <c r="BJ44" s="3"/>
      <c r="BK44" s="3"/>
      <c r="BL44" s="3"/>
      <c r="BM44" s="3"/>
    </row>
    <row r="45" spans="2:65" ht="186" thickBot="1" x14ac:dyDescent="0.35">
      <c r="B45" s="2">
        <v>44601.700740740744</v>
      </c>
      <c r="C45" s="3" t="s">
        <v>60</v>
      </c>
      <c r="D45" s="3" t="s">
        <v>60</v>
      </c>
      <c r="E45" s="3" t="s">
        <v>105</v>
      </c>
      <c r="F45" s="3" t="s">
        <v>117</v>
      </c>
      <c r="G45" s="6">
        <v>44563</v>
      </c>
      <c r="H45" s="3" t="s">
        <v>64</v>
      </c>
      <c r="I45" s="3" t="s">
        <v>65</v>
      </c>
      <c r="J45" s="3" t="s">
        <v>64</v>
      </c>
      <c r="K45" s="3" t="s">
        <v>65</v>
      </c>
      <c r="L45" s="3" t="s">
        <v>65</v>
      </c>
      <c r="M45" s="3" t="s">
        <v>65</v>
      </c>
      <c r="N45" s="3" t="s">
        <v>64</v>
      </c>
      <c r="O45" s="3" t="s">
        <v>67</v>
      </c>
      <c r="P45" s="3" t="s">
        <v>64</v>
      </c>
      <c r="Q45" s="3" t="s">
        <v>64</v>
      </c>
      <c r="R45" s="3" t="s">
        <v>67</v>
      </c>
      <c r="S45" s="3" t="s">
        <v>64</v>
      </c>
      <c r="T45" s="3" t="s">
        <v>63</v>
      </c>
      <c r="U45" s="3" t="s">
        <v>64</v>
      </c>
      <c r="V45" s="3" t="s">
        <v>64</v>
      </c>
      <c r="W45" s="3" t="s">
        <v>64</v>
      </c>
      <c r="X45" s="3" t="s">
        <v>63</v>
      </c>
      <c r="Y45" s="3" t="s">
        <v>64</v>
      </c>
      <c r="Z45" s="3" t="s">
        <v>63</v>
      </c>
      <c r="AA45" s="3" t="s">
        <v>63</v>
      </c>
      <c r="AB45" s="3" t="s">
        <v>65</v>
      </c>
      <c r="AC45" s="3" t="s">
        <v>64</v>
      </c>
      <c r="AD45" s="3" t="s">
        <v>63</v>
      </c>
      <c r="AE45" s="3" t="s">
        <v>67</v>
      </c>
      <c r="AF45" s="3" t="s">
        <v>64</v>
      </c>
      <c r="AG45" s="3" t="s">
        <v>63</v>
      </c>
      <c r="AH45" s="3" t="s">
        <v>65</v>
      </c>
      <c r="AI45" s="3" t="s">
        <v>66</v>
      </c>
      <c r="AJ45" s="3" t="s">
        <v>65</v>
      </c>
      <c r="AK45" s="3" t="s">
        <v>63</v>
      </c>
      <c r="AL45" s="3" t="s">
        <v>68</v>
      </c>
      <c r="AM45" s="3" t="s">
        <v>68</v>
      </c>
      <c r="AN45" s="3" t="s">
        <v>81</v>
      </c>
      <c r="AO45" s="3" t="s">
        <v>68</v>
      </c>
      <c r="AP45" s="3" t="s">
        <v>68</v>
      </c>
      <c r="AQ45" s="3" t="s">
        <v>68</v>
      </c>
      <c r="AR45" s="3" t="s">
        <v>68</v>
      </c>
      <c r="AS45" s="3" t="s">
        <v>81</v>
      </c>
      <c r="AT45" s="3" t="s">
        <v>68</v>
      </c>
      <c r="AU45" s="3" t="s">
        <v>68</v>
      </c>
      <c r="AV45" s="3" t="s">
        <v>82</v>
      </c>
      <c r="AW45" s="3" t="s">
        <v>83</v>
      </c>
      <c r="AX45" s="3" t="s">
        <v>73</v>
      </c>
      <c r="AY45" s="3" t="s">
        <v>73</v>
      </c>
      <c r="AZ45" s="3" t="s">
        <v>72</v>
      </c>
      <c r="BA45" s="3" t="s">
        <v>94</v>
      </c>
      <c r="BB45" s="5">
        <v>4</v>
      </c>
      <c r="BC45" s="3" t="s">
        <v>201</v>
      </c>
      <c r="BD45" s="3" t="s">
        <v>140</v>
      </c>
      <c r="BE45" s="3" t="s">
        <v>111</v>
      </c>
      <c r="BF45" s="3" t="s">
        <v>87</v>
      </c>
      <c r="BG45" s="3" t="s">
        <v>202</v>
      </c>
      <c r="BH45" s="3" t="s">
        <v>79</v>
      </c>
      <c r="BI45" s="4" t="s">
        <v>125</v>
      </c>
      <c r="BJ45" s="3"/>
      <c r="BK45" s="3"/>
      <c r="BL45" s="3"/>
      <c r="BM45" s="3"/>
    </row>
    <row r="46" spans="2:65" ht="291.60000000000002" thickBot="1" x14ac:dyDescent="0.35">
      <c r="B46" s="2">
        <v>44601.717303240737</v>
      </c>
      <c r="C46" s="3" t="s">
        <v>60</v>
      </c>
      <c r="D46" s="3" t="s">
        <v>60</v>
      </c>
      <c r="E46" s="3" t="s">
        <v>105</v>
      </c>
      <c r="F46" s="3" t="s">
        <v>126</v>
      </c>
      <c r="G46" s="6">
        <v>44563</v>
      </c>
      <c r="H46" s="3" t="s">
        <v>65</v>
      </c>
      <c r="I46" s="3" t="s">
        <v>64</v>
      </c>
      <c r="J46" s="3" t="s">
        <v>64</v>
      </c>
      <c r="K46" s="3" t="s">
        <v>65</v>
      </c>
      <c r="L46" s="3" t="s">
        <v>65</v>
      </c>
      <c r="M46" s="3" t="s">
        <v>64</v>
      </c>
      <c r="N46" s="3" t="s">
        <v>65</v>
      </c>
      <c r="O46" s="3" t="s">
        <v>65</v>
      </c>
      <c r="P46" s="3" t="s">
        <v>65</v>
      </c>
      <c r="Q46" s="3" t="s">
        <v>64</v>
      </c>
      <c r="R46" s="3" t="s">
        <v>65</v>
      </c>
      <c r="S46" s="3" t="s">
        <v>63</v>
      </c>
      <c r="T46" s="3" t="s">
        <v>63</v>
      </c>
      <c r="U46" s="3" t="s">
        <v>64</v>
      </c>
      <c r="V46" s="3" t="s">
        <v>66</v>
      </c>
      <c r="W46" s="3" t="s">
        <v>66</v>
      </c>
      <c r="X46" s="3" t="s">
        <v>64</v>
      </c>
      <c r="Y46" s="3" t="s">
        <v>64</v>
      </c>
      <c r="Z46" s="3" t="s">
        <v>66</v>
      </c>
      <c r="AA46" s="3" t="s">
        <v>66</v>
      </c>
      <c r="AB46" s="3" t="s">
        <v>66</v>
      </c>
      <c r="AC46" s="3" t="s">
        <v>64</v>
      </c>
      <c r="AD46" s="3" t="s">
        <v>64</v>
      </c>
      <c r="AE46" s="3" t="s">
        <v>65</v>
      </c>
      <c r="AF46" s="3" t="s">
        <v>64</v>
      </c>
      <c r="AG46" s="3" t="s">
        <v>63</v>
      </c>
      <c r="AH46" s="3" t="s">
        <v>63</v>
      </c>
      <c r="AI46" s="3" t="s">
        <v>66</v>
      </c>
      <c r="AJ46" s="3" t="s">
        <v>64</v>
      </c>
      <c r="AK46" s="3" t="s">
        <v>63</v>
      </c>
      <c r="AL46" s="3" t="s">
        <v>68</v>
      </c>
      <c r="AM46" s="3" t="s">
        <v>109</v>
      </c>
      <c r="AN46" s="3" t="s">
        <v>68</v>
      </c>
      <c r="AO46" s="3" t="s">
        <v>68</v>
      </c>
      <c r="AP46" s="3" t="s">
        <v>68</v>
      </c>
      <c r="AQ46" s="3" t="s">
        <v>68</v>
      </c>
      <c r="AR46" s="3" t="s">
        <v>69</v>
      </c>
      <c r="AS46" s="3" t="s">
        <v>69</v>
      </c>
      <c r="AT46" s="3" t="s">
        <v>68</v>
      </c>
      <c r="AU46" s="3" t="s">
        <v>68</v>
      </c>
      <c r="AV46" s="3" t="s">
        <v>70</v>
      </c>
      <c r="AW46" s="3" t="s">
        <v>71</v>
      </c>
      <c r="AX46" s="3" t="s">
        <v>72</v>
      </c>
      <c r="AY46" s="3" t="s">
        <v>72</v>
      </c>
      <c r="AZ46" s="3" t="s">
        <v>130</v>
      </c>
      <c r="BA46" s="3" t="s">
        <v>74</v>
      </c>
      <c r="BB46" s="5">
        <v>3.83</v>
      </c>
      <c r="BC46" s="5">
        <v>4.09</v>
      </c>
      <c r="BD46" s="3" t="s">
        <v>134</v>
      </c>
      <c r="BE46" s="3" t="s">
        <v>106</v>
      </c>
      <c r="BF46" s="3" t="s">
        <v>87</v>
      </c>
      <c r="BG46" s="3" t="s">
        <v>203</v>
      </c>
      <c r="BH46" s="3" t="s">
        <v>204</v>
      </c>
      <c r="BI46" s="4" t="s">
        <v>205</v>
      </c>
      <c r="BJ46" s="3"/>
      <c r="BK46" s="3"/>
      <c r="BL46" s="3"/>
      <c r="BM46" s="3"/>
    </row>
    <row r="47" spans="2:65" ht="186" thickBot="1" x14ac:dyDescent="0.35">
      <c r="B47" s="2">
        <v>44601.725289351853</v>
      </c>
      <c r="C47" s="3" t="s">
        <v>60</v>
      </c>
      <c r="D47" s="3" t="s">
        <v>60</v>
      </c>
      <c r="E47" s="3" t="s">
        <v>60</v>
      </c>
      <c r="F47" s="3" t="s">
        <v>126</v>
      </c>
      <c r="G47" s="6">
        <v>44688</v>
      </c>
      <c r="H47" s="3" t="s">
        <v>63</v>
      </c>
      <c r="I47" s="3" t="s">
        <v>63</v>
      </c>
      <c r="J47" s="3" t="s">
        <v>63</v>
      </c>
      <c r="K47" s="3" t="s">
        <v>65</v>
      </c>
      <c r="L47" s="3" t="s">
        <v>67</v>
      </c>
      <c r="M47" s="3" t="s">
        <v>64</v>
      </c>
      <c r="N47" s="3" t="s">
        <v>65</v>
      </c>
      <c r="O47" s="3" t="s">
        <v>64</v>
      </c>
      <c r="P47" s="3" t="s">
        <v>65</v>
      </c>
      <c r="Q47" s="3" t="s">
        <v>67</v>
      </c>
      <c r="R47" s="3" t="s">
        <v>66</v>
      </c>
      <c r="S47" s="3" t="s">
        <v>64</v>
      </c>
      <c r="T47" s="3" t="s">
        <v>64</v>
      </c>
      <c r="U47" s="3" t="s">
        <v>65</v>
      </c>
      <c r="V47" s="3" t="s">
        <v>64</v>
      </c>
      <c r="W47" s="3" t="s">
        <v>67</v>
      </c>
      <c r="X47" s="3" t="s">
        <v>64</v>
      </c>
      <c r="Y47" s="3" t="s">
        <v>67</v>
      </c>
      <c r="Z47" s="3" t="s">
        <v>66</v>
      </c>
      <c r="AA47" s="3" t="s">
        <v>66</v>
      </c>
      <c r="AB47" s="3" t="s">
        <v>65</v>
      </c>
      <c r="AC47" s="3" t="s">
        <v>66</v>
      </c>
      <c r="AD47" s="3" t="s">
        <v>67</v>
      </c>
      <c r="AE47" s="3" t="s">
        <v>67</v>
      </c>
      <c r="AF47" s="3" t="s">
        <v>65</v>
      </c>
      <c r="AG47" s="3" t="s">
        <v>65</v>
      </c>
      <c r="AH47" s="3" t="s">
        <v>65</v>
      </c>
      <c r="AI47" s="3" t="s">
        <v>67</v>
      </c>
      <c r="AJ47" s="3" t="s">
        <v>63</v>
      </c>
      <c r="AK47" s="3" t="s">
        <v>63</v>
      </c>
      <c r="AL47" s="3" t="s">
        <v>68</v>
      </c>
      <c r="AM47" s="3" t="s">
        <v>69</v>
      </c>
      <c r="AN47" s="3" t="s">
        <v>68</v>
      </c>
      <c r="AO47" s="3" t="s">
        <v>69</v>
      </c>
      <c r="AP47" s="3" t="s">
        <v>69</v>
      </c>
      <c r="AQ47" s="3" t="s">
        <v>68</v>
      </c>
      <c r="AR47" s="3" t="s">
        <v>69</v>
      </c>
      <c r="AS47" s="3" t="s">
        <v>69</v>
      </c>
      <c r="AT47" s="3" t="s">
        <v>69</v>
      </c>
      <c r="AU47" s="3" t="s">
        <v>68</v>
      </c>
      <c r="AV47" s="3" t="s">
        <v>82</v>
      </c>
      <c r="AW47" s="3" t="s">
        <v>71</v>
      </c>
      <c r="AX47" s="3" t="s">
        <v>73</v>
      </c>
      <c r="AY47" s="3" t="s">
        <v>72</v>
      </c>
      <c r="AZ47" s="3" t="s">
        <v>73</v>
      </c>
      <c r="BA47" s="3" t="s">
        <v>84</v>
      </c>
      <c r="BB47" s="5">
        <v>4</v>
      </c>
      <c r="BC47" s="5">
        <v>4.33</v>
      </c>
      <c r="BD47" s="3" t="s">
        <v>75</v>
      </c>
      <c r="BE47" s="3" t="s">
        <v>127</v>
      </c>
      <c r="BF47" s="3" t="s">
        <v>77</v>
      </c>
      <c r="BG47" s="3" t="s">
        <v>206</v>
      </c>
      <c r="BH47" s="3" t="s">
        <v>79</v>
      </c>
      <c r="BI47" s="4" t="s">
        <v>104</v>
      </c>
      <c r="BJ47" s="3"/>
      <c r="BK47" s="3"/>
      <c r="BL47" s="3"/>
      <c r="BM47" s="3"/>
    </row>
    <row r="48" spans="2:65" ht="278.39999999999998" thickBot="1" x14ac:dyDescent="0.35">
      <c r="B48" s="2">
        <v>44601.730578703704</v>
      </c>
      <c r="C48" s="3" t="s">
        <v>60</v>
      </c>
      <c r="D48" s="3" t="s">
        <v>60</v>
      </c>
      <c r="E48" s="3" t="s">
        <v>105</v>
      </c>
      <c r="F48" s="3" t="s">
        <v>126</v>
      </c>
      <c r="G48" s="6">
        <v>44624</v>
      </c>
      <c r="H48" s="3" t="s">
        <v>64</v>
      </c>
      <c r="I48" s="3" t="s">
        <v>63</v>
      </c>
      <c r="J48" s="3" t="s">
        <v>63</v>
      </c>
      <c r="K48" s="3" t="s">
        <v>64</v>
      </c>
      <c r="L48" s="3" t="s">
        <v>64</v>
      </c>
      <c r="M48" s="3" t="s">
        <v>63</v>
      </c>
      <c r="N48" s="3" t="s">
        <v>65</v>
      </c>
      <c r="O48" s="3" t="s">
        <v>67</v>
      </c>
      <c r="P48" s="3" t="s">
        <v>64</v>
      </c>
      <c r="Q48" s="3" t="s">
        <v>64</v>
      </c>
      <c r="R48" s="3" t="s">
        <v>65</v>
      </c>
      <c r="S48" s="3" t="s">
        <v>65</v>
      </c>
      <c r="T48" s="3" t="s">
        <v>67</v>
      </c>
      <c r="U48" s="3" t="s">
        <v>64</v>
      </c>
      <c r="V48" s="3" t="s">
        <v>65</v>
      </c>
      <c r="W48" s="3" t="s">
        <v>64</v>
      </c>
      <c r="X48" s="3" t="s">
        <v>64</v>
      </c>
      <c r="Y48" s="3" t="s">
        <v>63</v>
      </c>
      <c r="Z48" s="3" t="s">
        <v>64</v>
      </c>
      <c r="AA48" s="3" t="s">
        <v>67</v>
      </c>
      <c r="AB48" s="3" t="s">
        <v>67</v>
      </c>
      <c r="AC48" s="3" t="s">
        <v>64</v>
      </c>
      <c r="AD48" s="3" t="s">
        <v>65</v>
      </c>
      <c r="AE48" s="3" t="s">
        <v>65</v>
      </c>
      <c r="AF48" s="3" t="s">
        <v>64</v>
      </c>
      <c r="AG48" s="3" t="s">
        <v>63</v>
      </c>
      <c r="AH48" s="3" t="s">
        <v>64</v>
      </c>
      <c r="AI48" s="3" t="s">
        <v>66</v>
      </c>
      <c r="AJ48" s="3" t="s">
        <v>63</v>
      </c>
      <c r="AK48" s="3" t="s">
        <v>67</v>
      </c>
      <c r="AL48" s="3" t="s">
        <v>69</v>
      </c>
      <c r="AM48" s="3" t="s">
        <v>68</v>
      </c>
      <c r="AN48" s="3" t="s">
        <v>68</v>
      </c>
      <c r="AO48" s="3" t="s">
        <v>69</v>
      </c>
      <c r="AP48" s="3" t="s">
        <v>109</v>
      </c>
      <c r="AQ48" s="3" t="s">
        <v>69</v>
      </c>
      <c r="AR48" s="3" t="s">
        <v>69</v>
      </c>
      <c r="AS48" s="3" t="s">
        <v>68</v>
      </c>
      <c r="AT48" s="3" t="s">
        <v>69</v>
      </c>
      <c r="AU48" s="3" t="s">
        <v>69</v>
      </c>
      <c r="AV48" s="3" t="s">
        <v>91</v>
      </c>
      <c r="AW48" s="3" t="s">
        <v>92</v>
      </c>
      <c r="AX48" s="3" t="s">
        <v>93</v>
      </c>
      <c r="AY48" s="3" t="s">
        <v>73</v>
      </c>
      <c r="AZ48" s="3" t="s">
        <v>72</v>
      </c>
      <c r="BA48" s="3" t="s">
        <v>74</v>
      </c>
      <c r="BB48" s="5">
        <v>3.6</v>
      </c>
      <c r="BC48" s="5">
        <v>4</v>
      </c>
      <c r="BD48" s="3" t="s">
        <v>207</v>
      </c>
      <c r="BE48" s="3" t="s">
        <v>96</v>
      </c>
      <c r="BF48" s="3" t="s">
        <v>97</v>
      </c>
      <c r="BG48" s="3" t="s">
        <v>208</v>
      </c>
      <c r="BH48" s="3" t="s">
        <v>89</v>
      </c>
      <c r="BI48" s="4" t="s">
        <v>205</v>
      </c>
      <c r="BJ48" s="3"/>
      <c r="BK48" s="3"/>
      <c r="BL48" s="3"/>
      <c r="BM48" s="3"/>
    </row>
    <row r="49" spans="2:65" ht="212.4" thickBot="1" x14ac:dyDescent="0.35">
      <c r="B49" s="2">
        <v>44601.749745370369</v>
      </c>
      <c r="C49" s="3" t="s">
        <v>60</v>
      </c>
      <c r="D49" s="3" t="s">
        <v>105</v>
      </c>
      <c r="E49" s="3" t="s">
        <v>105</v>
      </c>
      <c r="F49" s="3" t="s">
        <v>61</v>
      </c>
      <c r="G49" s="6">
        <v>44563</v>
      </c>
      <c r="H49" s="3" t="s">
        <v>64</v>
      </c>
      <c r="I49" s="3" t="s">
        <v>65</v>
      </c>
      <c r="J49" s="3" t="s">
        <v>64</v>
      </c>
      <c r="K49" s="3" t="s">
        <v>65</v>
      </c>
      <c r="L49" s="3" t="s">
        <v>65</v>
      </c>
      <c r="M49" s="3" t="s">
        <v>64</v>
      </c>
      <c r="N49" s="3" t="s">
        <v>65</v>
      </c>
      <c r="O49" s="3" t="s">
        <v>65</v>
      </c>
      <c r="P49" s="3" t="s">
        <v>65</v>
      </c>
      <c r="Q49" s="3" t="s">
        <v>65</v>
      </c>
      <c r="R49" s="3" t="s">
        <v>63</v>
      </c>
      <c r="S49" s="3" t="s">
        <v>64</v>
      </c>
      <c r="T49" s="3" t="s">
        <v>64</v>
      </c>
      <c r="U49" s="3" t="s">
        <v>64</v>
      </c>
      <c r="V49" s="3" t="s">
        <v>67</v>
      </c>
      <c r="W49" s="3" t="s">
        <v>66</v>
      </c>
      <c r="X49" s="3" t="s">
        <v>65</v>
      </c>
      <c r="Y49" s="3" t="s">
        <v>65</v>
      </c>
      <c r="Z49" s="3" t="s">
        <v>65</v>
      </c>
      <c r="AA49" s="3" t="s">
        <v>65</v>
      </c>
      <c r="AB49" s="3" t="s">
        <v>65</v>
      </c>
      <c r="AC49" s="3" t="s">
        <v>64</v>
      </c>
      <c r="AD49" s="3" t="s">
        <v>65</v>
      </c>
      <c r="AE49" s="3" t="s">
        <v>67</v>
      </c>
      <c r="AF49" s="3" t="s">
        <v>63</v>
      </c>
      <c r="AG49" s="3" t="s">
        <v>65</v>
      </c>
      <c r="AH49" s="3" t="s">
        <v>67</v>
      </c>
      <c r="AI49" s="3" t="s">
        <v>66</v>
      </c>
      <c r="AJ49" s="3" t="s">
        <v>64</v>
      </c>
      <c r="AK49" s="3" t="s">
        <v>63</v>
      </c>
      <c r="AL49" s="3" t="s">
        <v>68</v>
      </c>
      <c r="AM49" s="3" t="s">
        <v>69</v>
      </c>
      <c r="AN49" s="3" t="s">
        <v>69</v>
      </c>
      <c r="AO49" s="3" t="s">
        <v>69</v>
      </c>
      <c r="AP49" s="3" t="s">
        <v>69</v>
      </c>
      <c r="AQ49" s="3" t="s">
        <v>68</v>
      </c>
      <c r="AR49" s="3" t="s">
        <v>68</v>
      </c>
      <c r="AS49" s="3" t="s">
        <v>69</v>
      </c>
      <c r="AT49" s="3" t="s">
        <v>68</v>
      </c>
      <c r="AU49" s="3" t="s">
        <v>69</v>
      </c>
      <c r="AV49" s="3" t="s">
        <v>70</v>
      </c>
      <c r="AW49" s="3" t="s">
        <v>71</v>
      </c>
      <c r="AX49" s="3" t="s">
        <v>73</v>
      </c>
      <c r="AY49" s="3" t="s">
        <v>93</v>
      </c>
      <c r="AZ49" s="3" t="s">
        <v>93</v>
      </c>
      <c r="BA49" s="3" t="s">
        <v>94</v>
      </c>
      <c r="BB49" s="5">
        <v>3.44</v>
      </c>
      <c r="BC49" s="5">
        <v>3.4</v>
      </c>
      <c r="BD49" s="3" t="s">
        <v>134</v>
      </c>
      <c r="BE49" s="3" t="s">
        <v>173</v>
      </c>
      <c r="BF49" s="3" t="s">
        <v>77</v>
      </c>
      <c r="BG49" s="3" t="s">
        <v>209</v>
      </c>
      <c r="BH49" s="3" t="s">
        <v>89</v>
      </c>
      <c r="BI49" s="4" t="s">
        <v>210</v>
      </c>
      <c r="BJ49" s="3"/>
      <c r="BK49" s="3"/>
      <c r="BL49" s="3"/>
      <c r="BM49" s="3"/>
    </row>
    <row r="50" spans="2:65" ht="186" thickBot="1" x14ac:dyDescent="0.35">
      <c r="B50" s="2">
        <v>44601.791585648149</v>
      </c>
      <c r="C50" s="3" t="s">
        <v>60</v>
      </c>
      <c r="D50" s="3" t="s">
        <v>60</v>
      </c>
      <c r="E50" s="3" t="s">
        <v>60</v>
      </c>
      <c r="F50" s="3" t="s">
        <v>61</v>
      </c>
      <c r="G50" s="3" t="s">
        <v>62</v>
      </c>
      <c r="H50" s="3" t="s">
        <v>67</v>
      </c>
      <c r="I50" s="3" t="s">
        <v>67</v>
      </c>
      <c r="J50" s="3" t="s">
        <v>65</v>
      </c>
      <c r="K50" s="3" t="s">
        <v>64</v>
      </c>
      <c r="L50" s="3" t="s">
        <v>64</v>
      </c>
      <c r="M50" s="3" t="s">
        <v>67</v>
      </c>
      <c r="N50" s="3" t="s">
        <v>64</v>
      </c>
      <c r="O50" s="3" t="s">
        <v>64</v>
      </c>
      <c r="P50" s="3" t="s">
        <v>66</v>
      </c>
      <c r="Q50" s="3" t="s">
        <v>67</v>
      </c>
      <c r="R50" s="3" t="s">
        <v>66</v>
      </c>
      <c r="S50" s="3" t="s">
        <v>64</v>
      </c>
      <c r="T50" s="3" t="s">
        <v>63</v>
      </c>
      <c r="U50" s="3" t="s">
        <v>65</v>
      </c>
      <c r="V50" s="3" t="s">
        <v>67</v>
      </c>
      <c r="W50" s="3" t="s">
        <v>67</v>
      </c>
      <c r="X50" s="3" t="s">
        <v>65</v>
      </c>
      <c r="Y50" s="3" t="s">
        <v>63</v>
      </c>
      <c r="Z50" s="3" t="s">
        <v>66</v>
      </c>
      <c r="AA50" s="3" t="s">
        <v>67</v>
      </c>
      <c r="AB50" s="3" t="s">
        <v>66</v>
      </c>
      <c r="AC50" s="3" t="s">
        <v>66</v>
      </c>
      <c r="AD50" s="3" t="s">
        <v>66</v>
      </c>
      <c r="AE50" s="3" t="s">
        <v>66</v>
      </c>
      <c r="AF50" s="3" t="s">
        <v>63</v>
      </c>
      <c r="AG50" s="3" t="s">
        <v>66</v>
      </c>
      <c r="AH50" s="3" t="s">
        <v>66</v>
      </c>
      <c r="AI50" s="3" t="s">
        <v>66</v>
      </c>
      <c r="AJ50" s="3" t="s">
        <v>65</v>
      </c>
      <c r="AK50" s="3" t="s">
        <v>65</v>
      </c>
      <c r="AL50" s="3" t="s">
        <v>81</v>
      </c>
      <c r="AM50" s="3" t="s">
        <v>81</v>
      </c>
      <c r="AN50" s="3" t="s">
        <v>81</v>
      </c>
      <c r="AO50" s="3" t="s">
        <v>68</v>
      </c>
      <c r="AP50" s="3" t="s">
        <v>81</v>
      </c>
      <c r="AQ50" s="3" t="s">
        <v>81</v>
      </c>
      <c r="AR50" s="3" t="s">
        <v>81</v>
      </c>
      <c r="AS50" s="3" t="s">
        <v>81</v>
      </c>
      <c r="AT50" s="3" t="s">
        <v>68</v>
      </c>
      <c r="AU50" s="3" t="s">
        <v>81</v>
      </c>
      <c r="AV50" s="3" t="s">
        <v>70</v>
      </c>
      <c r="AW50" s="3" t="s">
        <v>71</v>
      </c>
      <c r="AX50" s="3" t="s">
        <v>73</v>
      </c>
      <c r="AY50" s="3" t="s">
        <v>72</v>
      </c>
      <c r="AZ50" s="3" t="s">
        <v>130</v>
      </c>
      <c r="BA50" s="3" t="s">
        <v>94</v>
      </c>
      <c r="BB50" s="5">
        <v>3.71</v>
      </c>
      <c r="BC50" s="5">
        <v>4.5599999999999996</v>
      </c>
      <c r="BD50" s="3" t="s">
        <v>75</v>
      </c>
      <c r="BE50" s="3" t="s">
        <v>122</v>
      </c>
      <c r="BF50" s="3" t="s">
        <v>77</v>
      </c>
      <c r="BG50" s="3" t="s">
        <v>211</v>
      </c>
      <c r="BH50" s="3" t="s">
        <v>89</v>
      </c>
      <c r="BI50" s="4" t="s">
        <v>139</v>
      </c>
      <c r="BJ50" s="3"/>
      <c r="BK50" s="3"/>
      <c r="BL50" s="3"/>
      <c r="BM50" s="3"/>
    </row>
    <row r="51" spans="2:65" ht="265.2" thickBot="1" x14ac:dyDescent="0.35">
      <c r="B51" s="2">
        <v>44601.887916666667</v>
      </c>
      <c r="C51" s="3" t="s">
        <v>60</v>
      </c>
      <c r="D51" s="3" t="s">
        <v>60</v>
      </c>
      <c r="E51" s="3" t="s">
        <v>60</v>
      </c>
      <c r="F51" s="3" t="s">
        <v>61</v>
      </c>
      <c r="G51" s="3" t="s">
        <v>62</v>
      </c>
      <c r="H51" s="3" t="s">
        <v>64</v>
      </c>
      <c r="I51" s="3" t="s">
        <v>64</v>
      </c>
      <c r="J51" s="3" t="s">
        <v>63</v>
      </c>
      <c r="K51" s="3" t="s">
        <v>63</v>
      </c>
      <c r="L51" s="3" t="s">
        <v>67</v>
      </c>
      <c r="M51" s="3" t="s">
        <v>67</v>
      </c>
      <c r="N51" s="3" t="s">
        <v>65</v>
      </c>
      <c r="O51" s="3" t="s">
        <v>64</v>
      </c>
      <c r="P51" s="3" t="s">
        <v>63</v>
      </c>
      <c r="Q51" s="3" t="s">
        <v>65</v>
      </c>
      <c r="R51" s="3" t="s">
        <v>67</v>
      </c>
      <c r="S51" s="3" t="s">
        <v>65</v>
      </c>
      <c r="T51" s="3" t="s">
        <v>63</v>
      </c>
      <c r="U51" s="3" t="s">
        <v>67</v>
      </c>
      <c r="V51" s="3" t="s">
        <v>64</v>
      </c>
      <c r="W51" s="3" t="s">
        <v>66</v>
      </c>
      <c r="X51" s="3" t="s">
        <v>65</v>
      </c>
      <c r="Y51" s="3" t="s">
        <v>64</v>
      </c>
      <c r="Z51" s="3" t="s">
        <v>67</v>
      </c>
      <c r="AA51" s="3" t="s">
        <v>65</v>
      </c>
      <c r="AB51" s="3" t="s">
        <v>63</v>
      </c>
      <c r="AC51" s="3" t="s">
        <v>67</v>
      </c>
      <c r="AD51" s="3" t="s">
        <v>65</v>
      </c>
      <c r="AE51" s="3" t="s">
        <v>67</v>
      </c>
      <c r="AF51" s="3" t="s">
        <v>63</v>
      </c>
      <c r="AG51" s="3" t="s">
        <v>63</v>
      </c>
      <c r="AH51" s="3" t="s">
        <v>66</v>
      </c>
      <c r="AI51" s="3" t="s">
        <v>64</v>
      </c>
      <c r="AJ51" s="3" t="s">
        <v>64</v>
      </c>
      <c r="AK51" s="3" t="s">
        <v>63</v>
      </c>
      <c r="AL51" s="3" t="s">
        <v>68</v>
      </c>
      <c r="AM51" s="3" t="s">
        <v>68</v>
      </c>
      <c r="AN51" s="3" t="s">
        <v>81</v>
      </c>
      <c r="AO51" s="3" t="s">
        <v>68</v>
      </c>
      <c r="AP51" s="3" t="s">
        <v>68</v>
      </c>
      <c r="AQ51" s="3" t="s">
        <v>68</v>
      </c>
      <c r="AR51" s="3" t="s">
        <v>109</v>
      </c>
      <c r="AS51" s="3" t="s">
        <v>68</v>
      </c>
      <c r="AT51" s="3" t="s">
        <v>68</v>
      </c>
      <c r="AU51" s="3" t="s">
        <v>68</v>
      </c>
      <c r="AV51" s="3" t="s">
        <v>70</v>
      </c>
      <c r="AW51" s="3" t="s">
        <v>71</v>
      </c>
      <c r="AX51" s="3" t="s">
        <v>130</v>
      </c>
      <c r="AY51" s="3" t="s">
        <v>72</v>
      </c>
      <c r="AZ51" s="3" t="s">
        <v>93</v>
      </c>
      <c r="BA51" s="3" t="s">
        <v>94</v>
      </c>
      <c r="BB51" s="5">
        <v>3.9</v>
      </c>
      <c r="BC51" s="5">
        <v>4.5999999999999996</v>
      </c>
      <c r="BD51" s="3" t="s">
        <v>110</v>
      </c>
      <c r="BE51" s="3" t="s">
        <v>122</v>
      </c>
      <c r="BF51" s="3" t="s">
        <v>77</v>
      </c>
      <c r="BG51" s="3" t="s">
        <v>212</v>
      </c>
      <c r="BH51" s="3" t="s">
        <v>89</v>
      </c>
      <c r="BI51" s="4" t="s">
        <v>132</v>
      </c>
      <c r="BJ51" s="3"/>
      <c r="BK51" s="3"/>
      <c r="BL51" s="3"/>
      <c r="BM51" s="3"/>
    </row>
    <row r="52" spans="2:65" ht="252" thickBot="1" x14ac:dyDescent="0.35">
      <c r="B52" s="2">
        <v>44602.392592592594</v>
      </c>
      <c r="C52" s="3" t="s">
        <v>60</v>
      </c>
      <c r="D52" s="3" t="s">
        <v>60</v>
      </c>
      <c r="E52" s="3" t="s">
        <v>105</v>
      </c>
      <c r="F52" s="3" t="s">
        <v>61</v>
      </c>
      <c r="G52" s="6">
        <v>44783</v>
      </c>
      <c r="H52" s="3" t="s">
        <v>63</v>
      </c>
      <c r="I52" s="3" t="s">
        <v>64</v>
      </c>
      <c r="J52" s="3" t="s">
        <v>64</v>
      </c>
      <c r="K52" s="3" t="s">
        <v>64</v>
      </c>
      <c r="L52" s="3" t="s">
        <v>67</v>
      </c>
      <c r="M52" s="3" t="s">
        <v>65</v>
      </c>
      <c r="N52" s="3" t="s">
        <v>65</v>
      </c>
      <c r="O52" s="3" t="s">
        <v>65</v>
      </c>
      <c r="P52" s="3" t="s">
        <v>64</v>
      </c>
      <c r="Q52" s="3" t="s">
        <v>64</v>
      </c>
      <c r="R52" s="3" t="s">
        <v>63</v>
      </c>
      <c r="S52" s="3" t="s">
        <v>65</v>
      </c>
      <c r="T52" s="3" t="s">
        <v>64</v>
      </c>
      <c r="U52" s="3" t="s">
        <v>64</v>
      </c>
      <c r="V52" s="3" t="s">
        <v>65</v>
      </c>
      <c r="W52" s="3" t="s">
        <v>65</v>
      </c>
      <c r="X52" s="3" t="s">
        <v>65</v>
      </c>
      <c r="Y52" s="3" t="s">
        <v>64</v>
      </c>
      <c r="Z52" s="3" t="s">
        <v>67</v>
      </c>
      <c r="AA52" s="3" t="s">
        <v>64</v>
      </c>
      <c r="AB52" s="3" t="s">
        <v>67</v>
      </c>
      <c r="AC52" s="3" t="s">
        <v>65</v>
      </c>
      <c r="AD52" s="3" t="s">
        <v>64</v>
      </c>
      <c r="AE52" s="3" t="s">
        <v>65</v>
      </c>
      <c r="AF52" s="3" t="s">
        <v>65</v>
      </c>
      <c r="AG52" s="3" t="s">
        <v>64</v>
      </c>
      <c r="AH52" s="3" t="s">
        <v>65</v>
      </c>
      <c r="AI52" s="3" t="s">
        <v>66</v>
      </c>
      <c r="AJ52" s="3" t="s">
        <v>63</v>
      </c>
      <c r="AK52" s="3" t="s">
        <v>63</v>
      </c>
      <c r="AL52" s="3" t="s">
        <v>68</v>
      </c>
      <c r="AM52" s="3" t="s">
        <v>69</v>
      </c>
      <c r="AN52" s="3" t="s">
        <v>68</v>
      </c>
      <c r="AO52" s="3" t="s">
        <v>68</v>
      </c>
      <c r="AP52" s="3" t="s">
        <v>68</v>
      </c>
      <c r="AQ52" s="3" t="s">
        <v>68</v>
      </c>
      <c r="AR52" s="3" t="s">
        <v>69</v>
      </c>
      <c r="AS52" s="3" t="s">
        <v>69</v>
      </c>
      <c r="AT52" s="3" t="s">
        <v>68</v>
      </c>
      <c r="AU52" s="3" t="s">
        <v>69</v>
      </c>
      <c r="AV52" s="3" t="s">
        <v>82</v>
      </c>
      <c r="AW52" s="3" t="s">
        <v>83</v>
      </c>
      <c r="AX52" s="3" t="s">
        <v>73</v>
      </c>
      <c r="AY52" s="3" t="s">
        <v>130</v>
      </c>
      <c r="AZ52" s="3" t="s">
        <v>130</v>
      </c>
      <c r="BA52" s="3" t="s">
        <v>94</v>
      </c>
      <c r="BB52" s="5">
        <v>4</v>
      </c>
      <c r="BC52" s="5">
        <v>4.8</v>
      </c>
      <c r="BD52" s="3" t="s">
        <v>95</v>
      </c>
      <c r="BE52" s="3" t="s">
        <v>111</v>
      </c>
      <c r="BF52" s="3" t="s">
        <v>101</v>
      </c>
      <c r="BG52" s="3" t="s">
        <v>213</v>
      </c>
      <c r="BH52" s="3" t="s">
        <v>89</v>
      </c>
      <c r="BI52" s="4" t="s">
        <v>139</v>
      </c>
      <c r="BJ52" s="3"/>
      <c r="BK52" s="3"/>
      <c r="BL52" s="3"/>
      <c r="BM52" s="3"/>
    </row>
    <row r="53" spans="2:65" ht="186" thickBot="1" x14ac:dyDescent="0.35">
      <c r="B53" s="2">
        <v>44603.486851851849</v>
      </c>
      <c r="C53" s="3" t="s">
        <v>60</v>
      </c>
      <c r="D53" s="3" t="s">
        <v>60</v>
      </c>
      <c r="E53" s="3" t="s">
        <v>60</v>
      </c>
      <c r="F53" s="3" t="s">
        <v>117</v>
      </c>
      <c r="G53" s="6">
        <v>44563</v>
      </c>
      <c r="H53" s="3" t="s">
        <v>65</v>
      </c>
      <c r="I53" s="3" t="s">
        <v>65</v>
      </c>
      <c r="J53" s="3" t="s">
        <v>64</v>
      </c>
      <c r="K53" s="3" t="s">
        <v>64</v>
      </c>
      <c r="L53" s="3" t="s">
        <v>64</v>
      </c>
      <c r="M53" s="3" t="s">
        <v>67</v>
      </c>
      <c r="N53" s="3" t="s">
        <v>65</v>
      </c>
      <c r="O53" s="3" t="s">
        <v>65</v>
      </c>
      <c r="P53" s="3" t="s">
        <v>65</v>
      </c>
      <c r="Q53" s="3" t="s">
        <v>65</v>
      </c>
      <c r="R53" s="3" t="s">
        <v>66</v>
      </c>
      <c r="S53" s="3" t="s">
        <v>65</v>
      </c>
      <c r="T53" s="3" t="s">
        <v>64</v>
      </c>
      <c r="U53" s="3" t="s">
        <v>67</v>
      </c>
      <c r="V53" s="3" t="s">
        <v>65</v>
      </c>
      <c r="W53" s="3" t="s">
        <v>67</v>
      </c>
      <c r="X53" s="3" t="s">
        <v>67</v>
      </c>
      <c r="Y53" s="3" t="s">
        <v>65</v>
      </c>
      <c r="Z53" s="3" t="s">
        <v>66</v>
      </c>
      <c r="AA53" s="3" t="s">
        <v>65</v>
      </c>
      <c r="AB53" s="3" t="s">
        <v>67</v>
      </c>
      <c r="AC53" s="3" t="s">
        <v>66</v>
      </c>
      <c r="AD53" s="3" t="s">
        <v>65</v>
      </c>
      <c r="AE53" s="3" t="s">
        <v>65</v>
      </c>
      <c r="AF53" s="3" t="s">
        <v>67</v>
      </c>
      <c r="AG53" s="3" t="s">
        <v>65</v>
      </c>
      <c r="AH53" s="3" t="s">
        <v>65</v>
      </c>
      <c r="AI53" s="3" t="s">
        <v>66</v>
      </c>
      <c r="AJ53" s="3" t="s">
        <v>65</v>
      </c>
      <c r="AK53" s="3" t="s">
        <v>64</v>
      </c>
      <c r="AL53" s="3" t="s">
        <v>68</v>
      </c>
      <c r="AM53" s="3" t="s">
        <v>68</v>
      </c>
      <c r="AN53" s="3" t="s">
        <v>68</v>
      </c>
      <c r="AO53" s="3" t="s">
        <v>68</v>
      </c>
      <c r="AP53" s="3" t="s">
        <v>68</v>
      </c>
      <c r="AQ53" s="3" t="s">
        <v>68</v>
      </c>
      <c r="AR53" s="3" t="s">
        <v>69</v>
      </c>
      <c r="AS53" s="3" t="s">
        <v>68</v>
      </c>
      <c r="AT53" s="3" t="s">
        <v>68</v>
      </c>
      <c r="AU53" s="3" t="s">
        <v>68</v>
      </c>
      <c r="AV53" s="3" t="s">
        <v>82</v>
      </c>
      <c r="AW53" s="3" t="s">
        <v>83</v>
      </c>
      <c r="AX53" s="3" t="s">
        <v>73</v>
      </c>
      <c r="AY53" s="3" t="s">
        <v>72</v>
      </c>
      <c r="AZ53" s="3" t="s">
        <v>73</v>
      </c>
      <c r="BA53" s="3" t="s">
        <v>84</v>
      </c>
      <c r="BB53" s="5">
        <v>4</v>
      </c>
      <c r="BC53" s="5">
        <v>4.0999999999999996</v>
      </c>
      <c r="BD53" s="3" t="s">
        <v>95</v>
      </c>
      <c r="BE53" s="3" t="s">
        <v>111</v>
      </c>
      <c r="BF53" s="3" t="s">
        <v>77</v>
      </c>
      <c r="BG53" s="3" t="s">
        <v>214</v>
      </c>
      <c r="BH53" s="3" t="s">
        <v>79</v>
      </c>
      <c r="BI53" s="4" t="s">
        <v>132</v>
      </c>
      <c r="BJ53" s="3"/>
      <c r="BK53" s="3"/>
      <c r="BL53" s="3"/>
      <c r="BM53" s="3"/>
    </row>
    <row r="54" spans="2:65" ht="120" thickBot="1" x14ac:dyDescent="0.35">
      <c r="B54" s="2">
        <v>44607.34778935185</v>
      </c>
      <c r="C54" s="3" t="s">
        <v>60</v>
      </c>
      <c r="D54" s="3" t="s">
        <v>60</v>
      </c>
      <c r="E54" s="3" t="s">
        <v>60</v>
      </c>
      <c r="F54" s="3" t="s">
        <v>61</v>
      </c>
      <c r="G54" s="3" t="s">
        <v>62</v>
      </c>
      <c r="H54" s="3" t="s">
        <v>67</v>
      </c>
      <c r="I54" s="3" t="s">
        <v>65</v>
      </c>
      <c r="J54" s="3" t="s">
        <v>65</v>
      </c>
      <c r="K54" s="3" t="s">
        <v>65</v>
      </c>
      <c r="L54" s="3" t="s">
        <v>64</v>
      </c>
      <c r="M54" s="3" t="s">
        <v>64</v>
      </c>
      <c r="N54" s="3" t="s">
        <v>63</v>
      </c>
      <c r="O54" s="3" t="s">
        <v>64</v>
      </c>
      <c r="P54" s="3" t="s">
        <v>67</v>
      </c>
      <c r="Q54" s="3" t="s">
        <v>65</v>
      </c>
      <c r="R54" s="3" t="s">
        <v>67</v>
      </c>
      <c r="S54" s="3" t="s">
        <v>64</v>
      </c>
      <c r="T54" s="3" t="s">
        <v>65</v>
      </c>
      <c r="U54" s="3" t="s">
        <v>65</v>
      </c>
      <c r="V54" s="3" t="s">
        <v>65</v>
      </c>
      <c r="W54" s="3" t="s">
        <v>66</v>
      </c>
      <c r="X54" s="3" t="s">
        <v>67</v>
      </c>
      <c r="Y54" s="3" t="s">
        <v>64</v>
      </c>
      <c r="Z54" s="3" t="s">
        <v>63</v>
      </c>
      <c r="AA54" s="3" t="s">
        <v>65</v>
      </c>
      <c r="AB54" s="3" t="s">
        <v>67</v>
      </c>
      <c r="AC54" s="3" t="s">
        <v>66</v>
      </c>
      <c r="AD54" s="3" t="s">
        <v>63</v>
      </c>
      <c r="AE54" s="3" t="s">
        <v>65</v>
      </c>
      <c r="AF54" s="3" t="s">
        <v>63</v>
      </c>
      <c r="AG54" s="3" t="s">
        <v>64</v>
      </c>
      <c r="AH54" s="3" t="s">
        <v>67</v>
      </c>
      <c r="AI54" s="3" t="s">
        <v>64</v>
      </c>
      <c r="AJ54" s="3" t="s">
        <v>65</v>
      </c>
      <c r="AK54" s="3" t="s">
        <v>64</v>
      </c>
      <c r="AL54" s="3" t="s">
        <v>81</v>
      </c>
      <c r="AM54" s="3" t="s">
        <v>68</v>
      </c>
      <c r="AN54" s="3" t="s">
        <v>68</v>
      </c>
      <c r="AO54" s="3" t="s">
        <v>68</v>
      </c>
      <c r="AP54" s="3" t="s">
        <v>69</v>
      </c>
      <c r="AQ54" s="3" t="s">
        <v>81</v>
      </c>
      <c r="AR54" s="3" t="s">
        <v>68</v>
      </c>
      <c r="AS54" s="3" t="s">
        <v>68</v>
      </c>
      <c r="AT54" s="3" t="s">
        <v>68</v>
      </c>
      <c r="AU54" s="3" t="s">
        <v>69</v>
      </c>
      <c r="AV54" s="3" t="s">
        <v>82</v>
      </c>
      <c r="AW54" s="3" t="s">
        <v>83</v>
      </c>
      <c r="AX54" s="3" t="s">
        <v>130</v>
      </c>
      <c r="AY54" s="3" t="s">
        <v>121</v>
      </c>
      <c r="AZ54" s="3" t="s">
        <v>72</v>
      </c>
      <c r="BA54" s="3" t="s">
        <v>74</v>
      </c>
      <c r="BB54" s="5">
        <v>4</v>
      </c>
      <c r="BC54" s="5">
        <v>4.62</v>
      </c>
      <c r="BD54" s="3" t="s">
        <v>75</v>
      </c>
      <c r="BE54" s="3" t="s">
        <v>215</v>
      </c>
      <c r="BF54" s="3" t="s">
        <v>77</v>
      </c>
      <c r="BG54" s="3" t="s">
        <v>216</v>
      </c>
      <c r="BH54" s="3" t="s">
        <v>89</v>
      </c>
      <c r="BI54" s="4" t="s">
        <v>125</v>
      </c>
      <c r="BJ54" s="3"/>
      <c r="BK54" s="3"/>
      <c r="BL54" s="3"/>
      <c r="BM54" s="3"/>
    </row>
    <row r="55" spans="2:65" ht="344.4" thickBot="1" x14ac:dyDescent="0.35">
      <c r="B55" s="2">
        <v>44607.353506944448</v>
      </c>
      <c r="C55" s="3" t="s">
        <v>60</v>
      </c>
      <c r="D55" s="3" t="s">
        <v>60</v>
      </c>
      <c r="E55" s="3" t="s">
        <v>60</v>
      </c>
      <c r="F55" s="3" t="s">
        <v>61</v>
      </c>
      <c r="G55" s="3" t="s">
        <v>62</v>
      </c>
      <c r="H55" s="3" t="s">
        <v>65</v>
      </c>
      <c r="I55" s="3" t="s">
        <v>65</v>
      </c>
      <c r="J55" s="3" t="s">
        <v>64</v>
      </c>
      <c r="K55" s="3" t="s">
        <v>65</v>
      </c>
      <c r="L55" s="3" t="s">
        <v>65</v>
      </c>
      <c r="M55" s="3" t="s">
        <v>65</v>
      </c>
      <c r="N55" s="3" t="s">
        <v>65</v>
      </c>
      <c r="O55" s="3" t="s">
        <v>65</v>
      </c>
      <c r="P55" s="3" t="s">
        <v>65</v>
      </c>
      <c r="Q55" s="3" t="s">
        <v>64</v>
      </c>
      <c r="R55" s="3" t="s">
        <v>65</v>
      </c>
      <c r="S55" s="3" t="s">
        <v>63</v>
      </c>
      <c r="T55" s="3" t="s">
        <v>64</v>
      </c>
      <c r="U55" s="3" t="s">
        <v>64</v>
      </c>
      <c r="V55" s="3" t="s">
        <v>65</v>
      </c>
      <c r="W55" s="3" t="s">
        <v>67</v>
      </c>
      <c r="X55" s="3" t="s">
        <v>64</v>
      </c>
      <c r="Y55" s="3" t="s">
        <v>63</v>
      </c>
      <c r="Z55" s="3" t="s">
        <v>63</v>
      </c>
      <c r="AA55" s="3" t="s">
        <v>64</v>
      </c>
      <c r="AB55" s="3" t="s">
        <v>64</v>
      </c>
      <c r="AC55" s="3" t="s">
        <v>65</v>
      </c>
      <c r="AD55" s="3" t="s">
        <v>64</v>
      </c>
      <c r="AE55" s="3" t="s">
        <v>65</v>
      </c>
      <c r="AF55" s="3" t="s">
        <v>65</v>
      </c>
      <c r="AG55" s="3" t="s">
        <v>64</v>
      </c>
      <c r="AH55" s="3" t="s">
        <v>63</v>
      </c>
      <c r="AI55" s="3" t="s">
        <v>63</v>
      </c>
      <c r="AJ55" s="3" t="s">
        <v>63</v>
      </c>
      <c r="AK55" s="3" t="s">
        <v>63</v>
      </c>
      <c r="AL55" s="3" t="s">
        <v>81</v>
      </c>
      <c r="AM55" s="3" t="s">
        <v>68</v>
      </c>
      <c r="AN55" s="3" t="s">
        <v>68</v>
      </c>
      <c r="AO55" s="3" t="s">
        <v>69</v>
      </c>
      <c r="AP55" s="3" t="s">
        <v>68</v>
      </c>
      <c r="AQ55" s="3" t="s">
        <v>68</v>
      </c>
      <c r="AR55" s="3" t="s">
        <v>68</v>
      </c>
      <c r="AS55" s="3" t="s">
        <v>68</v>
      </c>
      <c r="AT55" s="3" t="s">
        <v>68</v>
      </c>
      <c r="AU55" s="3" t="s">
        <v>68</v>
      </c>
      <c r="AV55" s="3" t="s">
        <v>82</v>
      </c>
      <c r="AW55" s="3" t="s">
        <v>83</v>
      </c>
      <c r="AX55" s="3" t="s">
        <v>93</v>
      </c>
      <c r="AY55" s="3" t="s">
        <v>72</v>
      </c>
      <c r="AZ55" s="3" t="s">
        <v>72</v>
      </c>
      <c r="BA55" s="3" t="s">
        <v>74</v>
      </c>
      <c r="BB55" s="5">
        <v>4</v>
      </c>
      <c r="BC55" s="5">
        <v>4.57</v>
      </c>
      <c r="BD55" s="3" t="s">
        <v>134</v>
      </c>
      <c r="BE55" s="3" t="s">
        <v>76</v>
      </c>
      <c r="BF55" s="3" t="s">
        <v>77</v>
      </c>
      <c r="BG55" s="3" t="s">
        <v>191</v>
      </c>
      <c r="BH55" s="3" t="s">
        <v>89</v>
      </c>
      <c r="BI55" s="4" t="s">
        <v>80</v>
      </c>
      <c r="BJ55" s="3"/>
      <c r="BK55" s="3"/>
      <c r="BL55" s="3"/>
      <c r="BM55" s="3"/>
    </row>
    <row r="56" spans="2:65" ht="186" thickBot="1" x14ac:dyDescent="0.35">
      <c r="B56" s="2">
        <v>44607.451319444444</v>
      </c>
      <c r="C56" s="3" t="s">
        <v>60</v>
      </c>
      <c r="D56" s="3" t="s">
        <v>60</v>
      </c>
      <c r="E56" s="3" t="s">
        <v>60</v>
      </c>
      <c r="F56" s="3" t="s">
        <v>61</v>
      </c>
      <c r="G56" s="6">
        <v>44783</v>
      </c>
      <c r="H56" s="3" t="s">
        <v>67</v>
      </c>
      <c r="I56" s="3" t="s">
        <v>65</v>
      </c>
      <c r="J56" s="3" t="s">
        <v>65</v>
      </c>
      <c r="K56" s="3" t="s">
        <v>64</v>
      </c>
      <c r="L56" s="3" t="s">
        <v>65</v>
      </c>
      <c r="M56" s="3" t="s">
        <v>66</v>
      </c>
      <c r="N56" s="3" t="s">
        <v>64</v>
      </c>
      <c r="O56" s="3" t="s">
        <v>65</v>
      </c>
      <c r="P56" s="3" t="s">
        <v>67</v>
      </c>
      <c r="Q56" s="3" t="s">
        <v>65</v>
      </c>
      <c r="R56" s="3" t="s">
        <v>64</v>
      </c>
      <c r="S56" s="3" t="s">
        <v>64</v>
      </c>
      <c r="T56" s="3" t="s">
        <v>65</v>
      </c>
      <c r="U56" s="3" t="s">
        <v>64</v>
      </c>
      <c r="V56" s="3" t="s">
        <v>66</v>
      </c>
      <c r="W56" s="3" t="s">
        <v>66</v>
      </c>
      <c r="X56" s="3" t="s">
        <v>67</v>
      </c>
      <c r="Y56" s="3" t="s">
        <v>63</v>
      </c>
      <c r="Z56" s="3" t="s">
        <v>66</v>
      </c>
      <c r="AA56" s="3" t="s">
        <v>66</v>
      </c>
      <c r="AB56" s="3" t="s">
        <v>65</v>
      </c>
      <c r="AC56" s="3" t="s">
        <v>65</v>
      </c>
      <c r="AD56" s="3" t="s">
        <v>67</v>
      </c>
      <c r="AE56" s="3" t="s">
        <v>65</v>
      </c>
      <c r="AF56" s="3" t="s">
        <v>65</v>
      </c>
      <c r="AG56" s="3" t="s">
        <v>67</v>
      </c>
      <c r="AH56" s="3" t="s">
        <v>66</v>
      </c>
      <c r="AI56" s="3" t="s">
        <v>66</v>
      </c>
      <c r="AJ56" s="3" t="s">
        <v>64</v>
      </c>
      <c r="AK56" s="3" t="s">
        <v>67</v>
      </c>
      <c r="AL56" s="3" t="s">
        <v>81</v>
      </c>
      <c r="AM56" s="3" t="s">
        <v>68</v>
      </c>
      <c r="AN56" s="3" t="s">
        <v>68</v>
      </c>
      <c r="AO56" s="3" t="s">
        <v>68</v>
      </c>
      <c r="AP56" s="3" t="s">
        <v>68</v>
      </c>
      <c r="AQ56" s="3" t="s">
        <v>68</v>
      </c>
      <c r="AR56" s="3" t="s">
        <v>81</v>
      </c>
      <c r="AS56" s="3" t="s">
        <v>68</v>
      </c>
      <c r="AT56" s="3" t="s">
        <v>68</v>
      </c>
      <c r="AU56" s="3" t="s">
        <v>68</v>
      </c>
      <c r="AV56" s="3" t="s">
        <v>82</v>
      </c>
      <c r="AW56" s="3" t="s">
        <v>83</v>
      </c>
      <c r="AX56" s="3" t="s">
        <v>93</v>
      </c>
      <c r="AY56" s="3" t="s">
        <v>93</v>
      </c>
      <c r="AZ56" s="3" t="s">
        <v>130</v>
      </c>
      <c r="BA56" s="3" t="s">
        <v>94</v>
      </c>
      <c r="BB56" s="5">
        <v>3.2</v>
      </c>
      <c r="BC56" s="5">
        <v>4.2</v>
      </c>
      <c r="BD56" s="3" t="s">
        <v>185</v>
      </c>
      <c r="BE56" s="3" t="s">
        <v>106</v>
      </c>
      <c r="BF56" s="3" t="s">
        <v>77</v>
      </c>
      <c r="BG56" s="3" t="s">
        <v>217</v>
      </c>
      <c r="BH56" s="3" t="s">
        <v>79</v>
      </c>
      <c r="BI56" s="4" t="s">
        <v>99</v>
      </c>
      <c r="BJ56" s="3"/>
      <c r="BK56" s="3"/>
      <c r="BL56" s="3"/>
      <c r="BM56" s="3"/>
    </row>
    <row r="57" spans="2:65" ht="212.4" thickBot="1" x14ac:dyDescent="0.35">
      <c r="B57" s="2">
        <v>44607.508356481485</v>
      </c>
      <c r="C57" s="3" t="s">
        <v>60</v>
      </c>
      <c r="D57" s="3" t="s">
        <v>60</v>
      </c>
      <c r="E57" s="3" t="s">
        <v>60</v>
      </c>
      <c r="F57" s="3" t="s">
        <v>61</v>
      </c>
      <c r="G57" s="6">
        <v>44688</v>
      </c>
      <c r="H57" s="3" t="s">
        <v>64</v>
      </c>
      <c r="I57" s="3" t="s">
        <v>67</v>
      </c>
      <c r="J57" s="3" t="s">
        <v>63</v>
      </c>
      <c r="K57" s="3" t="s">
        <v>63</v>
      </c>
      <c r="L57" s="3" t="s">
        <v>63</v>
      </c>
      <c r="M57" s="3" t="s">
        <v>67</v>
      </c>
      <c r="N57" s="3" t="s">
        <v>65</v>
      </c>
      <c r="O57" s="3" t="s">
        <v>64</v>
      </c>
      <c r="P57" s="3" t="s">
        <v>67</v>
      </c>
      <c r="Q57" s="3" t="s">
        <v>66</v>
      </c>
      <c r="R57" s="3" t="s">
        <v>67</v>
      </c>
      <c r="S57" s="3" t="s">
        <v>65</v>
      </c>
      <c r="T57" s="3" t="s">
        <v>63</v>
      </c>
      <c r="U57" s="3" t="s">
        <v>63</v>
      </c>
      <c r="V57" s="3" t="s">
        <v>64</v>
      </c>
      <c r="W57" s="3" t="s">
        <v>66</v>
      </c>
      <c r="X57" s="3" t="s">
        <v>63</v>
      </c>
      <c r="Y57" s="3" t="s">
        <v>63</v>
      </c>
      <c r="Z57" s="3" t="s">
        <v>66</v>
      </c>
      <c r="AA57" s="3" t="s">
        <v>63</v>
      </c>
      <c r="AB57" s="3" t="s">
        <v>63</v>
      </c>
      <c r="AC57" s="3" t="s">
        <v>67</v>
      </c>
      <c r="AD57" s="3" t="s">
        <v>63</v>
      </c>
      <c r="AE57" s="3" t="s">
        <v>67</v>
      </c>
      <c r="AF57" s="3" t="s">
        <v>63</v>
      </c>
      <c r="AG57" s="3" t="s">
        <v>63</v>
      </c>
      <c r="AH57" s="3" t="s">
        <v>66</v>
      </c>
      <c r="AI57" s="3" t="s">
        <v>65</v>
      </c>
      <c r="AJ57" s="3" t="s">
        <v>63</v>
      </c>
      <c r="AK57" s="3" t="s">
        <v>63</v>
      </c>
      <c r="AL57" s="3" t="s">
        <v>81</v>
      </c>
      <c r="AM57" s="3" t="s">
        <v>69</v>
      </c>
      <c r="AN57" s="3" t="s">
        <v>81</v>
      </c>
      <c r="AO57" s="3" t="s">
        <v>81</v>
      </c>
      <c r="AP57" s="3" t="s">
        <v>81</v>
      </c>
      <c r="AQ57" s="3" t="s">
        <v>81</v>
      </c>
      <c r="AR57" s="3" t="s">
        <v>81</v>
      </c>
      <c r="AS57" s="3" t="s">
        <v>81</v>
      </c>
      <c r="AT57" s="3" t="s">
        <v>81</v>
      </c>
      <c r="AU57" s="3" t="s">
        <v>81</v>
      </c>
      <c r="AV57" s="3" t="s">
        <v>82</v>
      </c>
      <c r="AW57" s="3" t="s">
        <v>83</v>
      </c>
      <c r="AX57" s="3" t="s">
        <v>130</v>
      </c>
      <c r="AY57" s="3" t="s">
        <v>72</v>
      </c>
      <c r="AZ57" s="3" t="s">
        <v>72</v>
      </c>
      <c r="BA57" s="3" t="s">
        <v>74</v>
      </c>
      <c r="BB57" s="5">
        <v>4</v>
      </c>
      <c r="BC57" s="5">
        <v>4.5599999999999996</v>
      </c>
      <c r="BD57" s="3" t="s">
        <v>110</v>
      </c>
      <c r="BE57" s="3" t="s">
        <v>218</v>
      </c>
      <c r="BF57" s="3" t="s">
        <v>101</v>
      </c>
      <c r="BG57" s="3" t="s">
        <v>219</v>
      </c>
      <c r="BH57" s="3" t="s">
        <v>79</v>
      </c>
      <c r="BI57" s="4" t="s">
        <v>104</v>
      </c>
      <c r="BJ57" s="3"/>
      <c r="BK57" s="3"/>
      <c r="BL57" s="3"/>
      <c r="BM57" s="3"/>
    </row>
    <row r="58" spans="2:65" ht="106.8" thickBot="1" x14ac:dyDescent="0.35">
      <c r="B58" s="2">
        <v>44607.510844907411</v>
      </c>
      <c r="C58" s="3" t="s">
        <v>60</v>
      </c>
      <c r="D58" s="3" t="s">
        <v>60</v>
      </c>
      <c r="E58" s="3" t="s">
        <v>60</v>
      </c>
      <c r="F58" s="3" t="s">
        <v>61</v>
      </c>
      <c r="G58" s="3" t="s">
        <v>62</v>
      </c>
      <c r="H58" s="3" t="s">
        <v>67</v>
      </c>
      <c r="I58" s="3" t="s">
        <v>64</v>
      </c>
      <c r="J58" s="3" t="s">
        <v>65</v>
      </c>
      <c r="K58" s="3" t="s">
        <v>67</v>
      </c>
      <c r="L58" s="3" t="s">
        <v>67</v>
      </c>
      <c r="M58" s="3" t="s">
        <v>65</v>
      </c>
      <c r="N58" s="3" t="s">
        <v>64</v>
      </c>
      <c r="O58" s="3" t="s">
        <v>67</v>
      </c>
      <c r="P58" s="3" t="s">
        <v>65</v>
      </c>
      <c r="Q58" s="3" t="s">
        <v>65</v>
      </c>
      <c r="R58" s="3" t="s">
        <v>67</v>
      </c>
      <c r="S58" s="3" t="s">
        <v>65</v>
      </c>
      <c r="T58" s="3" t="s">
        <v>67</v>
      </c>
      <c r="U58" s="3" t="s">
        <v>64</v>
      </c>
      <c r="V58" s="3" t="s">
        <v>65</v>
      </c>
      <c r="W58" s="3" t="s">
        <v>66</v>
      </c>
      <c r="X58" s="3" t="s">
        <v>64</v>
      </c>
      <c r="Y58" s="3" t="s">
        <v>63</v>
      </c>
      <c r="Z58" s="3" t="s">
        <v>66</v>
      </c>
      <c r="AA58" s="3" t="s">
        <v>66</v>
      </c>
      <c r="AB58" s="3" t="s">
        <v>65</v>
      </c>
      <c r="AC58" s="3" t="s">
        <v>65</v>
      </c>
      <c r="AD58" s="3" t="s">
        <v>65</v>
      </c>
      <c r="AE58" s="3" t="s">
        <v>67</v>
      </c>
      <c r="AF58" s="3" t="s">
        <v>65</v>
      </c>
      <c r="AG58" s="3" t="s">
        <v>67</v>
      </c>
      <c r="AH58" s="3" t="s">
        <v>66</v>
      </c>
      <c r="AI58" s="3" t="s">
        <v>66</v>
      </c>
      <c r="AJ58" s="3" t="s">
        <v>64</v>
      </c>
      <c r="AK58" s="3" t="s">
        <v>67</v>
      </c>
      <c r="AL58" s="3" t="s">
        <v>68</v>
      </c>
      <c r="AM58" s="3" t="s">
        <v>69</v>
      </c>
      <c r="AN58" s="3" t="s">
        <v>69</v>
      </c>
      <c r="AO58" s="3" t="s">
        <v>68</v>
      </c>
      <c r="AP58" s="3" t="s">
        <v>68</v>
      </c>
      <c r="AQ58" s="3" t="s">
        <v>81</v>
      </c>
      <c r="AR58" s="3" t="s">
        <v>69</v>
      </c>
      <c r="AS58" s="3" t="s">
        <v>69</v>
      </c>
      <c r="AT58" s="3" t="s">
        <v>68</v>
      </c>
      <c r="AU58" s="3" t="s">
        <v>68</v>
      </c>
      <c r="AV58" s="3" t="s">
        <v>70</v>
      </c>
      <c r="AW58" s="3" t="s">
        <v>71</v>
      </c>
      <c r="AX58" s="3" t="s">
        <v>73</v>
      </c>
      <c r="AY58" s="3" t="s">
        <v>93</v>
      </c>
      <c r="AZ58" s="3" t="s">
        <v>72</v>
      </c>
      <c r="BA58" s="3" t="s">
        <v>94</v>
      </c>
      <c r="BB58" s="5">
        <v>3.91</v>
      </c>
      <c r="BC58" s="5">
        <v>4.5999999999999996</v>
      </c>
      <c r="BD58" s="3" t="s">
        <v>137</v>
      </c>
      <c r="BE58" s="3" t="s">
        <v>127</v>
      </c>
      <c r="BF58" s="3" t="s">
        <v>77</v>
      </c>
      <c r="BG58" s="3" t="s">
        <v>220</v>
      </c>
      <c r="BH58" s="3" t="s">
        <v>103</v>
      </c>
      <c r="BI58" s="4" t="s">
        <v>125</v>
      </c>
      <c r="BJ58" s="3"/>
      <c r="BK58" s="3"/>
      <c r="BL58" s="3"/>
      <c r="BM5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3B3E1-AF0C-416E-8E88-A047A5CFBC5E}">
  <dimension ref="A1:B58"/>
  <sheetViews>
    <sheetView workbookViewId="0">
      <selection activeCell="F26" sqref="F26"/>
    </sheetView>
  </sheetViews>
  <sheetFormatPr defaultRowHeight="14.4" x14ac:dyDescent="0.3"/>
  <sheetData>
    <row r="1" spans="1:2" ht="54" customHeight="1" thickBot="1" x14ac:dyDescent="0.35">
      <c r="A1" s="3" t="s">
        <v>3</v>
      </c>
      <c r="B1" s="3" t="s">
        <v>4</v>
      </c>
    </row>
    <row r="2" spans="1:2" ht="15" thickBot="1" x14ac:dyDescent="0.35">
      <c r="A2" s="3" t="s">
        <v>60</v>
      </c>
      <c r="B2" s="3" t="s">
        <v>61</v>
      </c>
    </row>
    <row r="3" spans="1:2" ht="15" thickBot="1" x14ac:dyDescent="0.35">
      <c r="A3" s="3" t="s">
        <v>60</v>
      </c>
      <c r="B3" s="3" t="s">
        <v>61</v>
      </c>
    </row>
    <row r="4" spans="1:2" ht="15" thickBot="1" x14ac:dyDescent="0.35">
      <c r="A4" s="3" t="s">
        <v>60</v>
      </c>
      <c r="B4" s="3" t="s">
        <v>61</v>
      </c>
    </row>
    <row r="5" spans="1:2" ht="15" thickBot="1" x14ac:dyDescent="0.35">
      <c r="A5" s="3" t="s">
        <v>60</v>
      </c>
      <c r="B5" s="3" t="s">
        <v>61</v>
      </c>
    </row>
    <row r="6" spans="1:2" ht="15" thickBot="1" x14ac:dyDescent="0.35">
      <c r="A6" s="3" t="s">
        <v>105</v>
      </c>
      <c r="B6" s="3" t="s">
        <v>61</v>
      </c>
    </row>
    <row r="7" spans="1:2" ht="15" thickBot="1" x14ac:dyDescent="0.35">
      <c r="A7" s="3" t="s">
        <v>60</v>
      </c>
      <c r="B7" s="3" t="s">
        <v>61</v>
      </c>
    </row>
    <row r="8" spans="1:2" ht="15" thickBot="1" x14ac:dyDescent="0.35">
      <c r="A8" s="3" t="s">
        <v>60</v>
      </c>
      <c r="B8" s="3" t="s">
        <v>61</v>
      </c>
    </row>
    <row r="9" spans="1:2" ht="27.6" thickBot="1" x14ac:dyDescent="0.35">
      <c r="A9" s="3" t="s">
        <v>60</v>
      </c>
      <c r="B9" s="3" t="s">
        <v>117</v>
      </c>
    </row>
    <row r="10" spans="1:2" ht="15" thickBot="1" x14ac:dyDescent="0.35">
      <c r="A10" s="3" t="s">
        <v>60</v>
      </c>
      <c r="B10" s="3" t="s">
        <v>61</v>
      </c>
    </row>
    <row r="11" spans="1:2" ht="15" thickBot="1" x14ac:dyDescent="0.35">
      <c r="A11" s="3" t="s">
        <v>60</v>
      </c>
      <c r="B11" s="3" t="s">
        <v>126</v>
      </c>
    </row>
    <row r="12" spans="1:2" ht="15" thickBot="1" x14ac:dyDescent="0.35">
      <c r="A12" s="3" t="s">
        <v>60</v>
      </c>
      <c r="B12" s="3" t="s">
        <v>61</v>
      </c>
    </row>
    <row r="13" spans="1:2" ht="27.6" thickBot="1" x14ac:dyDescent="0.35">
      <c r="A13" s="3" t="s">
        <v>60</v>
      </c>
      <c r="B13" s="3" t="s">
        <v>133</v>
      </c>
    </row>
    <row r="14" spans="1:2" ht="15" thickBot="1" x14ac:dyDescent="0.35">
      <c r="A14" s="3" t="s">
        <v>105</v>
      </c>
      <c r="B14" s="3" t="s">
        <v>61</v>
      </c>
    </row>
    <row r="15" spans="1:2" ht="15" thickBot="1" x14ac:dyDescent="0.35">
      <c r="A15" s="3" t="s">
        <v>105</v>
      </c>
      <c r="B15" s="3" t="s">
        <v>126</v>
      </c>
    </row>
    <row r="16" spans="1:2" ht="27.6" thickBot="1" x14ac:dyDescent="0.35">
      <c r="A16" s="3" t="s">
        <v>105</v>
      </c>
      <c r="B16" s="3" t="s">
        <v>117</v>
      </c>
    </row>
    <row r="17" spans="1:2" ht="27.6" thickBot="1" x14ac:dyDescent="0.35">
      <c r="A17" s="3" t="s">
        <v>60</v>
      </c>
      <c r="B17" s="3" t="s">
        <v>117</v>
      </c>
    </row>
    <row r="18" spans="1:2" ht="27.6" thickBot="1" x14ac:dyDescent="0.35">
      <c r="A18" s="3" t="s">
        <v>60</v>
      </c>
      <c r="B18" s="3" t="s">
        <v>117</v>
      </c>
    </row>
    <row r="19" spans="1:2" ht="15" thickBot="1" x14ac:dyDescent="0.35">
      <c r="A19" s="3" t="s">
        <v>60</v>
      </c>
      <c r="B19" s="3" t="s">
        <v>126</v>
      </c>
    </row>
    <row r="20" spans="1:2" ht="27.6" thickBot="1" x14ac:dyDescent="0.35">
      <c r="A20" s="3" t="s">
        <v>60</v>
      </c>
      <c r="B20" s="3" t="s">
        <v>117</v>
      </c>
    </row>
    <row r="21" spans="1:2" ht="15" thickBot="1" x14ac:dyDescent="0.35">
      <c r="A21" s="3" t="s">
        <v>60</v>
      </c>
      <c r="B21" s="3" t="s">
        <v>61</v>
      </c>
    </row>
    <row r="22" spans="1:2" ht="15" thickBot="1" x14ac:dyDescent="0.35">
      <c r="A22" s="3" t="s">
        <v>105</v>
      </c>
      <c r="B22" s="3" t="s">
        <v>126</v>
      </c>
    </row>
    <row r="23" spans="1:2" ht="15" thickBot="1" x14ac:dyDescent="0.35">
      <c r="A23" s="3" t="s">
        <v>60</v>
      </c>
      <c r="B23" s="3" t="s">
        <v>126</v>
      </c>
    </row>
    <row r="24" spans="1:2" ht="15" thickBot="1" x14ac:dyDescent="0.35">
      <c r="A24" s="3" t="s">
        <v>60</v>
      </c>
      <c r="B24" s="3" t="s">
        <v>61</v>
      </c>
    </row>
    <row r="25" spans="1:2" ht="27.6" thickBot="1" x14ac:dyDescent="0.35">
      <c r="A25" s="3" t="s">
        <v>60</v>
      </c>
      <c r="B25" s="3" t="s">
        <v>133</v>
      </c>
    </row>
    <row r="26" spans="1:2" ht="15" thickBot="1" x14ac:dyDescent="0.35">
      <c r="A26" s="3" t="s">
        <v>105</v>
      </c>
      <c r="B26" s="3" t="s">
        <v>61</v>
      </c>
    </row>
    <row r="27" spans="1:2" ht="15" thickBot="1" x14ac:dyDescent="0.35">
      <c r="A27" s="3" t="s">
        <v>60</v>
      </c>
      <c r="B27" s="3" t="s">
        <v>61</v>
      </c>
    </row>
    <row r="28" spans="1:2" ht="15" thickBot="1" x14ac:dyDescent="0.35">
      <c r="A28" s="3" t="s">
        <v>60</v>
      </c>
      <c r="B28" s="3" t="s">
        <v>61</v>
      </c>
    </row>
    <row r="29" spans="1:2" ht="15" thickBot="1" x14ac:dyDescent="0.35">
      <c r="A29" s="3" t="s">
        <v>60</v>
      </c>
      <c r="B29" s="3" t="s">
        <v>61</v>
      </c>
    </row>
    <row r="30" spans="1:2" ht="15" thickBot="1" x14ac:dyDescent="0.35">
      <c r="A30" s="3" t="s">
        <v>105</v>
      </c>
      <c r="B30" s="3" t="s">
        <v>61</v>
      </c>
    </row>
    <row r="31" spans="1:2" ht="15" thickBot="1" x14ac:dyDescent="0.35">
      <c r="A31" s="3" t="s">
        <v>105</v>
      </c>
      <c r="B31" s="3" t="s">
        <v>61</v>
      </c>
    </row>
    <row r="32" spans="1:2" ht="15" thickBot="1" x14ac:dyDescent="0.35">
      <c r="A32" s="3" t="s">
        <v>105</v>
      </c>
      <c r="B32" s="3" t="s">
        <v>126</v>
      </c>
    </row>
    <row r="33" spans="1:2" ht="15" thickBot="1" x14ac:dyDescent="0.35">
      <c r="A33" s="3" t="s">
        <v>60</v>
      </c>
      <c r="B33" s="3" t="s">
        <v>61</v>
      </c>
    </row>
    <row r="34" spans="1:2" ht="15" thickBot="1" x14ac:dyDescent="0.35">
      <c r="A34" s="3" t="s">
        <v>60</v>
      </c>
      <c r="B34" s="3" t="s">
        <v>61</v>
      </c>
    </row>
    <row r="35" spans="1:2" ht="15" thickBot="1" x14ac:dyDescent="0.35">
      <c r="A35" s="3" t="s">
        <v>60</v>
      </c>
      <c r="B35" s="3" t="s">
        <v>61</v>
      </c>
    </row>
    <row r="36" spans="1:2" ht="15" thickBot="1" x14ac:dyDescent="0.35">
      <c r="A36" s="3" t="s">
        <v>60</v>
      </c>
      <c r="B36" s="3" t="s">
        <v>61</v>
      </c>
    </row>
    <row r="37" spans="1:2" ht="15" thickBot="1" x14ac:dyDescent="0.35">
      <c r="A37" s="3" t="s">
        <v>105</v>
      </c>
      <c r="B37" s="3" t="s">
        <v>61</v>
      </c>
    </row>
    <row r="38" spans="1:2" ht="15" thickBot="1" x14ac:dyDescent="0.35">
      <c r="A38" s="3" t="s">
        <v>60</v>
      </c>
      <c r="B38" s="3" t="s">
        <v>61</v>
      </c>
    </row>
    <row r="39" spans="1:2" ht="15" thickBot="1" x14ac:dyDescent="0.35">
      <c r="A39" s="3" t="s">
        <v>60</v>
      </c>
      <c r="B39" s="3" t="s">
        <v>61</v>
      </c>
    </row>
    <row r="40" spans="1:2" ht="15" thickBot="1" x14ac:dyDescent="0.35">
      <c r="A40" s="3" t="s">
        <v>60</v>
      </c>
      <c r="B40" s="3" t="s">
        <v>126</v>
      </c>
    </row>
    <row r="41" spans="1:2" ht="15" thickBot="1" x14ac:dyDescent="0.35">
      <c r="A41" s="3" t="s">
        <v>60</v>
      </c>
      <c r="B41" s="3" t="s">
        <v>61</v>
      </c>
    </row>
    <row r="42" spans="1:2" ht="15" thickBot="1" x14ac:dyDescent="0.35">
      <c r="A42" s="3" t="s">
        <v>60</v>
      </c>
      <c r="B42" s="3" t="s">
        <v>61</v>
      </c>
    </row>
    <row r="43" spans="1:2" ht="15" thickBot="1" x14ac:dyDescent="0.35">
      <c r="A43" s="3" t="s">
        <v>105</v>
      </c>
      <c r="B43" s="3" t="s">
        <v>126</v>
      </c>
    </row>
    <row r="44" spans="1:2" ht="27.6" thickBot="1" x14ac:dyDescent="0.35">
      <c r="A44" s="3" t="s">
        <v>105</v>
      </c>
      <c r="B44" s="3" t="s">
        <v>117</v>
      </c>
    </row>
    <row r="45" spans="1:2" ht="15" thickBot="1" x14ac:dyDescent="0.35">
      <c r="A45" s="3" t="s">
        <v>105</v>
      </c>
      <c r="B45" s="3" t="s">
        <v>126</v>
      </c>
    </row>
    <row r="46" spans="1:2" ht="15" thickBot="1" x14ac:dyDescent="0.35">
      <c r="A46" s="3" t="s">
        <v>60</v>
      </c>
      <c r="B46" s="3" t="s">
        <v>126</v>
      </c>
    </row>
    <row r="47" spans="1:2" ht="15" thickBot="1" x14ac:dyDescent="0.35">
      <c r="A47" s="3" t="s">
        <v>105</v>
      </c>
      <c r="B47" s="3" t="s">
        <v>126</v>
      </c>
    </row>
    <row r="48" spans="1:2" ht="15" thickBot="1" x14ac:dyDescent="0.35">
      <c r="A48" s="3" t="s">
        <v>105</v>
      </c>
      <c r="B48" s="3" t="s">
        <v>61</v>
      </c>
    </row>
    <row r="49" spans="1:2" ht="15" thickBot="1" x14ac:dyDescent="0.35">
      <c r="A49" s="3" t="s">
        <v>60</v>
      </c>
      <c r="B49" s="3" t="s">
        <v>61</v>
      </c>
    </row>
    <row r="50" spans="1:2" ht="15" thickBot="1" x14ac:dyDescent="0.35">
      <c r="A50" s="3" t="s">
        <v>60</v>
      </c>
      <c r="B50" s="3" t="s">
        <v>61</v>
      </c>
    </row>
    <row r="51" spans="1:2" ht="15" thickBot="1" x14ac:dyDescent="0.35">
      <c r="A51" s="3" t="s">
        <v>105</v>
      </c>
      <c r="B51" s="3" t="s">
        <v>61</v>
      </c>
    </row>
    <row r="52" spans="1:2" ht="27.6" thickBot="1" x14ac:dyDescent="0.35">
      <c r="A52" s="3" t="s">
        <v>60</v>
      </c>
      <c r="B52" s="3" t="s">
        <v>117</v>
      </c>
    </row>
    <row r="53" spans="1:2" ht="15" thickBot="1" x14ac:dyDescent="0.35">
      <c r="A53" s="3" t="s">
        <v>60</v>
      </c>
      <c r="B53" s="3" t="s">
        <v>61</v>
      </c>
    </row>
    <row r="54" spans="1:2" ht="15" thickBot="1" x14ac:dyDescent="0.35">
      <c r="A54" s="3" t="s">
        <v>60</v>
      </c>
      <c r="B54" s="3" t="s">
        <v>61</v>
      </c>
    </row>
    <row r="55" spans="1:2" ht="15" thickBot="1" x14ac:dyDescent="0.35">
      <c r="A55" s="3" t="s">
        <v>60</v>
      </c>
      <c r="B55" s="3" t="s">
        <v>61</v>
      </c>
    </row>
    <row r="56" spans="1:2" ht="15" thickBot="1" x14ac:dyDescent="0.35">
      <c r="A56" s="3" t="s">
        <v>60</v>
      </c>
      <c r="B56" s="3" t="s">
        <v>61</v>
      </c>
    </row>
    <row r="57" spans="1:2" ht="15" thickBot="1" x14ac:dyDescent="0.35">
      <c r="A57" s="3" t="s">
        <v>60</v>
      </c>
      <c r="B57" s="3" t="s">
        <v>61</v>
      </c>
    </row>
    <row r="58" spans="1:2" ht="15" thickBot="1" x14ac:dyDescent="0.35">
      <c r="A58" s="3" t="s">
        <v>60</v>
      </c>
      <c r="B58" s="3" t="s">
        <v>61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C30F-3F6E-4008-9F7C-5FC4EAC8D4A4}">
  <dimension ref="A1:C57"/>
  <sheetViews>
    <sheetView workbookViewId="0">
      <selection activeCell="B1" sqref="B1:C57"/>
    </sheetView>
  </sheetViews>
  <sheetFormatPr defaultRowHeight="14.4" x14ac:dyDescent="0.3"/>
  <sheetData>
    <row r="1" spans="1:3" ht="15" thickBot="1" x14ac:dyDescent="0.35">
      <c r="A1" s="3" t="s">
        <v>61</v>
      </c>
      <c r="B1" s="5">
        <v>3.8</v>
      </c>
      <c r="C1" s="25">
        <v>28</v>
      </c>
    </row>
    <row r="2" spans="1:3" ht="15" thickBot="1" x14ac:dyDescent="0.35">
      <c r="A2" s="3" t="s">
        <v>61</v>
      </c>
      <c r="B2" s="5">
        <v>4</v>
      </c>
      <c r="C2" s="25">
        <v>31</v>
      </c>
    </row>
    <row r="3" spans="1:3" ht="15" thickBot="1" x14ac:dyDescent="0.35">
      <c r="A3" s="3" t="s">
        <v>61</v>
      </c>
      <c r="B3" s="5">
        <v>2.8</v>
      </c>
      <c r="C3" s="25">
        <v>27</v>
      </c>
    </row>
    <row r="4" spans="1:3" ht="15" thickBot="1" x14ac:dyDescent="0.35">
      <c r="A4" s="3" t="s">
        <v>61</v>
      </c>
      <c r="B4" s="5">
        <v>3.65</v>
      </c>
      <c r="C4" s="25">
        <v>25</v>
      </c>
    </row>
    <row r="5" spans="1:3" ht="15" thickBot="1" x14ac:dyDescent="0.35">
      <c r="A5" s="3" t="s">
        <v>61</v>
      </c>
      <c r="B5" s="5">
        <v>3.74</v>
      </c>
      <c r="C5" s="25">
        <v>28</v>
      </c>
    </row>
    <row r="6" spans="1:3" ht="15" thickBot="1" x14ac:dyDescent="0.35">
      <c r="A6" s="3" t="s">
        <v>61</v>
      </c>
      <c r="B6" s="5">
        <v>4</v>
      </c>
      <c r="C6" s="25">
        <v>28</v>
      </c>
    </row>
    <row r="7" spans="1:3" ht="15" thickBot="1" x14ac:dyDescent="0.35">
      <c r="A7" s="3" t="s">
        <v>61</v>
      </c>
      <c r="B7" s="5">
        <v>4</v>
      </c>
      <c r="C7" s="25">
        <v>31</v>
      </c>
    </row>
    <row r="8" spans="1:3" ht="27.6" thickBot="1" x14ac:dyDescent="0.35">
      <c r="A8" s="3" t="s">
        <v>117</v>
      </c>
      <c r="B8" s="5">
        <v>4</v>
      </c>
      <c r="C8" s="25">
        <v>26</v>
      </c>
    </row>
    <row r="9" spans="1:3" ht="15" thickBot="1" x14ac:dyDescent="0.35">
      <c r="A9" s="3" t="s">
        <v>61</v>
      </c>
      <c r="B9" s="5">
        <v>3</v>
      </c>
      <c r="C9" s="25">
        <v>35</v>
      </c>
    </row>
    <row r="10" spans="1:3" ht="15" thickBot="1" x14ac:dyDescent="0.35">
      <c r="A10" s="3" t="s">
        <v>126</v>
      </c>
      <c r="B10" s="5">
        <v>4</v>
      </c>
      <c r="C10" s="25">
        <v>28</v>
      </c>
    </row>
    <row r="11" spans="1:3" ht="15" thickBot="1" x14ac:dyDescent="0.35">
      <c r="A11" s="3" t="s">
        <v>61</v>
      </c>
      <c r="B11" s="5">
        <v>3.91</v>
      </c>
      <c r="C11" s="25">
        <v>35</v>
      </c>
    </row>
    <row r="12" spans="1:3" ht="27.6" thickBot="1" x14ac:dyDescent="0.35">
      <c r="A12" s="3" t="s">
        <v>133</v>
      </c>
      <c r="B12" s="5">
        <v>4</v>
      </c>
      <c r="C12" s="25">
        <v>32</v>
      </c>
    </row>
    <row r="13" spans="1:3" ht="15" thickBot="1" x14ac:dyDescent="0.35">
      <c r="A13" s="3" t="s">
        <v>61</v>
      </c>
      <c r="B13" s="5">
        <v>4</v>
      </c>
      <c r="C13" s="25">
        <v>26</v>
      </c>
    </row>
    <row r="14" spans="1:3" ht="15" thickBot="1" x14ac:dyDescent="0.35">
      <c r="A14" s="3" t="s">
        <v>126</v>
      </c>
      <c r="B14" s="5">
        <v>3.81</v>
      </c>
      <c r="C14" s="25">
        <v>24</v>
      </c>
    </row>
    <row r="15" spans="1:3" ht="27.6" thickBot="1" x14ac:dyDescent="0.35">
      <c r="A15" s="3" t="s">
        <v>117</v>
      </c>
      <c r="B15" s="5">
        <v>3.75</v>
      </c>
      <c r="C15" s="25">
        <v>34</v>
      </c>
    </row>
    <row r="16" spans="1:3" ht="27.6" thickBot="1" x14ac:dyDescent="0.35">
      <c r="A16" s="3" t="s">
        <v>117</v>
      </c>
      <c r="B16" s="5">
        <v>4</v>
      </c>
      <c r="C16" s="25">
        <v>34</v>
      </c>
    </row>
    <row r="17" spans="1:3" ht="27.6" thickBot="1" x14ac:dyDescent="0.35">
      <c r="A17" s="3" t="s">
        <v>117</v>
      </c>
      <c r="B17" s="5">
        <v>3.75</v>
      </c>
      <c r="C17" s="25">
        <v>29</v>
      </c>
    </row>
    <row r="18" spans="1:3" ht="15" thickBot="1" x14ac:dyDescent="0.35">
      <c r="A18" s="3" t="s">
        <v>126</v>
      </c>
      <c r="B18" s="5">
        <v>4</v>
      </c>
      <c r="C18" s="25">
        <v>29</v>
      </c>
    </row>
    <row r="19" spans="1:3" ht="27.6" thickBot="1" x14ac:dyDescent="0.35">
      <c r="A19" s="3" t="s">
        <v>117</v>
      </c>
      <c r="B19" s="5">
        <v>4</v>
      </c>
      <c r="C19" s="25">
        <v>32</v>
      </c>
    </row>
    <row r="20" spans="1:3" ht="15" thickBot="1" x14ac:dyDescent="0.35">
      <c r="A20" s="3" t="s">
        <v>61</v>
      </c>
      <c r="B20" s="5">
        <v>3.94</v>
      </c>
      <c r="C20" s="25">
        <v>29</v>
      </c>
    </row>
    <row r="21" spans="1:3" ht="15" thickBot="1" x14ac:dyDescent="0.35">
      <c r="A21" s="3" t="s">
        <v>126</v>
      </c>
      <c r="B21" s="5">
        <v>3.97</v>
      </c>
      <c r="C21" s="25">
        <v>27</v>
      </c>
    </row>
    <row r="22" spans="1:3" ht="15" thickBot="1" x14ac:dyDescent="0.35">
      <c r="A22" s="3" t="s">
        <v>126</v>
      </c>
      <c r="B22" s="5">
        <v>4</v>
      </c>
      <c r="C22" s="25">
        <v>26</v>
      </c>
    </row>
    <row r="23" spans="1:3" ht="15" thickBot="1" x14ac:dyDescent="0.35">
      <c r="A23" s="3" t="s">
        <v>61</v>
      </c>
      <c r="B23" s="5">
        <v>4</v>
      </c>
      <c r="C23" s="25">
        <v>34</v>
      </c>
    </row>
    <row r="24" spans="1:3" ht="27.6" thickBot="1" x14ac:dyDescent="0.35">
      <c r="A24" s="3" t="s">
        <v>133</v>
      </c>
      <c r="B24" s="5">
        <v>4</v>
      </c>
      <c r="C24" s="25">
        <v>27</v>
      </c>
    </row>
    <row r="25" spans="1:3" ht="15" thickBot="1" x14ac:dyDescent="0.35">
      <c r="A25" s="3" t="s">
        <v>61</v>
      </c>
      <c r="B25" s="5">
        <v>3.43</v>
      </c>
      <c r="C25" s="25">
        <v>37</v>
      </c>
    </row>
    <row r="26" spans="1:3" ht="15" thickBot="1" x14ac:dyDescent="0.35">
      <c r="A26" s="3" t="s">
        <v>61</v>
      </c>
      <c r="B26" s="5">
        <v>3.8</v>
      </c>
      <c r="C26" s="25">
        <v>39</v>
      </c>
    </row>
    <row r="27" spans="1:3" ht="15" thickBot="1" x14ac:dyDescent="0.35">
      <c r="A27" s="3" t="s">
        <v>61</v>
      </c>
      <c r="B27" s="5">
        <v>4</v>
      </c>
      <c r="C27" s="25">
        <v>28</v>
      </c>
    </row>
    <row r="28" spans="1:3" ht="15" thickBot="1" x14ac:dyDescent="0.35">
      <c r="A28" s="3" t="s">
        <v>61</v>
      </c>
      <c r="B28" s="5">
        <v>3.5</v>
      </c>
      <c r="C28" s="25">
        <v>25</v>
      </c>
    </row>
    <row r="29" spans="1:3" ht="15" thickBot="1" x14ac:dyDescent="0.35">
      <c r="A29" s="3" t="s">
        <v>61</v>
      </c>
      <c r="B29" s="5">
        <v>3.71</v>
      </c>
      <c r="C29" s="25">
        <v>27</v>
      </c>
    </row>
    <row r="30" spans="1:3" ht="15" thickBot="1" x14ac:dyDescent="0.35">
      <c r="A30" s="3" t="s">
        <v>61</v>
      </c>
      <c r="B30" s="5">
        <v>4</v>
      </c>
      <c r="C30" s="25">
        <v>29</v>
      </c>
    </row>
    <row r="31" spans="1:3" ht="15" thickBot="1" x14ac:dyDescent="0.35">
      <c r="A31" s="3" t="s">
        <v>126</v>
      </c>
      <c r="B31" s="5">
        <v>3.5</v>
      </c>
      <c r="C31" s="25">
        <v>25</v>
      </c>
    </row>
    <row r="32" spans="1:3" ht="15" thickBot="1" x14ac:dyDescent="0.35">
      <c r="A32" s="3" t="s">
        <v>61</v>
      </c>
      <c r="B32" s="5">
        <v>4</v>
      </c>
      <c r="C32" s="25">
        <v>33</v>
      </c>
    </row>
    <row r="33" spans="1:3" ht="15" thickBot="1" x14ac:dyDescent="0.35">
      <c r="A33" s="3" t="s">
        <v>61</v>
      </c>
      <c r="B33" s="3">
        <v>4</v>
      </c>
      <c r="C33" s="25">
        <v>29</v>
      </c>
    </row>
    <row r="34" spans="1:3" ht="15" thickBot="1" x14ac:dyDescent="0.35">
      <c r="A34" s="3" t="s">
        <v>61</v>
      </c>
      <c r="B34" s="5">
        <v>3.7</v>
      </c>
      <c r="C34" s="25">
        <v>27</v>
      </c>
    </row>
    <row r="35" spans="1:3" ht="15" thickBot="1" x14ac:dyDescent="0.35">
      <c r="A35" s="3" t="s">
        <v>61</v>
      </c>
      <c r="B35" s="5">
        <v>3.8</v>
      </c>
      <c r="C35" s="25">
        <v>34</v>
      </c>
    </row>
    <row r="36" spans="1:3" ht="15" thickBot="1" x14ac:dyDescent="0.35">
      <c r="A36" s="3" t="s">
        <v>61</v>
      </c>
      <c r="B36" s="5">
        <v>3.8</v>
      </c>
      <c r="C36" s="25">
        <v>24</v>
      </c>
    </row>
    <row r="37" spans="1:3" ht="15" thickBot="1" x14ac:dyDescent="0.35">
      <c r="A37" s="3" t="s">
        <v>61</v>
      </c>
      <c r="B37" s="5">
        <v>4</v>
      </c>
      <c r="C37" s="25">
        <v>30</v>
      </c>
    </row>
    <row r="38" spans="1:3" ht="15" thickBot="1" x14ac:dyDescent="0.35">
      <c r="A38" s="3" t="s">
        <v>61</v>
      </c>
      <c r="B38" s="5">
        <v>3.3</v>
      </c>
      <c r="C38" s="25">
        <v>27</v>
      </c>
    </row>
    <row r="39" spans="1:3" ht="15" thickBot="1" x14ac:dyDescent="0.35">
      <c r="A39" s="3" t="s">
        <v>126</v>
      </c>
      <c r="B39" s="5">
        <v>2.29</v>
      </c>
      <c r="C39" s="25">
        <v>20</v>
      </c>
    </row>
    <row r="40" spans="1:3" ht="15" thickBot="1" x14ac:dyDescent="0.35">
      <c r="A40" s="3" t="s">
        <v>61</v>
      </c>
      <c r="B40" s="5">
        <v>4</v>
      </c>
      <c r="C40" s="25">
        <v>31</v>
      </c>
    </row>
    <row r="41" spans="1:3" ht="15" thickBot="1" x14ac:dyDescent="0.35">
      <c r="A41" s="3" t="s">
        <v>61</v>
      </c>
      <c r="B41" s="5">
        <v>4</v>
      </c>
      <c r="C41" s="25">
        <v>23</v>
      </c>
    </row>
    <row r="42" spans="1:3" ht="15" thickBot="1" x14ac:dyDescent="0.35">
      <c r="A42" s="3" t="s">
        <v>126</v>
      </c>
      <c r="B42" s="5">
        <v>4</v>
      </c>
      <c r="C42" s="25">
        <v>30</v>
      </c>
    </row>
    <row r="43" spans="1:3" ht="27.6" thickBot="1" x14ac:dyDescent="0.35">
      <c r="A43" s="3" t="s">
        <v>117</v>
      </c>
      <c r="B43" s="5">
        <v>4</v>
      </c>
      <c r="C43" s="25">
        <v>32</v>
      </c>
    </row>
    <row r="44" spans="1:3" ht="15" thickBot="1" x14ac:dyDescent="0.35">
      <c r="A44" s="3" t="s">
        <v>126</v>
      </c>
      <c r="B44" s="5">
        <v>3.83</v>
      </c>
      <c r="C44" s="25">
        <v>26</v>
      </c>
    </row>
    <row r="45" spans="1:3" ht="15" thickBot="1" x14ac:dyDescent="0.35">
      <c r="A45" s="3" t="s">
        <v>126</v>
      </c>
      <c r="B45" s="5">
        <v>4</v>
      </c>
      <c r="C45" s="25">
        <v>24</v>
      </c>
    </row>
    <row r="46" spans="1:3" ht="15" thickBot="1" x14ac:dyDescent="0.35">
      <c r="A46" s="3" t="s">
        <v>126</v>
      </c>
      <c r="B46" s="5">
        <v>3.6</v>
      </c>
      <c r="C46" s="25">
        <v>22</v>
      </c>
    </row>
    <row r="47" spans="1:3" ht="15" thickBot="1" x14ac:dyDescent="0.35">
      <c r="A47" s="3" t="s">
        <v>61</v>
      </c>
      <c r="B47" s="5">
        <v>3.44</v>
      </c>
      <c r="C47" s="25">
        <v>24</v>
      </c>
    </row>
    <row r="48" spans="1:3" ht="15" thickBot="1" x14ac:dyDescent="0.35">
      <c r="A48" s="3" t="s">
        <v>61</v>
      </c>
      <c r="B48" s="5">
        <v>3.71</v>
      </c>
      <c r="C48" s="25">
        <v>38</v>
      </c>
    </row>
    <row r="49" spans="1:3" ht="15" thickBot="1" x14ac:dyDescent="0.35">
      <c r="A49" s="3" t="s">
        <v>61</v>
      </c>
      <c r="B49" s="5">
        <v>3.9</v>
      </c>
      <c r="C49" s="25">
        <v>29</v>
      </c>
    </row>
    <row r="50" spans="1:3" ht="15" thickBot="1" x14ac:dyDescent="0.35">
      <c r="A50" s="3" t="s">
        <v>61</v>
      </c>
      <c r="B50" s="5">
        <v>4</v>
      </c>
      <c r="C50" s="25">
        <v>26</v>
      </c>
    </row>
    <row r="51" spans="1:3" ht="27.6" thickBot="1" x14ac:dyDescent="0.35">
      <c r="A51" s="3" t="s">
        <v>117</v>
      </c>
      <c r="B51" s="5">
        <v>4</v>
      </c>
      <c r="C51" s="25">
        <v>29</v>
      </c>
    </row>
    <row r="52" spans="1:3" ht="15" thickBot="1" x14ac:dyDescent="0.35">
      <c r="A52" s="3" t="s">
        <v>61</v>
      </c>
      <c r="B52" s="5">
        <v>4</v>
      </c>
      <c r="C52" s="25">
        <v>30</v>
      </c>
    </row>
    <row r="53" spans="1:3" ht="15" thickBot="1" x14ac:dyDescent="0.35">
      <c r="A53" s="3" t="s">
        <v>61</v>
      </c>
      <c r="B53" s="5">
        <v>4</v>
      </c>
      <c r="C53" s="25">
        <v>30</v>
      </c>
    </row>
    <row r="54" spans="1:3" ht="15" thickBot="1" x14ac:dyDescent="0.35">
      <c r="A54" s="3" t="s">
        <v>61</v>
      </c>
      <c r="B54" s="5">
        <v>3.2</v>
      </c>
      <c r="C54" s="25">
        <v>32</v>
      </c>
    </row>
    <row r="55" spans="1:3" ht="15" thickBot="1" x14ac:dyDescent="0.35">
      <c r="A55" s="3" t="s">
        <v>61</v>
      </c>
      <c r="B55" s="5">
        <v>4</v>
      </c>
      <c r="C55" s="25">
        <v>38</v>
      </c>
    </row>
    <row r="56" spans="1:3" ht="15" thickBot="1" x14ac:dyDescent="0.35">
      <c r="A56" s="3" t="s">
        <v>61</v>
      </c>
      <c r="B56" s="5">
        <v>3.91</v>
      </c>
      <c r="C56" s="25">
        <v>27</v>
      </c>
    </row>
    <row r="57" spans="1:3" ht="15" thickBot="1" x14ac:dyDescent="0.35">
      <c r="A57" s="3" t="s">
        <v>61</v>
      </c>
      <c r="B57" s="5">
        <v>3.8</v>
      </c>
      <c r="C57" s="25">
        <v>34</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1767-1A48-48A5-BB03-C9836D4D0727}">
  <dimension ref="A1:C58"/>
  <sheetViews>
    <sheetView workbookViewId="0">
      <selection activeCell="I16" sqref="I16"/>
    </sheetView>
  </sheetViews>
  <sheetFormatPr defaultRowHeight="14.4" x14ac:dyDescent="0.3"/>
  <sheetData>
    <row r="1" spans="1:3" ht="15" thickBot="1" x14ac:dyDescent="0.35">
      <c r="A1" t="s">
        <v>234</v>
      </c>
      <c r="B1" t="s">
        <v>235</v>
      </c>
      <c r="C1">
        <f>CORREL(A2:A58,B2:B58)</f>
        <v>0.19652880076858892</v>
      </c>
    </row>
    <row r="2" spans="1:3" ht="15" thickBot="1" x14ac:dyDescent="0.35">
      <c r="A2" s="5">
        <v>3.8</v>
      </c>
      <c r="B2" s="25">
        <v>28</v>
      </c>
    </row>
    <row r="3" spans="1:3" ht="15" thickBot="1" x14ac:dyDescent="0.35">
      <c r="A3" s="5">
        <v>4</v>
      </c>
      <c r="B3" s="25">
        <v>31</v>
      </c>
    </row>
    <row r="4" spans="1:3" ht="15" thickBot="1" x14ac:dyDescent="0.35">
      <c r="A4" s="5">
        <v>2.8</v>
      </c>
      <c r="B4" s="25">
        <v>27</v>
      </c>
    </row>
    <row r="5" spans="1:3" ht="15" thickBot="1" x14ac:dyDescent="0.35">
      <c r="A5" s="5">
        <v>3.65</v>
      </c>
      <c r="B5" s="25">
        <v>25</v>
      </c>
    </row>
    <row r="6" spans="1:3" ht="15" thickBot="1" x14ac:dyDescent="0.35">
      <c r="A6" s="5">
        <v>3.74</v>
      </c>
      <c r="B6" s="25">
        <v>28</v>
      </c>
    </row>
    <row r="7" spans="1:3" ht="15" thickBot="1" x14ac:dyDescent="0.35">
      <c r="A7" s="5">
        <v>4</v>
      </c>
      <c r="B7" s="25">
        <v>28</v>
      </c>
    </row>
    <row r="8" spans="1:3" ht="15" thickBot="1" x14ac:dyDescent="0.35">
      <c r="A8" s="5">
        <v>4</v>
      </c>
      <c r="B8" s="25">
        <v>31</v>
      </c>
    </row>
    <row r="9" spans="1:3" ht="15" thickBot="1" x14ac:dyDescent="0.35">
      <c r="A9" s="5">
        <v>4</v>
      </c>
      <c r="B9" s="25">
        <v>26</v>
      </c>
    </row>
    <row r="10" spans="1:3" ht="15" thickBot="1" x14ac:dyDescent="0.35">
      <c r="A10" s="5">
        <v>3</v>
      </c>
      <c r="B10" s="25">
        <v>35</v>
      </c>
    </row>
    <row r="11" spans="1:3" ht="15" thickBot="1" x14ac:dyDescent="0.35">
      <c r="A11" s="5">
        <v>4</v>
      </c>
      <c r="B11" s="25">
        <v>28</v>
      </c>
    </row>
    <row r="12" spans="1:3" ht="15" thickBot="1" x14ac:dyDescent="0.35">
      <c r="A12" s="5">
        <v>3.91</v>
      </c>
      <c r="B12" s="25">
        <v>35</v>
      </c>
    </row>
    <row r="13" spans="1:3" ht="15" thickBot="1" x14ac:dyDescent="0.35">
      <c r="A13" s="5">
        <v>4</v>
      </c>
      <c r="B13" s="25">
        <v>32</v>
      </c>
    </row>
    <row r="14" spans="1:3" ht="15" thickBot="1" x14ac:dyDescent="0.35">
      <c r="A14" s="5">
        <v>4</v>
      </c>
      <c r="B14" s="25">
        <v>26</v>
      </c>
    </row>
    <row r="15" spans="1:3" ht="15" thickBot="1" x14ac:dyDescent="0.35">
      <c r="A15" s="5">
        <v>3.81</v>
      </c>
      <c r="B15" s="25">
        <v>24</v>
      </c>
    </row>
    <row r="16" spans="1:3" ht="15" thickBot="1" x14ac:dyDescent="0.35">
      <c r="A16" s="5">
        <v>3.75</v>
      </c>
      <c r="B16" s="25">
        <v>34</v>
      </c>
    </row>
    <row r="17" spans="1:2" ht="15" thickBot="1" x14ac:dyDescent="0.35">
      <c r="A17" s="5">
        <v>4</v>
      </c>
      <c r="B17" s="25">
        <v>34</v>
      </c>
    </row>
    <row r="18" spans="1:2" ht="15" thickBot="1" x14ac:dyDescent="0.35">
      <c r="A18" s="5">
        <v>3.75</v>
      </c>
      <c r="B18" s="25">
        <v>29</v>
      </c>
    </row>
    <row r="19" spans="1:2" ht="15" thickBot="1" x14ac:dyDescent="0.35">
      <c r="A19" s="5">
        <v>4</v>
      </c>
      <c r="B19" s="25">
        <v>29</v>
      </c>
    </row>
    <row r="20" spans="1:2" ht="15" thickBot="1" x14ac:dyDescent="0.35">
      <c r="A20" s="5">
        <v>4</v>
      </c>
      <c r="B20" s="25">
        <v>32</v>
      </c>
    </row>
    <row r="21" spans="1:2" ht="15" thickBot="1" x14ac:dyDescent="0.35">
      <c r="A21" s="5">
        <v>3.94</v>
      </c>
      <c r="B21" s="25">
        <v>29</v>
      </c>
    </row>
    <row r="22" spans="1:2" ht="15" thickBot="1" x14ac:dyDescent="0.35">
      <c r="A22" s="5">
        <v>3.97</v>
      </c>
      <c r="B22" s="25">
        <v>27</v>
      </c>
    </row>
    <row r="23" spans="1:2" ht="15" thickBot="1" x14ac:dyDescent="0.35">
      <c r="A23" s="5">
        <v>4</v>
      </c>
      <c r="B23" s="25">
        <v>26</v>
      </c>
    </row>
    <row r="24" spans="1:2" ht="15" thickBot="1" x14ac:dyDescent="0.35">
      <c r="A24" s="5">
        <v>4</v>
      </c>
      <c r="B24" s="25">
        <v>34</v>
      </c>
    </row>
    <row r="25" spans="1:2" ht="15" thickBot="1" x14ac:dyDescent="0.35">
      <c r="A25" s="5">
        <v>4</v>
      </c>
      <c r="B25" s="25">
        <v>27</v>
      </c>
    </row>
    <row r="26" spans="1:2" ht="15" thickBot="1" x14ac:dyDescent="0.35">
      <c r="A26" s="5">
        <v>3.43</v>
      </c>
      <c r="B26" s="25">
        <v>37</v>
      </c>
    </row>
    <row r="27" spans="1:2" ht="15" thickBot="1" x14ac:dyDescent="0.35">
      <c r="A27" s="5">
        <v>3.8</v>
      </c>
      <c r="B27" s="25">
        <v>39</v>
      </c>
    </row>
    <row r="28" spans="1:2" ht="15" thickBot="1" x14ac:dyDescent="0.35">
      <c r="A28" s="5">
        <v>4</v>
      </c>
      <c r="B28" s="25">
        <v>28</v>
      </c>
    </row>
    <row r="29" spans="1:2" ht="15" thickBot="1" x14ac:dyDescent="0.35">
      <c r="A29" s="5">
        <v>3.5</v>
      </c>
      <c r="B29" s="25">
        <v>25</v>
      </c>
    </row>
    <row r="30" spans="1:2" ht="15" thickBot="1" x14ac:dyDescent="0.35">
      <c r="A30" s="5">
        <v>3.71</v>
      </c>
      <c r="B30" s="25">
        <v>27</v>
      </c>
    </row>
    <row r="31" spans="1:2" ht="15" thickBot="1" x14ac:dyDescent="0.35">
      <c r="A31" s="5">
        <v>4</v>
      </c>
      <c r="B31" s="25">
        <v>29</v>
      </c>
    </row>
    <row r="32" spans="1:2" ht="15" thickBot="1" x14ac:dyDescent="0.35">
      <c r="A32" s="5">
        <v>3.5</v>
      </c>
      <c r="B32" s="25">
        <v>25</v>
      </c>
    </row>
    <row r="33" spans="1:2" ht="15" thickBot="1" x14ac:dyDescent="0.35">
      <c r="A33" s="5">
        <v>4</v>
      </c>
      <c r="B33" s="25">
        <v>33</v>
      </c>
    </row>
    <row r="34" spans="1:2" ht="15" thickBot="1" x14ac:dyDescent="0.35">
      <c r="A34" s="3">
        <v>4</v>
      </c>
      <c r="B34" s="25">
        <v>29</v>
      </c>
    </row>
    <row r="35" spans="1:2" ht="15" thickBot="1" x14ac:dyDescent="0.35">
      <c r="A35" s="5">
        <v>3.7</v>
      </c>
      <c r="B35" s="25">
        <v>27</v>
      </c>
    </row>
    <row r="36" spans="1:2" ht="15" thickBot="1" x14ac:dyDescent="0.35">
      <c r="A36" s="5">
        <v>3.8</v>
      </c>
      <c r="B36" s="25">
        <v>34</v>
      </c>
    </row>
    <row r="37" spans="1:2" ht="15" thickBot="1" x14ac:dyDescent="0.35">
      <c r="A37" s="5">
        <v>3.8</v>
      </c>
      <c r="B37" s="25">
        <v>24</v>
      </c>
    </row>
    <row r="38" spans="1:2" ht="15" thickBot="1" x14ac:dyDescent="0.35">
      <c r="A38" s="5">
        <v>4</v>
      </c>
      <c r="B38" s="25">
        <v>30</v>
      </c>
    </row>
    <row r="39" spans="1:2" ht="15" thickBot="1" x14ac:dyDescent="0.35">
      <c r="A39" s="5">
        <v>3.3</v>
      </c>
      <c r="B39" s="25">
        <v>27</v>
      </c>
    </row>
    <row r="40" spans="1:2" ht="15" thickBot="1" x14ac:dyDescent="0.35">
      <c r="A40" s="5">
        <v>2.29</v>
      </c>
      <c r="B40" s="25">
        <v>20</v>
      </c>
    </row>
    <row r="41" spans="1:2" ht="15" thickBot="1" x14ac:dyDescent="0.35">
      <c r="A41" s="5">
        <v>4</v>
      </c>
      <c r="B41" s="25">
        <v>31</v>
      </c>
    </row>
    <row r="42" spans="1:2" ht="15" thickBot="1" x14ac:dyDescent="0.35">
      <c r="A42" s="5">
        <v>4</v>
      </c>
      <c r="B42" s="25">
        <v>23</v>
      </c>
    </row>
    <row r="43" spans="1:2" ht="15" thickBot="1" x14ac:dyDescent="0.35">
      <c r="A43" s="5">
        <v>4</v>
      </c>
      <c r="B43" s="25">
        <v>30</v>
      </c>
    </row>
    <row r="44" spans="1:2" ht="15" thickBot="1" x14ac:dyDescent="0.35">
      <c r="A44" s="5">
        <v>4</v>
      </c>
      <c r="B44" s="25">
        <v>32</v>
      </c>
    </row>
    <row r="45" spans="1:2" ht="15" thickBot="1" x14ac:dyDescent="0.35">
      <c r="A45" s="5">
        <v>3.83</v>
      </c>
      <c r="B45" s="25">
        <v>26</v>
      </c>
    </row>
    <row r="46" spans="1:2" ht="15" thickBot="1" x14ac:dyDescent="0.35">
      <c r="A46" s="5">
        <v>4</v>
      </c>
      <c r="B46" s="25">
        <v>24</v>
      </c>
    </row>
    <row r="47" spans="1:2" ht="15" thickBot="1" x14ac:dyDescent="0.35">
      <c r="A47" s="5">
        <v>3.6</v>
      </c>
      <c r="B47" s="25">
        <v>22</v>
      </c>
    </row>
    <row r="48" spans="1:2" ht="15" thickBot="1" x14ac:dyDescent="0.35">
      <c r="A48" s="5">
        <v>3.44</v>
      </c>
      <c r="B48" s="25">
        <v>24</v>
      </c>
    </row>
    <row r="49" spans="1:2" ht="15" thickBot="1" x14ac:dyDescent="0.35">
      <c r="A49" s="5">
        <v>3.71</v>
      </c>
      <c r="B49" s="25">
        <v>38</v>
      </c>
    </row>
    <row r="50" spans="1:2" ht="15" thickBot="1" x14ac:dyDescent="0.35">
      <c r="A50" s="5">
        <v>3.9</v>
      </c>
      <c r="B50" s="25">
        <v>29</v>
      </c>
    </row>
    <row r="51" spans="1:2" ht="15" thickBot="1" x14ac:dyDescent="0.35">
      <c r="A51" s="5">
        <v>4</v>
      </c>
      <c r="B51" s="25">
        <v>26</v>
      </c>
    </row>
    <row r="52" spans="1:2" ht="15" thickBot="1" x14ac:dyDescent="0.35">
      <c r="A52" s="5">
        <v>4</v>
      </c>
      <c r="B52" s="25">
        <v>29</v>
      </c>
    </row>
    <row r="53" spans="1:2" ht="15" thickBot="1" x14ac:dyDescent="0.35">
      <c r="A53" s="5">
        <v>4</v>
      </c>
      <c r="B53" s="25">
        <v>30</v>
      </c>
    </row>
    <row r="54" spans="1:2" ht="15" thickBot="1" x14ac:dyDescent="0.35">
      <c r="A54" s="5">
        <v>4</v>
      </c>
      <c r="B54" s="25">
        <v>30</v>
      </c>
    </row>
    <row r="55" spans="1:2" ht="15" thickBot="1" x14ac:dyDescent="0.35">
      <c r="A55" s="5">
        <v>3.2</v>
      </c>
      <c r="B55" s="25">
        <v>32</v>
      </c>
    </row>
    <row r="56" spans="1:2" ht="15" thickBot="1" x14ac:dyDescent="0.35">
      <c r="A56" s="5">
        <v>4</v>
      </c>
      <c r="B56" s="25">
        <v>38</v>
      </c>
    </row>
    <row r="57" spans="1:2" ht="15" thickBot="1" x14ac:dyDescent="0.35">
      <c r="A57" s="5">
        <v>3.91</v>
      </c>
      <c r="B57" s="25">
        <v>27</v>
      </c>
    </row>
    <row r="58" spans="1:2" ht="15" thickBot="1" x14ac:dyDescent="0.35">
      <c r="A58" s="5">
        <v>3.8</v>
      </c>
      <c r="B58" s="25">
        <v>34</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A014-6860-4E7B-B75B-A6F8B3D0E6E9}">
  <dimension ref="A1:I58"/>
  <sheetViews>
    <sheetView workbookViewId="0">
      <selection activeCell="K20" sqref="K20"/>
    </sheetView>
  </sheetViews>
  <sheetFormatPr defaultRowHeight="14.4" x14ac:dyDescent="0.3"/>
  <sheetData>
    <row r="1" spans="1:9" ht="15" thickBot="1" x14ac:dyDescent="0.35">
      <c r="A1" t="s">
        <v>234</v>
      </c>
      <c r="B1" t="s">
        <v>232</v>
      </c>
      <c r="D1" t="s">
        <v>234</v>
      </c>
      <c r="E1" t="s">
        <v>233</v>
      </c>
      <c r="G1" t="s">
        <v>232</v>
      </c>
      <c r="H1" t="s">
        <v>233</v>
      </c>
    </row>
    <row r="2" spans="1:9" ht="15" thickBot="1" x14ac:dyDescent="0.35">
      <c r="A2" s="5">
        <v>3.8</v>
      </c>
      <c r="B2">
        <v>4.5</v>
      </c>
      <c r="C2">
        <f>CORREL(A2:A58,B2:B58)</f>
        <v>-0.14504008568084198</v>
      </c>
      <c r="D2" s="5">
        <v>3.8</v>
      </c>
      <c r="E2">
        <v>5.5</v>
      </c>
      <c r="F2">
        <f>CORREL(D2:D58,E2:E58)</f>
        <v>0.14397007981479318</v>
      </c>
      <c r="G2">
        <v>4.5</v>
      </c>
      <c r="H2">
        <v>5.5</v>
      </c>
      <c r="I2">
        <f>CORREL(G2:G58,H2:H58)</f>
        <v>-0.28104504145511933</v>
      </c>
    </row>
    <row r="3" spans="1:9" ht="15" thickBot="1" x14ac:dyDescent="0.35">
      <c r="A3" s="5">
        <v>4</v>
      </c>
      <c r="B3">
        <v>0.5</v>
      </c>
      <c r="D3" s="5">
        <v>4</v>
      </c>
      <c r="E3">
        <v>7.5</v>
      </c>
      <c r="G3">
        <v>0.5</v>
      </c>
      <c r="H3">
        <v>7.5</v>
      </c>
    </row>
    <row r="4" spans="1:9" ht="15" thickBot="1" x14ac:dyDescent="0.35">
      <c r="A4" s="5">
        <v>2.8</v>
      </c>
      <c r="B4">
        <v>2.5</v>
      </c>
      <c r="D4" s="5">
        <v>2.8</v>
      </c>
      <c r="E4">
        <v>3.5</v>
      </c>
      <c r="G4">
        <v>2.5</v>
      </c>
      <c r="H4">
        <v>3.5</v>
      </c>
    </row>
    <row r="5" spans="1:9" ht="15" thickBot="1" x14ac:dyDescent="0.35">
      <c r="A5" s="5">
        <v>3.65</v>
      </c>
      <c r="B5">
        <v>4.5</v>
      </c>
      <c r="D5" s="5">
        <v>3.65</v>
      </c>
      <c r="E5">
        <v>3.5</v>
      </c>
      <c r="G5">
        <v>4.5</v>
      </c>
      <c r="H5">
        <v>3.5</v>
      </c>
    </row>
    <row r="6" spans="1:9" ht="15" thickBot="1" x14ac:dyDescent="0.35">
      <c r="A6" s="5">
        <v>3.74</v>
      </c>
      <c r="B6">
        <v>4.5</v>
      </c>
      <c r="D6" s="5">
        <v>3.74</v>
      </c>
      <c r="E6">
        <v>7.5</v>
      </c>
      <c r="G6">
        <v>4.5</v>
      </c>
      <c r="H6">
        <v>7.5</v>
      </c>
    </row>
    <row r="7" spans="1:9" ht="15" thickBot="1" x14ac:dyDescent="0.35">
      <c r="A7" s="5">
        <v>4</v>
      </c>
      <c r="B7">
        <v>2.5</v>
      </c>
      <c r="D7" s="5">
        <v>4</v>
      </c>
      <c r="E7">
        <v>5.5</v>
      </c>
      <c r="G7">
        <v>2.5</v>
      </c>
      <c r="H7">
        <v>5.5</v>
      </c>
    </row>
    <row r="8" spans="1:9" ht="15" thickBot="1" x14ac:dyDescent="0.35">
      <c r="A8" s="5">
        <v>4</v>
      </c>
      <c r="B8">
        <v>2.5</v>
      </c>
      <c r="D8" s="5">
        <v>4</v>
      </c>
      <c r="E8">
        <v>5.5</v>
      </c>
      <c r="G8">
        <v>2.5</v>
      </c>
      <c r="H8">
        <v>5.5</v>
      </c>
    </row>
    <row r="9" spans="1:9" ht="15" thickBot="1" x14ac:dyDescent="0.35">
      <c r="A9" s="5">
        <v>4</v>
      </c>
      <c r="B9">
        <v>2.5</v>
      </c>
      <c r="D9" s="5">
        <v>4</v>
      </c>
      <c r="E9">
        <v>7.5</v>
      </c>
      <c r="G9">
        <v>2.5</v>
      </c>
      <c r="H9">
        <v>7.5</v>
      </c>
    </row>
    <row r="10" spans="1:9" ht="15" thickBot="1" x14ac:dyDescent="0.35">
      <c r="A10" s="5">
        <v>3</v>
      </c>
      <c r="B10">
        <v>0.5</v>
      </c>
      <c r="D10" s="5">
        <v>3</v>
      </c>
      <c r="E10">
        <v>7.5</v>
      </c>
      <c r="G10">
        <v>0.5</v>
      </c>
      <c r="H10">
        <v>7.5</v>
      </c>
    </row>
    <row r="11" spans="1:9" ht="15" thickBot="1" x14ac:dyDescent="0.35">
      <c r="A11" s="5">
        <v>4</v>
      </c>
      <c r="B11">
        <v>2.5</v>
      </c>
      <c r="D11" s="5">
        <v>4</v>
      </c>
      <c r="E11">
        <v>7.5</v>
      </c>
      <c r="G11">
        <v>2.5</v>
      </c>
      <c r="H11">
        <v>7.5</v>
      </c>
    </row>
    <row r="12" spans="1:9" ht="15" thickBot="1" x14ac:dyDescent="0.35">
      <c r="A12" s="5">
        <v>3.91</v>
      </c>
      <c r="B12">
        <v>2.5</v>
      </c>
      <c r="D12" s="5">
        <v>3.91</v>
      </c>
      <c r="E12">
        <v>7.5</v>
      </c>
      <c r="G12">
        <v>2.5</v>
      </c>
      <c r="H12">
        <v>7.5</v>
      </c>
    </row>
    <row r="13" spans="1:9" ht="15" thickBot="1" x14ac:dyDescent="0.35">
      <c r="A13" s="5">
        <v>4</v>
      </c>
      <c r="B13">
        <v>4.5</v>
      </c>
      <c r="D13" s="5">
        <v>4</v>
      </c>
      <c r="E13">
        <v>7.5</v>
      </c>
      <c r="G13">
        <v>4.5</v>
      </c>
      <c r="H13">
        <v>7.5</v>
      </c>
    </row>
    <row r="14" spans="1:9" ht="15" thickBot="1" x14ac:dyDescent="0.35">
      <c r="A14" s="5">
        <v>4</v>
      </c>
      <c r="B14">
        <v>0.5</v>
      </c>
      <c r="D14" s="5">
        <v>4</v>
      </c>
      <c r="E14">
        <v>7.5</v>
      </c>
      <c r="G14">
        <v>0.5</v>
      </c>
      <c r="H14">
        <v>7.5</v>
      </c>
    </row>
    <row r="15" spans="1:9" ht="15" thickBot="1" x14ac:dyDescent="0.35">
      <c r="A15" s="5">
        <v>3.81</v>
      </c>
      <c r="B15">
        <v>2.5</v>
      </c>
      <c r="D15" s="5">
        <v>3.81</v>
      </c>
      <c r="E15">
        <v>7.5</v>
      </c>
      <c r="G15">
        <v>2.5</v>
      </c>
      <c r="H15">
        <v>7.5</v>
      </c>
    </row>
    <row r="16" spans="1:9" ht="15" thickBot="1" x14ac:dyDescent="0.35">
      <c r="A16" s="5">
        <v>3.75</v>
      </c>
      <c r="B16">
        <v>0.5</v>
      </c>
      <c r="D16" s="5">
        <v>3.75</v>
      </c>
      <c r="E16">
        <v>5.5</v>
      </c>
      <c r="G16">
        <v>0.5</v>
      </c>
      <c r="H16">
        <v>5.5</v>
      </c>
    </row>
    <row r="17" spans="1:8" ht="15" thickBot="1" x14ac:dyDescent="0.35">
      <c r="A17" s="5">
        <v>4</v>
      </c>
      <c r="B17">
        <v>2.5</v>
      </c>
      <c r="D17" s="5">
        <v>4</v>
      </c>
      <c r="E17">
        <v>5.5</v>
      </c>
      <c r="G17">
        <v>2.5</v>
      </c>
      <c r="H17">
        <v>5.5</v>
      </c>
    </row>
    <row r="18" spans="1:8" ht="15" thickBot="1" x14ac:dyDescent="0.35">
      <c r="A18" s="5">
        <v>3.75</v>
      </c>
      <c r="B18">
        <v>2.5</v>
      </c>
      <c r="D18" s="5">
        <v>3.75</v>
      </c>
      <c r="E18">
        <v>5.5</v>
      </c>
      <c r="G18">
        <v>2.5</v>
      </c>
      <c r="H18">
        <v>5.5</v>
      </c>
    </row>
    <row r="19" spans="1:8" ht="15" thickBot="1" x14ac:dyDescent="0.35">
      <c r="A19" s="5">
        <v>4</v>
      </c>
      <c r="B19">
        <v>2.5</v>
      </c>
      <c r="D19" s="5">
        <v>4</v>
      </c>
      <c r="E19">
        <v>7.5</v>
      </c>
      <c r="G19">
        <v>2.5</v>
      </c>
      <c r="H19">
        <v>7.5</v>
      </c>
    </row>
    <row r="20" spans="1:8" ht="15" thickBot="1" x14ac:dyDescent="0.35">
      <c r="A20" s="5">
        <v>4</v>
      </c>
      <c r="B20">
        <v>2.5</v>
      </c>
      <c r="D20" s="5">
        <v>4</v>
      </c>
      <c r="E20">
        <v>7.5</v>
      </c>
      <c r="G20">
        <v>2.5</v>
      </c>
      <c r="H20">
        <v>7.5</v>
      </c>
    </row>
    <row r="21" spans="1:8" ht="15" thickBot="1" x14ac:dyDescent="0.35">
      <c r="A21" s="5">
        <v>3.94</v>
      </c>
      <c r="B21">
        <v>0.5</v>
      </c>
      <c r="D21" s="5">
        <v>3.94</v>
      </c>
      <c r="E21">
        <v>7.5</v>
      </c>
      <c r="G21">
        <v>0.5</v>
      </c>
      <c r="H21">
        <v>7.5</v>
      </c>
    </row>
    <row r="22" spans="1:8" ht="15" thickBot="1" x14ac:dyDescent="0.35">
      <c r="A22" s="5">
        <v>3.97</v>
      </c>
      <c r="B22">
        <v>2.5</v>
      </c>
      <c r="D22" s="5">
        <v>3.97</v>
      </c>
      <c r="E22">
        <v>7.5</v>
      </c>
      <c r="G22">
        <v>2.5</v>
      </c>
      <c r="H22">
        <v>7.5</v>
      </c>
    </row>
    <row r="23" spans="1:8" ht="15" thickBot="1" x14ac:dyDescent="0.35">
      <c r="A23" s="5">
        <v>4</v>
      </c>
      <c r="B23">
        <v>2.5</v>
      </c>
      <c r="D23" s="5">
        <v>4</v>
      </c>
      <c r="E23">
        <v>7.5</v>
      </c>
      <c r="G23">
        <v>2.5</v>
      </c>
      <c r="H23">
        <v>7.5</v>
      </c>
    </row>
    <row r="24" spans="1:8" ht="15" thickBot="1" x14ac:dyDescent="0.35">
      <c r="A24" s="5">
        <v>4</v>
      </c>
      <c r="B24">
        <v>0.5</v>
      </c>
      <c r="D24" s="5">
        <v>4</v>
      </c>
      <c r="E24">
        <v>7.5</v>
      </c>
      <c r="G24">
        <v>0.5</v>
      </c>
      <c r="H24">
        <v>7.5</v>
      </c>
    </row>
    <row r="25" spans="1:8" ht="15" thickBot="1" x14ac:dyDescent="0.35">
      <c r="A25" s="5">
        <v>4</v>
      </c>
      <c r="B25">
        <v>2.5</v>
      </c>
      <c r="D25" s="5">
        <v>4</v>
      </c>
      <c r="E25">
        <v>7.5</v>
      </c>
      <c r="G25">
        <v>2.5</v>
      </c>
      <c r="H25">
        <v>7.5</v>
      </c>
    </row>
    <row r="26" spans="1:8" ht="15" thickBot="1" x14ac:dyDescent="0.35">
      <c r="A26" s="5">
        <v>3.43</v>
      </c>
      <c r="B26">
        <v>0.5</v>
      </c>
      <c r="D26" s="5">
        <v>3.43</v>
      </c>
      <c r="E26">
        <v>7.5</v>
      </c>
      <c r="G26">
        <v>0.5</v>
      </c>
      <c r="H26">
        <v>7.5</v>
      </c>
    </row>
    <row r="27" spans="1:8" ht="15" thickBot="1" x14ac:dyDescent="0.35">
      <c r="A27" s="5">
        <v>3.8</v>
      </c>
      <c r="B27">
        <v>4.5</v>
      </c>
      <c r="D27" s="5">
        <v>3.8</v>
      </c>
      <c r="E27">
        <v>5.5</v>
      </c>
      <c r="G27">
        <v>4.5</v>
      </c>
      <c r="H27">
        <v>5.5</v>
      </c>
    </row>
    <row r="28" spans="1:8" ht="15" thickBot="1" x14ac:dyDescent="0.35">
      <c r="A28" s="5">
        <v>4</v>
      </c>
      <c r="B28">
        <v>4.5</v>
      </c>
      <c r="D28" s="5">
        <v>4</v>
      </c>
      <c r="E28">
        <v>1.5</v>
      </c>
      <c r="G28">
        <v>4.5</v>
      </c>
      <c r="H28">
        <v>1.5</v>
      </c>
    </row>
    <row r="29" spans="1:8" ht="15" thickBot="1" x14ac:dyDescent="0.35">
      <c r="A29" s="5">
        <v>3.5</v>
      </c>
      <c r="B29">
        <v>4.5</v>
      </c>
      <c r="D29" s="5">
        <v>3.5</v>
      </c>
      <c r="E29">
        <v>7.5</v>
      </c>
      <c r="G29">
        <v>4.5</v>
      </c>
      <c r="H29">
        <v>7.5</v>
      </c>
    </row>
    <row r="30" spans="1:8" ht="15" thickBot="1" x14ac:dyDescent="0.35">
      <c r="A30" s="5">
        <v>3.71</v>
      </c>
      <c r="B30">
        <v>4.5</v>
      </c>
      <c r="D30" s="5">
        <v>3.71</v>
      </c>
      <c r="E30">
        <v>5.5</v>
      </c>
      <c r="G30">
        <v>4.5</v>
      </c>
      <c r="H30">
        <v>5.5</v>
      </c>
    </row>
    <row r="31" spans="1:8" ht="15" thickBot="1" x14ac:dyDescent="0.35">
      <c r="A31" s="5">
        <v>4</v>
      </c>
      <c r="B31">
        <v>6.5</v>
      </c>
      <c r="D31" s="5">
        <v>4</v>
      </c>
      <c r="E31">
        <v>7.5</v>
      </c>
      <c r="G31">
        <v>6.5</v>
      </c>
      <c r="H31">
        <v>7.5</v>
      </c>
    </row>
    <row r="32" spans="1:8" ht="15" thickBot="1" x14ac:dyDescent="0.35">
      <c r="A32" s="5">
        <v>3.5</v>
      </c>
      <c r="B32">
        <v>4.5</v>
      </c>
      <c r="D32" s="5">
        <v>3.5</v>
      </c>
      <c r="E32">
        <v>5.5</v>
      </c>
      <c r="G32">
        <v>4.5</v>
      </c>
      <c r="H32">
        <v>5.5</v>
      </c>
    </row>
    <row r="33" spans="1:8" ht="15" thickBot="1" x14ac:dyDescent="0.35">
      <c r="A33" s="5">
        <v>4</v>
      </c>
      <c r="B33">
        <v>0.5</v>
      </c>
      <c r="D33" s="5">
        <v>4</v>
      </c>
      <c r="E33">
        <v>5.5</v>
      </c>
      <c r="G33">
        <v>0.5</v>
      </c>
      <c r="H33">
        <v>5.5</v>
      </c>
    </row>
    <row r="34" spans="1:8" ht="15" thickBot="1" x14ac:dyDescent="0.35">
      <c r="A34" s="3">
        <v>4</v>
      </c>
      <c r="B34">
        <v>0.5</v>
      </c>
      <c r="D34" s="3">
        <v>4</v>
      </c>
      <c r="E34">
        <v>5.5</v>
      </c>
      <c r="G34">
        <v>0.5</v>
      </c>
      <c r="H34">
        <v>5.5</v>
      </c>
    </row>
    <row r="35" spans="1:8" ht="15" thickBot="1" x14ac:dyDescent="0.35">
      <c r="A35" s="5">
        <v>3.7</v>
      </c>
      <c r="B35">
        <v>2.5</v>
      </c>
      <c r="D35" s="5">
        <v>3.7</v>
      </c>
      <c r="E35">
        <v>5.5</v>
      </c>
      <c r="G35">
        <v>2.5</v>
      </c>
      <c r="H35">
        <v>5.5</v>
      </c>
    </row>
    <row r="36" spans="1:8" ht="15" thickBot="1" x14ac:dyDescent="0.35">
      <c r="A36" s="5">
        <v>3.8</v>
      </c>
      <c r="B36">
        <v>4.5</v>
      </c>
      <c r="D36" s="5">
        <v>3.8</v>
      </c>
      <c r="E36">
        <v>7.5</v>
      </c>
      <c r="G36">
        <v>4.5</v>
      </c>
      <c r="H36">
        <v>7.5</v>
      </c>
    </row>
    <row r="37" spans="1:8" ht="15" thickBot="1" x14ac:dyDescent="0.35">
      <c r="A37" s="5">
        <v>3.8</v>
      </c>
      <c r="B37">
        <v>4.5</v>
      </c>
      <c r="D37" s="5">
        <v>3.8</v>
      </c>
      <c r="E37">
        <v>5.5</v>
      </c>
      <c r="G37">
        <v>4.5</v>
      </c>
      <c r="H37">
        <v>5.5</v>
      </c>
    </row>
    <row r="38" spans="1:8" ht="15" thickBot="1" x14ac:dyDescent="0.35">
      <c r="A38" s="5">
        <v>4</v>
      </c>
      <c r="B38">
        <v>4.5</v>
      </c>
      <c r="D38" s="5">
        <v>4</v>
      </c>
      <c r="E38">
        <v>5.5</v>
      </c>
      <c r="G38">
        <v>4.5</v>
      </c>
      <c r="H38">
        <v>5.5</v>
      </c>
    </row>
    <row r="39" spans="1:8" ht="15" thickBot="1" x14ac:dyDescent="0.35">
      <c r="A39" s="5">
        <v>3.3</v>
      </c>
      <c r="B39">
        <v>6.5</v>
      </c>
      <c r="D39" s="5">
        <v>3.3</v>
      </c>
      <c r="E39">
        <v>3.5</v>
      </c>
      <c r="G39">
        <v>6.5</v>
      </c>
      <c r="H39">
        <v>3.5</v>
      </c>
    </row>
    <row r="40" spans="1:8" ht="15" thickBot="1" x14ac:dyDescent="0.35">
      <c r="A40" s="5">
        <v>2.29</v>
      </c>
      <c r="B40">
        <v>4.5</v>
      </c>
      <c r="D40" s="5">
        <v>2.29</v>
      </c>
      <c r="E40">
        <v>7.5</v>
      </c>
      <c r="G40">
        <v>4.5</v>
      </c>
      <c r="H40">
        <v>7.5</v>
      </c>
    </row>
    <row r="41" spans="1:8" ht="15" thickBot="1" x14ac:dyDescent="0.35">
      <c r="A41" s="5">
        <v>4</v>
      </c>
      <c r="B41">
        <v>2.5</v>
      </c>
      <c r="D41" s="5">
        <v>4</v>
      </c>
      <c r="E41">
        <v>5.5</v>
      </c>
      <c r="G41">
        <v>2.5</v>
      </c>
      <c r="H41">
        <v>5.5</v>
      </c>
    </row>
    <row r="42" spans="1:8" ht="15" thickBot="1" x14ac:dyDescent="0.35">
      <c r="A42" s="5">
        <v>4</v>
      </c>
      <c r="B42">
        <v>3.5</v>
      </c>
      <c r="D42" s="5">
        <v>4</v>
      </c>
      <c r="E42">
        <v>5.5</v>
      </c>
      <c r="G42">
        <v>3.5</v>
      </c>
      <c r="H42">
        <v>5.5</v>
      </c>
    </row>
    <row r="43" spans="1:8" ht="15" thickBot="1" x14ac:dyDescent="0.35">
      <c r="A43" s="5">
        <v>4</v>
      </c>
      <c r="B43">
        <v>2.5</v>
      </c>
      <c r="D43" s="5">
        <v>4</v>
      </c>
      <c r="E43">
        <v>5.5</v>
      </c>
      <c r="G43">
        <v>2.5</v>
      </c>
      <c r="H43">
        <v>5.5</v>
      </c>
    </row>
    <row r="44" spans="1:8" ht="15" thickBot="1" x14ac:dyDescent="0.35">
      <c r="A44" s="5">
        <v>4</v>
      </c>
      <c r="B44">
        <v>2.5</v>
      </c>
      <c r="D44" s="5">
        <v>4</v>
      </c>
      <c r="E44">
        <v>7.5</v>
      </c>
      <c r="G44">
        <v>2.5</v>
      </c>
      <c r="H44">
        <v>7.5</v>
      </c>
    </row>
    <row r="45" spans="1:8" ht="15" thickBot="1" x14ac:dyDescent="0.35">
      <c r="A45" s="5">
        <v>3.83</v>
      </c>
      <c r="B45">
        <v>4.5</v>
      </c>
      <c r="D45" s="5">
        <v>3.83</v>
      </c>
      <c r="E45">
        <v>5.5</v>
      </c>
      <c r="G45">
        <v>4.5</v>
      </c>
      <c r="H45">
        <v>5.5</v>
      </c>
    </row>
    <row r="46" spans="1:8" ht="15" thickBot="1" x14ac:dyDescent="0.35">
      <c r="A46" s="5">
        <v>4</v>
      </c>
      <c r="B46">
        <v>0.5</v>
      </c>
      <c r="D46" s="5">
        <v>4</v>
      </c>
      <c r="E46">
        <v>7.5</v>
      </c>
      <c r="G46">
        <v>0.5</v>
      </c>
      <c r="H46">
        <v>7.5</v>
      </c>
    </row>
    <row r="47" spans="1:8" ht="15" thickBot="1" x14ac:dyDescent="0.35">
      <c r="A47" s="5">
        <v>3.6</v>
      </c>
      <c r="B47">
        <v>4.5</v>
      </c>
      <c r="D47" s="5">
        <v>3.6</v>
      </c>
      <c r="E47">
        <v>3.5</v>
      </c>
      <c r="G47">
        <v>4.5</v>
      </c>
      <c r="H47">
        <v>3.5</v>
      </c>
    </row>
    <row r="48" spans="1:8" ht="15" thickBot="1" x14ac:dyDescent="0.35">
      <c r="A48" s="5">
        <v>3.44</v>
      </c>
      <c r="B48">
        <v>2.5</v>
      </c>
      <c r="D48" s="5">
        <v>3.44</v>
      </c>
      <c r="E48">
        <v>5.5</v>
      </c>
      <c r="G48">
        <v>2.5</v>
      </c>
      <c r="H48">
        <v>5.5</v>
      </c>
    </row>
    <row r="49" spans="1:8" ht="15" thickBot="1" x14ac:dyDescent="0.35">
      <c r="A49" s="5">
        <v>3.71</v>
      </c>
      <c r="B49">
        <v>2.5</v>
      </c>
      <c r="D49" s="5">
        <v>3.71</v>
      </c>
      <c r="E49">
        <v>5.5</v>
      </c>
      <c r="G49">
        <v>2.5</v>
      </c>
      <c r="H49">
        <v>5.5</v>
      </c>
    </row>
    <row r="50" spans="1:8" ht="15" thickBot="1" x14ac:dyDescent="0.35">
      <c r="A50" s="5">
        <v>3.9</v>
      </c>
      <c r="B50">
        <v>2.5</v>
      </c>
      <c r="D50" s="5">
        <v>3.9</v>
      </c>
      <c r="E50">
        <v>5.5</v>
      </c>
      <c r="G50">
        <v>2.5</v>
      </c>
      <c r="H50">
        <v>5.5</v>
      </c>
    </row>
    <row r="51" spans="1:8" ht="15" thickBot="1" x14ac:dyDescent="0.35">
      <c r="A51" s="5">
        <v>4</v>
      </c>
      <c r="B51">
        <v>2.5</v>
      </c>
      <c r="D51" s="5">
        <v>4</v>
      </c>
      <c r="E51">
        <v>7.5</v>
      </c>
      <c r="G51">
        <v>2.5</v>
      </c>
      <c r="H51">
        <v>7.5</v>
      </c>
    </row>
    <row r="52" spans="1:8" ht="15" thickBot="1" x14ac:dyDescent="0.35">
      <c r="A52" s="5">
        <v>4</v>
      </c>
      <c r="B52">
        <v>0.5</v>
      </c>
      <c r="D52" s="5">
        <v>4</v>
      </c>
      <c r="E52">
        <v>7.5</v>
      </c>
      <c r="G52">
        <v>0.5</v>
      </c>
      <c r="H52">
        <v>7.5</v>
      </c>
    </row>
    <row r="53" spans="1:8" ht="15" thickBot="1" x14ac:dyDescent="0.35">
      <c r="A53" s="5">
        <v>4</v>
      </c>
      <c r="B53">
        <v>4.5</v>
      </c>
      <c r="D53" s="5">
        <v>4</v>
      </c>
      <c r="E53">
        <v>7.5</v>
      </c>
      <c r="G53">
        <v>4.5</v>
      </c>
      <c r="H53">
        <v>7.5</v>
      </c>
    </row>
    <row r="54" spans="1:8" ht="15" thickBot="1" x14ac:dyDescent="0.35">
      <c r="A54" s="5">
        <v>4</v>
      </c>
      <c r="B54">
        <v>4.5</v>
      </c>
      <c r="D54" s="5">
        <v>4</v>
      </c>
      <c r="E54">
        <v>7.5</v>
      </c>
      <c r="G54">
        <v>4.5</v>
      </c>
      <c r="H54">
        <v>7.5</v>
      </c>
    </row>
    <row r="55" spans="1:8" ht="15" thickBot="1" x14ac:dyDescent="0.35">
      <c r="A55" s="5">
        <v>3.2</v>
      </c>
      <c r="B55">
        <v>2.5</v>
      </c>
      <c r="D55" s="5">
        <v>3.2</v>
      </c>
      <c r="E55">
        <v>7.5</v>
      </c>
      <c r="G55">
        <v>2.5</v>
      </c>
      <c r="H55">
        <v>7.5</v>
      </c>
    </row>
    <row r="56" spans="1:8" ht="15" thickBot="1" x14ac:dyDescent="0.35">
      <c r="A56" s="5">
        <v>4</v>
      </c>
      <c r="B56">
        <v>4.5</v>
      </c>
      <c r="D56" s="5">
        <v>4</v>
      </c>
      <c r="E56">
        <v>7.5</v>
      </c>
      <c r="G56">
        <v>4.5</v>
      </c>
      <c r="H56">
        <v>7.5</v>
      </c>
    </row>
    <row r="57" spans="1:8" ht="15" thickBot="1" x14ac:dyDescent="0.35">
      <c r="A57" s="5">
        <v>3.91</v>
      </c>
      <c r="B57">
        <v>2.5</v>
      </c>
      <c r="D57" s="5">
        <v>3.91</v>
      </c>
      <c r="E57">
        <v>5.5</v>
      </c>
      <c r="G57">
        <v>2.5</v>
      </c>
      <c r="H57">
        <v>5.5</v>
      </c>
    </row>
    <row r="58" spans="1:8" ht="15" thickBot="1" x14ac:dyDescent="0.35">
      <c r="A58" s="5">
        <v>3.8</v>
      </c>
      <c r="B58">
        <v>2.5</v>
      </c>
      <c r="D58" s="5">
        <v>3.8</v>
      </c>
      <c r="E58">
        <v>9</v>
      </c>
      <c r="G58">
        <v>2.5</v>
      </c>
      <c r="H58">
        <v>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DBD30-49AD-4BF1-B1D2-233E412F51B4}">
  <dimension ref="A1:E58"/>
  <sheetViews>
    <sheetView tabSelected="1" workbookViewId="0">
      <selection activeCell="J21" sqref="J21"/>
    </sheetView>
  </sheetViews>
  <sheetFormatPr defaultRowHeight="14.4" x14ac:dyDescent="0.3"/>
  <sheetData>
    <row r="1" spans="1:5" ht="15" thickBot="1" x14ac:dyDescent="0.35">
      <c r="A1" t="s">
        <v>232</v>
      </c>
      <c r="B1" t="s">
        <v>233</v>
      </c>
    </row>
    <row r="2" spans="1:5" ht="15" thickBot="1" x14ac:dyDescent="0.35">
      <c r="A2" s="3" t="s">
        <v>74</v>
      </c>
      <c r="B2" s="13" t="s">
        <v>70</v>
      </c>
      <c r="C2">
        <v>4.5</v>
      </c>
      <c r="D2">
        <v>5.5</v>
      </c>
      <c r="E2">
        <f>CORREL(C2:C58,D2:D58)</f>
        <v>-0.28104504145511933</v>
      </c>
    </row>
    <row r="3" spans="1:5" ht="15" thickBot="1" x14ac:dyDescent="0.35">
      <c r="A3" s="3" t="s">
        <v>84</v>
      </c>
      <c r="B3" s="14" t="s">
        <v>82</v>
      </c>
      <c r="C3">
        <v>0.5</v>
      </c>
      <c r="D3">
        <v>7.5</v>
      </c>
    </row>
    <row r="4" spans="1:5" ht="15" thickBot="1" x14ac:dyDescent="0.35">
      <c r="A4" s="3" t="s">
        <v>94</v>
      </c>
      <c r="B4" s="15" t="s">
        <v>91</v>
      </c>
      <c r="C4">
        <v>2.5</v>
      </c>
      <c r="D4">
        <v>3.5</v>
      </c>
    </row>
    <row r="5" spans="1:5" ht="15" thickBot="1" x14ac:dyDescent="0.35">
      <c r="A5" s="3" t="s">
        <v>74</v>
      </c>
      <c r="B5" s="15" t="s">
        <v>91</v>
      </c>
      <c r="C5">
        <v>4.5</v>
      </c>
      <c r="D5">
        <v>3.5</v>
      </c>
    </row>
    <row r="6" spans="1:5" ht="15" thickBot="1" x14ac:dyDescent="0.35">
      <c r="A6" s="3" t="s">
        <v>74</v>
      </c>
      <c r="B6" s="14" t="s">
        <v>82</v>
      </c>
      <c r="C6">
        <v>4.5</v>
      </c>
      <c r="D6">
        <v>7.5</v>
      </c>
    </row>
    <row r="7" spans="1:5" ht="15" thickBot="1" x14ac:dyDescent="0.35">
      <c r="A7" s="3" t="s">
        <v>94</v>
      </c>
      <c r="B7" s="13" t="s">
        <v>70</v>
      </c>
      <c r="C7">
        <v>2.5</v>
      </c>
      <c r="D7">
        <v>5.5</v>
      </c>
    </row>
    <row r="8" spans="1:5" ht="15" thickBot="1" x14ac:dyDescent="0.35">
      <c r="A8" s="3" t="s">
        <v>94</v>
      </c>
      <c r="B8" s="13" t="s">
        <v>70</v>
      </c>
      <c r="C8">
        <v>2.5</v>
      </c>
      <c r="D8">
        <v>5.5</v>
      </c>
    </row>
    <row r="9" spans="1:5" ht="15" thickBot="1" x14ac:dyDescent="0.35">
      <c r="A9" s="3" t="s">
        <v>94</v>
      </c>
      <c r="B9" s="14" t="s">
        <v>82</v>
      </c>
      <c r="C9">
        <v>2.5</v>
      </c>
      <c r="D9">
        <v>7.5</v>
      </c>
    </row>
    <row r="10" spans="1:5" ht="15" thickBot="1" x14ac:dyDescent="0.35">
      <c r="A10" s="3" t="s">
        <v>84</v>
      </c>
      <c r="B10" s="14" t="s">
        <v>82</v>
      </c>
      <c r="C10">
        <v>0.5</v>
      </c>
      <c r="D10">
        <v>7.5</v>
      </c>
    </row>
    <row r="11" spans="1:5" ht="15" thickBot="1" x14ac:dyDescent="0.35">
      <c r="A11" s="3" t="s">
        <v>94</v>
      </c>
      <c r="B11" s="14" t="s">
        <v>82</v>
      </c>
      <c r="C11">
        <v>2.5</v>
      </c>
      <c r="D11">
        <v>7.5</v>
      </c>
    </row>
    <row r="12" spans="1:5" ht="15" thickBot="1" x14ac:dyDescent="0.35">
      <c r="A12" s="3" t="s">
        <v>94</v>
      </c>
      <c r="B12" s="14" t="s">
        <v>82</v>
      </c>
      <c r="C12">
        <v>2.5</v>
      </c>
      <c r="D12">
        <v>7.5</v>
      </c>
    </row>
    <row r="13" spans="1:5" ht="15" thickBot="1" x14ac:dyDescent="0.35">
      <c r="A13" s="3" t="s">
        <v>74</v>
      </c>
      <c r="B13" s="14" t="s">
        <v>82</v>
      </c>
      <c r="C13">
        <v>4.5</v>
      </c>
      <c r="D13">
        <v>7.5</v>
      </c>
    </row>
    <row r="14" spans="1:5" ht="15" thickBot="1" x14ac:dyDescent="0.35">
      <c r="A14" s="3" t="s">
        <v>84</v>
      </c>
      <c r="B14" s="14" t="s">
        <v>82</v>
      </c>
      <c r="C14">
        <v>0.5</v>
      </c>
      <c r="D14">
        <v>7.5</v>
      </c>
    </row>
    <row r="15" spans="1:5" ht="15" thickBot="1" x14ac:dyDescent="0.35">
      <c r="A15" s="3" t="s">
        <v>94</v>
      </c>
      <c r="B15" s="14" t="s">
        <v>82</v>
      </c>
      <c r="C15">
        <v>2.5</v>
      </c>
      <c r="D15">
        <v>7.5</v>
      </c>
    </row>
    <row r="16" spans="1:5" ht="15" thickBot="1" x14ac:dyDescent="0.35">
      <c r="A16" s="3" t="s">
        <v>84</v>
      </c>
      <c r="B16" s="13" t="s">
        <v>70</v>
      </c>
      <c r="C16">
        <v>0.5</v>
      </c>
      <c r="D16">
        <v>5.5</v>
      </c>
    </row>
    <row r="17" spans="1:4" ht="15" thickBot="1" x14ac:dyDescent="0.35">
      <c r="A17" s="3" t="s">
        <v>94</v>
      </c>
      <c r="B17" s="13" t="s">
        <v>70</v>
      </c>
      <c r="C17">
        <v>2.5</v>
      </c>
      <c r="D17">
        <v>5.5</v>
      </c>
    </row>
    <row r="18" spans="1:4" ht="15" thickBot="1" x14ac:dyDescent="0.35">
      <c r="A18" s="3" t="s">
        <v>94</v>
      </c>
      <c r="B18" s="13" t="s">
        <v>70</v>
      </c>
      <c r="C18">
        <v>2.5</v>
      </c>
      <c r="D18">
        <v>5.5</v>
      </c>
    </row>
    <row r="19" spans="1:4" ht="15" thickBot="1" x14ac:dyDescent="0.35">
      <c r="A19" s="3" t="s">
        <v>94</v>
      </c>
      <c r="B19" s="14" t="s">
        <v>82</v>
      </c>
      <c r="C19">
        <v>2.5</v>
      </c>
      <c r="D19">
        <v>7.5</v>
      </c>
    </row>
    <row r="20" spans="1:4" ht="15" thickBot="1" x14ac:dyDescent="0.35">
      <c r="A20" s="3" t="s">
        <v>94</v>
      </c>
      <c r="B20" s="14" t="s">
        <v>82</v>
      </c>
      <c r="C20">
        <v>2.5</v>
      </c>
      <c r="D20">
        <v>7.5</v>
      </c>
    </row>
    <row r="21" spans="1:4" ht="15" thickBot="1" x14ac:dyDescent="0.35">
      <c r="A21" s="3" t="s">
        <v>84</v>
      </c>
      <c r="B21" s="14" t="s">
        <v>82</v>
      </c>
      <c r="C21">
        <v>0.5</v>
      </c>
      <c r="D21">
        <v>7.5</v>
      </c>
    </row>
    <row r="22" spans="1:4" ht="15" thickBot="1" x14ac:dyDescent="0.35">
      <c r="A22" s="3" t="s">
        <v>94</v>
      </c>
      <c r="B22" s="14" t="s">
        <v>82</v>
      </c>
      <c r="C22">
        <v>2.5</v>
      </c>
      <c r="D22">
        <v>7.5</v>
      </c>
    </row>
    <row r="23" spans="1:4" ht="15" thickBot="1" x14ac:dyDescent="0.35">
      <c r="A23" s="3" t="s">
        <v>94</v>
      </c>
      <c r="B23" s="14" t="s">
        <v>82</v>
      </c>
      <c r="C23">
        <v>2.5</v>
      </c>
      <c r="D23">
        <v>7.5</v>
      </c>
    </row>
    <row r="24" spans="1:4" ht="15" thickBot="1" x14ac:dyDescent="0.35">
      <c r="A24" s="3" t="s">
        <v>84</v>
      </c>
      <c r="B24" s="14" t="s">
        <v>82</v>
      </c>
      <c r="C24">
        <v>0.5</v>
      </c>
      <c r="D24">
        <v>7.5</v>
      </c>
    </row>
    <row r="25" spans="1:4" ht="15" thickBot="1" x14ac:dyDescent="0.35">
      <c r="A25" s="3" t="s">
        <v>94</v>
      </c>
      <c r="B25" s="14" t="s">
        <v>82</v>
      </c>
      <c r="C25">
        <v>2.5</v>
      </c>
      <c r="D25">
        <v>7.5</v>
      </c>
    </row>
    <row r="26" spans="1:4" ht="15" thickBot="1" x14ac:dyDescent="0.35">
      <c r="A26" s="3" t="s">
        <v>84</v>
      </c>
      <c r="B26" s="14" t="s">
        <v>82</v>
      </c>
      <c r="C26">
        <v>0.5</v>
      </c>
      <c r="D26">
        <v>7.5</v>
      </c>
    </row>
    <row r="27" spans="1:4" ht="15" thickBot="1" x14ac:dyDescent="0.35">
      <c r="A27" s="3" t="s">
        <v>74</v>
      </c>
      <c r="B27" s="13" t="s">
        <v>70</v>
      </c>
      <c r="C27">
        <v>4.5</v>
      </c>
      <c r="D27">
        <v>5.5</v>
      </c>
    </row>
    <row r="28" spans="1:4" ht="15" thickBot="1" x14ac:dyDescent="0.35">
      <c r="A28" s="3" t="s">
        <v>74</v>
      </c>
      <c r="B28" s="16" t="s">
        <v>168</v>
      </c>
      <c r="C28">
        <v>4.5</v>
      </c>
      <c r="D28">
        <v>1.5</v>
      </c>
    </row>
    <row r="29" spans="1:4" ht="15" thickBot="1" x14ac:dyDescent="0.35">
      <c r="A29" s="3" t="s">
        <v>74</v>
      </c>
      <c r="B29" s="14" t="s">
        <v>82</v>
      </c>
      <c r="C29">
        <v>4.5</v>
      </c>
      <c r="D29">
        <v>7.5</v>
      </c>
    </row>
    <row r="30" spans="1:4" ht="15" thickBot="1" x14ac:dyDescent="0.35">
      <c r="A30" s="3" t="s">
        <v>74</v>
      </c>
      <c r="B30" s="13" t="s">
        <v>70</v>
      </c>
      <c r="C30">
        <v>4.5</v>
      </c>
      <c r="D30">
        <v>5.5</v>
      </c>
    </row>
    <row r="31" spans="1:4" ht="15" thickBot="1" x14ac:dyDescent="0.35">
      <c r="A31" s="3" t="s">
        <v>176</v>
      </c>
      <c r="B31" s="14" t="s">
        <v>82</v>
      </c>
      <c r="C31">
        <v>6.5</v>
      </c>
      <c r="D31">
        <v>7.5</v>
      </c>
    </row>
    <row r="32" spans="1:4" ht="15" thickBot="1" x14ac:dyDescent="0.35">
      <c r="A32" s="3" t="s">
        <v>74</v>
      </c>
      <c r="B32" s="13" t="s">
        <v>70</v>
      </c>
      <c r="C32">
        <v>4.5</v>
      </c>
      <c r="D32">
        <v>5.5</v>
      </c>
    </row>
    <row r="33" spans="1:4" ht="15" thickBot="1" x14ac:dyDescent="0.35">
      <c r="A33" s="3" t="s">
        <v>84</v>
      </c>
      <c r="B33" s="13" t="s">
        <v>70</v>
      </c>
      <c r="C33">
        <v>0.5</v>
      </c>
      <c r="D33">
        <v>5.5</v>
      </c>
    </row>
    <row r="34" spans="1:4" ht="15" thickBot="1" x14ac:dyDescent="0.35">
      <c r="A34" s="3" t="s">
        <v>84</v>
      </c>
      <c r="B34" s="13" t="s">
        <v>70</v>
      </c>
      <c r="C34">
        <v>0.5</v>
      </c>
      <c r="D34">
        <v>5.5</v>
      </c>
    </row>
    <row r="35" spans="1:4" ht="15" thickBot="1" x14ac:dyDescent="0.35">
      <c r="A35" s="3" t="s">
        <v>94</v>
      </c>
      <c r="B35" s="13" t="s">
        <v>70</v>
      </c>
      <c r="C35">
        <v>2.5</v>
      </c>
      <c r="D35">
        <v>5.5</v>
      </c>
    </row>
    <row r="36" spans="1:4" ht="15" thickBot="1" x14ac:dyDescent="0.35">
      <c r="A36" s="3" t="s">
        <v>74</v>
      </c>
      <c r="B36" s="14" t="s">
        <v>82</v>
      </c>
      <c r="C36">
        <v>4.5</v>
      </c>
      <c r="D36">
        <v>7.5</v>
      </c>
    </row>
    <row r="37" spans="1:4" ht="15" thickBot="1" x14ac:dyDescent="0.35">
      <c r="A37" s="3" t="s">
        <v>74</v>
      </c>
      <c r="B37" s="13" t="s">
        <v>70</v>
      </c>
      <c r="C37">
        <v>4.5</v>
      </c>
      <c r="D37">
        <v>5.5</v>
      </c>
    </row>
    <row r="38" spans="1:4" ht="15" thickBot="1" x14ac:dyDescent="0.35">
      <c r="A38" s="3" t="s">
        <v>74</v>
      </c>
      <c r="B38" s="13" t="s">
        <v>70</v>
      </c>
      <c r="C38">
        <v>4.5</v>
      </c>
      <c r="D38">
        <v>5.5</v>
      </c>
    </row>
    <row r="39" spans="1:4" ht="15" thickBot="1" x14ac:dyDescent="0.35">
      <c r="A39" s="3" t="s">
        <v>176</v>
      </c>
      <c r="B39" s="15" t="s">
        <v>91</v>
      </c>
      <c r="C39">
        <v>6.5</v>
      </c>
      <c r="D39">
        <v>3.5</v>
      </c>
    </row>
    <row r="40" spans="1:4" ht="15" thickBot="1" x14ac:dyDescent="0.35">
      <c r="A40" s="3" t="s">
        <v>74</v>
      </c>
      <c r="B40" s="14" t="s">
        <v>82</v>
      </c>
      <c r="C40">
        <v>4.5</v>
      </c>
      <c r="D40">
        <v>7.5</v>
      </c>
    </row>
    <row r="41" spans="1:4" ht="15" thickBot="1" x14ac:dyDescent="0.35">
      <c r="A41" s="3" t="s">
        <v>94</v>
      </c>
      <c r="B41" s="13" t="s">
        <v>70</v>
      </c>
      <c r="C41">
        <v>2.5</v>
      </c>
      <c r="D41">
        <v>5.5</v>
      </c>
    </row>
    <row r="42" spans="1:4" ht="15" thickBot="1" x14ac:dyDescent="0.35">
      <c r="A42" s="6" t="s">
        <v>91</v>
      </c>
      <c r="B42" s="13" t="s">
        <v>70</v>
      </c>
      <c r="C42">
        <v>3.5</v>
      </c>
      <c r="D42">
        <v>5.5</v>
      </c>
    </row>
    <row r="43" spans="1:4" ht="15" thickBot="1" x14ac:dyDescent="0.35">
      <c r="A43" s="3" t="s">
        <v>94</v>
      </c>
      <c r="B43" s="13" t="s">
        <v>70</v>
      </c>
      <c r="C43">
        <v>2.5</v>
      </c>
      <c r="D43">
        <v>5.5</v>
      </c>
    </row>
    <row r="44" spans="1:4" ht="15" thickBot="1" x14ac:dyDescent="0.35">
      <c r="A44" s="3" t="s">
        <v>94</v>
      </c>
      <c r="B44" s="14" t="s">
        <v>82</v>
      </c>
      <c r="C44">
        <v>2.5</v>
      </c>
      <c r="D44">
        <v>7.5</v>
      </c>
    </row>
    <row r="45" spans="1:4" ht="15" thickBot="1" x14ac:dyDescent="0.35">
      <c r="A45" s="3" t="s">
        <v>74</v>
      </c>
      <c r="B45" s="13" t="s">
        <v>70</v>
      </c>
      <c r="C45">
        <v>4.5</v>
      </c>
      <c r="D45">
        <v>5.5</v>
      </c>
    </row>
    <row r="46" spans="1:4" ht="15" thickBot="1" x14ac:dyDescent="0.35">
      <c r="A46" s="3" t="s">
        <v>84</v>
      </c>
      <c r="B46" s="14" t="s">
        <v>82</v>
      </c>
      <c r="C46">
        <v>0.5</v>
      </c>
      <c r="D46">
        <v>7.5</v>
      </c>
    </row>
    <row r="47" spans="1:4" ht="15" thickBot="1" x14ac:dyDescent="0.35">
      <c r="A47" s="3" t="s">
        <v>74</v>
      </c>
      <c r="B47" s="15" t="s">
        <v>91</v>
      </c>
      <c r="C47">
        <v>4.5</v>
      </c>
      <c r="D47">
        <v>3.5</v>
      </c>
    </row>
    <row r="48" spans="1:4" ht="15" thickBot="1" x14ac:dyDescent="0.35">
      <c r="A48" s="3" t="s">
        <v>94</v>
      </c>
      <c r="B48" s="13" t="s">
        <v>70</v>
      </c>
      <c r="C48">
        <v>2.5</v>
      </c>
      <c r="D48">
        <v>5.5</v>
      </c>
    </row>
    <row r="49" spans="1:4" ht="15" thickBot="1" x14ac:dyDescent="0.35">
      <c r="A49" s="3" t="s">
        <v>94</v>
      </c>
      <c r="B49" s="13" t="s">
        <v>70</v>
      </c>
      <c r="C49">
        <v>2.5</v>
      </c>
      <c r="D49">
        <v>5.5</v>
      </c>
    </row>
    <row r="50" spans="1:4" ht="15" thickBot="1" x14ac:dyDescent="0.35">
      <c r="A50" s="3" t="s">
        <v>94</v>
      </c>
      <c r="B50" s="13" t="s">
        <v>70</v>
      </c>
      <c r="C50">
        <v>2.5</v>
      </c>
      <c r="D50">
        <v>5.5</v>
      </c>
    </row>
    <row r="51" spans="1:4" ht="15" thickBot="1" x14ac:dyDescent="0.35">
      <c r="A51" s="3" t="s">
        <v>94</v>
      </c>
      <c r="B51" s="14" t="s">
        <v>82</v>
      </c>
      <c r="C51">
        <v>2.5</v>
      </c>
      <c r="D51">
        <v>7.5</v>
      </c>
    </row>
    <row r="52" spans="1:4" ht="15" thickBot="1" x14ac:dyDescent="0.35">
      <c r="A52" s="3" t="s">
        <v>84</v>
      </c>
      <c r="B52" s="14" t="s">
        <v>82</v>
      </c>
      <c r="C52">
        <v>0.5</v>
      </c>
      <c r="D52">
        <v>7.5</v>
      </c>
    </row>
    <row r="53" spans="1:4" ht="15" thickBot="1" x14ac:dyDescent="0.35">
      <c r="A53" s="3" t="s">
        <v>74</v>
      </c>
      <c r="B53" s="14" t="s">
        <v>82</v>
      </c>
      <c r="C53">
        <v>4.5</v>
      </c>
      <c r="D53">
        <v>7.5</v>
      </c>
    </row>
    <row r="54" spans="1:4" ht="15" thickBot="1" x14ac:dyDescent="0.35">
      <c r="A54" s="3" t="s">
        <v>74</v>
      </c>
      <c r="B54" s="14" t="s">
        <v>82</v>
      </c>
      <c r="C54">
        <v>4.5</v>
      </c>
      <c r="D54">
        <v>7.5</v>
      </c>
    </row>
    <row r="55" spans="1:4" ht="15" thickBot="1" x14ac:dyDescent="0.35">
      <c r="A55" s="3" t="s">
        <v>94</v>
      </c>
      <c r="B55" s="14" t="s">
        <v>82</v>
      </c>
      <c r="C55">
        <v>2.5</v>
      </c>
      <c r="D55">
        <v>7.5</v>
      </c>
    </row>
    <row r="56" spans="1:4" ht="15" thickBot="1" x14ac:dyDescent="0.35">
      <c r="A56" s="3" t="s">
        <v>74</v>
      </c>
      <c r="B56" s="14" t="s">
        <v>82</v>
      </c>
      <c r="C56">
        <v>4.5</v>
      </c>
      <c r="D56">
        <v>7.5</v>
      </c>
    </row>
    <row r="57" spans="1:4" ht="15" thickBot="1" x14ac:dyDescent="0.35">
      <c r="A57" s="3" t="s">
        <v>94</v>
      </c>
      <c r="B57" s="13" t="s">
        <v>70</v>
      </c>
      <c r="C57">
        <v>2.5</v>
      </c>
      <c r="D57">
        <v>5.5</v>
      </c>
    </row>
    <row r="58" spans="1:4" ht="15" thickBot="1" x14ac:dyDescent="0.35">
      <c r="A58" s="3" t="s">
        <v>94</v>
      </c>
      <c r="B58" s="16" t="s">
        <v>227</v>
      </c>
      <c r="C58">
        <v>2.5</v>
      </c>
      <c r="D58">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F2BE-19C8-4293-8377-B82B943ED4B8}">
  <dimension ref="A1:BO70"/>
  <sheetViews>
    <sheetView workbookViewId="0">
      <selection activeCell="F3" sqref="F3"/>
    </sheetView>
  </sheetViews>
  <sheetFormatPr defaultRowHeight="14.4" x14ac:dyDescent="0.3"/>
  <cols>
    <col min="1" max="1" width="19.77734375" customWidth="1"/>
    <col min="2" max="2" width="21.33203125" customWidth="1"/>
    <col min="3" max="3" width="8.88671875" hidden="1" customWidth="1"/>
    <col min="4" max="4" width="15.77734375" hidden="1" customWidth="1"/>
    <col min="5" max="5" width="0" hidden="1" customWidth="1"/>
    <col min="7" max="7" width="0" hidden="1" customWidth="1"/>
  </cols>
  <sheetData>
    <row r="1" spans="1:67" ht="15" thickBot="1" x14ac:dyDescent="0.35">
      <c r="A1" s="1"/>
    </row>
    <row r="2" spans="1:67" ht="304.8" thickBot="1" x14ac:dyDescent="0.35">
      <c r="A2" s="1"/>
      <c r="B2" s="3" t="s">
        <v>0</v>
      </c>
      <c r="C2" s="3" t="s">
        <v>1</v>
      </c>
      <c r="D2" s="3" t="s">
        <v>2</v>
      </c>
      <c r="E2" s="3" t="s">
        <v>3</v>
      </c>
      <c r="F2" s="3" t="s">
        <v>221</v>
      </c>
      <c r="G2" s="3" t="s">
        <v>4</v>
      </c>
      <c r="H2" s="3" t="s">
        <v>222</v>
      </c>
      <c r="I2" s="3" t="s">
        <v>5</v>
      </c>
      <c r="J2" s="3" t="s">
        <v>6</v>
      </c>
      <c r="K2" s="3" t="s">
        <v>7</v>
      </c>
      <c r="L2" s="3" t="s">
        <v>8</v>
      </c>
      <c r="M2" s="3" t="s">
        <v>9</v>
      </c>
      <c r="N2" s="3" t="s">
        <v>10</v>
      </c>
      <c r="O2" s="3" t="s">
        <v>11</v>
      </c>
      <c r="P2" s="3" t="s">
        <v>12</v>
      </c>
      <c r="Q2" s="3" t="s">
        <v>13</v>
      </c>
      <c r="R2" s="3" t="s">
        <v>14</v>
      </c>
      <c r="S2" s="3" t="s">
        <v>15</v>
      </c>
      <c r="T2" s="3" t="s">
        <v>16</v>
      </c>
      <c r="U2" s="3" t="s">
        <v>17</v>
      </c>
      <c r="V2" s="3" t="s">
        <v>18</v>
      </c>
      <c r="W2" s="3" t="s">
        <v>19</v>
      </c>
      <c r="X2" s="3" t="s">
        <v>20</v>
      </c>
      <c r="Y2" s="3" t="s">
        <v>21</v>
      </c>
      <c r="Z2" s="3" t="s">
        <v>22</v>
      </c>
      <c r="AA2" s="3" t="s">
        <v>23</v>
      </c>
      <c r="AB2" s="3" t="s">
        <v>24</v>
      </c>
      <c r="AC2" s="3" t="s">
        <v>25</v>
      </c>
      <c r="AD2" s="3" t="s">
        <v>26</v>
      </c>
      <c r="AE2" s="3" t="s">
        <v>27</v>
      </c>
      <c r="AF2" s="3" t="s">
        <v>28</v>
      </c>
      <c r="AG2" s="3" t="s">
        <v>29</v>
      </c>
      <c r="AH2" s="3" t="s">
        <v>30</v>
      </c>
      <c r="AI2" s="3" t="s">
        <v>31</v>
      </c>
      <c r="AJ2" s="3" t="s">
        <v>32</v>
      </c>
      <c r="AK2" s="3" t="s">
        <v>33</v>
      </c>
      <c r="AL2" s="3" t="s">
        <v>34</v>
      </c>
      <c r="AM2" s="3" t="s">
        <v>35</v>
      </c>
      <c r="AN2" s="3" t="s">
        <v>36</v>
      </c>
      <c r="AO2" s="3" t="s">
        <v>37</v>
      </c>
      <c r="AP2" s="3" t="s">
        <v>38</v>
      </c>
      <c r="AQ2" s="3" t="s">
        <v>39</v>
      </c>
      <c r="AR2" s="3" t="s">
        <v>40</v>
      </c>
      <c r="AS2" s="3" t="s">
        <v>41</v>
      </c>
      <c r="AT2" s="3" t="s">
        <v>42</v>
      </c>
      <c r="AU2" s="3" t="s">
        <v>43</v>
      </c>
      <c r="AV2" s="3" t="s">
        <v>44</v>
      </c>
      <c r="AW2" s="3" t="s">
        <v>45</v>
      </c>
      <c r="AX2" s="3" t="s">
        <v>46</v>
      </c>
      <c r="AY2" s="3" t="s">
        <v>47</v>
      </c>
      <c r="AZ2" s="3" t="s">
        <v>48</v>
      </c>
      <c r="BA2" s="3" t="s">
        <v>49</v>
      </c>
      <c r="BB2" s="3" t="s">
        <v>50</v>
      </c>
      <c r="BC2" s="3" t="s">
        <v>51</v>
      </c>
      <c r="BD2" s="3" t="s">
        <v>52</v>
      </c>
      <c r="BE2" s="3" t="s">
        <v>53</v>
      </c>
      <c r="BF2" s="3" t="s">
        <v>54</v>
      </c>
      <c r="BG2" s="3" t="s">
        <v>55</v>
      </c>
      <c r="BH2" s="3" t="s">
        <v>56</v>
      </c>
      <c r="BI2" s="3" t="s">
        <v>57</v>
      </c>
      <c r="BJ2" s="3" t="s">
        <v>58</v>
      </c>
      <c r="BK2" s="4" t="s">
        <v>59</v>
      </c>
      <c r="BL2" s="3"/>
      <c r="BM2" s="3"/>
      <c r="BN2" s="3"/>
      <c r="BO2" s="3"/>
    </row>
    <row r="3" spans="1:67" ht="384" thickBot="1" x14ac:dyDescent="0.35">
      <c r="A3" s="1"/>
      <c r="B3" s="2">
        <v>44581.853993055556</v>
      </c>
      <c r="C3" s="3" t="s">
        <v>60</v>
      </c>
      <c r="D3" s="3" t="s">
        <v>60</v>
      </c>
      <c r="E3" s="3" t="s">
        <v>60</v>
      </c>
      <c r="F3" s="3">
        <f>IF(E3="Yes",1,0)</f>
        <v>1</v>
      </c>
      <c r="G3" s="3" t="s">
        <v>61</v>
      </c>
      <c r="H3" s="3">
        <f>IF(G3="Freshman",1, IF(G3="Sophomore", 2, IF(G3="Junior", 3, IF(G3="Senior", 4))))</f>
        <v>4</v>
      </c>
      <c r="I3" s="3" t="s">
        <v>62</v>
      </c>
      <c r="J3" s="3" t="s">
        <v>63</v>
      </c>
      <c r="K3" s="3" t="s">
        <v>64</v>
      </c>
      <c r="L3" s="3" t="s">
        <v>63</v>
      </c>
      <c r="M3" s="3" t="s">
        <v>63</v>
      </c>
      <c r="N3" s="3" t="s">
        <v>65</v>
      </c>
      <c r="O3" s="3" t="s">
        <v>64</v>
      </c>
      <c r="P3" s="3" t="s">
        <v>65</v>
      </c>
      <c r="Q3" s="3" t="s">
        <v>65</v>
      </c>
      <c r="R3" s="3" t="s">
        <v>63</v>
      </c>
      <c r="S3" s="3" t="s">
        <v>63</v>
      </c>
      <c r="T3" s="3" t="s">
        <v>65</v>
      </c>
      <c r="U3" s="3" t="s">
        <v>63</v>
      </c>
      <c r="V3" s="3" t="s">
        <v>63</v>
      </c>
      <c r="W3" s="3" t="s">
        <v>63</v>
      </c>
      <c r="X3" s="3" t="s">
        <v>65</v>
      </c>
      <c r="Y3" s="3" t="s">
        <v>65</v>
      </c>
      <c r="Z3" s="3" t="s">
        <v>63</v>
      </c>
      <c r="AA3" s="3" t="s">
        <v>63</v>
      </c>
      <c r="AB3" s="3" t="s">
        <v>66</v>
      </c>
      <c r="AC3" s="3" t="s">
        <v>66</v>
      </c>
      <c r="AD3" s="3" t="s">
        <v>65</v>
      </c>
      <c r="AE3" s="3" t="s">
        <v>67</v>
      </c>
      <c r="AF3" s="3" t="s">
        <v>63</v>
      </c>
      <c r="AG3" s="3" t="s">
        <v>63</v>
      </c>
      <c r="AH3" s="3" t="s">
        <v>63</v>
      </c>
      <c r="AI3" s="3" t="s">
        <v>63</v>
      </c>
      <c r="AJ3" s="3" t="s">
        <v>66</v>
      </c>
      <c r="AK3" s="3" t="s">
        <v>65</v>
      </c>
      <c r="AL3" s="3" t="s">
        <v>63</v>
      </c>
      <c r="AM3" s="3" t="s">
        <v>63</v>
      </c>
      <c r="AN3" s="3" t="s">
        <v>68</v>
      </c>
      <c r="AO3" s="3" t="s">
        <v>69</v>
      </c>
      <c r="AP3" s="3" t="s">
        <v>68</v>
      </c>
      <c r="AQ3" s="3" t="s">
        <v>68</v>
      </c>
      <c r="AR3" s="3" t="s">
        <v>69</v>
      </c>
      <c r="AS3" s="3" t="s">
        <v>68</v>
      </c>
      <c r="AT3" s="3" t="s">
        <v>68</v>
      </c>
      <c r="AU3" s="3" t="s">
        <v>68</v>
      </c>
      <c r="AV3" s="3" t="s">
        <v>68</v>
      </c>
      <c r="AW3" s="3" t="s">
        <v>68</v>
      </c>
      <c r="AX3" s="3" t="s">
        <v>70</v>
      </c>
      <c r="AY3" s="3" t="s">
        <v>71</v>
      </c>
      <c r="AZ3" s="3" t="s">
        <v>72</v>
      </c>
      <c r="BA3" s="3" t="s">
        <v>73</v>
      </c>
      <c r="BB3" s="3" t="s">
        <v>72</v>
      </c>
      <c r="BC3" s="3" t="s">
        <v>74</v>
      </c>
      <c r="BD3" s="5">
        <v>3.8</v>
      </c>
      <c r="BE3" s="5">
        <v>4.3</v>
      </c>
      <c r="BF3" s="3" t="s">
        <v>75</v>
      </c>
      <c r="BG3" s="3" t="s">
        <v>76</v>
      </c>
      <c r="BH3" s="3" t="s">
        <v>77</v>
      </c>
      <c r="BI3" s="3" t="s">
        <v>78</v>
      </c>
      <c r="BJ3" s="3" t="s">
        <v>79</v>
      </c>
      <c r="BK3" s="4" t="s">
        <v>80</v>
      </c>
      <c r="BL3" s="3"/>
      <c r="BM3" s="3"/>
      <c r="BN3" s="3"/>
      <c r="BO3" s="3"/>
    </row>
    <row r="4" spans="1:67" ht="186" thickBot="1" x14ac:dyDescent="0.35">
      <c r="A4" s="1"/>
      <c r="B4" s="2">
        <v>44582.518912037034</v>
      </c>
      <c r="C4" s="3" t="s">
        <v>60</v>
      </c>
      <c r="D4" s="3" t="s">
        <v>60</v>
      </c>
      <c r="E4" s="3" t="s">
        <v>60</v>
      </c>
      <c r="F4" s="3">
        <f t="shared" ref="F4:F58" si="0">IF(E4="Yes",1,0)</f>
        <v>1</v>
      </c>
      <c r="G4" s="3" t="s">
        <v>61</v>
      </c>
      <c r="H4" s="3">
        <f t="shared" ref="H4:H58" si="1">IF(G4="Freshman",1, IF(G4="Sophomore", 2, IF(G4="Junior", 3, IF(G4="Senior", 4))))</f>
        <v>4</v>
      </c>
      <c r="I4" s="6">
        <v>44783</v>
      </c>
      <c r="J4" s="3" t="s">
        <v>67</v>
      </c>
      <c r="K4" s="3" t="s">
        <v>67</v>
      </c>
      <c r="L4" s="3" t="s">
        <v>65</v>
      </c>
      <c r="M4" s="3" t="s">
        <v>64</v>
      </c>
      <c r="N4" s="3" t="s">
        <v>64</v>
      </c>
      <c r="O4" s="3" t="s">
        <v>67</v>
      </c>
      <c r="P4" s="3" t="s">
        <v>65</v>
      </c>
      <c r="Q4" s="3" t="s">
        <v>65</v>
      </c>
      <c r="R4" s="3" t="s">
        <v>67</v>
      </c>
      <c r="S4" s="3" t="s">
        <v>67</v>
      </c>
      <c r="T4" s="3" t="s">
        <v>65</v>
      </c>
      <c r="U4" s="3" t="s">
        <v>65</v>
      </c>
      <c r="V4" s="3" t="s">
        <v>67</v>
      </c>
      <c r="W4" s="3" t="s">
        <v>65</v>
      </c>
      <c r="X4" s="3" t="s">
        <v>66</v>
      </c>
      <c r="Y4" s="3" t="s">
        <v>66</v>
      </c>
      <c r="Z4" s="3" t="s">
        <v>67</v>
      </c>
      <c r="AA4" s="3" t="s">
        <v>64</v>
      </c>
      <c r="AB4" s="3" t="s">
        <v>66</v>
      </c>
      <c r="AC4" s="3" t="s">
        <v>66</v>
      </c>
      <c r="AD4" s="3" t="s">
        <v>66</v>
      </c>
      <c r="AE4" s="3" t="s">
        <v>67</v>
      </c>
      <c r="AF4" s="3" t="s">
        <v>67</v>
      </c>
      <c r="AG4" s="3" t="s">
        <v>65</v>
      </c>
      <c r="AH4" s="3" t="s">
        <v>65</v>
      </c>
      <c r="AI4" s="3" t="s">
        <v>67</v>
      </c>
      <c r="AJ4" s="3" t="s">
        <v>67</v>
      </c>
      <c r="AK4" s="3" t="s">
        <v>66</v>
      </c>
      <c r="AL4" s="3" t="s">
        <v>65</v>
      </c>
      <c r="AM4" s="3" t="s">
        <v>67</v>
      </c>
      <c r="AN4" s="3" t="s">
        <v>68</v>
      </c>
      <c r="AO4" s="3" t="s">
        <v>68</v>
      </c>
      <c r="AP4" s="3" t="s">
        <v>69</v>
      </c>
      <c r="AQ4" s="3" t="s">
        <v>68</v>
      </c>
      <c r="AR4" s="3" t="s">
        <v>81</v>
      </c>
      <c r="AS4" s="3" t="s">
        <v>81</v>
      </c>
      <c r="AT4" s="3" t="s">
        <v>68</v>
      </c>
      <c r="AU4" s="3" t="s">
        <v>68</v>
      </c>
      <c r="AV4" s="3" t="s">
        <v>68</v>
      </c>
      <c r="AW4" s="3" t="s">
        <v>68</v>
      </c>
      <c r="AX4" s="3" t="s">
        <v>82</v>
      </c>
      <c r="AY4" s="3" t="s">
        <v>83</v>
      </c>
      <c r="AZ4" s="3" t="s">
        <v>73</v>
      </c>
      <c r="BA4" s="3" t="s">
        <v>73</v>
      </c>
      <c r="BB4" s="3" t="s">
        <v>72</v>
      </c>
      <c r="BC4" s="3" t="s">
        <v>84</v>
      </c>
      <c r="BD4" s="5">
        <v>4</v>
      </c>
      <c r="BE4" s="5">
        <v>4.5999999999999996</v>
      </c>
      <c r="BF4" s="3" t="s">
        <v>85</v>
      </c>
      <c r="BG4" s="3" t="s">
        <v>86</v>
      </c>
      <c r="BH4" s="3" t="s">
        <v>87</v>
      </c>
      <c r="BI4" s="3" t="s">
        <v>88</v>
      </c>
      <c r="BJ4" s="3" t="s">
        <v>89</v>
      </c>
      <c r="BK4" s="4" t="s">
        <v>90</v>
      </c>
      <c r="BL4" s="3"/>
      <c r="BM4" s="3"/>
      <c r="BN4" s="3"/>
      <c r="BO4" s="3"/>
    </row>
    <row r="5" spans="1:67" ht="186" thickBot="1" x14ac:dyDescent="0.35">
      <c r="A5" s="1"/>
      <c r="B5" s="2">
        <v>44586.515636574077</v>
      </c>
      <c r="C5" s="3" t="s">
        <v>60</v>
      </c>
      <c r="D5" s="3" t="s">
        <v>60</v>
      </c>
      <c r="E5" s="3" t="s">
        <v>60</v>
      </c>
      <c r="F5" s="3">
        <f t="shared" si="0"/>
        <v>1</v>
      </c>
      <c r="G5" s="3" t="s">
        <v>61</v>
      </c>
      <c r="H5" s="3">
        <f t="shared" si="1"/>
        <v>4</v>
      </c>
      <c r="I5" s="3" t="s">
        <v>62</v>
      </c>
      <c r="J5" s="3" t="s">
        <v>63</v>
      </c>
      <c r="K5" s="3" t="s">
        <v>64</v>
      </c>
      <c r="L5" s="3" t="s">
        <v>64</v>
      </c>
      <c r="M5" s="3" t="s">
        <v>67</v>
      </c>
      <c r="N5" s="3" t="s">
        <v>67</v>
      </c>
      <c r="O5" s="3" t="s">
        <v>67</v>
      </c>
      <c r="P5" s="3" t="s">
        <v>67</v>
      </c>
      <c r="Q5" s="3" t="s">
        <v>67</v>
      </c>
      <c r="R5" s="3" t="s">
        <v>64</v>
      </c>
      <c r="S5" s="3" t="s">
        <v>63</v>
      </c>
      <c r="T5" s="3" t="s">
        <v>63</v>
      </c>
      <c r="U5" s="3" t="s">
        <v>63</v>
      </c>
      <c r="V5" s="3" t="s">
        <v>63</v>
      </c>
      <c r="W5" s="3" t="s">
        <v>63</v>
      </c>
      <c r="X5" s="3" t="s">
        <v>63</v>
      </c>
      <c r="Y5" s="3" t="s">
        <v>65</v>
      </c>
      <c r="Z5" s="3" t="s">
        <v>65</v>
      </c>
      <c r="AA5" s="3" t="s">
        <v>65</v>
      </c>
      <c r="AB5" s="3" t="s">
        <v>65</v>
      </c>
      <c r="AC5" s="3" t="s">
        <v>67</v>
      </c>
      <c r="AD5" s="3" t="s">
        <v>63</v>
      </c>
      <c r="AE5" s="3" t="s">
        <v>63</v>
      </c>
      <c r="AF5" s="3" t="s">
        <v>64</v>
      </c>
      <c r="AG5" s="3" t="s">
        <v>65</v>
      </c>
      <c r="AH5" s="3" t="s">
        <v>64</v>
      </c>
      <c r="AI5" s="3" t="s">
        <v>64</v>
      </c>
      <c r="AJ5" s="3" t="s">
        <v>64</v>
      </c>
      <c r="AK5" s="3" t="s">
        <v>63</v>
      </c>
      <c r="AL5" s="3" t="s">
        <v>63</v>
      </c>
      <c r="AM5" s="3" t="s">
        <v>63</v>
      </c>
      <c r="AN5" s="3" t="s">
        <v>68</v>
      </c>
      <c r="AO5" s="3" t="s">
        <v>68</v>
      </c>
      <c r="AP5" s="3" t="s">
        <v>69</v>
      </c>
      <c r="AQ5" s="3" t="s">
        <v>69</v>
      </c>
      <c r="AR5" s="3" t="s">
        <v>69</v>
      </c>
      <c r="AS5" s="3" t="s">
        <v>68</v>
      </c>
      <c r="AT5" s="3" t="s">
        <v>68</v>
      </c>
      <c r="AU5" s="3" t="s">
        <v>68</v>
      </c>
      <c r="AV5" s="3" t="s">
        <v>68</v>
      </c>
      <c r="AW5" s="3" t="s">
        <v>68</v>
      </c>
      <c r="AX5" s="3" t="s">
        <v>91</v>
      </c>
      <c r="AY5" s="3" t="s">
        <v>92</v>
      </c>
      <c r="AZ5" s="3" t="s">
        <v>93</v>
      </c>
      <c r="BA5" s="3" t="s">
        <v>72</v>
      </c>
      <c r="BB5" s="3" t="s">
        <v>72</v>
      </c>
      <c r="BC5" s="3" t="s">
        <v>94</v>
      </c>
      <c r="BD5" s="5">
        <v>2.8</v>
      </c>
      <c r="BE5" s="5">
        <v>3.1</v>
      </c>
      <c r="BF5" s="3" t="s">
        <v>95</v>
      </c>
      <c r="BG5" s="3" t="s">
        <v>96</v>
      </c>
      <c r="BH5" s="3" t="s">
        <v>97</v>
      </c>
      <c r="BI5" s="3" t="s">
        <v>98</v>
      </c>
      <c r="BJ5" s="3" t="s">
        <v>89</v>
      </c>
      <c r="BK5" s="4" t="s">
        <v>99</v>
      </c>
      <c r="BL5" s="3"/>
      <c r="BM5" s="3"/>
      <c r="BN5" s="3"/>
      <c r="BO5" s="3"/>
    </row>
    <row r="6" spans="1:67" ht="238.8" thickBot="1" x14ac:dyDescent="0.35">
      <c r="A6" s="1"/>
      <c r="B6" s="2">
        <v>44587.364999999998</v>
      </c>
      <c r="C6" s="3" t="s">
        <v>60</v>
      </c>
      <c r="D6" s="3" t="s">
        <v>60</v>
      </c>
      <c r="E6" s="3" t="s">
        <v>60</v>
      </c>
      <c r="F6" s="3">
        <f t="shared" si="0"/>
        <v>1</v>
      </c>
      <c r="G6" s="3" t="s">
        <v>61</v>
      </c>
      <c r="H6" s="3">
        <f t="shared" si="1"/>
        <v>4</v>
      </c>
      <c r="I6" s="3" t="s">
        <v>62</v>
      </c>
      <c r="J6" s="3" t="s">
        <v>64</v>
      </c>
      <c r="K6" s="3" t="s">
        <v>63</v>
      </c>
      <c r="L6" s="3" t="s">
        <v>63</v>
      </c>
      <c r="M6" s="3" t="s">
        <v>67</v>
      </c>
      <c r="N6" s="3" t="s">
        <v>65</v>
      </c>
      <c r="O6" s="3" t="s">
        <v>64</v>
      </c>
      <c r="P6" s="3" t="s">
        <v>65</v>
      </c>
      <c r="Q6" s="3" t="s">
        <v>67</v>
      </c>
      <c r="R6" s="3" t="s">
        <v>64</v>
      </c>
      <c r="S6" s="3" t="s">
        <v>64</v>
      </c>
      <c r="T6" s="3" t="s">
        <v>64</v>
      </c>
      <c r="U6" s="3" t="s">
        <v>64</v>
      </c>
      <c r="V6" s="3" t="s">
        <v>64</v>
      </c>
      <c r="W6" s="3" t="s">
        <v>64</v>
      </c>
      <c r="X6" s="3" t="s">
        <v>64</v>
      </c>
      <c r="Y6" s="3" t="s">
        <v>64</v>
      </c>
      <c r="Z6" s="3" t="s">
        <v>64</v>
      </c>
      <c r="AA6" s="3" t="s">
        <v>64</v>
      </c>
      <c r="AB6" s="3" t="s">
        <v>65</v>
      </c>
      <c r="AC6" s="3" t="s">
        <v>64</v>
      </c>
      <c r="AD6" s="3" t="s">
        <v>64</v>
      </c>
      <c r="AE6" s="3" t="s">
        <v>64</v>
      </c>
      <c r="AF6" s="3" t="s">
        <v>65</v>
      </c>
      <c r="AG6" s="3" t="s">
        <v>64</v>
      </c>
      <c r="AH6" s="3" t="s">
        <v>63</v>
      </c>
      <c r="AI6" s="3" t="s">
        <v>64</v>
      </c>
      <c r="AJ6" s="3" t="s">
        <v>63</v>
      </c>
      <c r="AK6" s="3" t="s">
        <v>63</v>
      </c>
      <c r="AL6" s="3" t="s">
        <v>63</v>
      </c>
      <c r="AM6" s="3" t="s">
        <v>63</v>
      </c>
      <c r="AN6" s="3" t="s">
        <v>69</v>
      </c>
      <c r="AO6" s="3" t="s">
        <v>68</v>
      </c>
      <c r="AP6" s="3" t="s">
        <v>69</v>
      </c>
      <c r="AQ6" s="3" t="s">
        <v>69</v>
      </c>
      <c r="AR6" s="3" t="s">
        <v>68</v>
      </c>
      <c r="AS6" s="3" t="s">
        <v>68</v>
      </c>
      <c r="AT6" s="3" t="s">
        <v>68</v>
      </c>
      <c r="AU6" s="3" t="s">
        <v>69</v>
      </c>
      <c r="AV6" s="3" t="s">
        <v>68</v>
      </c>
      <c r="AW6" s="3" t="s">
        <v>69</v>
      </c>
      <c r="AX6" s="3" t="s">
        <v>91</v>
      </c>
      <c r="AY6" s="3" t="s">
        <v>92</v>
      </c>
      <c r="AZ6" s="3" t="s">
        <v>72</v>
      </c>
      <c r="BA6" s="3" t="s">
        <v>72</v>
      </c>
      <c r="BB6" s="3" t="s">
        <v>72</v>
      </c>
      <c r="BC6" s="3" t="s">
        <v>74</v>
      </c>
      <c r="BD6" s="5">
        <v>3.65</v>
      </c>
      <c r="BE6" s="5">
        <v>4</v>
      </c>
      <c r="BF6" s="3" t="s">
        <v>100</v>
      </c>
      <c r="BG6" s="3" t="s">
        <v>96</v>
      </c>
      <c r="BH6" s="3" t="s">
        <v>101</v>
      </c>
      <c r="BI6" s="3" t="s">
        <v>102</v>
      </c>
      <c r="BJ6" s="3" t="s">
        <v>103</v>
      </c>
      <c r="BK6" s="4" t="s">
        <v>104</v>
      </c>
      <c r="BL6" s="3"/>
      <c r="BM6" s="3"/>
      <c r="BN6" s="3"/>
      <c r="BO6" s="3"/>
    </row>
    <row r="7" spans="1:67" ht="199.2" thickBot="1" x14ac:dyDescent="0.35">
      <c r="A7" s="1"/>
      <c r="B7" s="2">
        <v>44587.495486111111</v>
      </c>
      <c r="C7" s="3" t="s">
        <v>60</v>
      </c>
      <c r="D7" s="3" t="s">
        <v>60</v>
      </c>
      <c r="E7" s="3" t="s">
        <v>105</v>
      </c>
      <c r="F7" s="3">
        <f t="shared" si="0"/>
        <v>0</v>
      </c>
      <c r="G7" s="3" t="s">
        <v>61</v>
      </c>
      <c r="H7" s="3">
        <f t="shared" si="1"/>
        <v>4</v>
      </c>
      <c r="I7" s="6">
        <v>44688</v>
      </c>
      <c r="J7" s="3" t="s">
        <v>65</v>
      </c>
      <c r="K7" s="3" t="s">
        <v>65</v>
      </c>
      <c r="L7" s="3" t="s">
        <v>64</v>
      </c>
      <c r="M7" s="3" t="s">
        <v>64</v>
      </c>
      <c r="N7" s="3" t="s">
        <v>65</v>
      </c>
      <c r="O7" s="3" t="s">
        <v>64</v>
      </c>
      <c r="P7" s="3" t="s">
        <v>64</v>
      </c>
      <c r="Q7" s="3" t="s">
        <v>67</v>
      </c>
      <c r="R7" s="3" t="s">
        <v>64</v>
      </c>
      <c r="S7" s="3" t="s">
        <v>67</v>
      </c>
      <c r="T7" s="3" t="s">
        <v>65</v>
      </c>
      <c r="U7" s="3" t="s">
        <v>64</v>
      </c>
      <c r="V7" s="3" t="s">
        <v>64</v>
      </c>
      <c r="W7" s="3" t="s">
        <v>67</v>
      </c>
      <c r="X7" s="3" t="s">
        <v>64</v>
      </c>
      <c r="Y7" s="3" t="s">
        <v>65</v>
      </c>
      <c r="Z7" s="3" t="s">
        <v>63</v>
      </c>
      <c r="AA7" s="3" t="s">
        <v>63</v>
      </c>
      <c r="AB7" s="3" t="s">
        <v>63</v>
      </c>
      <c r="AC7" s="3" t="s">
        <v>63</v>
      </c>
      <c r="AD7" s="3" t="s">
        <v>63</v>
      </c>
      <c r="AE7" s="3" t="s">
        <v>67</v>
      </c>
      <c r="AF7" s="3" t="s">
        <v>63</v>
      </c>
      <c r="AG7" s="3" t="s">
        <v>64</v>
      </c>
      <c r="AH7" s="3" t="s">
        <v>64</v>
      </c>
      <c r="AI7" s="3" t="s">
        <v>64</v>
      </c>
      <c r="AJ7" s="3" t="s">
        <v>63</v>
      </c>
      <c r="AK7" s="3" t="s">
        <v>63</v>
      </c>
      <c r="AL7" s="3" t="s">
        <v>63</v>
      </c>
      <c r="AM7" s="3" t="s">
        <v>63</v>
      </c>
      <c r="AN7" s="3" t="s">
        <v>68</v>
      </c>
      <c r="AO7" s="3" t="s">
        <v>69</v>
      </c>
      <c r="AP7" s="3" t="s">
        <v>81</v>
      </c>
      <c r="AQ7" s="3" t="s">
        <v>68</v>
      </c>
      <c r="AR7" s="3" t="s">
        <v>68</v>
      </c>
      <c r="AS7" s="3" t="s">
        <v>68</v>
      </c>
      <c r="AT7" s="3" t="s">
        <v>68</v>
      </c>
      <c r="AU7" s="3" t="s">
        <v>69</v>
      </c>
      <c r="AV7" s="3" t="s">
        <v>69</v>
      </c>
      <c r="AW7" s="3" t="s">
        <v>68</v>
      </c>
      <c r="AX7" s="3" t="s">
        <v>82</v>
      </c>
      <c r="AY7" s="3" t="s">
        <v>83</v>
      </c>
      <c r="AZ7" s="3" t="s">
        <v>72</v>
      </c>
      <c r="BA7" s="3" t="s">
        <v>72</v>
      </c>
      <c r="BB7" s="3" t="s">
        <v>72</v>
      </c>
      <c r="BC7" s="3" t="s">
        <v>74</v>
      </c>
      <c r="BD7" s="5">
        <v>3.74</v>
      </c>
      <c r="BE7" s="5">
        <v>4.4000000000000004</v>
      </c>
      <c r="BF7" s="3" t="s">
        <v>95</v>
      </c>
      <c r="BG7" s="3" t="s">
        <v>106</v>
      </c>
      <c r="BH7" s="3" t="s">
        <v>77</v>
      </c>
      <c r="BI7" s="3" t="s">
        <v>107</v>
      </c>
      <c r="BJ7" s="3" t="s">
        <v>79</v>
      </c>
      <c r="BK7" s="4" t="s">
        <v>108</v>
      </c>
      <c r="BL7" s="3"/>
      <c r="BM7" s="3"/>
      <c r="BN7" s="3"/>
      <c r="BO7" s="3"/>
    </row>
    <row r="8" spans="1:67" ht="265.2" thickBot="1" x14ac:dyDescent="0.35">
      <c r="B8" s="2">
        <v>44587.501631944448</v>
      </c>
      <c r="C8" s="3" t="s">
        <v>60</v>
      </c>
      <c r="D8" s="3" t="s">
        <v>60</v>
      </c>
      <c r="E8" s="3" t="s">
        <v>60</v>
      </c>
      <c r="F8" s="3">
        <f t="shared" si="0"/>
        <v>1</v>
      </c>
      <c r="G8" s="3" t="s">
        <v>61</v>
      </c>
      <c r="H8" s="3">
        <f t="shared" si="1"/>
        <v>4</v>
      </c>
      <c r="I8" s="3" t="s">
        <v>62</v>
      </c>
      <c r="J8" s="3" t="s">
        <v>64</v>
      </c>
      <c r="K8" s="3" t="s">
        <v>64</v>
      </c>
      <c r="L8" s="3" t="s">
        <v>64</v>
      </c>
      <c r="M8" s="3" t="s">
        <v>64</v>
      </c>
      <c r="N8" s="3" t="s">
        <v>65</v>
      </c>
      <c r="O8" s="3" t="s">
        <v>65</v>
      </c>
      <c r="P8" s="3" t="s">
        <v>65</v>
      </c>
      <c r="Q8" s="3" t="s">
        <v>65</v>
      </c>
      <c r="R8" s="3" t="s">
        <v>65</v>
      </c>
      <c r="S8" s="3" t="s">
        <v>65</v>
      </c>
      <c r="T8" s="3" t="s">
        <v>66</v>
      </c>
      <c r="U8" s="3" t="s">
        <v>65</v>
      </c>
      <c r="V8" s="3" t="s">
        <v>65</v>
      </c>
      <c r="W8" s="3" t="s">
        <v>67</v>
      </c>
      <c r="X8" s="3" t="s">
        <v>64</v>
      </c>
      <c r="Y8" s="3" t="s">
        <v>66</v>
      </c>
      <c r="Z8" s="3" t="s">
        <v>64</v>
      </c>
      <c r="AA8" s="3" t="s">
        <v>64</v>
      </c>
      <c r="AB8" s="3" t="s">
        <v>66</v>
      </c>
      <c r="AC8" s="3" t="s">
        <v>66</v>
      </c>
      <c r="AD8" s="3" t="s">
        <v>65</v>
      </c>
      <c r="AE8" s="3" t="s">
        <v>67</v>
      </c>
      <c r="AF8" s="3" t="s">
        <v>67</v>
      </c>
      <c r="AG8" s="3" t="s">
        <v>67</v>
      </c>
      <c r="AH8" s="3" t="s">
        <v>67</v>
      </c>
      <c r="AI8" s="3" t="s">
        <v>65</v>
      </c>
      <c r="AJ8" s="3" t="s">
        <v>66</v>
      </c>
      <c r="AK8" s="3" t="s">
        <v>66</v>
      </c>
      <c r="AL8" s="3" t="s">
        <v>65</v>
      </c>
      <c r="AM8" s="3" t="s">
        <v>64</v>
      </c>
      <c r="AN8" s="3" t="s">
        <v>68</v>
      </c>
      <c r="AO8" s="3" t="s">
        <v>109</v>
      </c>
      <c r="AP8" s="3" t="s">
        <v>68</v>
      </c>
      <c r="AQ8" s="3" t="s">
        <v>68</v>
      </c>
      <c r="AR8" s="3" t="s">
        <v>68</v>
      </c>
      <c r="AS8" s="3" t="s">
        <v>68</v>
      </c>
      <c r="AT8" s="3" t="s">
        <v>68</v>
      </c>
      <c r="AU8" s="3" t="s">
        <v>68</v>
      </c>
      <c r="AV8" s="3" t="s">
        <v>68</v>
      </c>
      <c r="AW8" s="3" t="s">
        <v>68</v>
      </c>
      <c r="AX8" s="3" t="s">
        <v>70</v>
      </c>
      <c r="AY8" s="3" t="s">
        <v>71</v>
      </c>
      <c r="AZ8" s="3" t="s">
        <v>72</v>
      </c>
      <c r="BA8" s="3" t="s">
        <v>72</v>
      </c>
      <c r="BB8" s="3" t="s">
        <v>72</v>
      </c>
      <c r="BC8" s="3" t="s">
        <v>94</v>
      </c>
      <c r="BD8" s="5">
        <v>4</v>
      </c>
      <c r="BE8" s="5">
        <v>4.3</v>
      </c>
      <c r="BF8" s="3" t="s">
        <v>110</v>
      </c>
      <c r="BG8" s="3" t="s">
        <v>111</v>
      </c>
      <c r="BH8" s="3" t="s">
        <v>77</v>
      </c>
      <c r="BI8" s="3" t="s">
        <v>112</v>
      </c>
      <c r="BJ8" s="3" t="s">
        <v>103</v>
      </c>
      <c r="BK8" s="4" t="s">
        <v>113</v>
      </c>
      <c r="BL8" s="3"/>
      <c r="BM8" s="3"/>
      <c r="BN8" s="3"/>
      <c r="BO8" s="3"/>
    </row>
    <row r="9" spans="1:67" ht="186" thickBot="1" x14ac:dyDescent="0.35">
      <c r="B9" s="2">
        <v>44589.391400462962</v>
      </c>
      <c r="C9" s="3" t="s">
        <v>60</v>
      </c>
      <c r="D9" s="3" t="s">
        <v>60</v>
      </c>
      <c r="E9" s="3" t="s">
        <v>60</v>
      </c>
      <c r="F9" s="3">
        <f t="shared" si="0"/>
        <v>1</v>
      </c>
      <c r="G9" s="3" t="s">
        <v>61</v>
      </c>
      <c r="H9" s="3">
        <f t="shared" si="1"/>
        <v>4</v>
      </c>
      <c r="I9" s="6">
        <v>44783</v>
      </c>
      <c r="J9" s="3" t="s">
        <v>65</v>
      </c>
      <c r="K9" s="3" t="s">
        <v>65</v>
      </c>
      <c r="L9" s="3" t="s">
        <v>65</v>
      </c>
      <c r="M9" s="3" t="s">
        <v>64</v>
      </c>
      <c r="N9" s="3" t="s">
        <v>65</v>
      </c>
      <c r="O9" s="3" t="s">
        <v>64</v>
      </c>
      <c r="P9" s="3" t="s">
        <v>64</v>
      </c>
      <c r="Q9" s="3" t="s">
        <v>64</v>
      </c>
      <c r="R9" s="3" t="s">
        <v>67</v>
      </c>
      <c r="S9" s="3" t="s">
        <v>67</v>
      </c>
      <c r="T9" s="3" t="s">
        <v>66</v>
      </c>
      <c r="U9" s="3" t="s">
        <v>65</v>
      </c>
      <c r="V9" s="3" t="s">
        <v>66</v>
      </c>
      <c r="W9" s="3" t="s">
        <v>67</v>
      </c>
      <c r="X9" s="3" t="s">
        <v>67</v>
      </c>
      <c r="Y9" s="3" t="s">
        <v>66</v>
      </c>
      <c r="Z9" s="3" t="s">
        <v>64</v>
      </c>
      <c r="AA9" s="3" t="s">
        <v>65</v>
      </c>
      <c r="AB9" s="3" t="s">
        <v>66</v>
      </c>
      <c r="AC9" s="3" t="s">
        <v>63</v>
      </c>
      <c r="AD9" s="3" t="s">
        <v>67</v>
      </c>
      <c r="AE9" s="3" t="s">
        <v>67</v>
      </c>
      <c r="AF9" s="3" t="s">
        <v>67</v>
      </c>
      <c r="AG9" s="3" t="s">
        <v>66</v>
      </c>
      <c r="AH9" s="3" t="s">
        <v>67</v>
      </c>
      <c r="AI9" s="3" t="s">
        <v>67</v>
      </c>
      <c r="AJ9" s="3" t="s">
        <v>66</v>
      </c>
      <c r="AK9" s="3" t="s">
        <v>66</v>
      </c>
      <c r="AL9" s="3" t="s">
        <v>65</v>
      </c>
      <c r="AM9" s="3" t="s">
        <v>67</v>
      </c>
      <c r="AN9" s="3" t="s">
        <v>81</v>
      </c>
      <c r="AO9" s="3" t="s">
        <v>68</v>
      </c>
      <c r="AP9" s="3" t="s">
        <v>68</v>
      </c>
      <c r="AQ9" s="3" t="s">
        <v>68</v>
      </c>
      <c r="AR9" s="3" t="s">
        <v>68</v>
      </c>
      <c r="AS9" s="3" t="s">
        <v>68</v>
      </c>
      <c r="AT9" s="3" t="s">
        <v>68</v>
      </c>
      <c r="AU9" s="3" t="s">
        <v>68</v>
      </c>
      <c r="AV9" s="3" t="s">
        <v>68</v>
      </c>
      <c r="AW9" s="3" t="s">
        <v>68</v>
      </c>
      <c r="AX9" s="3" t="s">
        <v>70</v>
      </c>
      <c r="AY9" s="3" t="s">
        <v>71</v>
      </c>
      <c r="AZ9" s="3" t="s">
        <v>72</v>
      </c>
      <c r="BA9" s="3" t="s">
        <v>93</v>
      </c>
      <c r="BB9" s="3" t="s">
        <v>72</v>
      </c>
      <c r="BC9" s="3" t="s">
        <v>94</v>
      </c>
      <c r="BD9" s="5">
        <v>4</v>
      </c>
      <c r="BE9" s="5">
        <v>4.5</v>
      </c>
      <c r="BF9" s="3" t="s">
        <v>75</v>
      </c>
      <c r="BG9" s="3" t="s">
        <v>114</v>
      </c>
      <c r="BH9" s="3" t="s">
        <v>87</v>
      </c>
      <c r="BI9" s="3" t="s">
        <v>115</v>
      </c>
      <c r="BJ9" s="3" t="s">
        <v>89</v>
      </c>
      <c r="BK9" s="4" t="s">
        <v>116</v>
      </c>
      <c r="BL9" s="3"/>
      <c r="BM9" s="3"/>
      <c r="BN9" s="3"/>
      <c r="BO9" s="3"/>
    </row>
    <row r="10" spans="1:67" ht="186" thickBot="1" x14ac:dyDescent="0.35">
      <c r="B10" s="2">
        <v>44592.427881944444</v>
      </c>
      <c r="C10" s="3" t="s">
        <v>60</v>
      </c>
      <c r="D10" s="3" t="s">
        <v>60</v>
      </c>
      <c r="E10" s="3" t="s">
        <v>60</v>
      </c>
      <c r="F10" s="3">
        <f t="shared" si="0"/>
        <v>1</v>
      </c>
      <c r="G10" s="3" t="s">
        <v>117</v>
      </c>
      <c r="H10" s="3">
        <f t="shared" si="1"/>
        <v>2</v>
      </c>
      <c r="I10" s="6">
        <v>44563</v>
      </c>
      <c r="J10" s="3" t="s">
        <v>64</v>
      </c>
      <c r="K10" s="3" t="s">
        <v>63</v>
      </c>
      <c r="L10" s="3" t="s">
        <v>64</v>
      </c>
      <c r="M10" s="3" t="s">
        <v>65</v>
      </c>
      <c r="N10" s="3" t="s">
        <v>67</v>
      </c>
      <c r="O10" s="3" t="s">
        <v>64</v>
      </c>
      <c r="P10" s="3" t="s">
        <v>65</v>
      </c>
      <c r="Q10" s="3" t="s">
        <v>65</v>
      </c>
      <c r="R10" s="3" t="s">
        <v>64</v>
      </c>
      <c r="S10" s="3" t="s">
        <v>64</v>
      </c>
      <c r="T10" s="3" t="s">
        <v>65</v>
      </c>
      <c r="U10" s="3" t="s">
        <v>64</v>
      </c>
      <c r="V10" s="3" t="s">
        <v>63</v>
      </c>
      <c r="W10" s="3" t="s">
        <v>63</v>
      </c>
      <c r="X10" s="3" t="s">
        <v>64</v>
      </c>
      <c r="Y10" s="3" t="s">
        <v>67</v>
      </c>
      <c r="Z10" s="3" t="s">
        <v>63</v>
      </c>
      <c r="AA10" s="3" t="s">
        <v>63</v>
      </c>
      <c r="AB10" s="3" t="s">
        <v>67</v>
      </c>
      <c r="AC10" s="3" t="s">
        <v>65</v>
      </c>
      <c r="AD10" s="3" t="s">
        <v>63</v>
      </c>
      <c r="AE10" s="3" t="s">
        <v>65</v>
      </c>
      <c r="AF10" s="3" t="s">
        <v>64</v>
      </c>
      <c r="AG10" s="3" t="s">
        <v>65</v>
      </c>
      <c r="AH10" s="3" t="s">
        <v>65</v>
      </c>
      <c r="AI10" s="3" t="s">
        <v>63</v>
      </c>
      <c r="AJ10" s="3" t="s">
        <v>65</v>
      </c>
      <c r="AK10" s="3" t="s">
        <v>64</v>
      </c>
      <c r="AL10" s="3" t="s">
        <v>63</v>
      </c>
      <c r="AM10" s="3" t="s">
        <v>63</v>
      </c>
      <c r="AN10" s="3" t="s">
        <v>68</v>
      </c>
      <c r="AO10" s="3" t="s">
        <v>69</v>
      </c>
      <c r="AP10" s="3" t="s">
        <v>69</v>
      </c>
      <c r="AQ10" s="3" t="s">
        <v>69</v>
      </c>
      <c r="AR10" s="3" t="s">
        <v>68</v>
      </c>
      <c r="AS10" s="3" t="s">
        <v>68</v>
      </c>
      <c r="AT10" s="3" t="s">
        <v>69</v>
      </c>
      <c r="AU10" s="3" t="s">
        <v>68</v>
      </c>
      <c r="AV10" s="3" t="s">
        <v>68</v>
      </c>
      <c r="AW10" s="3" t="s">
        <v>68</v>
      </c>
      <c r="AX10" s="3" t="s">
        <v>82</v>
      </c>
      <c r="AY10" s="3" t="s">
        <v>83</v>
      </c>
      <c r="AZ10" s="3" t="s">
        <v>72</v>
      </c>
      <c r="BA10" s="3" t="s">
        <v>93</v>
      </c>
      <c r="BB10" s="3" t="s">
        <v>72</v>
      </c>
      <c r="BC10" s="3" t="s">
        <v>94</v>
      </c>
      <c r="BD10" s="5">
        <v>4</v>
      </c>
      <c r="BE10" s="5">
        <v>4.16</v>
      </c>
      <c r="BF10" s="3" t="s">
        <v>118</v>
      </c>
      <c r="BG10" s="3" t="s">
        <v>119</v>
      </c>
      <c r="BH10" s="3" t="s">
        <v>77</v>
      </c>
      <c r="BI10" s="3" t="s">
        <v>120</v>
      </c>
      <c r="BJ10" s="3" t="s">
        <v>79</v>
      </c>
      <c r="BK10" s="4" t="s">
        <v>80</v>
      </c>
      <c r="BL10" s="3"/>
      <c r="BM10" s="3"/>
      <c r="BN10" s="3"/>
      <c r="BO10" s="3"/>
    </row>
    <row r="11" spans="1:67" ht="370.8" thickBot="1" x14ac:dyDescent="0.35">
      <c r="B11" s="2">
        <v>44592.435115740744</v>
      </c>
      <c r="C11" s="3" t="s">
        <v>60</v>
      </c>
      <c r="D11" s="3" t="s">
        <v>60</v>
      </c>
      <c r="E11" s="3" t="s">
        <v>60</v>
      </c>
      <c r="F11" s="3">
        <f t="shared" si="0"/>
        <v>1</v>
      </c>
      <c r="G11" s="3" t="s">
        <v>61</v>
      </c>
      <c r="H11" s="3">
        <f t="shared" si="1"/>
        <v>4</v>
      </c>
      <c r="I11" s="3" t="s">
        <v>62</v>
      </c>
      <c r="J11" s="3" t="s">
        <v>65</v>
      </c>
      <c r="K11" s="3" t="s">
        <v>63</v>
      </c>
      <c r="L11" s="3" t="s">
        <v>63</v>
      </c>
      <c r="M11" s="3" t="s">
        <v>64</v>
      </c>
      <c r="N11" s="3" t="s">
        <v>67</v>
      </c>
      <c r="O11" s="3" t="s">
        <v>63</v>
      </c>
      <c r="P11" s="3" t="s">
        <v>66</v>
      </c>
      <c r="Q11" s="3" t="s">
        <v>65</v>
      </c>
      <c r="R11" s="3" t="s">
        <v>65</v>
      </c>
      <c r="S11" s="3" t="s">
        <v>64</v>
      </c>
      <c r="T11" s="3" t="s">
        <v>63</v>
      </c>
      <c r="U11" s="3" t="s">
        <v>64</v>
      </c>
      <c r="V11" s="3" t="s">
        <v>63</v>
      </c>
      <c r="W11" s="3" t="s">
        <v>65</v>
      </c>
      <c r="X11" s="3" t="s">
        <v>65</v>
      </c>
      <c r="Y11" s="3" t="s">
        <v>67</v>
      </c>
      <c r="Z11" s="3" t="s">
        <v>64</v>
      </c>
      <c r="AA11" s="3" t="s">
        <v>65</v>
      </c>
      <c r="AB11" s="3" t="s">
        <v>67</v>
      </c>
      <c r="AC11" s="3" t="s">
        <v>66</v>
      </c>
      <c r="AD11" s="3" t="s">
        <v>64</v>
      </c>
      <c r="AE11" s="3" t="s">
        <v>63</v>
      </c>
      <c r="AF11" s="3" t="s">
        <v>65</v>
      </c>
      <c r="AG11" s="3" t="s">
        <v>65</v>
      </c>
      <c r="AH11" s="3" t="s">
        <v>64</v>
      </c>
      <c r="AI11" s="3" t="s">
        <v>63</v>
      </c>
      <c r="AJ11" s="3" t="s">
        <v>63</v>
      </c>
      <c r="AK11" s="3" t="s">
        <v>63</v>
      </c>
      <c r="AL11" s="3" t="s">
        <v>64</v>
      </c>
      <c r="AM11" s="3" t="s">
        <v>63</v>
      </c>
      <c r="AN11" s="3" t="s">
        <v>81</v>
      </c>
      <c r="AO11" s="3" t="s">
        <v>68</v>
      </c>
      <c r="AP11" s="3" t="s">
        <v>68</v>
      </c>
      <c r="AQ11" s="3" t="s">
        <v>81</v>
      </c>
      <c r="AR11" s="3" t="s">
        <v>81</v>
      </c>
      <c r="AS11" s="3" t="s">
        <v>81</v>
      </c>
      <c r="AT11" s="3" t="s">
        <v>68</v>
      </c>
      <c r="AU11" s="3" t="s">
        <v>81</v>
      </c>
      <c r="AV11" s="3" t="s">
        <v>68</v>
      </c>
      <c r="AW11" s="3" t="s">
        <v>68</v>
      </c>
      <c r="AX11" s="3" t="s">
        <v>82</v>
      </c>
      <c r="AY11" s="3" t="s">
        <v>83</v>
      </c>
      <c r="AZ11" s="3" t="s">
        <v>93</v>
      </c>
      <c r="BA11" s="3" t="s">
        <v>121</v>
      </c>
      <c r="BB11" s="3" t="s">
        <v>72</v>
      </c>
      <c r="BC11" s="3" t="s">
        <v>84</v>
      </c>
      <c r="BD11" s="5">
        <v>3</v>
      </c>
      <c r="BE11" s="5">
        <v>3.8</v>
      </c>
      <c r="BF11" s="3" t="s">
        <v>100</v>
      </c>
      <c r="BG11" s="3" t="s">
        <v>122</v>
      </c>
      <c r="BH11" s="3" t="s">
        <v>77</v>
      </c>
      <c r="BI11" s="3" t="s">
        <v>123</v>
      </c>
      <c r="BJ11" s="3" t="s">
        <v>124</v>
      </c>
      <c r="BK11" s="4" t="s">
        <v>125</v>
      </c>
      <c r="BL11" s="3"/>
      <c r="BM11" s="3"/>
      <c r="BN11" s="3"/>
      <c r="BO11" s="3"/>
    </row>
    <row r="12" spans="1:67" ht="212.4" thickBot="1" x14ac:dyDescent="0.35">
      <c r="B12" s="2">
        <v>44592.452002314814</v>
      </c>
      <c r="C12" s="3" t="s">
        <v>60</v>
      </c>
      <c r="D12" s="3" t="s">
        <v>60</v>
      </c>
      <c r="E12" s="3" t="s">
        <v>60</v>
      </c>
      <c r="F12" s="3">
        <f t="shared" si="0"/>
        <v>1</v>
      </c>
      <c r="G12" s="3" t="s">
        <v>126</v>
      </c>
      <c r="H12" s="3">
        <f t="shared" si="1"/>
        <v>3</v>
      </c>
      <c r="I12" s="6">
        <v>44688</v>
      </c>
      <c r="J12" s="3" t="s">
        <v>65</v>
      </c>
      <c r="K12" s="3" t="s">
        <v>65</v>
      </c>
      <c r="L12" s="3" t="s">
        <v>65</v>
      </c>
      <c r="M12" s="3" t="s">
        <v>64</v>
      </c>
      <c r="N12" s="3" t="s">
        <v>67</v>
      </c>
      <c r="O12" s="3" t="s">
        <v>65</v>
      </c>
      <c r="P12" s="3" t="s">
        <v>65</v>
      </c>
      <c r="Q12" s="3" t="s">
        <v>64</v>
      </c>
      <c r="R12" s="3" t="s">
        <v>64</v>
      </c>
      <c r="S12" s="3" t="s">
        <v>67</v>
      </c>
      <c r="T12" s="3" t="s">
        <v>66</v>
      </c>
      <c r="U12" s="3" t="s">
        <v>64</v>
      </c>
      <c r="V12" s="3" t="s">
        <v>63</v>
      </c>
      <c r="W12" s="3" t="s">
        <v>65</v>
      </c>
      <c r="X12" s="3" t="s">
        <v>65</v>
      </c>
      <c r="Y12" s="3" t="s">
        <v>63</v>
      </c>
      <c r="Z12" s="3" t="s">
        <v>67</v>
      </c>
      <c r="AA12" s="3" t="s">
        <v>63</v>
      </c>
      <c r="AB12" s="3" t="s">
        <v>66</v>
      </c>
      <c r="AC12" s="3" t="s">
        <v>66</v>
      </c>
      <c r="AD12" s="3" t="s">
        <v>65</v>
      </c>
      <c r="AE12" s="3" t="s">
        <v>65</v>
      </c>
      <c r="AF12" s="3" t="s">
        <v>64</v>
      </c>
      <c r="AG12" s="3" t="s">
        <v>67</v>
      </c>
      <c r="AH12" s="3" t="s">
        <v>64</v>
      </c>
      <c r="AI12" s="3" t="s">
        <v>65</v>
      </c>
      <c r="AJ12" s="3" t="s">
        <v>65</v>
      </c>
      <c r="AK12" s="3" t="s">
        <v>67</v>
      </c>
      <c r="AL12" s="3" t="s">
        <v>64</v>
      </c>
      <c r="AM12" s="3" t="s">
        <v>64</v>
      </c>
      <c r="AN12" s="3" t="s">
        <v>68</v>
      </c>
      <c r="AO12" s="3" t="s">
        <v>68</v>
      </c>
      <c r="AP12" s="3" t="s">
        <v>68</v>
      </c>
      <c r="AQ12" s="3" t="s">
        <v>68</v>
      </c>
      <c r="AR12" s="3" t="s">
        <v>68</v>
      </c>
      <c r="AS12" s="3" t="s">
        <v>68</v>
      </c>
      <c r="AT12" s="3" t="s">
        <v>68</v>
      </c>
      <c r="AU12" s="3" t="s">
        <v>69</v>
      </c>
      <c r="AV12" s="3" t="s">
        <v>69</v>
      </c>
      <c r="AW12" s="3" t="s">
        <v>68</v>
      </c>
      <c r="AX12" s="3" t="s">
        <v>82</v>
      </c>
      <c r="AY12" s="3" t="s">
        <v>83</v>
      </c>
      <c r="AZ12" s="3" t="s">
        <v>73</v>
      </c>
      <c r="BA12" s="3" t="s">
        <v>72</v>
      </c>
      <c r="BB12" s="3" t="s">
        <v>72</v>
      </c>
      <c r="BC12" s="3" t="s">
        <v>94</v>
      </c>
      <c r="BD12" s="5">
        <v>4</v>
      </c>
      <c r="BE12" s="5">
        <v>4.3</v>
      </c>
      <c r="BF12" s="3" t="s">
        <v>75</v>
      </c>
      <c r="BG12" s="3" t="s">
        <v>127</v>
      </c>
      <c r="BH12" s="3" t="s">
        <v>87</v>
      </c>
      <c r="BI12" s="3" t="s">
        <v>128</v>
      </c>
      <c r="BJ12" s="3" t="s">
        <v>89</v>
      </c>
      <c r="BK12" s="4" t="s">
        <v>129</v>
      </c>
      <c r="BL12" s="3"/>
      <c r="BM12" s="3"/>
      <c r="BN12" s="3"/>
      <c r="BO12" s="3"/>
    </row>
    <row r="13" spans="1:67" ht="186" thickBot="1" x14ac:dyDescent="0.35">
      <c r="B13" s="2">
        <v>44592.530162037037</v>
      </c>
      <c r="C13" s="3" t="s">
        <v>60</v>
      </c>
      <c r="D13" s="3" t="s">
        <v>60</v>
      </c>
      <c r="E13" s="3" t="s">
        <v>60</v>
      </c>
      <c r="F13" s="3">
        <f t="shared" si="0"/>
        <v>1</v>
      </c>
      <c r="G13" s="3" t="s">
        <v>61</v>
      </c>
      <c r="H13" s="3">
        <f t="shared" si="1"/>
        <v>4</v>
      </c>
      <c r="I13" s="6">
        <v>44688</v>
      </c>
      <c r="J13" s="3" t="s">
        <v>63</v>
      </c>
      <c r="K13" s="3" t="s">
        <v>63</v>
      </c>
      <c r="L13" s="3" t="s">
        <v>63</v>
      </c>
      <c r="M13" s="3" t="s">
        <v>67</v>
      </c>
      <c r="N13" s="3" t="s">
        <v>65</v>
      </c>
      <c r="O13" s="3" t="s">
        <v>63</v>
      </c>
      <c r="P13" s="3" t="s">
        <v>64</v>
      </c>
      <c r="Q13" s="3" t="s">
        <v>65</v>
      </c>
      <c r="R13" s="3" t="s">
        <v>66</v>
      </c>
      <c r="S13" s="3" t="s">
        <v>63</v>
      </c>
      <c r="T13" s="3" t="s">
        <v>65</v>
      </c>
      <c r="U13" s="3" t="s">
        <v>63</v>
      </c>
      <c r="V13" s="3" t="s">
        <v>67</v>
      </c>
      <c r="W13" s="3" t="s">
        <v>67</v>
      </c>
      <c r="X13" s="3" t="s">
        <v>67</v>
      </c>
      <c r="Y13" s="3" t="s">
        <v>67</v>
      </c>
      <c r="Z13" s="3" t="s">
        <v>65</v>
      </c>
      <c r="AA13" s="3" t="s">
        <v>63</v>
      </c>
      <c r="AB13" s="3" t="s">
        <v>67</v>
      </c>
      <c r="AC13" s="3" t="s">
        <v>65</v>
      </c>
      <c r="AD13" s="3" t="s">
        <v>67</v>
      </c>
      <c r="AE13" s="3" t="s">
        <v>63</v>
      </c>
      <c r="AF13" s="3" t="s">
        <v>63</v>
      </c>
      <c r="AG13" s="3" t="s">
        <v>63</v>
      </c>
      <c r="AH13" s="3" t="s">
        <v>65</v>
      </c>
      <c r="AI13" s="3" t="s">
        <v>63</v>
      </c>
      <c r="AJ13" s="3" t="s">
        <v>63</v>
      </c>
      <c r="AK13" s="3" t="s">
        <v>65</v>
      </c>
      <c r="AL13" s="3" t="s">
        <v>63</v>
      </c>
      <c r="AM13" s="3" t="s">
        <v>65</v>
      </c>
      <c r="AN13" s="3" t="s">
        <v>81</v>
      </c>
      <c r="AO13" s="3" t="s">
        <v>81</v>
      </c>
      <c r="AP13" s="3" t="s">
        <v>69</v>
      </c>
      <c r="AQ13" s="3" t="s">
        <v>68</v>
      </c>
      <c r="AR13" s="3" t="s">
        <v>81</v>
      </c>
      <c r="AS13" s="3" t="s">
        <v>81</v>
      </c>
      <c r="AT13" s="3" t="s">
        <v>81</v>
      </c>
      <c r="AU13" s="3" t="s">
        <v>81</v>
      </c>
      <c r="AV13" s="3" t="s">
        <v>81</v>
      </c>
      <c r="AW13" s="3" t="s">
        <v>69</v>
      </c>
      <c r="AX13" s="3" t="s">
        <v>82</v>
      </c>
      <c r="AY13" s="3" t="s">
        <v>83</v>
      </c>
      <c r="AZ13" s="3" t="s">
        <v>130</v>
      </c>
      <c r="BA13" s="3" t="s">
        <v>73</v>
      </c>
      <c r="BB13" s="3" t="s">
        <v>130</v>
      </c>
      <c r="BC13" s="3" t="s">
        <v>94</v>
      </c>
      <c r="BD13" s="5">
        <v>3.91</v>
      </c>
      <c r="BE13" s="5">
        <v>4.1500000000000004</v>
      </c>
      <c r="BF13" s="3" t="s">
        <v>95</v>
      </c>
      <c r="BG13" s="3" t="s">
        <v>86</v>
      </c>
      <c r="BH13" s="3" t="s">
        <v>101</v>
      </c>
      <c r="BI13" s="3" t="s">
        <v>131</v>
      </c>
      <c r="BJ13" s="3" t="s">
        <v>103</v>
      </c>
      <c r="BK13" s="4" t="s">
        <v>132</v>
      </c>
      <c r="BL13" s="3"/>
      <c r="BM13" s="3"/>
      <c r="BN13" s="3"/>
      <c r="BO13" s="3"/>
    </row>
    <row r="14" spans="1:67" ht="265.2" thickBot="1" x14ac:dyDescent="0.35">
      <c r="B14" s="2">
        <v>44592.62909722222</v>
      </c>
      <c r="C14" s="3" t="s">
        <v>60</v>
      </c>
      <c r="D14" s="3" t="s">
        <v>60</v>
      </c>
      <c r="E14" s="3" t="s">
        <v>60</v>
      </c>
      <c r="F14" s="3">
        <f t="shared" si="0"/>
        <v>1</v>
      </c>
      <c r="G14" s="3" t="s">
        <v>133</v>
      </c>
      <c r="H14" s="3">
        <f t="shared" si="1"/>
        <v>1</v>
      </c>
      <c r="I14" s="6">
        <v>44563</v>
      </c>
      <c r="J14" s="3" t="s">
        <v>65</v>
      </c>
      <c r="K14" s="3" t="s">
        <v>64</v>
      </c>
      <c r="L14" s="3" t="s">
        <v>63</v>
      </c>
      <c r="M14" s="3" t="s">
        <v>65</v>
      </c>
      <c r="N14" s="3" t="s">
        <v>65</v>
      </c>
      <c r="O14" s="3" t="s">
        <v>64</v>
      </c>
      <c r="P14" s="3" t="s">
        <v>67</v>
      </c>
      <c r="Q14" s="3" t="s">
        <v>67</v>
      </c>
      <c r="R14" s="3" t="s">
        <v>64</v>
      </c>
      <c r="S14" s="3" t="s">
        <v>63</v>
      </c>
      <c r="T14" s="3" t="s">
        <v>66</v>
      </c>
      <c r="U14" s="3" t="s">
        <v>63</v>
      </c>
      <c r="V14" s="3" t="s">
        <v>63</v>
      </c>
      <c r="W14" s="3" t="s">
        <v>65</v>
      </c>
      <c r="X14" s="3" t="s">
        <v>63</v>
      </c>
      <c r="Y14" s="3" t="s">
        <v>66</v>
      </c>
      <c r="Z14" s="3" t="s">
        <v>63</v>
      </c>
      <c r="AA14" s="3" t="s">
        <v>63</v>
      </c>
      <c r="AB14" s="3" t="s">
        <v>66</v>
      </c>
      <c r="AC14" s="3" t="s">
        <v>63</v>
      </c>
      <c r="AD14" s="3" t="s">
        <v>63</v>
      </c>
      <c r="AE14" s="3" t="s">
        <v>67</v>
      </c>
      <c r="AF14" s="3" t="s">
        <v>64</v>
      </c>
      <c r="AG14" s="3" t="s">
        <v>66</v>
      </c>
      <c r="AH14" s="3" t="s">
        <v>63</v>
      </c>
      <c r="AI14" s="3" t="s">
        <v>65</v>
      </c>
      <c r="AJ14" s="3" t="s">
        <v>67</v>
      </c>
      <c r="AK14" s="3" t="s">
        <v>66</v>
      </c>
      <c r="AL14" s="3" t="s">
        <v>63</v>
      </c>
      <c r="AM14" s="3" t="s">
        <v>63</v>
      </c>
      <c r="AN14" s="3" t="s">
        <v>68</v>
      </c>
      <c r="AO14" s="3" t="s">
        <v>81</v>
      </c>
      <c r="AP14" s="3" t="s">
        <v>68</v>
      </c>
      <c r="AQ14" s="3" t="s">
        <v>68</v>
      </c>
      <c r="AR14" s="3" t="s">
        <v>68</v>
      </c>
      <c r="AS14" s="3" t="s">
        <v>81</v>
      </c>
      <c r="AT14" s="3" t="s">
        <v>68</v>
      </c>
      <c r="AU14" s="3" t="s">
        <v>81</v>
      </c>
      <c r="AV14" s="3" t="s">
        <v>68</v>
      </c>
      <c r="AW14" s="3" t="s">
        <v>69</v>
      </c>
      <c r="AX14" s="3" t="s">
        <v>82</v>
      </c>
      <c r="AY14" s="3" t="s">
        <v>83</v>
      </c>
      <c r="AZ14" s="3" t="s">
        <v>130</v>
      </c>
      <c r="BA14" s="3" t="s">
        <v>72</v>
      </c>
      <c r="BB14" s="3" t="s">
        <v>130</v>
      </c>
      <c r="BC14" s="3" t="s">
        <v>74</v>
      </c>
      <c r="BD14" s="5">
        <v>4</v>
      </c>
      <c r="BE14" s="5">
        <v>4.1500000000000004</v>
      </c>
      <c r="BF14" s="3" t="s">
        <v>134</v>
      </c>
      <c r="BG14" s="3" t="s">
        <v>135</v>
      </c>
      <c r="BH14" s="3" t="s">
        <v>97</v>
      </c>
      <c r="BI14" s="3" t="s">
        <v>136</v>
      </c>
      <c r="BJ14" s="3" t="s">
        <v>103</v>
      </c>
      <c r="BK14" s="4" t="s">
        <v>90</v>
      </c>
      <c r="BL14" s="3"/>
      <c r="BM14" s="3"/>
      <c r="BN14" s="3"/>
      <c r="BO14" s="3"/>
    </row>
    <row r="15" spans="1:67" ht="225.6" thickBot="1" x14ac:dyDescent="0.35">
      <c r="B15" s="2">
        <v>44592.708981481483</v>
      </c>
      <c r="C15" s="3" t="s">
        <v>60</v>
      </c>
      <c r="D15" s="3" t="s">
        <v>60</v>
      </c>
      <c r="E15" s="3" t="s">
        <v>105</v>
      </c>
      <c r="F15" s="3">
        <f t="shared" si="0"/>
        <v>0</v>
      </c>
      <c r="G15" s="3" t="s">
        <v>61</v>
      </c>
      <c r="H15" s="3">
        <f t="shared" si="1"/>
        <v>4</v>
      </c>
      <c r="I15" s="6">
        <v>44624</v>
      </c>
      <c r="J15" s="3" t="s">
        <v>64</v>
      </c>
      <c r="K15" s="3" t="s">
        <v>64</v>
      </c>
      <c r="L15" s="3" t="s">
        <v>63</v>
      </c>
      <c r="M15" s="3" t="s">
        <v>64</v>
      </c>
      <c r="N15" s="3" t="s">
        <v>65</v>
      </c>
      <c r="O15" s="3" t="s">
        <v>65</v>
      </c>
      <c r="P15" s="3" t="s">
        <v>64</v>
      </c>
      <c r="Q15" s="3" t="s">
        <v>64</v>
      </c>
      <c r="R15" s="3" t="s">
        <v>65</v>
      </c>
      <c r="S15" s="3" t="s">
        <v>67</v>
      </c>
      <c r="T15" s="3" t="s">
        <v>66</v>
      </c>
      <c r="U15" s="3" t="s">
        <v>64</v>
      </c>
      <c r="V15" s="3" t="s">
        <v>63</v>
      </c>
      <c r="W15" s="3" t="s">
        <v>65</v>
      </c>
      <c r="X15" s="3" t="s">
        <v>65</v>
      </c>
      <c r="Y15" s="3" t="s">
        <v>67</v>
      </c>
      <c r="Z15" s="3" t="s">
        <v>63</v>
      </c>
      <c r="AA15" s="3" t="s">
        <v>63</v>
      </c>
      <c r="AB15" s="3" t="s">
        <v>66</v>
      </c>
      <c r="AC15" s="3" t="s">
        <v>67</v>
      </c>
      <c r="AD15" s="3" t="s">
        <v>65</v>
      </c>
      <c r="AE15" s="3" t="s">
        <v>66</v>
      </c>
      <c r="AF15" s="3" t="s">
        <v>64</v>
      </c>
      <c r="AG15" s="3" t="s">
        <v>65</v>
      </c>
      <c r="AH15" s="3" t="s">
        <v>66</v>
      </c>
      <c r="AI15" s="3" t="s">
        <v>64</v>
      </c>
      <c r="AJ15" s="3" t="s">
        <v>65</v>
      </c>
      <c r="AK15" s="3" t="s">
        <v>66</v>
      </c>
      <c r="AL15" s="3" t="s">
        <v>65</v>
      </c>
      <c r="AM15" s="3" t="s">
        <v>63</v>
      </c>
      <c r="AN15" s="3" t="s">
        <v>68</v>
      </c>
      <c r="AO15" s="3" t="s">
        <v>68</v>
      </c>
      <c r="AP15" s="3" t="s">
        <v>69</v>
      </c>
      <c r="AQ15" s="3" t="s">
        <v>68</v>
      </c>
      <c r="AR15" s="3" t="s">
        <v>69</v>
      </c>
      <c r="AS15" s="3" t="s">
        <v>68</v>
      </c>
      <c r="AT15" s="3" t="s">
        <v>69</v>
      </c>
      <c r="AU15" s="3" t="s">
        <v>69</v>
      </c>
      <c r="AV15" s="3" t="s">
        <v>68</v>
      </c>
      <c r="AW15" s="3" t="s">
        <v>68</v>
      </c>
      <c r="AX15" s="3" t="s">
        <v>82</v>
      </c>
      <c r="AY15" s="3" t="s">
        <v>83</v>
      </c>
      <c r="AZ15" s="3" t="s">
        <v>72</v>
      </c>
      <c r="BA15" s="3" t="s">
        <v>73</v>
      </c>
      <c r="BB15" s="3" t="s">
        <v>73</v>
      </c>
      <c r="BC15" s="3" t="s">
        <v>84</v>
      </c>
      <c r="BD15" s="5">
        <v>4</v>
      </c>
      <c r="BE15" s="5">
        <v>4.4000000000000004</v>
      </c>
      <c r="BF15" s="3" t="s">
        <v>137</v>
      </c>
      <c r="BG15" s="3" t="s">
        <v>127</v>
      </c>
      <c r="BH15" s="3" t="s">
        <v>87</v>
      </c>
      <c r="BI15" s="3" t="s">
        <v>138</v>
      </c>
      <c r="BJ15" s="3" t="s">
        <v>79</v>
      </c>
      <c r="BK15" s="4" t="s">
        <v>139</v>
      </c>
      <c r="BL15" s="3"/>
      <c r="BM15" s="3"/>
      <c r="BN15" s="3"/>
      <c r="BO15" s="3"/>
    </row>
    <row r="16" spans="1:67" ht="225.6" thickBot="1" x14ac:dyDescent="0.35">
      <c r="B16" s="2">
        <v>44593.519293981481</v>
      </c>
      <c r="C16" s="3" t="s">
        <v>60</v>
      </c>
      <c r="D16" s="3" t="s">
        <v>60</v>
      </c>
      <c r="E16" s="3" t="s">
        <v>105</v>
      </c>
      <c r="F16" s="3">
        <f t="shared" si="0"/>
        <v>0</v>
      </c>
      <c r="G16" s="3" t="s">
        <v>126</v>
      </c>
      <c r="H16" s="3">
        <f t="shared" si="1"/>
        <v>3</v>
      </c>
      <c r="I16" s="6">
        <v>44563</v>
      </c>
      <c r="J16" s="3" t="s">
        <v>63</v>
      </c>
      <c r="K16" s="3" t="s">
        <v>64</v>
      </c>
      <c r="L16" s="3" t="s">
        <v>63</v>
      </c>
      <c r="M16" s="3" t="s">
        <v>65</v>
      </c>
      <c r="N16" s="3" t="s">
        <v>65</v>
      </c>
      <c r="O16" s="3" t="s">
        <v>65</v>
      </c>
      <c r="P16" s="3" t="s">
        <v>65</v>
      </c>
      <c r="Q16" s="3" t="s">
        <v>67</v>
      </c>
      <c r="R16" s="3" t="s">
        <v>64</v>
      </c>
      <c r="S16" s="3" t="s">
        <v>64</v>
      </c>
      <c r="T16" s="3" t="s">
        <v>65</v>
      </c>
      <c r="U16" s="3" t="s">
        <v>64</v>
      </c>
      <c r="V16" s="3" t="s">
        <v>63</v>
      </c>
      <c r="W16" s="3" t="s">
        <v>65</v>
      </c>
      <c r="X16" s="3" t="s">
        <v>64</v>
      </c>
      <c r="Y16" s="3" t="s">
        <v>67</v>
      </c>
      <c r="Z16" s="3" t="s">
        <v>64</v>
      </c>
      <c r="AA16" s="3" t="s">
        <v>63</v>
      </c>
      <c r="AB16" s="3" t="s">
        <v>63</v>
      </c>
      <c r="AC16" s="3" t="s">
        <v>66</v>
      </c>
      <c r="AD16" s="3" t="s">
        <v>63</v>
      </c>
      <c r="AE16" s="3" t="s">
        <v>65</v>
      </c>
      <c r="AF16" s="3" t="s">
        <v>63</v>
      </c>
      <c r="AG16" s="3" t="s">
        <v>65</v>
      </c>
      <c r="AH16" s="3" t="s">
        <v>63</v>
      </c>
      <c r="AI16" s="3" t="s">
        <v>64</v>
      </c>
      <c r="AJ16" s="3" t="s">
        <v>63</v>
      </c>
      <c r="AK16" s="3" t="s">
        <v>66</v>
      </c>
      <c r="AL16" s="3" t="s">
        <v>64</v>
      </c>
      <c r="AM16" s="3" t="s">
        <v>63</v>
      </c>
      <c r="AN16" s="3" t="s">
        <v>68</v>
      </c>
      <c r="AO16" s="3" t="s">
        <v>68</v>
      </c>
      <c r="AP16" s="3" t="s">
        <v>68</v>
      </c>
      <c r="AQ16" s="3" t="s">
        <v>69</v>
      </c>
      <c r="AR16" s="3" t="s">
        <v>69</v>
      </c>
      <c r="AS16" s="3" t="s">
        <v>68</v>
      </c>
      <c r="AT16" s="3" t="s">
        <v>69</v>
      </c>
      <c r="AU16" s="3" t="s">
        <v>109</v>
      </c>
      <c r="AV16" s="3" t="s">
        <v>69</v>
      </c>
      <c r="AW16" s="3" t="s">
        <v>68</v>
      </c>
      <c r="AX16" s="3" t="s">
        <v>82</v>
      </c>
      <c r="AY16" s="3" t="s">
        <v>83</v>
      </c>
      <c r="AZ16" s="3" t="s">
        <v>72</v>
      </c>
      <c r="BA16" s="3" t="s">
        <v>93</v>
      </c>
      <c r="BB16" s="3" t="s">
        <v>73</v>
      </c>
      <c r="BC16" s="3" t="s">
        <v>94</v>
      </c>
      <c r="BD16" s="5">
        <v>3.81</v>
      </c>
      <c r="BE16" s="5">
        <v>4</v>
      </c>
      <c r="BF16" s="3" t="s">
        <v>140</v>
      </c>
      <c r="BG16" s="3" t="s">
        <v>141</v>
      </c>
      <c r="BH16" s="3" t="s">
        <v>77</v>
      </c>
      <c r="BI16" s="3" t="s">
        <v>142</v>
      </c>
      <c r="BJ16" s="3" t="s">
        <v>103</v>
      </c>
      <c r="BK16" s="4" t="s">
        <v>113</v>
      </c>
      <c r="BL16" s="3"/>
      <c r="BM16" s="3"/>
      <c r="BN16" s="3"/>
      <c r="BO16" s="3"/>
    </row>
    <row r="17" spans="2:67" ht="265.2" thickBot="1" x14ac:dyDescent="0.35">
      <c r="B17" s="2">
        <v>44593.843564814815</v>
      </c>
      <c r="C17" s="3" t="s">
        <v>60</v>
      </c>
      <c r="D17" s="3" t="s">
        <v>60</v>
      </c>
      <c r="E17" s="3" t="s">
        <v>105</v>
      </c>
      <c r="F17" s="3">
        <f t="shared" si="0"/>
        <v>0</v>
      </c>
      <c r="G17" s="3" t="s">
        <v>117</v>
      </c>
      <c r="H17" s="3">
        <f t="shared" si="1"/>
        <v>2</v>
      </c>
      <c r="I17" s="6">
        <v>44563</v>
      </c>
      <c r="J17" s="3" t="s">
        <v>65</v>
      </c>
      <c r="K17" s="3" t="s">
        <v>65</v>
      </c>
      <c r="L17" s="3" t="s">
        <v>65</v>
      </c>
      <c r="M17" s="3" t="s">
        <v>63</v>
      </c>
      <c r="N17" s="3" t="s">
        <v>64</v>
      </c>
      <c r="O17" s="3" t="s">
        <v>67</v>
      </c>
      <c r="P17" s="3" t="s">
        <v>63</v>
      </c>
      <c r="Q17" s="3" t="s">
        <v>63</v>
      </c>
      <c r="R17" s="3" t="s">
        <v>65</v>
      </c>
      <c r="S17" s="3" t="s">
        <v>67</v>
      </c>
      <c r="T17" s="3" t="s">
        <v>67</v>
      </c>
      <c r="U17" s="3" t="s">
        <v>65</v>
      </c>
      <c r="V17" s="3" t="s">
        <v>64</v>
      </c>
      <c r="W17" s="3" t="s">
        <v>65</v>
      </c>
      <c r="X17" s="3" t="s">
        <v>67</v>
      </c>
      <c r="Y17" s="3" t="s">
        <v>67</v>
      </c>
      <c r="Z17" s="3" t="s">
        <v>65</v>
      </c>
      <c r="AA17" s="3" t="s">
        <v>63</v>
      </c>
      <c r="AB17" s="3" t="s">
        <v>66</v>
      </c>
      <c r="AC17" s="3" t="s">
        <v>66</v>
      </c>
      <c r="AD17" s="3" t="s">
        <v>67</v>
      </c>
      <c r="AE17" s="3" t="s">
        <v>67</v>
      </c>
      <c r="AF17" s="3" t="s">
        <v>65</v>
      </c>
      <c r="AG17" s="3" t="s">
        <v>65</v>
      </c>
      <c r="AH17" s="3" t="s">
        <v>65</v>
      </c>
      <c r="AI17" s="3" t="s">
        <v>65</v>
      </c>
      <c r="AJ17" s="3" t="s">
        <v>67</v>
      </c>
      <c r="AK17" s="3" t="s">
        <v>66</v>
      </c>
      <c r="AL17" s="3" t="s">
        <v>65</v>
      </c>
      <c r="AM17" s="3" t="s">
        <v>67</v>
      </c>
      <c r="AN17" s="3" t="s">
        <v>81</v>
      </c>
      <c r="AO17" s="3" t="s">
        <v>81</v>
      </c>
      <c r="AP17" s="3" t="s">
        <v>81</v>
      </c>
      <c r="AQ17" s="3" t="s">
        <v>68</v>
      </c>
      <c r="AR17" s="3" t="s">
        <v>68</v>
      </c>
      <c r="AS17" s="3" t="s">
        <v>81</v>
      </c>
      <c r="AT17" s="3" t="s">
        <v>68</v>
      </c>
      <c r="AU17" s="3" t="s">
        <v>68</v>
      </c>
      <c r="AV17" s="3" t="s">
        <v>68</v>
      </c>
      <c r="AW17" s="3" t="s">
        <v>68</v>
      </c>
      <c r="AX17" s="3" t="s">
        <v>70</v>
      </c>
      <c r="AY17" s="3" t="s">
        <v>71</v>
      </c>
      <c r="AZ17" s="3" t="s">
        <v>73</v>
      </c>
      <c r="BA17" s="3" t="s">
        <v>72</v>
      </c>
      <c r="BB17" s="3" t="s">
        <v>73</v>
      </c>
      <c r="BC17" s="3" t="s">
        <v>84</v>
      </c>
      <c r="BD17" s="5">
        <v>3.75</v>
      </c>
      <c r="BE17" s="5">
        <v>3.4</v>
      </c>
      <c r="BF17" s="3" t="s">
        <v>140</v>
      </c>
      <c r="BG17" s="3" t="s">
        <v>96</v>
      </c>
      <c r="BH17" s="3" t="s">
        <v>87</v>
      </c>
      <c r="BI17" s="3" t="s">
        <v>143</v>
      </c>
      <c r="BJ17" s="3" t="s">
        <v>89</v>
      </c>
      <c r="BK17" s="4" t="s">
        <v>104</v>
      </c>
      <c r="BL17" s="3"/>
      <c r="BM17" s="3"/>
      <c r="BN17" s="3"/>
      <c r="BO17" s="3"/>
    </row>
    <row r="18" spans="2:67" ht="252" thickBot="1" x14ac:dyDescent="0.35">
      <c r="B18" s="2">
        <v>44594.773854166669</v>
      </c>
      <c r="C18" s="3" t="s">
        <v>60</v>
      </c>
      <c r="D18" s="3" t="s">
        <v>60</v>
      </c>
      <c r="E18" s="3" t="s">
        <v>60</v>
      </c>
      <c r="F18" s="3">
        <f t="shared" si="0"/>
        <v>1</v>
      </c>
      <c r="G18" s="3" t="s">
        <v>117</v>
      </c>
      <c r="H18" s="3">
        <f t="shared" si="1"/>
        <v>2</v>
      </c>
      <c r="I18" s="6">
        <v>44563</v>
      </c>
      <c r="J18" s="3" t="s">
        <v>65</v>
      </c>
      <c r="K18" s="3" t="s">
        <v>65</v>
      </c>
      <c r="L18" s="3" t="s">
        <v>64</v>
      </c>
      <c r="M18" s="3" t="s">
        <v>63</v>
      </c>
      <c r="N18" s="3" t="s">
        <v>65</v>
      </c>
      <c r="O18" s="3" t="s">
        <v>67</v>
      </c>
      <c r="P18" s="3" t="s">
        <v>64</v>
      </c>
      <c r="Q18" s="3" t="s">
        <v>64</v>
      </c>
      <c r="R18" s="3" t="s">
        <v>65</v>
      </c>
      <c r="S18" s="3" t="s">
        <v>67</v>
      </c>
      <c r="T18" s="3" t="s">
        <v>65</v>
      </c>
      <c r="U18" s="3" t="s">
        <v>65</v>
      </c>
      <c r="V18" s="3" t="s">
        <v>64</v>
      </c>
      <c r="W18" s="3" t="s">
        <v>67</v>
      </c>
      <c r="X18" s="3" t="s">
        <v>66</v>
      </c>
      <c r="Y18" s="3" t="s">
        <v>66</v>
      </c>
      <c r="Z18" s="3" t="s">
        <v>67</v>
      </c>
      <c r="AA18" s="3" t="s">
        <v>63</v>
      </c>
      <c r="AB18" s="3" t="s">
        <v>66</v>
      </c>
      <c r="AC18" s="3" t="s">
        <v>67</v>
      </c>
      <c r="AD18" s="3" t="s">
        <v>66</v>
      </c>
      <c r="AE18" s="3" t="s">
        <v>66</v>
      </c>
      <c r="AF18" s="3" t="s">
        <v>65</v>
      </c>
      <c r="AG18" s="3" t="s">
        <v>65</v>
      </c>
      <c r="AH18" s="3" t="s">
        <v>64</v>
      </c>
      <c r="AI18" s="3" t="s">
        <v>64</v>
      </c>
      <c r="AJ18" s="3" t="s">
        <v>66</v>
      </c>
      <c r="AK18" s="3" t="s">
        <v>66</v>
      </c>
      <c r="AL18" s="3" t="s">
        <v>65</v>
      </c>
      <c r="AM18" s="3" t="s">
        <v>64</v>
      </c>
      <c r="AN18" s="3" t="s">
        <v>81</v>
      </c>
      <c r="AO18" s="3" t="s">
        <v>69</v>
      </c>
      <c r="AP18" s="3" t="s">
        <v>68</v>
      </c>
      <c r="AQ18" s="3" t="s">
        <v>81</v>
      </c>
      <c r="AR18" s="3" t="s">
        <v>81</v>
      </c>
      <c r="AS18" s="3" t="s">
        <v>81</v>
      </c>
      <c r="AT18" s="3" t="s">
        <v>68</v>
      </c>
      <c r="AU18" s="3" t="s">
        <v>68</v>
      </c>
      <c r="AV18" s="3" t="s">
        <v>68</v>
      </c>
      <c r="AW18" s="3" t="s">
        <v>81</v>
      </c>
      <c r="AX18" s="3" t="s">
        <v>70</v>
      </c>
      <c r="AY18" s="3" t="s">
        <v>71</v>
      </c>
      <c r="AZ18" s="3" t="s">
        <v>130</v>
      </c>
      <c r="BA18" s="3" t="s">
        <v>72</v>
      </c>
      <c r="BB18" s="3" t="s">
        <v>130</v>
      </c>
      <c r="BC18" s="3" t="s">
        <v>94</v>
      </c>
      <c r="BD18" s="5">
        <v>4</v>
      </c>
      <c r="BE18" s="5">
        <v>5</v>
      </c>
      <c r="BF18" s="3" t="s">
        <v>75</v>
      </c>
      <c r="BG18" s="3" t="s">
        <v>144</v>
      </c>
      <c r="BH18" s="3" t="s">
        <v>145</v>
      </c>
      <c r="BI18" s="3" t="s">
        <v>146</v>
      </c>
      <c r="BJ18" s="3" t="s">
        <v>89</v>
      </c>
      <c r="BK18" s="4" t="s">
        <v>132</v>
      </c>
      <c r="BL18" s="3"/>
      <c r="BM18" s="3"/>
      <c r="BN18" s="3"/>
      <c r="BO18" s="3"/>
    </row>
    <row r="19" spans="2:67" ht="291.60000000000002" thickBot="1" x14ac:dyDescent="0.35">
      <c r="B19" s="2">
        <v>44594.899826388886</v>
      </c>
      <c r="C19" s="3" t="s">
        <v>60</v>
      </c>
      <c r="D19" s="3" t="s">
        <v>60</v>
      </c>
      <c r="E19" s="3" t="s">
        <v>60</v>
      </c>
      <c r="F19" s="3">
        <f t="shared" si="0"/>
        <v>1</v>
      </c>
      <c r="G19" s="3" t="s">
        <v>117</v>
      </c>
      <c r="H19" s="3">
        <f t="shared" si="1"/>
        <v>2</v>
      </c>
      <c r="I19" s="6">
        <v>44563</v>
      </c>
      <c r="J19" s="3" t="s">
        <v>64</v>
      </c>
      <c r="K19" s="3" t="s">
        <v>64</v>
      </c>
      <c r="L19" s="3" t="s">
        <v>63</v>
      </c>
      <c r="M19" s="3" t="s">
        <v>65</v>
      </c>
      <c r="N19" s="3" t="s">
        <v>64</v>
      </c>
      <c r="O19" s="3" t="s">
        <v>67</v>
      </c>
      <c r="P19" s="3" t="s">
        <v>65</v>
      </c>
      <c r="Q19" s="3" t="s">
        <v>65</v>
      </c>
      <c r="R19" s="3" t="s">
        <v>63</v>
      </c>
      <c r="S19" s="3" t="s">
        <v>65</v>
      </c>
      <c r="T19" s="3" t="s">
        <v>65</v>
      </c>
      <c r="U19" s="3" t="s">
        <v>64</v>
      </c>
      <c r="V19" s="3" t="s">
        <v>63</v>
      </c>
      <c r="W19" s="3" t="s">
        <v>63</v>
      </c>
      <c r="X19" s="3" t="s">
        <v>65</v>
      </c>
      <c r="Y19" s="3" t="s">
        <v>67</v>
      </c>
      <c r="Z19" s="3" t="s">
        <v>65</v>
      </c>
      <c r="AA19" s="3" t="s">
        <v>63</v>
      </c>
      <c r="AB19" s="3" t="s">
        <v>63</v>
      </c>
      <c r="AC19" s="3" t="s">
        <v>65</v>
      </c>
      <c r="AD19" s="3" t="s">
        <v>65</v>
      </c>
      <c r="AE19" s="3" t="s">
        <v>65</v>
      </c>
      <c r="AF19" s="3" t="s">
        <v>67</v>
      </c>
      <c r="AG19" s="3" t="s">
        <v>67</v>
      </c>
      <c r="AH19" s="3" t="s">
        <v>67</v>
      </c>
      <c r="AI19" s="3" t="s">
        <v>65</v>
      </c>
      <c r="AJ19" s="3" t="s">
        <v>63</v>
      </c>
      <c r="AK19" s="3" t="s">
        <v>66</v>
      </c>
      <c r="AL19" s="3" t="s">
        <v>65</v>
      </c>
      <c r="AM19" s="3" t="s">
        <v>65</v>
      </c>
      <c r="AN19" s="3" t="s">
        <v>68</v>
      </c>
      <c r="AO19" s="3" t="s">
        <v>68</v>
      </c>
      <c r="AP19" s="3" t="s">
        <v>69</v>
      </c>
      <c r="AQ19" s="3" t="s">
        <v>68</v>
      </c>
      <c r="AR19" s="3" t="s">
        <v>81</v>
      </c>
      <c r="AS19" s="3" t="s">
        <v>81</v>
      </c>
      <c r="AT19" s="3" t="s">
        <v>69</v>
      </c>
      <c r="AU19" s="3" t="s">
        <v>69</v>
      </c>
      <c r="AV19" s="3" t="s">
        <v>68</v>
      </c>
      <c r="AW19" s="3" t="s">
        <v>68</v>
      </c>
      <c r="AX19" s="3" t="s">
        <v>70</v>
      </c>
      <c r="AY19" s="3" t="s">
        <v>71</v>
      </c>
      <c r="AZ19" s="3" t="s">
        <v>72</v>
      </c>
      <c r="BA19" s="3" t="s">
        <v>73</v>
      </c>
      <c r="BB19" s="3" t="s">
        <v>72</v>
      </c>
      <c r="BC19" s="3" t="s">
        <v>94</v>
      </c>
      <c r="BD19" s="5">
        <v>3.75</v>
      </c>
      <c r="BE19" s="5">
        <v>4.13</v>
      </c>
      <c r="BF19" s="3" t="s">
        <v>134</v>
      </c>
      <c r="BG19" s="3" t="s">
        <v>147</v>
      </c>
      <c r="BH19" s="3" t="s">
        <v>77</v>
      </c>
      <c r="BI19" s="3" t="s">
        <v>148</v>
      </c>
      <c r="BJ19" s="3" t="s">
        <v>79</v>
      </c>
      <c r="BK19" s="4" t="s">
        <v>149</v>
      </c>
      <c r="BL19" s="3"/>
      <c r="BM19" s="3"/>
      <c r="BN19" s="3"/>
      <c r="BO19" s="3"/>
    </row>
    <row r="20" spans="2:67" ht="238.8" thickBot="1" x14ac:dyDescent="0.35">
      <c r="B20" s="2">
        <v>44595.372129629628</v>
      </c>
      <c r="C20" s="3" t="s">
        <v>60</v>
      </c>
      <c r="D20" s="3" t="s">
        <v>60</v>
      </c>
      <c r="E20" s="3" t="s">
        <v>60</v>
      </c>
      <c r="F20" s="3">
        <f t="shared" si="0"/>
        <v>1</v>
      </c>
      <c r="G20" s="3" t="s">
        <v>126</v>
      </c>
      <c r="H20" s="3">
        <f t="shared" si="1"/>
        <v>3</v>
      </c>
      <c r="I20" s="6">
        <v>44688</v>
      </c>
      <c r="J20" s="3" t="s">
        <v>65</v>
      </c>
      <c r="K20" s="3" t="s">
        <v>65</v>
      </c>
      <c r="L20" s="3" t="s">
        <v>63</v>
      </c>
      <c r="M20" s="3" t="s">
        <v>65</v>
      </c>
      <c r="N20" s="3" t="s">
        <v>65</v>
      </c>
      <c r="O20" s="3" t="s">
        <v>65</v>
      </c>
      <c r="P20" s="3" t="s">
        <v>65</v>
      </c>
      <c r="Q20" s="3" t="s">
        <v>65</v>
      </c>
      <c r="R20" s="3" t="s">
        <v>65</v>
      </c>
      <c r="S20" s="3" t="s">
        <v>67</v>
      </c>
      <c r="T20" s="3" t="s">
        <v>67</v>
      </c>
      <c r="U20" s="3" t="s">
        <v>64</v>
      </c>
      <c r="V20" s="3" t="s">
        <v>65</v>
      </c>
      <c r="W20" s="3" t="s">
        <v>64</v>
      </c>
      <c r="X20" s="3" t="s">
        <v>67</v>
      </c>
      <c r="Y20" s="3" t="s">
        <v>67</v>
      </c>
      <c r="Z20" s="3" t="s">
        <v>65</v>
      </c>
      <c r="AA20" s="3" t="s">
        <v>64</v>
      </c>
      <c r="AB20" s="3" t="s">
        <v>67</v>
      </c>
      <c r="AC20" s="3" t="s">
        <v>64</v>
      </c>
      <c r="AD20" s="3" t="s">
        <v>67</v>
      </c>
      <c r="AE20" s="3" t="s">
        <v>67</v>
      </c>
      <c r="AF20" s="3" t="s">
        <v>67</v>
      </c>
      <c r="AG20" s="3" t="s">
        <v>65</v>
      </c>
      <c r="AH20" s="3" t="s">
        <v>65</v>
      </c>
      <c r="AI20" s="3" t="s">
        <v>64</v>
      </c>
      <c r="AJ20" s="3" t="s">
        <v>67</v>
      </c>
      <c r="AK20" s="3" t="s">
        <v>66</v>
      </c>
      <c r="AL20" s="3" t="s">
        <v>65</v>
      </c>
      <c r="AM20" s="3" t="s">
        <v>65</v>
      </c>
      <c r="AN20" s="3" t="s">
        <v>68</v>
      </c>
      <c r="AO20" s="3" t="s">
        <v>68</v>
      </c>
      <c r="AP20" s="3" t="s">
        <v>68</v>
      </c>
      <c r="AQ20" s="3" t="s">
        <v>68</v>
      </c>
      <c r="AR20" s="3" t="s">
        <v>68</v>
      </c>
      <c r="AS20" s="3" t="s">
        <v>68</v>
      </c>
      <c r="AT20" s="3" t="s">
        <v>68</v>
      </c>
      <c r="AU20" s="3" t="s">
        <v>69</v>
      </c>
      <c r="AV20" s="3" t="s">
        <v>68</v>
      </c>
      <c r="AW20" s="3" t="s">
        <v>68</v>
      </c>
      <c r="AX20" s="3" t="s">
        <v>82</v>
      </c>
      <c r="AY20" s="3" t="s">
        <v>83</v>
      </c>
      <c r="AZ20" s="3" t="s">
        <v>72</v>
      </c>
      <c r="BA20" s="3" t="s">
        <v>72</v>
      </c>
      <c r="BB20" s="3" t="s">
        <v>72</v>
      </c>
      <c r="BC20" s="3" t="s">
        <v>94</v>
      </c>
      <c r="BD20" s="5">
        <v>4</v>
      </c>
      <c r="BE20" s="5">
        <v>4.5</v>
      </c>
      <c r="BF20" s="3" t="s">
        <v>134</v>
      </c>
      <c r="BG20" s="3" t="s">
        <v>96</v>
      </c>
      <c r="BH20" s="3" t="s">
        <v>77</v>
      </c>
      <c r="BI20" s="3" t="s">
        <v>150</v>
      </c>
      <c r="BJ20" s="3" t="s">
        <v>103</v>
      </c>
      <c r="BK20" s="4" t="s">
        <v>151</v>
      </c>
      <c r="BL20" s="3"/>
      <c r="BM20" s="3"/>
      <c r="BN20" s="3"/>
      <c r="BO20" s="3"/>
    </row>
    <row r="21" spans="2:67" ht="186" thickBot="1" x14ac:dyDescent="0.35">
      <c r="B21" s="2">
        <v>44595.819571759261</v>
      </c>
      <c r="C21" s="3" t="s">
        <v>60</v>
      </c>
      <c r="D21" s="3" t="s">
        <v>60</v>
      </c>
      <c r="E21" s="3" t="s">
        <v>60</v>
      </c>
      <c r="F21" s="3">
        <f t="shared" si="0"/>
        <v>1</v>
      </c>
      <c r="G21" s="3" t="s">
        <v>117</v>
      </c>
      <c r="H21" s="3">
        <f t="shared" si="1"/>
        <v>2</v>
      </c>
      <c r="I21" s="6">
        <v>44563</v>
      </c>
      <c r="J21" s="3" t="s">
        <v>64</v>
      </c>
      <c r="K21" s="3" t="s">
        <v>63</v>
      </c>
      <c r="L21" s="3" t="s">
        <v>63</v>
      </c>
      <c r="M21" s="3" t="s">
        <v>65</v>
      </c>
      <c r="N21" s="3" t="s">
        <v>65</v>
      </c>
      <c r="O21" s="3" t="s">
        <v>67</v>
      </c>
      <c r="P21" s="3" t="s">
        <v>65</v>
      </c>
      <c r="Q21" s="3" t="s">
        <v>64</v>
      </c>
      <c r="R21" s="3" t="s">
        <v>64</v>
      </c>
      <c r="S21" s="3" t="s">
        <v>67</v>
      </c>
      <c r="T21" s="3" t="s">
        <v>65</v>
      </c>
      <c r="U21" s="3" t="s">
        <v>65</v>
      </c>
      <c r="V21" s="3" t="s">
        <v>64</v>
      </c>
      <c r="W21" s="3" t="s">
        <v>67</v>
      </c>
      <c r="X21" s="3" t="s">
        <v>65</v>
      </c>
      <c r="Y21" s="3" t="s">
        <v>67</v>
      </c>
      <c r="Z21" s="3" t="s">
        <v>67</v>
      </c>
      <c r="AA21" s="3" t="s">
        <v>63</v>
      </c>
      <c r="AB21" s="3" t="s">
        <v>66</v>
      </c>
      <c r="AC21" s="3" t="s">
        <v>63</v>
      </c>
      <c r="AD21" s="3" t="s">
        <v>65</v>
      </c>
      <c r="AE21" s="3" t="s">
        <v>66</v>
      </c>
      <c r="AF21" s="3" t="s">
        <v>64</v>
      </c>
      <c r="AG21" s="3" t="s">
        <v>64</v>
      </c>
      <c r="AH21" s="3" t="s">
        <v>65</v>
      </c>
      <c r="AI21" s="3" t="s">
        <v>65</v>
      </c>
      <c r="AJ21" s="3" t="s">
        <v>67</v>
      </c>
      <c r="AK21" s="3" t="s">
        <v>66</v>
      </c>
      <c r="AL21" s="3" t="s">
        <v>67</v>
      </c>
      <c r="AM21" s="3" t="s">
        <v>63</v>
      </c>
      <c r="AN21" s="3" t="s">
        <v>69</v>
      </c>
      <c r="AO21" s="3" t="s">
        <v>68</v>
      </c>
      <c r="AP21" s="3" t="s">
        <v>81</v>
      </c>
      <c r="AQ21" s="3" t="s">
        <v>68</v>
      </c>
      <c r="AR21" s="3" t="s">
        <v>81</v>
      </c>
      <c r="AS21" s="3" t="s">
        <v>81</v>
      </c>
      <c r="AT21" s="3" t="s">
        <v>68</v>
      </c>
      <c r="AU21" s="3" t="s">
        <v>68</v>
      </c>
      <c r="AV21" s="3" t="s">
        <v>68</v>
      </c>
      <c r="AW21" s="3" t="s">
        <v>68</v>
      </c>
      <c r="AX21" s="3" t="s">
        <v>82</v>
      </c>
      <c r="AY21" s="3" t="s">
        <v>83</v>
      </c>
      <c r="AZ21" s="3" t="s">
        <v>130</v>
      </c>
      <c r="BA21" s="3" t="s">
        <v>130</v>
      </c>
      <c r="BB21" s="3" t="s">
        <v>130</v>
      </c>
      <c r="BC21" s="3" t="s">
        <v>94</v>
      </c>
      <c r="BD21" s="5">
        <v>4</v>
      </c>
      <c r="BE21" s="5">
        <v>4.33</v>
      </c>
      <c r="BF21" s="3" t="s">
        <v>134</v>
      </c>
      <c r="BG21" s="3" t="s">
        <v>106</v>
      </c>
      <c r="BH21" s="3" t="s">
        <v>101</v>
      </c>
      <c r="BI21" s="3" t="s">
        <v>152</v>
      </c>
      <c r="BJ21" s="3" t="s">
        <v>79</v>
      </c>
      <c r="BK21" s="4" t="s">
        <v>153</v>
      </c>
      <c r="BL21" s="3"/>
      <c r="BM21" s="3"/>
      <c r="BN21" s="3"/>
      <c r="BO21" s="3"/>
    </row>
    <row r="22" spans="2:67" ht="172.8" thickBot="1" x14ac:dyDescent="0.35">
      <c r="B22" s="2">
        <v>44596.355891203704</v>
      </c>
      <c r="C22" s="3" t="s">
        <v>60</v>
      </c>
      <c r="D22" s="3" t="s">
        <v>60</v>
      </c>
      <c r="E22" s="3" t="s">
        <v>60</v>
      </c>
      <c r="F22" s="3">
        <f t="shared" si="0"/>
        <v>1</v>
      </c>
      <c r="G22" s="3" t="s">
        <v>61</v>
      </c>
      <c r="H22" s="3">
        <f t="shared" si="1"/>
        <v>4</v>
      </c>
      <c r="I22" s="3" t="s">
        <v>62</v>
      </c>
      <c r="J22" s="3" t="s">
        <v>65</v>
      </c>
      <c r="K22" s="3" t="s">
        <v>67</v>
      </c>
      <c r="L22" s="3" t="s">
        <v>65</v>
      </c>
      <c r="M22" s="3" t="s">
        <v>64</v>
      </c>
      <c r="N22" s="3" t="s">
        <v>65</v>
      </c>
      <c r="O22" s="3" t="s">
        <v>67</v>
      </c>
      <c r="P22" s="3" t="s">
        <v>65</v>
      </c>
      <c r="Q22" s="3" t="s">
        <v>65</v>
      </c>
      <c r="R22" s="3" t="s">
        <v>63</v>
      </c>
      <c r="S22" s="3" t="s">
        <v>65</v>
      </c>
      <c r="T22" s="3" t="s">
        <v>65</v>
      </c>
      <c r="U22" s="3" t="s">
        <v>64</v>
      </c>
      <c r="V22" s="3" t="s">
        <v>67</v>
      </c>
      <c r="W22" s="3" t="s">
        <v>65</v>
      </c>
      <c r="X22" s="3" t="s">
        <v>66</v>
      </c>
      <c r="Y22" s="3" t="s">
        <v>63</v>
      </c>
      <c r="Z22" s="3" t="s">
        <v>64</v>
      </c>
      <c r="AA22" s="3" t="s">
        <v>64</v>
      </c>
      <c r="AB22" s="3" t="s">
        <v>66</v>
      </c>
      <c r="AC22" s="3" t="s">
        <v>63</v>
      </c>
      <c r="AD22" s="3" t="s">
        <v>67</v>
      </c>
      <c r="AE22" s="3" t="s">
        <v>65</v>
      </c>
      <c r="AF22" s="3" t="s">
        <v>65</v>
      </c>
      <c r="AG22" s="3" t="s">
        <v>67</v>
      </c>
      <c r="AH22" s="3" t="s">
        <v>67</v>
      </c>
      <c r="AI22" s="3" t="s">
        <v>67</v>
      </c>
      <c r="AJ22" s="3" t="s">
        <v>65</v>
      </c>
      <c r="AK22" s="3" t="s">
        <v>67</v>
      </c>
      <c r="AL22" s="3" t="s">
        <v>64</v>
      </c>
      <c r="AM22" s="3" t="s">
        <v>65</v>
      </c>
      <c r="AN22" s="3" t="s">
        <v>68</v>
      </c>
      <c r="AO22" s="3" t="s">
        <v>68</v>
      </c>
      <c r="AP22" s="3" t="s">
        <v>69</v>
      </c>
      <c r="AQ22" s="3" t="s">
        <v>68</v>
      </c>
      <c r="AR22" s="3" t="s">
        <v>69</v>
      </c>
      <c r="AS22" s="3" t="s">
        <v>81</v>
      </c>
      <c r="AT22" s="3" t="s">
        <v>68</v>
      </c>
      <c r="AU22" s="3" t="s">
        <v>68</v>
      </c>
      <c r="AV22" s="3" t="s">
        <v>68</v>
      </c>
      <c r="AW22" s="3" t="s">
        <v>68</v>
      </c>
      <c r="AX22" s="3" t="s">
        <v>82</v>
      </c>
      <c r="AY22" s="3" t="s">
        <v>83</v>
      </c>
      <c r="AZ22" s="3" t="s">
        <v>121</v>
      </c>
      <c r="BA22" s="3" t="s">
        <v>93</v>
      </c>
      <c r="BB22" s="3" t="s">
        <v>130</v>
      </c>
      <c r="BC22" s="3" t="s">
        <v>84</v>
      </c>
      <c r="BD22" s="5">
        <v>3.94</v>
      </c>
      <c r="BE22" s="5">
        <v>4.68</v>
      </c>
      <c r="BF22" s="3" t="s">
        <v>75</v>
      </c>
      <c r="BG22" s="3" t="s">
        <v>114</v>
      </c>
      <c r="BH22" s="3" t="s">
        <v>101</v>
      </c>
      <c r="BI22" s="3" t="s">
        <v>154</v>
      </c>
      <c r="BJ22" s="3" t="s">
        <v>155</v>
      </c>
      <c r="BK22" s="4" t="s">
        <v>156</v>
      </c>
      <c r="BL22" s="3"/>
      <c r="BM22" s="3"/>
      <c r="BN22" s="3"/>
      <c r="BO22" s="3"/>
    </row>
    <row r="23" spans="2:67" ht="186" thickBot="1" x14ac:dyDescent="0.35">
      <c r="B23" s="2">
        <v>44596.404490740744</v>
      </c>
      <c r="C23" s="3" t="s">
        <v>60</v>
      </c>
      <c r="D23" s="3" t="s">
        <v>60</v>
      </c>
      <c r="E23" s="3" t="s">
        <v>105</v>
      </c>
      <c r="F23" s="3">
        <f t="shared" si="0"/>
        <v>0</v>
      </c>
      <c r="G23" s="3" t="s">
        <v>126</v>
      </c>
      <c r="H23" s="3">
        <f t="shared" si="1"/>
        <v>3</v>
      </c>
      <c r="I23" s="6">
        <v>44624</v>
      </c>
      <c r="J23" s="3" t="s">
        <v>65</v>
      </c>
      <c r="K23" s="3" t="s">
        <v>67</v>
      </c>
      <c r="L23" s="3" t="s">
        <v>64</v>
      </c>
      <c r="M23" s="3" t="s">
        <v>63</v>
      </c>
      <c r="N23" s="3" t="s">
        <v>65</v>
      </c>
      <c r="O23" s="3" t="s">
        <v>65</v>
      </c>
      <c r="P23" s="3" t="s">
        <v>66</v>
      </c>
      <c r="Q23" s="3" t="s">
        <v>63</v>
      </c>
      <c r="R23" s="3" t="s">
        <v>67</v>
      </c>
      <c r="S23" s="3" t="s">
        <v>67</v>
      </c>
      <c r="T23" s="3" t="s">
        <v>67</v>
      </c>
      <c r="U23" s="3" t="s">
        <v>65</v>
      </c>
      <c r="V23" s="3" t="s">
        <v>64</v>
      </c>
      <c r="W23" s="3" t="s">
        <v>65</v>
      </c>
      <c r="X23" s="3" t="s">
        <v>67</v>
      </c>
      <c r="Y23" s="3" t="s">
        <v>67</v>
      </c>
      <c r="Z23" s="3" t="s">
        <v>65</v>
      </c>
      <c r="AA23" s="3" t="s">
        <v>63</v>
      </c>
      <c r="AB23" s="3" t="s">
        <v>65</v>
      </c>
      <c r="AC23" s="3" t="s">
        <v>65</v>
      </c>
      <c r="AD23" s="3" t="s">
        <v>65</v>
      </c>
      <c r="AE23" s="3" t="s">
        <v>66</v>
      </c>
      <c r="AF23" s="3" t="s">
        <v>65</v>
      </c>
      <c r="AG23" s="3" t="s">
        <v>65</v>
      </c>
      <c r="AH23" s="3" t="s">
        <v>65</v>
      </c>
      <c r="AI23" s="3" t="s">
        <v>65</v>
      </c>
      <c r="AJ23" s="3" t="s">
        <v>67</v>
      </c>
      <c r="AK23" s="3" t="s">
        <v>66</v>
      </c>
      <c r="AL23" s="3" t="s">
        <v>67</v>
      </c>
      <c r="AM23" s="3" t="s">
        <v>63</v>
      </c>
      <c r="AN23" s="3" t="s">
        <v>68</v>
      </c>
      <c r="AO23" s="3" t="s">
        <v>69</v>
      </c>
      <c r="AP23" s="3" t="s">
        <v>81</v>
      </c>
      <c r="AQ23" s="3" t="s">
        <v>69</v>
      </c>
      <c r="AR23" s="3" t="s">
        <v>68</v>
      </c>
      <c r="AS23" s="3" t="s">
        <v>68</v>
      </c>
      <c r="AT23" s="3" t="s">
        <v>69</v>
      </c>
      <c r="AU23" s="3" t="s">
        <v>69</v>
      </c>
      <c r="AV23" s="3" t="s">
        <v>68</v>
      </c>
      <c r="AW23" s="3" t="s">
        <v>68</v>
      </c>
      <c r="AX23" s="3" t="s">
        <v>82</v>
      </c>
      <c r="AY23" s="3" t="s">
        <v>71</v>
      </c>
      <c r="AZ23" s="3" t="s">
        <v>93</v>
      </c>
      <c r="BA23" s="3" t="s">
        <v>130</v>
      </c>
      <c r="BB23" s="3" t="s">
        <v>93</v>
      </c>
      <c r="BC23" s="3" t="s">
        <v>94</v>
      </c>
      <c r="BD23" s="5">
        <v>3.97</v>
      </c>
      <c r="BE23" s="5">
        <v>4.07</v>
      </c>
      <c r="BF23" s="3" t="s">
        <v>118</v>
      </c>
      <c r="BG23" s="3" t="s">
        <v>157</v>
      </c>
      <c r="BH23" s="3" t="s">
        <v>101</v>
      </c>
      <c r="BI23" s="3" t="s">
        <v>158</v>
      </c>
      <c r="BJ23" s="3" t="s">
        <v>79</v>
      </c>
      <c r="BK23" s="4" t="s">
        <v>125</v>
      </c>
      <c r="BL23" s="3"/>
      <c r="BM23" s="3"/>
      <c r="BN23" s="3"/>
      <c r="BO23" s="3"/>
    </row>
    <row r="24" spans="2:67" ht="186" thickBot="1" x14ac:dyDescent="0.35">
      <c r="B24" s="2">
        <v>44596.411261574074</v>
      </c>
      <c r="C24" s="3" t="s">
        <v>60</v>
      </c>
      <c r="D24" s="3" t="s">
        <v>60</v>
      </c>
      <c r="E24" s="3" t="s">
        <v>60</v>
      </c>
      <c r="F24" s="3">
        <f t="shared" si="0"/>
        <v>1</v>
      </c>
      <c r="G24" s="3" t="s">
        <v>126</v>
      </c>
      <c r="H24" s="3">
        <f t="shared" si="1"/>
        <v>3</v>
      </c>
      <c r="I24" s="6">
        <v>44783</v>
      </c>
      <c r="J24" s="3" t="s">
        <v>63</v>
      </c>
      <c r="K24" s="3" t="s">
        <v>65</v>
      </c>
      <c r="L24" s="3" t="s">
        <v>64</v>
      </c>
      <c r="M24" s="3" t="s">
        <v>65</v>
      </c>
      <c r="N24" s="3" t="s">
        <v>65</v>
      </c>
      <c r="O24" s="3" t="s">
        <v>65</v>
      </c>
      <c r="P24" s="3" t="s">
        <v>65</v>
      </c>
      <c r="Q24" s="3" t="s">
        <v>65</v>
      </c>
      <c r="R24" s="3" t="s">
        <v>64</v>
      </c>
      <c r="S24" s="3" t="s">
        <v>64</v>
      </c>
      <c r="T24" s="3" t="s">
        <v>67</v>
      </c>
      <c r="U24" s="3" t="s">
        <v>63</v>
      </c>
      <c r="V24" s="3" t="s">
        <v>64</v>
      </c>
      <c r="W24" s="3" t="s">
        <v>65</v>
      </c>
      <c r="X24" s="3" t="s">
        <v>67</v>
      </c>
      <c r="Y24" s="3" t="s">
        <v>67</v>
      </c>
      <c r="Z24" s="3" t="s">
        <v>64</v>
      </c>
      <c r="AA24" s="3" t="s">
        <v>63</v>
      </c>
      <c r="AB24" s="3" t="s">
        <v>67</v>
      </c>
      <c r="AC24" s="3" t="s">
        <v>65</v>
      </c>
      <c r="AD24" s="3" t="s">
        <v>65</v>
      </c>
      <c r="AE24" s="3" t="s">
        <v>67</v>
      </c>
      <c r="AF24" s="3" t="s">
        <v>65</v>
      </c>
      <c r="AG24" s="3" t="s">
        <v>67</v>
      </c>
      <c r="AH24" s="3" t="s">
        <v>66</v>
      </c>
      <c r="AI24" s="3" t="s">
        <v>65</v>
      </c>
      <c r="AJ24" s="3" t="s">
        <v>67</v>
      </c>
      <c r="AK24" s="3" t="s">
        <v>66</v>
      </c>
      <c r="AL24" s="3" t="s">
        <v>65</v>
      </c>
      <c r="AM24" s="3" t="s">
        <v>64</v>
      </c>
      <c r="AN24" s="3" t="s">
        <v>68</v>
      </c>
      <c r="AO24" s="3" t="s">
        <v>69</v>
      </c>
      <c r="AP24" s="3" t="s">
        <v>69</v>
      </c>
      <c r="AQ24" s="3" t="s">
        <v>68</v>
      </c>
      <c r="AR24" s="3" t="s">
        <v>68</v>
      </c>
      <c r="AS24" s="3" t="s">
        <v>68</v>
      </c>
      <c r="AT24" s="3" t="s">
        <v>69</v>
      </c>
      <c r="AU24" s="3" t="s">
        <v>69</v>
      </c>
      <c r="AV24" s="3" t="s">
        <v>68</v>
      </c>
      <c r="AW24" s="3" t="s">
        <v>68</v>
      </c>
      <c r="AX24" s="3" t="s">
        <v>82</v>
      </c>
      <c r="AY24" s="3" t="s">
        <v>83</v>
      </c>
      <c r="AZ24" s="3" t="s">
        <v>130</v>
      </c>
      <c r="BA24" s="3" t="s">
        <v>121</v>
      </c>
      <c r="BB24" s="3" t="s">
        <v>73</v>
      </c>
      <c r="BC24" s="3" t="s">
        <v>94</v>
      </c>
      <c r="BD24" s="5">
        <v>4</v>
      </c>
      <c r="BE24" s="5">
        <v>4.5999999999999996</v>
      </c>
      <c r="BF24" s="3" t="s">
        <v>137</v>
      </c>
      <c r="BG24" s="3" t="s">
        <v>106</v>
      </c>
      <c r="BH24" s="3" t="s">
        <v>87</v>
      </c>
      <c r="BI24" s="3" t="s">
        <v>159</v>
      </c>
      <c r="BJ24" s="3" t="s">
        <v>79</v>
      </c>
      <c r="BK24" s="4" t="s">
        <v>139</v>
      </c>
      <c r="BL24" s="3"/>
      <c r="BM24" s="3"/>
      <c r="BN24" s="3"/>
      <c r="BO24" s="3"/>
    </row>
    <row r="25" spans="2:67" ht="186" thickBot="1" x14ac:dyDescent="0.35">
      <c r="B25" s="2">
        <v>44596.439305555556</v>
      </c>
      <c r="C25" s="3" t="s">
        <v>60</v>
      </c>
      <c r="D25" s="3" t="s">
        <v>60</v>
      </c>
      <c r="E25" s="3" t="s">
        <v>60</v>
      </c>
      <c r="F25" s="3">
        <f t="shared" si="0"/>
        <v>1</v>
      </c>
      <c r="G25" s="3" t="s">
        <v>61</v>
      </c>
      <c r="H25" s="3">
        <f t="shared" si="1"/>
        <v>4</v>
      </c>
      <c r="I25" s="3" t="s">
        <v>62</v>
      </c>
      <c r="J25" s="3" t="s">
        <v>67</v>
      </c>
      <c r="K25" s="3" t="s">
        <v>66</v>
      </c>
      <c r="L25" s="3" t="s">
        <v>65</v>
      </c>
      <c r="M25" s="3" t="s">
        <v>63</v>
      </c>
      <c r="N25" s="3" t="s">
        <v>64</v>
      </c>
      <c r="O25" s="3" t="s">
        <v>67</v>
      </c>
      <c r="P25" s="3" t="s">
        <v>64</v>
      </c>
      <c r="Q25" s="3" t="s">
        <v>64</v>
      </c>
      <c r="R25" s="3" t="s">
        <v>65</v>
      </c>
      <c r="S25" s="3" t="s">
        <v>66</v>
      </c>
      <c r="T25" s="3" t="s">
        <v>67</v>
      </c>
      <c r="U25" s="3" t="s">
        <v>65</v>
      </c>
      <c r="V25" s="3" t="s">
        <v>65</v>
      </c>
      <c r="W25" s="3" t="s">
        <v>66</v>
      </c>
      <c r="X25" s="3" t="s">
        <v>67</v>
      </c>
      <c r="Y25" s="3" t="s">
        <v>66</v>
      </c>
      <c r="Z25" s="3" t="s">
        <v>66</v>
      </c>
      <c r="AA25" s="3" t="s">
        <v>65</v>
      </c>
      <c r="AB25" s="3" t="s">
        <v>66</v>
      </c>
      <c r="AC25" s="3" t="s">
        <v>64</v>
      </c>
      <c r="AD25" s="3" t="s">
        <v>67</v>
      </c>
      <c r="AE25" s="3" t="s">
        <v>65</v>
      </c>
      <c r="AF25" s="3" t="s">
        <v>65</v>
      </c>
      <c r="AG25" s="3" t="s">
        <v>67</v>
      </c>
      <c r="AH25" s="3" t="s">
        <v>67</v>
      </c>
      <c r="AI25" s="3" t="s">
        <v>66</v>
      </c>
      <c r="AJ25" s="3" t="s">
        <v>66</v>
      </c>
      <c r="AK25" s="3" t="s">
        <v>66</v>
      </c>
      <c r="AL25" s="3" t="s">
        <v>65</v>
      </c>
      <c r="AM25" s="3" t="s">
        <v>67</v>
      </c>
      <c r="AN25" s="3" t="s">
        <v>81</v>
      </c>
      <c r="AO25" s="3" t="s">
        <v>68</v>
      </c>
      <c r="AP25" s="3" t="s">
        <v>81</v>
      </c>
      <c r="AQ25" s="3" t="s">
        <v>68</v>
      </c>
      <c r="AR25" s="3" t="s">
        <v>68</v>
      </c>
      <c r="AS25" s="3" t="s">
        <v>81</v>
      </c>
      <c r="AT25" s="3" t="s">
        <v>68</v>
      </c>
      <c r="AU25" s="3" t="s">
        <v>68</v>
      </c>
      <c r="AV25" s="3" t="s">
        <v>81</v>
      </c>
      <c r="AW25" s="3" t="s">
        <v>68</v>
      </c>
      <c r="AX25" s="3" t="s">
        <v>82</v>
      </c>
      <c r="AY25" s="3" t="s">
        <v>83</v>
      </c>
      <c r="AZ25" s="3" t="s">
        <v>93</v>
      </c>
      <c r="BA25" s="3" t="s">
        <v>93</v>
      </c>
      <c r="BB25" s="3" t="s">
        <v>93</v>
      </c>
      <c r="BC25" s="3" t="s">
        <v>84</v>
      </c>
      <c r="BD25" s="5">
        <v>4</v>
      </c>
      <c r="BE25" s="5">
        <v>4.72</v>
      </c>
      <c r="BF25" s="3" t="s">
        <v>110</v>
      </c>
      <c r="BG25" s="3" t="s">
        <v>86</v>
      </c>
      <c r="BH25" s="3" t="s">
        <v>87</v>
      </c>
      <c r="BI25" s="3" t="s">
        <v>160</v>
      </c>
      <c r="BJ25" s="3" t="s">
        <v>79</v>
      </c>
      <c r="BK25" s="4" t="s">
        <v>139</v>
      </c>
      <c r="BL25" s="3"/>
      <c r="BM25" s="3"/>
      <c r="BN25" s="3"/>
      <c r="BO25" s="3"/>
    </row>
    <row r="26" spans="2:67" ht="318" thickBot="1" x14ac:dyDescent="0.35">
      <c r="B26" s="2">
        <v>44596.532453703701</v>
      </c>
      <c r="C26" s="3" t="s">
        <v>60</v>
      </c>
      <c r="D26" s="3" t="s">
        <v>60</v>
      </c>
      <c r="E26" s="3" t="s">
        <v>60</v>
      </c>
      <c r="F26" s="3">
        <f t="shared" si="0"/>
        <v>1</v>
      </c>
      <c r="G26" s="3" t="s">
        <v>133</v>
      </c>
      <c r="H26" s="3">
        <f t="shared" si="1"/>
        <v>1</v>
      </c>
      <c r="I26" s="6">
        <v>44563</v>
      </c>
      <c r="J26" s="3" t="s">
        <v>65</v>
      </c>
      <c r="K26" s="3" t="s">
        <v>64</v>
      </c>
      <c r="L26" s="3" t="s">
        <v>63</v>
      </c>
      <c r="M26" s="3" t="s">
        <v>65</v>
      </c>
      <c r="N26" s="3" t="s">
        <v>65</v>
      </c>
      <c r="O26" s="3" t="s">
        <v>67</v>
      </c>
      <c r="P26" s="3" t="s">
        <v>64</v>
      </c>
      <c r="Q26" s="3" t="s">
        <v>67</v>
      </c>
      <c r="R26" s="3" t="s">
        <v>67</v>
      </c>
      <c r="S26" s="3" t="s">
        <v>64</v>
      </c>
      <c r="T26" s="3" t="s">
        <v>65</v>
      </c>
      <c r="U26" s="3" t="s">
        <v>63</v>
      </c>
      <c r="V26" s="3" t="s">
        <v>64</v>
      </c>
      <c r="W26" s="3" t="s">
        <v>65</v>
      </c>
      <c r="X26" s="3" t="s">
        <v>65</v>
      </c>
      <c r="Y26" s="3" t="s">
        <v>67</v>
      </c>
      <c r="Z26" s="3" t="s">
        <v>66</v>
      </c>
      <c r="AA26" s="3" t="s">
        <v>65</v>
      </c>
      <c r="AB26" s="3" t="s">
        <v>66</v>
      </c>
      <c r="AC26" s="3" t="s">
        <v>66</v>
      </c>
      <c r="AD26" s="3" t="s">
        <v>65</v>
      </c>
      <c r="AE26" s="3" t="s">
        <v>66</v>
      </c>
      <c r="AF26" s="3" t="s">
        <v>65</v>
      </c>
      <c r="AG26" s="3" t="s">
        <v>63</v>
      </c>
      <c r="AH26" s="3" t="s">
        <v>64</v>
      </c>
      <c r="AI26" s="3" t="s">
        <v>63</v>
      </c>
      <c r="AJ26" s="3" t="s">
        <v>66</v>
      </c>
      <c r="AK26" s="3" t="s">
        <v>65</v>
      </c>
      <c r="AL26" s="3" t="s">
        <v>64</v>
      </c>
      <c r="AM26" s="3" t="s">
        <v>67</v>
      </c>
      <c r="AN26" s="3" t="s">
        <v>68</v>
      </c>
      <c r="AO26" s="3" t="s">
        <v>68</v>
      </c>
      <c r="AP26" s="3" t="s">
        <v>69</v>
      </c>
      <c r="AQ26" s="3" t="s">
        <v>69</v>
      </c>
      <c r="AR26" s="3" t="s">
        <v>68</v>
      </c>
      <c r="AS26" s="3" t="s">
        <v>68</v>
      </c>
      <c r="AT26" s="3" t="s">
        <v>68</v>
      </c>
      <c r="AU26" s="3" t="s">
        <v>68</v>
      </c>
      <c r="AV26" s="3" t="s">
        <v>69</v>
      </c>
      <c r="AW26" s="3" t="s">
        <v>68</v>
      </c>
      <c r="AX26" s="3" t="s">
        <v>82</v>
      </c>
      <c r="AY26" s="3" t="s">
        <v>83</v>
      </c>
      <c r="AZ26" s="3" t="s">
        <v>130</v>
      </c>
      <c r="BA26" s="3" t="s">
        <v>73</v>
      </c>
      <c r="BB26" s="3" t="s">
        <v>130</v>
      </c>
      <c r="BC26" s="3" t="s">
        <v>94</v>
      </c>
      <c r="BD26" s="5">
        <v>4</v>
      </c>
      <c r="BE26" s="3" t="s">
        <v>161</v>
      </c>
      <c r="BF26" s="3" t="s">
        <v>134</v>
      </c>
      <c r="BG26" s="3" t="s">
        <v>86</v>
      </c>
      <c r="BH26" s="3" t="s">
        <v>77</v>
      </c>
      <c r="BI26" s="3" t="s">
        <v>162</v>
      </c>
      <c r="BJ26" s="3" t="s">
        <v>163</v>
      </c>
      <c r="BK26" s="4" t="s">
        <v>164</v>
      </c>
      <c r="BL26" s="3"/>
      <c r="BM26" s="3"/>
      <c r="BN26" s="3"/>
      <c r="BO26" s="3"/>
    </row>
    <row r="27" spans="2:67" ht="186" thickBot="1" x14ac:dyDescent="0.35">
      <c r="B27" s="2">
        <v>44598.817511574074</v>
      </c>
      <c r="C27" s="3" t="s">
        <v>60</v>
      </c>
      <c r="D27" s="3" t="s">
        <v>60</v>
      </c>
      <c r="E27" s="3" t="s">
        <v>105</v>
      </c>
      <c r="F27" s="3">
        <f t="shared" si="0"/>
        <v>0</v>
      </c>
      <c r="G27" s="3" t="s">
        <v>61</v>
      </c>
      <c r="H27" s="3">
        <f t="shared" si="1"/>
        <v>4</v>
      </c>
      <c r="I27" s="6">
        <v>44783</v>
      </c>
      <c r="J27" s="3" t="s">
        <v>67</v>
      </c>
      <c r="K27" s="3" t="s">
        <v>65</v>
      </c>
      <c r="L27" s="3" t="s">
        <v>64</v>
      </c>
      <c r="M27" s="3" t="s">
        <v>63</v>
      </c>
      <c r="N27" s="3" t="s">
        <v>63</v>
      </c>
      <c r="O27" s="3" t="s">
        <v>66</v>
      </c>
      <c r="P27" s="3" t="s">
        <v>65</v>
      </c>
      <c r="Q27" s="3" t="s">
        <v>63</v>
      </c>
      <c r="R27" s="3" t="s">
        <v>67</v>
      </c>
      <c r="S27" s="3" t="s">
        <v>66</v>
      </c>
      <c r="T27" s="3" t="s">
        <v>66</v>
      </c>
      <c r="U27" s="3" t="s">
        <v>66</v>
      </c>
      <c r="V27" s="3" t="s">
        <v>67</v>
      </c>
      <c r="W27" s="3" t="s">
        <v>66</v>
      </c>
      <c r="X27" s="3" t="s">
        <v>66</v>
      </c>
      <c r="Y27" s="3" t="s">
        <v>66</v>
      </c>
      <c r="Z27" s="3" t="s">
        <v>64</v>
      </c>
      <c r="AA27" s="3" t="s">
        <v>66</v>
      </c>
      <c r="AB27" s="3" t="s">
        <v>66</v>
      </c>
      <c r="AC27" s="3" t="s">
        <v>66</v>
      </c>
      <c r="AD27" s="3" t="s">
        <v>65</v>
      </c>
      <c r="AE27" s="3" t="s">
        <v>66</v>
      </c>
      <c r="AF27" s="3" t="s">
        <v>64</v>
      </c>
      <c r="AG27" s="3" t="s">
        <v>66</v>
      </c>
      <c r="AH27" s="3" t="s">
        <v>66</v>
      </c>
      <c r="AI27" s="3" t="s">
        <v>66</v>
      </c>
      <c r="AJ27" s="3" t="s">
        <v>63</v>
      </c>
      <c r="AK27" s="3" t="s">
        <v>66</v>
      </c>
      <c r="AL27" s="3" t="s">
        <v>66</v>
      </c>
      <c r="AM27" s="3" t="s">
        <v>66</v>
      </c>
      <c r="AN27" s="3" t="s">
        <v>81</v>
      </c>
      <c r="AO27" s="3" t="s">
        <v>81</v>
      </c>
      <c r="AP27" s="3" t="s">
        <v>81</v>
      </c>
      <c r="AQ27" s="3" t="s">
        <v>81</v>
      </c>
      <c r="AR27" s="3" t="s">
        <v>68</v>
      </c>
      <c r="AS27" s="3" t="s">
        <v>81</v>
      </c>
      <c r="AT27" s="3" t="s">
        <v>81</v>
      </c>
      <c r="AU27" s="3" t="s">
        <v>68</v>
      </c>
      <c r="AV27" s="3" t="s">
        <v>68</v>
      </c>
      <c r="AW27" s="3" t="s">
        <v>81</v>
      </c>
      <c r="AX27" s="3" t="s">
        <v>82</v>
      </c>
      <c r="AY27" s="3" t="s">
        <v>83</v>
      </c>
      <c r="AZ27" s="3" t="s">
        <v>130</v>
      </c>
      <c r="BA27" s="3" t="s">
        <v>121</v>
      </c>
      <c r="BB27" s="3" t="s">
        <v>121</v>
      </c>
      <c r="BC27" s="3" t="s">
        <v>84</v>
      </c>
      <c r="BD27" s="5">
        <v>3.43</v>
      </c>
      <c r="BE27" s="5">
        <v>3.8</v>
      </c>
      <c r="BF27" s="3" t="s">
        <v>134</v>
      </c>
      <c r="BG27" s="3" t="s">
        <v>106</v>
      </c>
      <c r="BH27" s="3" t="s">
        <v>87</v>
      </c>
      <c r="BI27" s="3" t="s">
        <v>165</v>
      </c>
      <c r="BJ27" s="3" t="s">
        <v>166</v>
      </c>
      <c r="BK27" s="4" t="s">
        <v>125</v>
      </c>
      <c r="BL27" s="3"/>
      <c r="BM27" s="3"/>
      <c r="BN27" s="3"/>
      <c r="BO27" s="3"/>
    </row>
    <row r="28" spans="2:67" ht="278.39999999999998" thickBot="1" x14ac:dyDescent="0.35">
      <c r="B28" s="2">
        <v>44599.548888888887</v>
      </c>
      <c r="C28" s="3" t="s">
        <v>60</v>
      </c>
      <c r="D28" s="3" t="s">
        <v>60</v>
      </c>
      <c r="E28" s="3" t="s">
        <v>60</v>
      </c>
      <c r="F28" s="3">
        <f t="shared" si="0"/>
        <v>1</v>
      </c>
      <c r="G28" s="3" t="s">
        <v>61</v>
      </c>
      <c r="H28" s="3">
        <f t="shared" si="1"/>
        <v>4</v>
      </c>
      <c r="I28" s="3" t="s">
        <v>62</v>
      </c>
      <c r="J28" s="3" t="s">
        <v>63</v>
      </c>
      <c r="K28" s="3" t="s">
        <v>63</v>
      </c>
      <c r="L28" s="3" t="s">
        <v>63</v>
      </c>
      <c r="M28" s="3" t="s">
        <v>65</v>
      </c>
      <c r="N28" s="3" t="s">
        <v>65</v>
      </c>
      <c r="O28" s="3" t="s">
        <v>65</v>
      </c>
      <c r="P28" s="3" t="s">
        <v>64</v>
      </c>
      <c r="Q28" s="3" t="s">
        <v>67</v>
      </c>
      <c r="R28" s="3" t="s">
        <v>65</v>
      </c>
      <c r="S28" s="3" t="s">
        <v>65</v>
      </c>
      <c r="T28" s="3" t="s">
        <v>65</v>
      </c>
      <c r="U28" s="3" t="s">
        <v>63</v>
      </c>
      <c r="V28" s="3" t="s">
        <v>63</v>
      </c>
      <c r="W28" s="3" t="s">
        <v>63</v>
      </c>
      <c r="X28" s="3" t="s">
        <v>65</v>
      </c>
      <c r="Y28" s="3" t="s">
        <v>65</v>
      </c>
      <c r="Z28" s="3" t="s">
        <v>64</v>
      </c>
      <c r="AA28" s="3" t="s">
        <v>63</v>
      </c>
      <c r="AB28" s="3" t="s">
        <v>63</v>
      </c>
      <c r="AC28" s="3" t="s">
        <v>65</v>
      </c>
      <c r="AD28" s="3" t="s">
        <v>63</v>
      </c>
      <c r="AE28" s="3" t="s">
        <v>67</v>
      </c>
      <c r="AF28" s="3" t="s">
        <v>65</v>
      </c>
      <c r="AG28" s="3" t="s">
        <v>64</v>
      </c>
      <c r="AH28" s="3" t="s">
        <v>63</v>
      </c>
      <c r="AI28" s="3" t="s">
        <v>64</v>
      </c>
      <c r="AJ28" s="3" t="s">
        <v>63</v>
      </c>
      <c r="AK28" s="3" t="s">
        <v>65</v>
      </c>
      <c r="AL28" s="3" t="s">
        <v>63</v>
      </c>
      <c r="AM28" s="3" t="s">
        <v>63</v>
      </c>
      <c r="AN28" s="3" t="s">
        <v>81</v>
      </c>
      <c r="AO28" s="3" t="s">
        <v>81</v>
      </c>
      <c r="AP28" s="3" t="s">
        <v>81</v>
      </c>
      <c r="AQ28" s="3" t="s">
        <v>81</v>
      </c>
      <c r="AR28" s="3" t="s">
        <v>81</v>
      </c>
      <c r="AS28" s="3" t="s">
        <v>81</v>
      </c>
      <c r="AT28" s="3" t="s">
        <v>81</v>
      </c>
      <c r="AU28" s="3" t="s">
        <v>68</v>
      </c>
      <c r="AV28" s="3" t="s">
        <v>81</v>
      </c>
      <c r="AW28" s="3" t="s">
        <v>81</v>
      </c>
      <c r="AX28" s="3" t="s">
        <v>70</v>
      </c>
      <c r="AY28" s="5">
        <v>32</v>
      </c>
      <c r="AZ28" s="3" t="s">
        <v>130</v>
      </c>
      <c r="BA28" s="3" t="s">
        <v>130</v>
      </c>
      <c r="BB28" s="3" t="s">
        <v>130</v>
      </c>
      <c r="BC28" s="3" t="s">
        <v>74</v>
      </c>
      <c r="BD28" s="5">
        <v>3.8</v>
      </c>
      <c r="BE28" s="5">
        <v>4.4000000000000004</v>
      </c>
      <c r="BF28" s="3" t="s">
        <v>95</v>
      </c>
      <c r="BG28" s="3" t="s">
        <v>86</v>
      </c>
      <c r="BH28" s="3" t="s">
        <v>77</v>
      </c>
      <c r="BI28" s="3" t="s">
        <v>167</v>
      </c>
      <c r="BJ28" s="3" t="s">
        <v>79</v>
      </c>
      <c r="BK28" s="4" t="s">
        <v>139</v>
      </c>
      <c r="BL28" s="3"/>
      <c r="BM28" s="3"/>
      <c r="BN28" s="3"/>
      <c r="BO28" s="3"/>
    </row>
    <row r="29" spans="2:67" ht="384" thickBot="1" x14ac:dyDescent="0.35">
      <c r="B29" s="2">
        <v>44599.552337962959</v>
      </c>
      <c r="C29" s="3" t="s">
        <v>60</v>
      </c>
      <c r="D29" s="3" t="s">
        <v>60</v>
      </c>
      <c r="E29" s="3" t="s">
        <v>60</v>
      </c>
      <c r="F29" s="3">
        <f t="shared" si="0"/>
        <v>1</v>
      </c>
      <c r="G29" s="3" t="s">
        <v>61</v>
      </c>
      <c r="H29" s="3">
        <f t="shared" si="1"/>
        <v>4</v>
      </c>
      <c r="I29" s="3" t="s">
        <v>62</v>
      </c>
      <c r="J29" s="3" t="s">
        <v>63</v>
      </c>
      <c r="K29" s="3" t="s">
        <v>63</v>
      </c>
      <c r="L29" s="3" t="s">
        <v>63</v>
      </c>
      <c r="M29" s="3" t="s">
        <v>66</v>
      </c>
      <c r="N29" s="3" t="s">
        <v>66</v>
      </c>
      <c r="O29" s="3" t="s">
        <v>63</v>
      </c>
      <c r="P29" s="3" t="s">
        <v>66</v>
      </c>
      <c r="Q29" s="3" t="s">
        <v>67</v>
      </c>
      <c r="R29" s="3" t="s">
        <v>65</v>
      </c>
      <c r="S29" s="3" t="s">
        <v>63</v>
      </c>
      <c r="T29" s="3" t="s">
        <v>65</v>
      </c>
      <c r="U29" s="3" t="s">
        <v>63</v>
      </c>
      <c r="V29" s="3" t="s">
        <v>63</v>
      </c>
      <c r="W29" s="3" t="s">
        <v>63</v>
      </c>
      <c r="X29" s="3" t="s">
        <v>63</v>
      </c>
      <c r="Y29" s="3" t="s">
        <v>63</v>
      </c>
      <c r="Z29" s="3" t="s">
        <v>63</v>
      </c>
      <c r="AA29" s="3" t="s">
        <v>63</v>
      </c>
      <c r="AB29" s="3" t="s">
        <v>63</v>
      </c>
      <c r="AC29" s="3" t="s">
        <v>63</v>
      </c>
      <c r="AD29" s="3" t="s">
        <v>66</v>
      </c>
      <c r="AE29" s="3" t="s">
        <v>63</v>
      </c>
      <c r="AF29" s="3" t="s">
        <v>63</v>
      </c>
      <c r="AG29" s="3" t="s">
        <v>65</v>
      </c>
      <c r="AH29" s="3" t="s">
        <v>65</v>
      </c>
      <c r="AI29" s="3" t="s">
        <v>63</v>
      </c>
      <c r="AJ29" s="3" t="s">
        <v>63</v>
      </c>
      <c r="AK29" s="3" t="s">
        <v>63</v>
      </c>
      <c r="AL29" s="3" t="s">
        <v>63</v>
      </c>
      <c r="AM29" s="3" t="s">
        <v>63</v>
      </c>
      <c r="AN29" s="3" t="s">
        <v>81</v>
      </c>
      <c r="AO29" s="3" t="s">
        <v>69</v>
      </c>
      <c r="AP29" s="3" t="s">
        <v>68</v>
      </c>
      <c r="AQ29" s="3" t="s">
        <v>68</v>
      </c>
      <c r="AR29" s="3" t="s">
        <v>81</v>
      </c>
      <c r="AS29" s="3" t="s">
        <v>81</v>
      </c>
      <c r="AT29" s="3" t="s">
        <v>81</v>
      </c>
      <c r="AU29" s="3" t="s">
        <v>109</v>
      </c>
      <c r="AV29" s="3" t="s">
        <v>69</v>
      </c>
      <c r="AW29" s="3" t="s">
        <v>109</v>
      </c>
      <c r="AX29" s="3" t="s">
        <v>168</v>
      </c>
      <c r="AY29" s="3" t="s">
        <v>169</v>
      </c>
      <c r="AZ29" s="3" t="s">
        <v>73</v>
      </c>
      <c r="BA29" s="3" t="s">
        <v>121</v>
      </c>
      <c r="BB29" s="3" t="s">
        <v>130</v>
      </c>
      <c r="BC29" s="3" t="s">
        <v>74</v>
      </c>
      <c r="BD29" s="5">
        <v>4</v>
      </c>
      <c r="BE29" s="5">
        <v>4.7</v>
      </c>
      <c r="BF29" s="3" t="s">
        <v>75</v>
      </c>
      <c r="BG29" s="3" t="s">
        <v>170</v>
      </c>
      <c r="BH29" s="3" t="s">
        <v>77</v>
      </c>
      <c r="BI29" s="3" t="s">
        <v>78</v>
      </c>
      <c r="BJ29" s="3" t="s">
        <v>103</v>
      </c>
      <c r="BK29" s="4" t="s">
        <v>116</v>
      </c>
      <c r="BL29" s="3"/>
      <c r="BM29" s="3"/>
      <c r="BN29" s="3"/>
      <c r="BO29" s="3"/>
    </row>
    <row r="30" spans="2:67" ht="331.2" thickBot="1" x14ac:dyDescent="0.35">
      <c r="B30" s="2">
        <v>44599.557118055556</v>
      </c>
      <c r="C30" s="3" t="s">
        <v>60</v>
      </c>
      <c r="D30" s="3" t="s">
        <v>60</v>
      </c>
      <c r="E30" s="3" t="s">
        <v>60</v>
      </c>
      <c r="F30" s="3">
        <f t="shared" si="0"/>
        <v>1</v>
      </c>
      <c r="G30" s="3" t="s">
        <v>61</v>
      </c>
      <c r="H30" s="3">
        <f t="shared" si="1"/>
        <v>4</v>
      </c>
      <c r="I30" s="3" t="s">
        <v>62</v>
      </c>
      <c r="J30" s="3" t="s">
        <v>64</v>
      </c>
      <c r="K30" s="3" t="s">
        <v>64</v>
      </c>
      <c r="L30" s="3" t="s">
        <v>63</v>
      </c>
      <c r="M30" s="3" t="s">
        <v>65</v>
      </c>
      <c r="N30" s="3" t="s">
        <v>64</v>
      </c>
      <c r="O30" s="3" t="s">
        <v>64</v>
      </c>
      <c r="P30" s="3" t="s">
        <v>65</v>
      </c>
      <c r="Q30" s="3" t="s">
        <v>65</v>
      </c>
      <c r="R30" s="3" t="s">
        <v>65</v>
      </c>
      <c r="S30" s="3" t="s">
        <v>64</v>
      </c>
      <c r="T30" s="3" t="s">
        <v>64</v>
      </c>
      <c r="U30" s="3" t="s">
        <v>63</v>
      </c>
      <c r="V30" s="3" t="s">
        <v>64</v>
      </c>
      <c r="W30" s="3" t="s">
        <v>63</v>
      </c>
      <c r="X30" s="3" t="s">
        <v>65</v>
      </c>
      <c r="Y30" s="3" t="s">
        <v>64</v>
      </c>
      <c r="Z30" s="3" t="s">
        <v>63</v>
      </c>
      <c r="AA30" s="3" t="s">
        <v>63</v>
      </c>
      <c r="AB30" s="3" t="s">
        <v>63</v>
      </c>
      <c r="AC30" s="3" t="s">
        <v>64</v>
      </c>
      <c r="AD30" s="3" t="s">
        <v>64</v>
      </c>
      <c r="AE30" s="3" t="s">
        <v>65</v>
      </c>
      <c r="AF30" s="3" t="s">
        <v>65</v>
      </c>
      <c r="AG30" s="3" t="s">
        <v>63</v>
      </c>
      <c r="AH30" s="3" t="s">
        <v>63</v>
      </c>
      <c r="AI30" s="3" t="s">
        <v>64</v>
      </c>
      <c r="AJ30" s="3" t="s">
        <v>63</v>
      </c>
      <c r="AK30" s="3" t="s">
        <v>66</v>
      </c>
      <c r="AL30" s="3" t="s">
        <v>64</v>
      </c>
      <c r="AM30" s="3" t="s">
        <v>63</v>
      </c>
      <c r="AN30" s="3" t="s">
        <v>69</v>
      </c>
      <c r="AO30" s="3" t="s">
        <v>68</v>
      </c>
      <c r="AP30" s="3" t="s">
        <v>69</v>
      </c>
      <c r="AQ30" s="3" t="s">
        <v>68</v>
      </c>
      <c r="AR30" s="3" t="s">
        <v>69</v>
      </c>
      <c r="AS30" s="3" t="s">
        <v>68</v>
      </c>
      <c r="AT30" s="3" t="s">
        <v>69</v>
      </c>
      <c r="AU30" s="3" t="s">
        <v>69</v>
      </c>
      <c r="AV30" s="3" t="s">
        <v>68</v>
      </c>
      <c r="AW30" s="3" t="s">
        <v>68</v>
      </c>
      <c r="AX30" s="3" t="s">
        <v>82</v>
      </c>
      <c r="AY30" s="3" t="s">
        <v>83</v>
      </c>
      <c r="AZ30" s="3" t="s">
        <v>93</v>
      </c>
      <c r="BA30" s="3" t="s">
        <v>130</v>
      </c>
      <c r="BB30" s="3" t="s">
        <v>72</v>
      </c>
      <c r="BC30" s="3" t="s">
        <v>74</v>
      </c>
      <c r="BD30" s="5">
        <v>3.5</v>
      </c>
      <c r="BE30" s="5">
        <v>4.33</v>
      </c>
      <c r="BF30" s="3" t="s">
        <v>110</v>
      </c>
      <c r="BG30" s="3" t="s">
        <v>96</v>
      </c>
      <c r="BH30" s="3" t="s">
        <v>77</v>
      </c>
      <c r="BI30" s="3" t="s">
        <v>171</v>
      </c>
      <c r="BJ30" s="3" t="s">
        <v>79</v>
      </c>
      <c r="BK30" s="4" t="s">
        <v>172</v>
      </c>
      <c r="BL30" s="3"/>
      <c r="BM30" s="3"/>
      <c r="BN30" s="3"/>
      <c r="BO30" s="3"/>
    </row>
    <row r="31" spans="2:67" ht="278.39999999999998" thickBot="1" x14ac:dyDescent="0.35">
      <c r="B31" s="2">
        <v>44599.572326388887</v>
      </c>
      <c r="C31" s="3" t="s">
        <v>60</v>
      </c>
      <c r="D31" s="3" t="s">
        <v>60</v>
      </c>
      <c r="E31" s="3" t="s">
        <v>105</v>
      </c>
      <c r="F31" s="3">
        <f t="shared" si="0"/>
        <v>0</v>
      </c>
      <c r="G31" s="3" t="s">
        <v>61</v>
      </c>
      <c r="H31" s="3">
        <f t="shared" si="1"/>
        <v>4</v>
      </c>
      <c r="I31" s="6">
        <v>44783</v>
      </c>
      <c r="J31" s="3" t="s">
        <v>63</v>
      </c>
      <c r="K31" s="3" t="s">
        <v>63</v>
      </c>
      <c r="L31" s="3" t="s">
        <v>63</v>
      </c>
      <c r="M31" s="3" t="s">
        <v>63</v>
      </c>
      <c r="N31" s="3" t="s">
        <v>63</v>
      </c>
      <c r="O31" s="3" t="s">
        <v>63</v>
      </c>
      <c r="P31" s="3" t="s">
        <v>63</v>
      </c>
      <c r="Q31" s="3" t="s">
        <v>63</v>
      </c>
      <c r="R31" s="3" t="s">
        <v>63</v>
      </c>
      <c r="S31" s="3" t="s">
        <v>63</v>
      </c>
      <c r="T31" s="3" t="s">
        <v>63</v>
      </c>
      <c r="U31" s="3" t="s">
        <v>63</v>
      </c>
      <c r="V31" s="3" t="s">
        <v>63</v>
      </c>
      <c r="W31" s="3" t="s">
        <v>63</v>
      </c>
      <c r="X31" s="3" t="s">
        <v>63</v>
      </c>
      <c r="Y31" s="3" t="s">
        <v>65</v>
      </c>
      <c r="Z31" s="3" t="s">
        <v>63</v>
      </c>
      <c r="AA31" s="3" t="s">
        <v>63</v>
      </c>
      <c r="AB31" s="3" t="s">
        <v>67</v>
      </c>
      <c r="AC31" s="3" t="s">
        <v>67</v>
      </c>
      <c r="AD31" s="3" t="s">
        <v>65</v>
      </c>
      <c r="AE31" s="3" t="s">
        <v>65</v>
      </c>
      <c r="AF31" s="3" t="s">
        <v>65</v>
      </c>
      <c r="AG31" s="3" t="s">
        <v>63</v>
      </c>
      <c r="AH31" s="3" t="s">
        <v>63</v>
      </c>
      <c r="AI31" s="3" t="s">
        <v>63</v>
      </c>
      <c r="AJ31" s="3" t="s">
        <v>63</v>
      </c>
      <c r="AK31" s="3" t="s">
        <v>63</v>
      </c>
      <c r="AL31" s="3" t="s">
        <v>63</v>
      </c>
      <c r="AM31" s="3" t="s">
        <v>63</v>
      </c>
      <c r="AN31" s="3" t="s">
        <v>69</v>
      </c>
      <c r="AO31" s="3" t="s">
        <v>69</v>
      </c>
      <c r="AP31" s="3" t="s">
        <v>68</v>
      </c>
      <c r="AQ31" s="3" t="s">
        <v>69</v>
      </c>
      <c r="AR31" s="3" t="s">
        <v>68</v>
      </c>
      <c r="AS31" s="3" t="s">
        <v>68</v>
      </c>
      <c r="AT31" s="3" t="s">
        <v>68</v>
      </c>
      <c r="AU31" s="3" t="s">
        <v>68</v>
      </c>
      <c r="AV31" s="3" t="s">
        <v>68</v>
      </c>
      <c r="AW31" s="3" t="s">
        <v>68</v>
      </c>
      <c r="AX31" s="3" t="s">
        <v>70</v>
      </c>
      <c r="AY31" s="3" t="s">
        <v>83</v>
      </c>
      <c r="AZ31" s="3" t="s">
        <v>130</v>
      </c>
      <c r="BA31" s="3" t="s">
        <v>130</v>
      </c>
      <c r="BB31" s="3" t="s">
        <v>130</v>
      </c>
      <c r="BC31" s="3" t="s">
        <v>74</v>
      </c>
      <c r="BD31" s="5">
        <v>3.71</v>
      </c>
      <c r="BE31" s="5">
        <v>4.12</v>
      </c>
      <c r="BF31" s="3" t="s">
        <v>95</v>
      </c>
      <c r="BG31" s="3" t="s">
        <v>173</v>
      </c>
      <c r="BH31" s="3" t="s">
        <v>77</v>
      </c>
      <c r="BI31" s="3" t="s">
        <v>174</v>
      </c>
      <c r="BJ31" s="3" t="s">
        <v>103</v>
      </c>
      <c r="BK31" s="4" t="s">
        <v>175</v>
      </c>
      <c r="BL31" s="3"/>
      <c r="BM31" s="3"/>
      <c r="BN31" s="3"/>
      <c r="BO31" s="3"/>
    </row>
    <row r="32" spans="2:67" ht="133.19999999999999" thickBot="1" x14ac:dyDescent="0.35">
      <c r="B32" s="2">
        <v>44599.576354166667</v>
      </c>
      <c r="C32" s="3" t="s">
        <v>60</v>
      </c>
      <c r="D32" s="3" t="s">
        <v>60</v>
      </c>
      <c r="E32" s="3" t="s">
        <v>105</v>
      </c>
      <c r="F32" s="3">
        <f t="shared" si="0"/>
        <v>0</v>
      </c>
      <c r="G32" s="3" t="s">
        <v>61</v>
      </c>
      <c r="H32" s="3">
        <f t="shared" si="1"/>
        <v>4</v>
      </c>
      <c r="I32" s="6">
        <v>44783</v>
      </c>
      <c r="J32" s="3" t="s">
        <v>64</v>
      </c>
      <c r="K32" s="3" t="s">
        <v>64</v>
      </c>
      <c r="L32" s="3" t="s">
        <v>63</v>
      </c>
      <c r="M32" s="3" t="s">
        <v>65</v>
      </c>
      <c r="N32" s="3" t="s">
        <v>65</v>
      </c>
      <c r="O32" s="3" t="s">
        <v>65</v>
      </c>
      <c r="P32" s="3" t="s">
        <v>64</v>
      </c>
      <c r="Q32" s="3" t="s">
        <v>65</v>
      </c>
      <c r="R32" s="3" t="s">
        <v>64</v>
      </c>
      <c r="S32" s="3" t="s">
        <v>65</v>
      </c>
      <c r="T32" s="3" t="s">
        <v>65</v>
      </c>
      <c r="U32" s="3" t="s">
        <v>64</v>
      </c>
      <c r="V32" s="3" t="s">
        <v>64</v>
      </c>
      <c r="W32" s="3" t="s">
        <v>65</v>
      </c>
      <c r="X32" s="3" t="s">
        <v>65</v>
      </c>
      <c r="Y32" s="3" t="s">
        <v>65</v>
      </c>
      <c r="Z32" s="3" t="s">
        <v>64</v>
      </c>
      <c r="AA32" s="3" t="s">
        <v>65</v>
      </c>
      <c r="AB32" s="3" t="s">
        <v>67</v>
      </c>
      <c r="AC32" s="3" t="s">
        <v>66</v>
      </c>
      <c r="AD32" s="3" t="s">
        <v>65</v>
      </c>
      <c r="AE32" s="3" t="s">
        <v>67</v>
      </c>
      <c r="AF32" s="3" t="s">
        <v>67</v>
      </c>
      <c r="AG32" s="3" t="s">
        <v>65</v>
      </c>
      <c r="AH32" s="3" t="s">
        <v>63</v>
      </c>
      <c r="AI32" s="3" t="s">
        <v>64</v>
      </c>
      <c r="AJ32" s="3" t="s">
        <v>65</v>
      </c>
      <c r="AK32" s="3" t="s">
        <v>66</v>
      </c>
      <c r="AL32" s="3" t="s">
        <v>67</v>
      </c>
      <c r="AM32" s="3" t="s">
        <v>63</v>
      </c>
      <c r="AN32" s="3" t="s">
        <v>68</v>
      </c>
      <c r="AO32" s="3" t="s">
        <v>68</v>
      </c>
      <c r="AP32" s="3" t="s">
        <v>68</v>
      </c>
      <c r="AQ32" s="3" t="s">
        <v>68</v>
      </c>
      <c r="AR32" s="3" t="s">
        <v>68</v>
      </c>
      <c r="AS32" s="3" t="s">
        <v>68</v>
      </c>
      <c r="AT32" s="3" t="s">
        <v>68</v>
      </c>
      <c r="AU32" s="3" t="s">
        <v>69</v>
      </c>
      <c r="AV32" s="3" t="s">
        <v>68</v>
      </c>
      <c r="AW32" s="3" t="s">
        <v>68</v>
      </c>
      <c r="AX32" s="3" t="s">
        <v>82</v>
      </c>
      <c r="AY32" s="3" t="s">
        <v>83</v>
      </c>
      <c r="AZ32" s="3" t="s">
        <v>72</v>
      </c>
      <c r="BA32" s="3" t="s">
        <v>73</v>
      </c>
      <c r="BB32" s="3" t="s">
        <v>73</v>
      </c>
      <c r="BC32" s="3" t="s">
        <v>176</v>
      </c>
      <c r="BD32" s="5">
        <v>4</v>
      </c>
      <c r="BE32" s="5">
        <v>4.43</v>
      </c>
      <c r="BF32" s="3" t="s">
        <v>177</v>
      </c>
      <c r="BG32" s="3" t="s">
        <v>111</v>
      </c>
      <c r="BH32" s="3" t="s">
        <v>178</v>
      </c>
      <c r="BI32" s="3" t="s">
        <v>179</v>
      </c>
      <c r="BJ32" s="3" t="s">
        <v>89</v>
      </c>
      <c r="BK32" s="4" t="s">
        <v>104</v>
      </c>
      <c r="BL32" s="3"/>
      <c r="BM32" s="3"/>
      <c r="BN32" s="3"/>
      <c r="BO32" s="3"/>
    </row>
    <row r="33" spans="2:67" ht="318" thickBot="1" x14ac:dyDescent="0.35">
      <c r="B33" s="2">
        <v>44599.59574074074</v>
      </c>
      <c r="C33" s="3" t="s">
        <v>60</v>
      </c>
      <c r="D33" s="3" t="s">
        <v>60</v>
      </c>
      <c r="E33" s="3" t="s">
        <v>105</v>
      </c>
      <c r="F33" s="3">
        <f t="shared" si="0"/>
        <v>0</v>
      </c>
      <c r="G33" s="3" t="s">
        <v>126</v>
      </c>
      <c r="H33" s="3">
        <f t="shared" si="1"/>
        <v>3</v>
      </c>
      <c r="I33" s="6">
        <v>44624</v>
      </c>
      <c r="J33" s="3" t="s">
        <v>65</v>
      </c>
      <c r="K33" s="3" t="s">
        <v>64</v>
      </c>
      <c r="L33" s="3" t="s">
        <v>63</v>
      </c>
      <c r="M33" s="3" t="s">
        <v>65</v>
      </c>
      <c r="N33" s="3" t="s">
        <v>65</v>
      </c>
      <c r="O33" s="3" t="s">
        <v>64</v>
      </c>
      <c r="P33" s="3" t="s">
        <v>65</v>
      </c>
      <c r="Q33" s="3" t="s">
        <v>65</v>
      </c>
      <c r="R33" s="3" t="s">
        <v>64</v>
      </c>
      <c r="S33" s="3" t="s">
        <v>64</v>
      </c>
      <c r="T33" s="3" t="s">
        <v>64</v>
      </c>
      <c r="U33" s="3" t="s">
        <v>63</v>
      </c>
      <c r="V33" s="3" t="s">
        <v>63</v>
      </c>
      <c r="W33" s="3" t="s">
        <v>64</v>
      </c>
      <c r="X33" s="3" t="s">
        <v>63</v>
      </c>
      <c r="Y33" s="3" t="s">
        <v>67</v>
      </c>
      <c r="Z33" s="3" t="s">
        <v>63</v>
      </c>
      <c r="AA33" s="3" t="s">
        <v>63</v>
      </c>
      <c r="AB33" s="3" t="s">
        <v>66</v>
      </c>
      <c r="AC33" s="3" t="s">
        <v>65</v>
      </c>
      <c r="AD33" s="3" t="s">
        <v>67</v>
      </c>
      <c r="AE33" s="3" t="s">
        <v>63</v>
      </c>
      <c r="AF33" s="3" t="s">
        <v>63</v>
      </c>
      <c r="AG33" s="3" t="s">
        <v>63</v>
      </c>
      <c r="AH33" s="3" t="s">
        <v>63</v>
      </c>
      <c r="AI33" s="3" t="s">
        <v>63</v>
      </c>
      <c r="AJ33" s="3" t="s">
        <v>63</v>
      </c>
      <c r="AK33" s="3" t="s">
        <v>67</v>
      </c>
      <c r="AL33" s="3" t="s">
        <v>63</v>
      </c>
      <c r="AM33" s="3" t="s">
        <v>64</v>
      </c>
      <c r="AN33" s="3" t="s">
        <v>68</v>
      </c>
      <c r="AO33" s="3" t="s">
        <v>69</v>
      </c>
      <c r="AP33" s="3" t="s">
        <v>69</v>
      </c>
      <c r="AQ33" s="3" t="s">
        <v>68</v>
      </c>
      <c r="AR33" s="3" t="s">
        <v>69</v>
      </c>
      <c r="AS33" s="3" t="s">
        <v>68</v>
      </c>
      <c r="AT33" s="3" t="s">
        <v>69</v>
      </c>
      <c r="AU33" s="3" t="s">
        <v>69</v>
      </c>
      <c r="AV33" s="3" t="s">
        <v>81</v>
      </c>
      <c r="AW33" s="3" t="s">
        <v>69</v>
      </c>
      <c r="AX33" s="3" t="s">
        <v>70</v>
      </c>
      <c r="AY33" s="3" t="s">
        <v>71</v>
      </c>
      <c r="AZ33" s="3" t="s">
        <v>93</v>
      </c>
      <c r="BA33" s="3" t="s">
        <v>130</v>
      </c>
      <c r="BB33" s="3" t="s">
        <v>130</v>
      </c>
      <c r="BC33" s="3" t="s">
        <v>74</v>
      </c>
      <c r="BD33" s="5">
        <v>3.5</v>
      </c>
      <c r="BE33" s="3" t="s">
        <v>180</v>
      </c>
      <c r="BF33" s="3" t="s">
        <v>100</v>
      </c>
      <c r="BG33" s="3" t="s">
        <v>173</v>
      </c>
      <c r="BH33" s="3" t="s">
        <v>77</v>
      </c>
      <c r="BI33" s="3" t="s">
        <v>181</v>
      </c>
      <c r="BJ33" s="3" t="s">
        <v>79</v>
      </c>
      <c r="BK33" s="4" t="s">
        <v>182</v>
      </c>
      <c r="BL33" s="3"/>
      <c r="BM33" s="3"/>
      <c r="BN33" s="3"/>
      <c r="BO33" s="3"/>
    </row>
    <row r="34" spans="2:67" ht="186" thickBot="1" x14ac:dyDescent="0.35">
      <c r="B34" s="2">
        <v>44599.601400462961</v>
      </c>
      <c r="C34" s="3" t="s">
        <v>60</v>
      </c>
      <c r="D34" s="3" t="s">
        <v>60</v>
      </c>
      <c r="E34" s="3" t="s">
        <v>60</v>
      </c>
      <c r="F34" s="3">
        <f t="shared" si="0"/>
        <v>1</v>
      </c>
      <c r="G34" s="3" t="s">
        <v>61</v>
      </c>
      <c r="H34" s="3">
        <f t="shared" si="1"/>
        <v>4</v>
      </c>
      <c r="I34" s="3" t="s">
        <v>62</v>
      </c>
      <c r="J34" s="3" t="s">
        <v>66</v>
      </c>
      <c r="K34" s="3" t="s">
        <v>66</v>
      </c>
      <c r="L34" s="3" t="s">
        <v>66</v>
      </c>
      <c r="M34" s="3" t="s">
        <v>63</v>
      </c>
      <c r="N34" s="3" t="s">
        <v>63</v>
      </c>
      <c r="O34" s="3" t="s">
        <v>66</v>
      </c>
      <c r="P34" s="3" t="s">
        <v>63</v>
      </c>
      <c r="Q34" s="3" t="s">
        <v>63</v>
      </c>
      <c r="R34" s="3" t="s">
        <v>66</v>
      </c>
      <c r="S34" s="3" t="s">
        <v>66</v>
      </c>
      <c r="T34" s="3" t="s">
        <v>66</v>
      </c>
      <c r="U34" s="3" t="s">
        <v>65</v>
      </c>
      <c r="V34" s="3" t="s">
        <v>64</v>
      </c>
      <c r="W34" s="3" t="s">
        <v>65</v>
      </c>
      <c r="X34" s="3" t="s">
        <v>66</v>
      </c>
      <c r="Y34" s="3" t="s">
        <v>66</v>
      </c>
      <c r="Z34" s="3" t="s">
        <v>64</v>
      </c>
      <c r="AA34" s="3" t="s">
        <v>63</v>
      </c>
      <c r="AB34" s="3" t="s">
        <v>66</v>
      </c>
      <c r="AC34" s="3" t="s">
        <v>66</v>
      </c>
      <c r="AD34" s="3" t="s">
        <v>66</v>
      </c>
      <c r="AE34" s="3" t="s">
        <v>67</v>
      </c>
      <c r="AF34" s="3" t="s">
        <v>65</v>
      </c>
      <c r="AG34" s="3" t="s">
        <v>65</v>
      </c>
      <c r="AH34" s="3" t="s">
        <v>67</v>
      </c>
      <c r="AI34" s="3" t="s">
        <v>66</v>
      </c>
      <c r="AJ34" s="3" t="s">
        <v>66</v>
      </c>
      <c r="AK34" s="3" t="s">
        <v>66</v>
      </c>
      <c r="AL34" s="3" t="s">
        <v>65</v>
      </c>
      <c r="AM34" s="3" t="s">
        <v>65</v>
      </c>
      <c r="AN34" s="3" t="s">
        <v>68</v>
      </c>
      <c r="AO34" s="3" t="s">
        <v>68</v>
      </c>
      <c r="AP34" s="3" t="s">
        <v>68</v>
      </c>
      <c r="AQ34" s="3" t="s">
        <v>81</v>
      </c>
      <c r="AR34" s="3" t="s">
        <v>81</v>
      </c>
      <c r="AS34" s="3" t="s">
        <v>81</v>
      </c>
      <c r="AT34" s="3" t="s">
        <v>68</v>
      </c>
      <c r="AU34" s="3" t="s">
        <v>68</v>
      </c>
      <c r="AV34" s="3" t="s">
        <v>68</v>
      </c>
      <c r="AW34" s="3" t="s">
        <v>68</v>
      </c>
      <c r="AX34" s="3" t="s">
        <v>70</v>
      </c>
      <c r="AY34" s="3" t="s">
        <v>71</v>
      </c>
      <c r="AZ34" s="3" t="s">
        <v>93</v>
      </c>
      <c r="BA34" s="3" t="s">
        <v>73</v>
      </c>
      <c r="BB34" s="3" t="s">
        <v>73</v>
      </c>
      <c r="BC34" s="3" t="s">
        <v>84</v>
      </c>
      <c r="BD34" s="5">
        <v>4</v>
      </c>
      <c r="BE34" s="5">
        <v>4.5999999999999996</v>
      </c>
      <c r="BF34" s="3" t="s">
        <v>134</v>
      </c>
      <c r="BG34" s="3" t="s">
        <v>106</v>
      </c>
      <c r="BH34" s="3" t="s">
        <v>77</v>
      </c>
      <c r="BI34" s="3" t="s">
        <v>183</v>
      </c>
      <c r="BJ34" s="3" t="s">
        <v>79</v>
      </c>
      <c r="BK34" s="4" t="s">
        <v>139</v>
      </c>
      <c r="BL34" s="3"/>
      <c r="BM34" s="3"/>
      <c r="BN34" s="3"/>
      <c r="BO34" s="3"/>
    </row>
    <row r="35" spans="2:67" ht="186" thickBot="1" x14ac:dyDescent="0.35">
      <c r="B35" s="2">
        <v>44599.602916666663</v>
      </c>
      <c r="C35" s="3" t="s">
        <v>60</v>
      </c>
      <c r="D35" s="3" t="s">
        <v>60</v>
      </c>
      <c r="E35" s="3" t="s">
        <v>60</v>
      </c>
      <c r="F35" s="3">
        <f t="shared" si="0"/>
        <v>1</v>
      </c>
      <c r="G35" s="3" t="s">
        <v>61</v>
      </c>
      <c r="H35" s="3">
        <f t="shared" si="1"/>
        <v>4</v>
      </c>
      <c r="I35" s="3" t="s">
        <v>62</v>
      </c>
      <c r="J35" s="3" t="s">
        <v>64</v>
      </c>
      <c r="K35" s="3" t="s">
        <v>63</v>
      </c>
      <c r="L35" s="3" t="s">
        <v>64</v>
      </c>
      <c r="M35" s="3" t="s">
        <v>67</v>
      </c>
      <c r="N35" s="3" t="s">
        <v>67</v>
      </c>
      <c r="O35" s="3" t="s">
        <v>64</v>
      </c>
      <c r="P35" s="3" t="s">
        <v>65</v>
      </c>
      <c r="Q35" s="3" t="s">
        <v>66</v>
      </c>
      <c r="R35" s="3" t="s">
        <v>64</v>
      </c>
      <c r="S35" s="3" t="s">
        <v>64</v>
      </c>
      <c r="T35" s="3" t="s">
        <v>64</v>
      </c>
      <c r="U35" s="3" t="s">
        <v>63</v>
      </c>
      <c r="V35" s="3" t="s">
        <v>63</v>
      </c>
      <c r="W35" s="3" t="s">
        <v>63</v>
      </c>
      <c r="X35" s="3" t="s">
        <v>65</v>
      </c>
      <c r="Y35" s="3" t="s">
        <v>65</v>
      </c>
      <c r="Z35" s="3" t="s">
        <v>63</v>
      </c>
      <c r="AA35" s="3" t="s">
        <v>63</v>
      </c>
      <c r="AB35" s="3" t="s">
        <v>67</v>
      </c>
      <c r="AC35" s="3" t="s">
        <v>66</v>
      </c>
      <c r="AD35" s="3" t="s">
        <v>63</v>
      </c>
      <c r="AE35" s="3" t="s">
        <v>65</v>
      </c>
      <c r="AF35" s="3" t="s">
        <v>63</v>
      </c>
      <c r="AG35" s="3" t="s">
        <v>65</v>
      </c>
      <c r="AH35" s="3" t="s">
        <v>66</v>
      </c>
      <c r="AI35" s="3" t="s">
        <v>64</v>
      </c>
      <c r="AJ35" s="3" t="s">
        <v>63</v>
      </c>
      <c r="AK35" s="3" t="s">
        <v>65</v>
      </c>
      <c r="AL35" s="3" t="s">
        <v>63</v>
      </c>
      <c r="AM35" s="3" t="s">
        <v>63</v>
      </c>
      <c r="AN35" s="3" t="s">
        <v>68</v>
      </c>
      <c r="AO35" s="3" t="s">
        <v>68</v>
      </c>
      <c r="AP35" s="3" t="s">
        <v>69</v>
      </c>
      <c r="AQ35" s="3" t="s">
        <v>68</v>
      </c>
      <c r="AR35" s="3" t="s">
        <v>68</v>
      </c>
      <c r="AS35" s="3" t="s">
        <v>81</v>
      </c>
      <c r="AT35" s="3" t="s">
        <v>68</v>
      </c>
      <c r="AU35" s="3" t="s">
        <v>69</v>
      </c>
      <c r="AV35" s="3" t="s">
        <v>68</v>
      </c>
      <c r="AW35" s="3" t="s">
        <v>68</v>
      </c>
      <c r="AX35" s="3" t="s">
        <v>70</v>
      </c>
      <c r="AY35" s="3" t="s">
        <v>71</v>
      </c>
      <c r="AZ35" s="3" t="s">
        <v>93</v>
      </c>
      <c r="BA35" s="3" t="s">
        <v>121</v>
      </c>
      <c r="BB35" s="3" t="s">
        <v>130</v>
      </c>
      <c r="BC35" s="3" t="s">
        <v>84</v>
      </c>
      <c r="BD35" s="3" t="s">
        <v>184</v>
      </c>
      <c r="BE35" s="5">
        <v>3.63</v>
      </c>
      <c r="BF35" s="3" t="s">
        <v>185</v>
      </c>
      <c r="BG35" s="3" t="s">
        <v>119</v>
      </c>
      <c r="BH35" s="3" t="s">
        <v>101</v>
      </c>
      <c r="BI35" s="3" t="s">
        <v>186</v>
      </c>
      <c r="BJ35" s="3" t="s">
        <v>79</v>
      </c>
      <c r="BK35" s="4" t="s">
        <v>90</v>
      </c>
      <c r="BL35" s="3"/>
      <c r="BM35" s="3"/>
      <c r="BN35" s="3"/>
      <c r="BO35" s="3"/>
    </row>
    <row r="36" spans="2:67" ht="291.60000000000002" thickBot="1" x14ac:dyDescent="0.35">
      <c r="B36" s="2">
        <v>44599.687430555554</v>
      </c>
      <c r="C36" s="3" t="s">
        <v>60</v>
      </c>
      <c r="D36" s="3" t="s">
        <v>60</v>
      </c>
      <c r="E36" s="3" t="s">
        <v>60</v>
      </c>
      <c r="F36" s="3">
        <f t="shared" si="0"/>
        <v>1</v>
      </c>
      <c r="G36" s="3" t="s">
        <v>61</v>
      </c>
      <c r="H36" s="3">
        <f t="shared" si="1"/>
        <v>4</v>
      </c>
      <c r="I36" s="6">
        <v>44783</v>
      </c>
      <c r="J36" s="3" t="s">
        <v>65</v>
      </c>
      <c r="K36" s="3" t="s">
        <v>65</v>
      </c>
      <c r="L36" s="3" t="s">
        <v>64</v>
      </c>
      <c r="M36" s="3" t="s">
        <v>65</v>
      </c>
      <c r="N36" s="3" t="s">
        <v>64</v>
      </c>
      <c r="O36" s="3" t="s">
        <v>64</v>
      </c>
      <c r="P36" s="3" t="s">
        <v>66</v>
      </c>
      <c r="Q36" s="3" t="s">
        <v>64</v>
      </c>
      <c r="R36" s="3" t="s">
        <v>64</v>
      </c>
      <c r="S36" s="3" t="s">
        <v>65</v>
      </c>
      <c r="T36" s="3" t="s">
        <v>64</v>
      </c>
      <c r="U36" s="3" t="s">
        <v>64</v>
      </c>
      <c r="V36" s="3" t="s">
        <v>63</v>
      </c>
      <c r="W36" s="3" t="s">
        <v>64</v>
      </c>
      <c r="X36" s="3" t="s">
        <v>64</v>
      </c>
      <c r="Y36" s="3" t="s">
        <v>65</v>
      </c>
      <c r="Z36" s="3" t="s">
        <v>63</v>
      </c>
      <c r="AA36" s="3" t="s">
        <v>63</v>
      </c>
      <c r="AB36" s="3" t="s">
        <v>65</v>
      </c>
      <c r="AC36" s="3" t="s">
        <v>66</v>
      </c>
      <c r="AD36" s="3" t="s">
        <v>65</v>
      </c>
      <c r="AE36" s="3" t="s">
        <v>65</v>
      </c>
      <c r="AF36" s="3" t="s">
        <v>64</v>
      </c>
      <c r="AG36" s="3" t="s">
        <v>65</v>
      </c>
      <c r="AH36" s="3" t="s">
        <v>63</v>
      </c>
      <c r="AI36" s="3" t="s">
        <v>63</v>
      </c>
      <c r="AJ36" s="3" t="s">
        <v>65</v>
      </c>
      <c r="AK36" s="3" t="s">
        <v>63</v>
      </c>
      <c r="AL36" s="3" t="s">
        <v>64</v>
      </c>
      <c r="AM36" s="3" t="s">
        <v>64</v>
      </c>
      <c r="AN36" s="3" t="s">
        <v>69</v>
      </c>
      <c r="AO36" s="3" t="s">
        <v>68</v>
      </c>
      <c r="AP36" s="3" t="s">
        <v>69</v>
      </c>
      <c r="AQ36" s="3" t="s">
        <v>68</v>
      </c>
      <c r="AR36" s="3" t="s">
        <v>68</v>
      </c>
      <c r="AS36" s="3" t="s">
        <v>68</v>
      </c>
      <c r="AT36" s="3" t="s">
        <v>68</v>
      </c>
      <c r="AU36" s="3" t="s">
        <v>68</v>
      </c>
      <c r="AV36" s="3" t="s">
        <v>68</v>
      </c>
      <c r="AW36" s="3" t="s">
        <v>69</v>
      </c>
      <c r="AX36" s="3" t="s">
        <v>70</v>
      </c>
      <c r="AY36" s="3" t="s">
        <v>83</v>
      </c>
      <c r="AZ36" s="3" t="s">
        <v>93</v>
      </c>
      <c r="BA36" s="3" t="s">
        <v>73</v>
      </c>
      <c r="BB36" s="3" t="s">
        <v>72</v>
      </c>
      <c r="BC36" s="3" t="s">
        <v>94</v>
      </c>
      <c r="BD36" s="5">
        <v>3.7</v>
      </c>
      <c r="BE36" s="5">
        <v>4.6500000000000004</v>
      </c>
      <c r="BF36" s="3" t="s">
        <v>110</v>
      </c>
      <c r="BG36" s="3" t="s">
        <v>119</v>
      </c>
      <c r="BH36" s="3" t="s">
        <v>77</v>
      </c>
      <c r="BI36" s="3" t="s">
        <v>187</v>
      </c>
      <c r="BJ36" s="3" t="s">
        <v>89</v>
      </c>
      <c r="BK36" s="4" t="s">
        <v>80</v>
      </c>
      <c r="BL36" s="3"/>
      <c r="BM36" s="3"/>
      <c r="BN36" s="3"/>
      <c r="BO36" s="3"/>
    </row>
    <row r="37" spans="2:67" ht="304.8" thickBot="1" x14ac:dyDescent="0.35">
      <c r="B37" s="2">
        <v>44599.696631944447</v>
      </c>
      <c r="C37" s="3" t="s">
        <v>60</v>
      </c>
      <c r="D37" s="3" t="s">
        <v>60</v>
      </c>
      <c r="E37" s="3" t="s">
        <v>60</v>
      </c>
      <c r="F37" s="3">
        <f t="shared" si="0"/>
        <v>1</v>
      </c>
      <c r="G37" s="3" t="s">
        <v>61</v>
      </c>
      <c r="H37" s="3">
        <f t="shared" si="1"/>
        <v>4</v>
      </c>
      <c r="I37" s="6">
        <v>44783</v>
      </c>
      <c r="J37" s="3" t="s">
        <v>65</v>
      </c>
      <c r="K37" s="3" t="s">
        <v>64</v>
      </c>
      <c r="L37" s="3" t="s">
        <v>63</v>
      </c>
      <c r="M37" s="3" t="s">
        <v>65</v>
      </c>
      <c r="N37" s="3" t="s">
        <v>65</v>
      </c>
      <c r="O37" s="3" t="s">
        <v>65</v>
      </c>
      <c r="P37" s="3" t="s">
        <v>65</v>
      </c>
      <c r="Q37" s="3" t="s">
        <v>64</v>
      </c>
      <c r="R37" s="3" t="s">
        <v>65</v>
      </c>
      <c r="S37" s="3" t="s">
        <v>65</v>
      </c>
      <c r="T37" s="3" t="s">
        <v>66</v>
      </c>
      <c r="U37" s="3" t="s">
        <v>65</v>
      </c>
      <c r="V37" s="3" t="s">
        <v>64</v>
      </c>
      <c r="W37" s="3" t="s">
        <v>65</v>
      </c>
      <c r="X37" s="3" t="s">
        <v>67</v>
      </c>
      <c r="Y37" s="3" t="s">
        <v>66</v>
      </c>
      <c r="Z37" s="3" t="s">
        <v>64</v>
      </c>
      <c r="AA37" s="3" t="s">
        <v>63</v>
      </c>
      <c r="AB37" s="3" t="s">
        <v>64</v>
      </c>
      <c r="AC37" s="3" t="s">
        <v>66</v>
      </c>
      <c r="AD37" s="3" t="s">
        <v>67</v>
      </c>
      <c r="AE37" s="3" t="s">
        <v>66</v>
      </c>
      <c r="AF37" s="3" t="s">
        <v>65</v>
      </c>
      <c r="AG37" s="3" t="s">
        <v>64</v>
      </c>
      <c r="AH37" s="3" t="s">
        <v>64</v>
      </c>
      <c r="AI37" s="3" t="s">
        <v>64</v>
      </c>
      <c r="AJ37" s="3" t="s">
        <v>66</v>
      </c>
      <c r="AK37" s="3" t="s">
        <v>65</v>
      </c>
      <c r="AL37" s="3" t="s">
        <v>67</v>
      </c>
      <c r="AM37" s="3" t="s">
        <v>64</v>
      </c>
      <c r="AN37" s="3" t="s">
        <v>68</v>
      </c>
      <c r="AO37" s="3" t="s">
        <v>68</v>
      </c>
      <c r="AP37" s="3" t="s">
        <v>68</v>
      </c>
      <c r="AQ37" s="3" t="s">
        <v>81</v>
      </c>
      <c r="AR37" s="3" t="s">
        <v>81</v>
      </c>
      <c r="AS37" s="3" t="s">
        <v>81</v>
      </c>
      <c r="AT37" s="3" t="s">
        <v>81</v>
      </c>
      <c r="AU37" s="3" t="s">
        <v>68</v>
      </c>
      <c r="AV37" s="3" t="s">
        <v>68</v>
      </c>
      <c r="AW37" s="3" t="s">
        <v>68</v>
      </c>
      <c r="AX37" s="3" t="s">
        <v>82</v>
      </c>
      <c r="AY37" s="3" t="s">
        <v>83</v>
      </c>
      <c r="AZ37" s="3" t="s">
        <v>130</v>
      </c>
      <c r="BA37" s="3" t="s">
        <v>73</v>
      </c>
      <c r="BB37" s="3" t="s">
        <v>130</v>
      </c>
      <c r="BC37" s="3" t="s">
        <v>74</v>
      </c>
      <c r="BD37" s="5">
        <v>3.8</v>
      </c>
      <c r="BE37" s="5">
        <v>4.8</v>
      </c>
      <c r="BF37" s="3" t="s">
        <v>134</v>
      </c>
      <c r="BG37" s="3" t="s">
        <v>144</v>
      </c>
      <c r="BH37" s="3" t="s">
        <v>77</v>
      </c>
      <c r="BI37" s="3" t="s">
        <v>188</v>
      </c>
      <c r="BJ37" s="3" t="s">
        <v>89</v>
      </c>
      <c r="BK37" s="4" t="s">
        <v>99</v>
      </c>
      <c r="BL37" s="3"/>
      <c r="BM37" s="3"/>
      <c r="BN37" s="3"/>
      <c r="BO37" s="3"/>
    </row>
    <row r="38" spans="2:67" ht="331.2" thickBot="1" x14ac:dyDescent="0.35">
      <c r="B38" s="2">
        <v>44599.704212962963</v>
      </c>
      <c r="C38" s="3" t="s">
        <v>60</v>
      </c>
      <c r="D38" s="3" t="s">
        <v>60</v>
      </c>
      <c r="E38" s="3" t="s">
        <v>105</v>
      </c>
      <c r="F38" s="3">
        <f t="shared" si="0"/>
        <v>0</v>
      </c>
      <c r="G38" s="3" t="s">
        <v>61</v>
      </c>
      <c r="H38" s="3">
        <f t="shared" si="1"/>
        <v>4</v>
      </c>
      <c r="I38" s="6">
        <v>44688</v>
      </c>
      <c r="J38" s="3" t="s">
        <v>64</v>
      </c>
      <c r="K38" s="3" t="s">
        <v>64</v>
      </c>
      <c r="L38" s="3" t="s">
        <v>63</v>
      </c>
      <c r="M38" s="3" t="s">
        <v>65</v>
      </c>
      <c r="N38" s="3" t="s">
        <v>67</v>
      </c>
      <c r="O38" s="3" t="s">
        <v>64</v>
      </c>
      <c r="P38" s="3" t="s">
        <v>65</v>
      </c>
      <c r="Q38" s="3" t="s">
        <v>67</v>
      </c>
      <c r="R38" s="3" t="s">
        <v>64</v>
      </c>
      <c r="S38" s="3" t="s">
        <v>63</v>
      </c>
      <c r="T38" s="3" t="s">
        <v>64</v>
      </c>
      <c r="U38" s="3" t="s">
        <v>64</v>
      </c>
      <c r="V38" s="3" t="s">
        <v>64</v>
      </c>
      <c r="W38" s="3" t="s">
        <v>63</v>
      </c>
      <c r="X38" s="3" t="s">
        <v>64</v>
      </c>
      <c r="Y38" s="3" t="s">
        <v>67</v>
      </c>
      <c r="Z38" s="3" t="s">
        <v>63</v>
      </c>
      <c r="AA38" s="3" t="s">
        <v>64</v>
      </c>
      <c r="AB38" s="3" t="s">
        <v>65</v>
      </c>
      <c r="AC38" s="3" t="s">
        <v>65</v>
      </c>
      <c r="AD38" s="3" t="s">
        <v>63</v>
      </c>
      <c r="AE38" s="3" t="s">
        <v>65</v>
      </c>
      <c r="AF38" s="3" t="s">
        <v>65</v>
      </c>
      <c r="AG38" s="3" t="s">
        <v>65</v>
      </c>
      <c r="AH38" s="3" t="s">
        <v>65</v>
      </c>
      <c r="AI38" s="3" t="s">
        <v>63</v>
      </c>
      <c r="AJ38" s="3" t="s">
        <v>63</v>
      </c>
      <c r="AK38" s="3" t="s">
        <v>66</v>
      </c>
      <c r="AL38" s="3" t="s">
        <v>63</v>
      </c>
      <c r="AM38" s="3" t="s">
        <v>64</v>
      </c>
      <c r="AN38" s="3" t="s">
        <v>68</v>
      </c>
      <c r="AO38" s="3" t="s">
        <v>69</v>
      </c>
      <c r="AP38" s="3" t="s">
        <v>68</v>
      </c>
      <c r="AQ38" s="3" t="s">
        <v>69</v>
      </c>
      <c r="AR38" s="3" t="s">
        <v>69</v>
      </c>
      <c r="AS38" s="3" t="s">
        <v>68</v>
      </c>
      <c r="AT38" s="3" t="s">
        <v>109</v>
      </c>
      <c r="AU38" s="3" t="s">
        <v>69</v>
      </c>
      <c r="AV38" s="3" t="s">
        <v>68</v>
      </c>
      <c r="AW38" s="3" t="s">
        <v>68</v>
      </c>
      <c r="AX38" s="3" t="s">
        <v>70</v>
      </c>
      <c r="AY38" s="3" t="s">
        <v>92</v>
      </c>
      <c r="AZ38" s="3" t="s">
        <v>130</v>
      </c>
      <c r="BA38" s="3" t="s">
        <v>72</v>
      </c>
      <c r="BB38" s="3" t="s">
        <v>72</v>
      </c>
      <c r="BC38" s="3" t="s">
        <v>74</v>
      </c>
      <c r="BD38" s="5">
        <v>3.8</v>
      </c>
      <c r="BE38" s="5">
        <v>4.55</v>
      </c>
      <c r="BF38" s="3" t="s">
        <v>100</v>
      </c>
      <c r="BG38" s="3" t="s">
        <v>122</v>
      </c>
      <c r="BH38" s="3" t="s">
        <v>77</v>
      </c>
      <c r="BI38" s="3" t="s">
        <v>189</v>
      </c>
      <c r="BJ38" s="3" t="s">
        <v>79</v>
      </c>
      <c r="BK38" s="4" t="s">
        <v>190</v>
      </c>
      <c r="BL38" s="3"/>
      <c r="BM38" s="3"/>
      <c r="BN38" s="3"/>
      <c r="BO38" s="3"/>
    </row>
    <row r="39" spans="2:67" ht="344.4" thickBot="1" x14ac:dyDescent="0.35">
      <c r="B39" s="2">
        <v>44599.711828703701</v>
      </c>
      <c r="C39" s="3" t="s">
        <v>60</v>
      </c>
      <c r="D39" s="3" t="s">
        <v>60</v>
      </c>
      <c r="E39" s="3" t="s">
        <v>60</v>
      </c>
      <c r="F39" s="3">
        <f t="shared" si="0"/>
        <v>1</v>
      </c>
      <c r="G39" s="3" t="s">
        <v>61</v>
      </c>
      <c r="H39" s="3">
        <f t="shared" si="1"/>
        <v>4</v>
      </c>
      <c r="I39" s="3" t="s">
        <v>62</v>
      </c>
      <c r="J39" s="3" t="s">
        <v>64</v>
      </c>
      <c r="K39" s="3" t="s">
        <v>64</v>
      </c>
      <c r="L39" s="3" t="s">
        <v>64</v>
      </c>
      <c r="M39" s="3" t="s">
        <v>65</v>
      </c>
      <c r="N39" s="3" t="s">
        <v>65</v>
      </c>
      <c r="O39" s="3" t="s">
        <v>64</v>
      </c>
      <c r="P39" s="3" t="s">
        <v>65</v>
      </c>
      <c r="Q39" s="3" t="s">
        <v>64</v>
      </c>
      <c r="R39" s="3" t="s">
        <v>65</v>
      </c>
      <c r="S39" s="3" t="s">
        <v>64</v>
      </c>
      <c r="T39" s="3" t="s">
        <v>67</v>
      </c>
      <c r="U39" s="3" t="s">
        <v>64</v>
      </c>
      <c r="V39" s="3" t="s">
        <v>64</v>
      </c>
      <c r="W39" s="3" t="s">
        <v>65</v>
      </c>
      <c r="X39" s="3" t="s">
        <v>67</v>
      </c>
      <c r="Y39" s="3" t="s">
        <v>64</v>
      </c>
      <c r="Z39" s="3" t="s">
        <v>64</v>
      </c>
      <c r="AA39" s="3" t="s">
        <v>63</v>
      </c>
      <c r="AB39" s="3" t="s">
        <v>64</v>
      </c>
      <c r="AC39" s="3" t="s">
        <v>66</v>
      </c>
      <c r="AD39" s="3" t="s">
        <v>65</v>
      </c>
      <c r="AE39" s="3" t="s">
        <v>66</v>
      </c>
      <c r="AF39" s="3" t="s">
        <v>64</v>
      </c>
      <c r="AG39" s="3" t="s">
        <v>64</v>
      </c>
      <c r="AH39" s="3" t="s">
        <v>63</v>
      </c>
      <c r="AI39" s="3" t="s">
        <v>63</v>
      </c>
      <c r="AJ39" s="3" t="s">
        <v>66</v>
      </c>
      <c r="AK39" s="3" t="s">
        <v>64</v>
      </c>
      <c r="AL39" s="3" t="s">
        <v>64</v>
      </c>
      <c r="AM39" s="3" t="s">
        <v>63</v>
      </c>
      <c r="AN39" s="3" t="s">
        <v>81</v>
      </c>
      <c r="AO39" s="3" t="s">
        <v>69</v>
      </c>
      <c r="AP39" s="3" t="s">
        <v>68</v>
      </c>
      <c r="AQ39" s="3" t="s">
        <v>68</v>
      </c>
      <c r="AR39" s="3" t="s">
        <v>68</v>
      </c>
      <c r="AS39" s="3" t="s">
        <v>81</v>
      </c>
      <c r="AT39" s="3" t="s">
        <v>69</v>
      </c>
      <c r="AU39" s="3" t="s">
        <v>68</v>
      </c>
      <c r="AV39" s="3" t="s">
        <v>68</v>
      </c>
      <c r="AW39" s="3" t="s">
        <v>68</v>
      </c>
      <c r="AX39" s="3" t="s">
        <v>70</v>
      </c>
      <c r="AY39" s="3" t="s">
        <v>71</v>
      </c>
      <c r="AZ39" s="3" t="s">
        <v>72</v>
      </c>
      <c r="BA39" s="3" t="s">
        <v>72</v>
      </c>
      <c r="BB39" s="3" t="s">
        <v>72</v>
      </c>
      <c r="BC39" s="3" t="s">
        <v>74</v>
      </c>
      <c r="BD39" s="5">
        <v>4</v>
      </c>
      <c r="BE39" s="5">
        <v>3.6</v>
      </c>
      <c r="BF39" s="3" t="s">
        <v>95</v>
      </c>
      <c r="BG39" s="3" t="s">
        <v>173</v>
      </c>
      <c r="BH39" s="3" t="s">
        <v>77</v>
      </c>
      <c r="BI39" s="3" t="s">
        <v>191</v>
      </c>
      <c r="BJ39" s="3" t="s">
        <v>103</v>
      </c>
      <c r="BK39" s="4" t="s">
        <v>113</v>
      </c>
      <c r="BL39" s="3"/>
      <c r="BM39" s="3"/>
      <c r="BN39" s="3"/>
      <c r="BO39" s="3"/>
    </row>
    <row r="40" spans="2:67" ht="252" thickBot="1" x14ac:dyDescent="0.35">
      <c r="B40" s="2">
        <v>44599.712708333333</v>
      </c>
      <c r="C40" s="3" t="s">
        <v>60</v>
      </c>
      <c r="D40" s="3" t="s">
        <v>60</v>
      </c>
      <c r="E40" s="3" t="s">
        <v>60</v>
      </c>
      <c r="F40" s="3">
        <f t="shared" si="0"/>
        <v>1</v>
      </c>
      <c r="G40" s="3" t="s">
        <v>61</v>
      </c>
      <c r="H40" s="3">
        <f t="shared" si="1"/>
        <v>4</v>
      </c>
      <c r="I40" s="3" t="s">
        <v>62</v>
      </c>
      <c r="J40" s="3" t="s">
        <v>65</v>
      </c>
      <c r="K40" s="3" t="s">
        <v>64</v>
      </c>
      <c r="L40" s="3" t="s">
        <v>65</v>
      </c>
      <c r="M40" s="3" t="s">
        <v>67</v>
      </c>
      <c r="N40" s="3" t="s">
        <v>64</v>
      </c>
      <c r="O40" s="3" t="s">
        <v>66</v>
      </c>
      <c r="P40" s="3" t="s">
        <v>65</v>
      </c>
      <c r="Q40" s="3" t="s">
        <v>65</v>
      </c>
      <c r="R40" s="3" t="s">
        <v>64</v>
      </c>
      <c r="S40" s="3" t="s">
        <v>65</v>
      </c>
      <c r="T40" s="3" t="s">
        <v>64</v>
      </c>
      <c r="U40" s="3" t="s">
        <v>63</v>
      </c>
      <c r="V40" s="3" t="s">
        <v>65</v>
      </c>
      <c r="W40" s="3" t="s">
        <v>65</v>
      </c>
      <c r="X40" s="3" t="s">
        <v>65</v>
      </c>
      <c r="Y40" s="3" t="s">
        <v>65</v>
      </c>
      <c r="Z40" s="3" t="s">
        <v>64</v>
      </c>
      <c r="AA40" s="3" t="s">
        <v>63</v>
      </c>
      <c r="AB40" s="3" t="s">
        <v>65</v>
      </c>
      <c r="AC40" s="3" t="s">
        <v>67</v>
      </c>
      <c r="AD40" s="3" t="s">
        <v>64</v>
      </c>
      <c r="AE40" s="3" t="s">
        <v>65</v>
      </c>
      <c r="AF40" s="3" t="s">
        <v>64</v>
      </c>
      <c r="AG40" s="3" t="s">
        <v>67</v>
      </c>
      <c r="AH40" s="3" t="s">
        <v>63</v>
      </c>
      <c r="AI40" s="3" t="s">
        <v>65</v>
      </c>
      <c r="AJ40" s="3" t="s">
        <v>65</v>
      </c>
      <c r="AK40" s="3" t="s">
        <v>65</v>
      </c>
      <c r="AL40" s="3" t="s">
        <v>63</v>
      </c>
      <c r="AM40" s="3" t="s">
        <v>63</v>
      </c>
      <c r="AN40" s="3" t="s">
        <v>81</v>
      </c>
      <c r="AO40" s="3" t="s">
        <v>69</v>
      </c>
      <c r="AP40" s="3" t="s">
        <v>68</v>
      </c>
      <c r="AQ40" s="3" t="s">
        <v>69</v>
      </c>
      <c r="AR40" s="3" t="s">
        <v>69</v>
      </c>
      <c r="AS40" s="3" t="s">
        <v>81</v>
      </c>
      <c r="AT40" s="3" t="s">
        <v>68</v>
      </c>
      <c r="AU40" s="3" t="s">
        <v>69</v>
      </c>
      <c r="AV40" s="3" t="s">
        <v>69</v>
      </c>
      <c r="AW40" s="3" t="s">
        <v>68</v>
      </c>
      <c r="AX40" s="3" t="s">
        <v>91</v>
      </c>
      <c r="AY40" s="3" t="s">
        <v>92</v>
      </c>
      <c r="AZ40" s="3" t="s">
        <v>72</v>
      </c>
      <c r="BA40" s="3" t="s">
        <v>72</v>
      </c>
      <c r="BB40" s="3" t="s">
        <v>73</v>
      </c>
      <c r="BC40" s="3" t="s">
        <v>176</v>
      </c>
      <c r="BD40" s="5">
        <v>3.3</v>
      </c>
      <c r="BE40" s="5">
        <v>4.4000000000000004</v>
      </c>
      <c r="BF40" s="3" t="s">
        <v>192</v>
      </c>
      <c r="BG40" s="3" t="s">
        <v>106</v>
      </c>
      <c r="BH40" s="3" t="s">
        <v>97</v>
      </c>
      <c r="BI40" s="3" t="s">
        <v>193</v>
      </c>
      <c r="BJ40" s="3" t="s">
        <v>89</v>
      </c>
      <c r="BK40" s="4" t="s">
        <v>132</v>
      </c>
      <c r="BL40" s="3"/>
      <c r="BM40" s="3"/>
      <c r="BN40" s="3"/>
      <c r="BO40" s="3"/>
    </row>
    <row r="41" spans="2:67" ht="212.4" thickBot="1" x14ac:dyDescent="0.35">
      <c r="B41" s="2">
        <v>44599.73709490741</v>
      </c>
      <c r="C41" s="3" t="s">
        <v>60</v>
      </c>
      <c r="D41" s="3" t="s">
        <v>60</v>
      </c>
      <c r="E41" s="3" t="s">
        <v>60</v>
      </c>
      <c r="F41" s="3">
        <f t="shared" si="0"/>
        <v>1</v>
      </c>
      <c r="G41" s="3" t="s">
        <v>126</v>
      </c>
      <c r="H41" s="3">
        <f t="shared" si="1"/>
        <v>3</v>
      </c>
      <c r="I41" s="6">
        <v>44688</v>
      </c>
      <c r="J41" s="3" t="s">
        <v>64</v>
      </c>
      <c r="K41" s="3" t="s">
        <v>63</v>
      </c>
      <c r="L41" s="3" t="s">
        <v>63</v>
      </c>
      <c r="M41" s="3" t="s">
        <v>67</v>
      </c>
      <c r="N41" s="3" t="s">
        <v>65</v>
      </c>
      <c r="O41" s="3" t="s">
        <v>63</v>
      </c>
      <c r="P41" s="3" t="s">
        <v>67</v>
      </c>
      <c r="Q41" s="3" t="s">
        <v>67</v>
      </c>
      <c r="R41" s="3" t="s">
        <v>65</v>
      </c>
      <c r="S41" s="3" t="s">
        <v>64</v>
      </c>
      <c r="T41" s="3" t="s">
        <v>64</v>
      </c>
      <c r="U41" s="3" t="s">
        <v>63</v>
      </c>
      <c r="V41" s="3" t="s">
        <v>64</v>
      </c>
      <c r="W41" s="3" t="s">
        <v>65</v>
      </c>
      <c r="X41" s="3" t="s">
        <v>65</v>
      </c>
      <c r="Y41" s="3" t="s">
        <v>66</v>
      </c>
      <c r="Z41" s="3" t="s">
        <v>63</v>
      </c>
      <c r="AA41" s="3" t="s">
        <v>67</v>
      </c>
      <c r="AB41" s="3" t="s">
        <v>64</v>
      </c>
      <c r="AC41" s="3" t="s">
        <v>64</v>
      </c>
      <c r="AD41" s="3" t="s">
        <v>63</v>
      </c>
      <c r="AE41" s="3" t="s">
        <v>63</v>
      </c>
      <c r="AF41" s="3" t="s">
        <v>64</v>
      </c>
      <c r="AG41" s="3" t="s">
        <v>67</v>
      </c>
      <c r="AH41" s="3" t="s">
        <v>64</v>
      </c>
      <c r="AI41" s="3" t="s">
        <v>63</v>
      </c>
      <c r="AJ41" s="3" t="s">
        <v>64</v>
      </c>
      <c r="AK41" s="3" t="s">
        <v>63</v>
      </c>
      <c r="AL41" s="3" t="s">
        <v>65</v>
      </c>
      <c r="AM41" s="3" t="s">
        <v>64</v>
      </c>
      <c r="AN41" s="3" t="s">
        <v>68</v>
      </c>
      <c r="AO41" s="3" t="s">
        <v>69</v>
      </c>
      <c r="AP41" s="3" t="s">
        <v>69</v>
      </c>
      <c r="AQ41" s="3" t="s">
        <v>69</v>
      </c>
      <c r="AR41" s="3" t="s">
        <v>109</v>
      </c>
      <c r="AS41" s="3" t="s">
        <v>68</v>
      </c>
      <c r="AT41" s="3" t="s">
        <v>69</v>
      </c>
      <c r="AU41" s="3" t="s">
        <v>109</v>
      </c>
      <c r="AV41" s="3" t="s">
        <v>69</v>
      </c>
      <c r="AW41" s="3" t="s">
        <v>69</v>
      </c>
      <c r="AX41" s="3" t="s">
        <v>82</v>
      </c>
      <c r="AY41" s="3" t="s">
        <v>83</v>
      </c>
      <c r="AZ41" s="3" t="s">
        <v>72</v>
      </c>
      <c r="BA41" s="3" t="s">
        <v>121</v>
      </c>
      <c r="BB41" s="3" t="s">
        <v>72</v>
      </c>
      <c r="BC41" s="3" t="s">
        <v>74</v>
      </c>
      <c r="BD41" s="5">
        <v>2.29</v>
      </c>
      <c r="BE41" s="5">
        <v>2.44</v>
      </c>
      <c r="BF41" s="3" t="s">
        <v>75</v>
      </c>
      <c r="BG41" s="3" t="s">
        <v>194</v>
      </c>
      <c r="BH41" s="3" t="s">
        <v>77</v>
      </c>
      <c r="BI41" s="3" t="s">
        <v>195</v>
      </c>
      <c r="BJ41" s="3" t="s">
        <v>103</v>
      </c>
      <c r="BK41" s="4" t="s">
        <v>164</v>
      </c>
      <c r="BL41" s="3"/>
      <c r="BM41" s="3"/>
      <c r="BN41" s="3"/>
      <c r="BO41" s="3"/>
    </row>
    <row r="42" spans="2:67" ht="172.8" thickBot="1" x14ac:dyDescent="0.35">
      <c r="B42" s="2">
        <v>44599.750821759262</v>
      </c>
      <c r="C42" s="3" t="s">
        <v>60</v>
      </c>
      <c r="D42" s="3" t="s">
        <v>60</v>
      </c>
      <c r="E42" s="3" t="s">
        <v>60</v>
      </c>
      <c r="F42" s="3">
        <f t="shared" si="0"/>
        <v>1</v>
      </c>
      <c r="G42" s="3" t="s">
        <v>61</v>
      </c>
      <c r="H42" s="3">
        <f t="shared" si="1"/>
        <v>4</v>
      </c>
      <c r="I42" s="3" t="s">
        <v>62</v>
      </c>
      <c r="J42" s="3" t="s">
        <v>67</v>
      </c>
      <c r="K42" s="3" t="s">
        <v>65</v>
      </c>
      <c r="L42" s="3" t="s">
        <v>67</v>
      </c>
      <c r="M42" s="3" t="s">
        <v>63</v>
      </c>
      <c r="N42" s="3" t="s">
        <v>64</v>
      </c>
      <c r="O42" s="3" t="s">
        <v>67</v>
      </c>
      <c r="P42" s="3" t="s">
        <v>63</v>
      </c>
      <c r="Q42" s="3" t="s">
        <v>64</v>
      </c>
      <c r="R42" s="3" t="s">
        <v>67</v>
      </c>
      <c r="S42" s="3" t="s">
        <v>67</v>
      </c>
      <c r="T42" s="3" t="s">
        <v>66</v>
      </c>
      <c r="U42" s="3" t="s">
        <v>67</v>
      </c>
      <c r="V42" s="3" t="s">
        <v>66</v>
      </c>
      <c r="W42" s="3" t="s">
        <v>65</v>
      </c>
      <c r="X42" s="3" t="s">
        <v>65</v>
      </c>
      <c r="Y42" s="3" t="s">
        <v>67</v>
      </c>
      <c r="Z42" s="3" t="s">
        <v>67</v>
      </c>
      <c r="AA42" s="3" t="s">
        <v>63</v>
      </c>
      <c r="AB42" s="3" t="s">
        <v>66</v>
      </c>
      <c r="AC42" s="3" t="s">
        <v>66</v>
      </c>
      <c r="AD42" s="3" t="s">
        <v>67</v>
      </c>
      <c r="AE42" s="3" t="s">
        <v>63</v>
      </c>
      <c r="AF42" s="3" t="s">
        <v>65</v>
      </c>
      <c r="AG42" s="3" t="s">
        <v>66</v>
      </c>
      <c r="AH42" s="3" t="s">
        <v>63</v>
      </c>
      <c r="AI42" s="3" t="s">
        <v>67</v>
      </c>
      <c r="AJ42" s="3" t="s">
        <v>63</v>
      </c>
      <c r="AK42" s="3" t="s">
        <v>66</v>
      </c>
      <c r="AL42" s="3" t="s">
        <v>63</v>
      </c>
      <c r="AM42" s="3" t="s">
        <v>66</v>
      </c>
      <c r="AN42" s="3" t="s">
        <v>69</v>
      </c>
      <c r="AO42" s="3" t="s">
        <v>69</v>
      </c>
      <c r="AP42" s="3" t="s">
        <v>69</v>
      </c>
      <c r="AQ42" s="3" t="s">
        <v>68</v>
      </c>
      <c r="AR42" s="3" t="s">
        <v>81</v>
      </c>
      <c r="AS42" s="3" t="s">
        <v>69</v>
      </c>
      <c r="AT42" s="3" t="s">
        <v>81</v>
      </c>
      <c r="AU42" s="3" t="s">
        <v>81</v>
      </c>
      <c r="AV42" s="3" t="s">
        <v>81</v>
      </c>
      <c r="AW42" s="3" t="s">
        <v>81</v>
      </c>
      <c r="AX42" s="3" t="s">
        <v>70</v>
      </c>
      <c r="AY42" s="3" t="s">
        <v>71</v>
      </c>
      <c r="AZ42" s="3" t="s">
        <v>93</v>
      </c>
      <c r="BA42" s="3" t="s">
        <v>73</v>
      </c>
      <c r="BB42" s="3" t="s">
        <v>130</v>
      </c>
      <c r="BC42" s="3" t="s">
        <v>94</v>
      </c>
      <c r="BD42" s="5">
        <v>4</v>
      </c>
      <c r="BE42" s="5">
        <v>4.5999999999999996</v>
      </c>
      <c r="BF42" s="3" t="s">
        <v>100</v>
      </c>
      <c r="BG42" s="3" t="s">
        <v>114</v>
      </c>
      <c r="BH42" s="3" t="s">
        <v>97</v>
      </c>
      <c r="BI42" s="3" t="s">
        <v>196</v>
      </c>
      <c r="BJ42" s="3" t="s">
        <v>89</v>
      </c>
      <c r="BK42" s="4" t="s">
        <v>197</v>
      </c>
      <c r="BL42" s="3"/>
      <c r="BM42" s="3"/>
      <c r="BN42" s="3"/>
      <c r="BO42" s="3"/>
    </row>
    <row r="43" spans="2:67" ht="318" thickBot="1" x14ac:dyDescent="0.35">
      <c r="B43" s="2">
        <v>44600.449444444443</v>
      </c>
      <c r="C43" s="3" t="s">
        <v>60</v>
      </c>
      <c r="D43" s="3" t="s">
        <v>60</v>
      </c>
      <c r="E43" s="3" t="s">
        <v>60</v>
      </c>
      <c r="F43" s="3">
        <f t="shared" si="0"/>
        <v>1</v>
      </c>
      <c r="G43" s="3" t="s">
        <v>61</v>
      </c>
      <c r="H43" s="3">
        <f t="shared" si="1"/>
        <v>4</v>
      </c>
      <c r="I43" s="3" t="s">
        <v>62</v>
      </c>
      <c r="J43" s="3" t="s">
        <v>63</v>
      </c>
      <c r="K43" s="3" t="s">
        <v>63</v>
      </c>
      <c r="L43" s="3" t="s">
        <v>63</v>
      </c>
      <c r="M43" s="3" t="s">
        <v>66</v>
      </c>
      <c r="N43" s="3" t="s">
        <v>67</v>
      </c>
      <c r="O43" s="3" t="s">
        <v>63</v>
      </c>
      <c r="P43" s="3" t="s">
        <v>66</v>
      </c>
      <c r="Q43" s="3" t="s">
        <v>65</v>
      </c>
      <c r="R43" s="3" t="s">
        <v>64</v>
      </c>
      <c r="S43" s="3" t="s">
        <v>63</v>
      </c>
      <c r="T43" s="3" t="s">
        <v>66</v>
      </c>
      <c r="U43" s="3" t="s">
        <v>63</v>
      </c>
      <c r="V43" s="3" t="s">
        <v>63</v>
      </c>
      <c r="W43" s="3" t="s">
        <v>64</v>
      </c>
      <c r="X43" s="3" t="s">
        <v>65</v>
      </c>
      <c r="Y43" s="3" t="s">
        <v>67</v>
      </c>
      <c r="Z43" s="3" t="s">
        <v>63</v>
      </c>
      <c r="AA43" s="3" t="s">
        <v>63</v>
      </c>
      <c r="AB43" s="3" t="s">
        <v>66</v>
      </c>
      <c r="AC43" s="3" t="s">
        <v>64</v>
      </c>
      <c r="AD43" s="3" t="s">
        <v>65</v>
      </c>
      <c r="AE43" s="3" t="s">
        <v>66</v>
      </c>
      <c r="AF43" s="3" t="s">
        <v>63</v>
      </c>
      <c r="AG43" s="3" t="s">
        <v>65</v>
      </c>
      <c r="AH43" s="3" t="s">
        <v>63</v>
      </c>
      <c r="AI43" s="3" t="s">
        <v>63</v>
      </c>
      <c r="AJ43" s="3" t="s">
        <v>63</v>
      </c>
      <c r="AK43" s="3" t="s">
        <v>66</v>
      </c>
      <c r="AL43" s="3" t="s">
        <v>65</v>
      </c>
      <c r="AM43" s="3" t="s">
        <v>64</v>
      </c>
      <c r="AN43" s="3" t="s">
        <v>69</v>
      </c>
      <c r="AO43" s="3" t="s">
        <v>81</v>
      </c>
      <c r="AP43" s="3" t="s">
        <v>69</v>
      </c>
      <c r="AQ43" s="3" t="s">
        <v>109</v>
      </c>
      <c r="AR43" s="3" t="s">
        <v>109</v>
      </c>
      <c r="AS43" s="3" t="s">
        <v>81</v>
      </c>
      <c r="AT43" s="3" t="s">
        <v>109</v>
      </c>
      <c r="AU43" s="3" t="s">
        <v>69</v>
      </c>
      <c r="AV43" s="3" t="s">
        <v>68</v>
      </c>
      <c r="AW43" s="3" t="s">
        <v>68</v>
      </c>
      <c r="AX43" s="3" t="s">
        <v>70</v>
      </c>
      <c r="AY43" s="3" t="s">
        <v>198</v>
      </c>
      <c r="AZ43" s="3" t="s">
        <v>93</v>
      </c>
      <c r="BA43" s="3" t="s">
        <v>72</v>
      </c>
      <c r="BB43" s="3" t="s">
        <v>130</v>
      </c>
      <c r="BC43" s="6">
        <v>44624</v>
      </c>
      <c r="BD43" s="5">
        <v>4</v>
      </c>
      <c r="BE43" s="5">
        <v>4.5</v>
      </c>
      <c r="BF43" s="3" t="s">
        <v>134</v>
      </c>
      <c r="BG43" s="3" t="s">
        <v>173</v>
      </c>
      <c r="BH43" s="3" t="s">
        <v>101</v>
      </c>
      <c r="BI43" s="3" t="s">
        <v>162</v>
      </c>
      <c r="BJ43" s="3" t="s">
        <v>89</v>
      </c>
      <c r="BK43" s="4" t="s">
        <v>113</v>
      </c>
      <c r="BL43" s="3"/>
      <c r="BM43" s="3"/>
      <c r="BN43" s="3"/>
      <c r="BO43" s="3"/>
    </row>
    <row r="44" spans="2:67" ht="186" thickBot="1" x14ac:dyDescent="0.35">
      <c r="B44" s="2">
        <v>44601.399988425925</v>
      </c>
      <c r="C44" s="3" t="s">
        <v>60</v>
      </c>
      <c r="D44" s="3" t="s">
        <v>60</v>
      </c>
      <c r="E44" s="3" t="s">
        <v>105</v>
      </c>
      <c r="F44" s="3">
        <f t="shared" si="0"/>
        <v>0</v>
      </c>
      <c r="G44" s="3" t="s">
        <v>126</v>
      </c>
      <c r="H44" s="3">
        <f t="shared" si="1"/>
        <v>3</v>
      </c>
      <c r="I44" s="6">
        <v>44624</v>
      </c>
      <c r="J44" s="3" t="s">
        <v>67</v>
      </c>
      <c r="K44" s="3" t="s">
        <v>64</v>
      </c>
      <c r="L44" s="3" t="s">
        <v>65</v>
      </c>
      <c r="M44" s="3" t="s">
        <v>65</v>
      </c>
      <c r="N44" s="3" t="s">
        <v>65</v>
      </c>
      <c r="O44" s="3" t="s">
        <v>65</v>
      </c>
      <c r="P44" s="3" t="s">
        <v>64</v>
      </c>
      <c r="Q44" s="3" t="s">
        <v>64</v>
      </c>
      <c r="R44" s="3" t="s">
        <v>65</v>
      </c>
      <c r="S44" s="3" t="s">
        <v>67</v>
      </c>
      <c r="T44" s="3" t="s">
        <v>66</v>
      </c>
      <c r="U44" s="3" t="s">
        <v>63</v>
      </c>
      <c r="V44" s="3" t="s">
        <v>65</v>
      </c>
      <c r="W44" s="3" t="s">
        <v>64</v>
      </c>
      <c r="X44" s="3" t="s">
        <v>67</v>
      </c>
      <c r="Y44" s="3" t="s">
        <v>66</v>
      </c>
      <c r="Z44" s="3" t="s">
        <v>64</v>
      </c>
      <c r="AA44" s="3" t="s">
        <v>65</v>
      </c>
      <c r="AB44" s="3" t="s">
        <v>66</v>
      </c>
      <c r="AC44" s="3" t="s">
        <v>66</v>
      </c>
      <c r="AD44" s="3" t="s">
        <v>66</v>
      </c>
      <c r="AE44" s="3" t="s">
        <v>63</v>
      </c>
      <c r="AF44" s="3" t="s">
        <v>67</v>
      </c>
      <c r="AG44" s="3" t="s">
        <v>67</v>
      </c>
      <c r="AH44" s="3" t="s">
        <v>67</v>
      </c>
      <c r="AI44" s="3" t="s">
        <v>65</v>
      </c>
      <c r="AJ44" s="3" t="s">
        <v>64</v>
      </c>
      <c r="AK44" s="3" t="s">
        <v>66</v>
      </c>
      <c r="AL44" s="3" t="s">
        <v>64</v>
      </c>
      <c r="AM44" s="3" t="s">
        <v>65</v>
      </c>
      <c r="AN44" s="3" t="s">
        <v>68</v>
      </c>
      <c r="AO44" s="3" t="s">
        <v>68</v>
      </c>
      <c r="AP44" s="3" t="s">
        <v>68</v>
      </c>
      <c r="AQ44" s="3" t="s">
        <v>68</v>
      </c>
      <c r="AR44" s="3" t="s">
        <v>68</v>
      </c>
      <c r="AS44" s="3" t="s">
        <v>68</v>
      </c>
      <c r="AT44" s="3" t="s">
        <v>68</v>
      </c>
      <c r="AU44" s="3" t="s">
        <v>68</v>
      </c>
      <c r="AV44" s="3" t="s">
        <v>68</v>
      </c>
      <c r="AW44" s="3" t="s">
        <v>68</v>
      </c>
      <c r="AX44" s="3" t="s">
        <v>70</v>
      </c>
      <c r="AY44" s="3" t="s">
        <v>71</v>
      </c>
      <c r="AZ44" s="3" t="s">
        <v>73</v>
      </c>
      <c r="BA44" s="3" t="s">
        <v>93</v>
      </c>
      <c r="BB44" s="3" t="s">
        <v>73</v>
      </c>
      <c r="BC44" s="3" t="s">
        <v>94</v>
      </c>
      <c r="BD44" s="5">
        <v>4</v>
      </c>
      <c r="BE44" s="5">
        <v>5</v>
      </c>
      <c r="BF44" s="3" t="s">
        <v>199</v>
      </c>
      <c r="BG44" s="3" t="s">
        <v>96</v>
      </c>
      <c r="BH44" s="3" t="s">
        <v>87</v>
      </c>
      <c r="BI44" s="3" t="s">
        <v>200</v>
      </c>
      <c r="BJ44" s="3" t="s">
        <v>79</v>
      </c>
      <c r="BK44" s="4" t="s">
        <v>197</v>
      </c>
      <c r="BL44" s="3"/>
      <c r="BM44" s="3"/>
      <c r="BN44" s="3"/>
      <c r="BO44" s="3"/>
    </row>
    <row r="45" spans="2:67" ht="186" thickBot="1" x14ac:dyDescent="0.35">
      <c r="B45" s="2">
        <v>44601.700740740744</v>
      </c>
      <c r="C45" s="3" t="s">
        <v>60</v>
      </c>
      <c r="D45" s="3" t="s">
        <v>60</v>
      </c>
      <c r="E45" s="3" t="s">
        <v>105</v>
      </c>
      <c r="F45" s="3">
        <f t="shared" si="0"/>
        <v>0</v>
      </c>
      <c r="G45" s="3" t="s">
        <v>117</v>
      </c>
      <c r="H45" s="3">
        <f t="shared" si="1"/>
        <v>2</v>
      </c>
      <c r="I45" s="6">
        <v>44563</v>
      </c>
      <c r="J45" s="3" t="s">
        <v>64</v>
      </c>
      <c r="K45" s="3" t="s">
        <v>65</v>
      </c>
      <c r="L45" s="3" t="s">
        <v>64</v>
      </c>
      <c r="M45" s="3" t="s">
        <v>65</v>
      </c>
      <c r="N45" s="3" t="s">
        <v>65</v>
      </c>
      <c r="O45" s="3" t="s">
        <v>65</v>
      </c>
      <c r="P45" s="3" t="s">
        <v>64</v>
      </c>
      <c r="Q45" s="3" t="s">
        <v>67</v>
      </c>
      <c r="R45" s="3" t="s">
        <v>64</v>
      </c>
      <c r="S45" s="3" t="s">
        <v>64</v>
      </c>
      <c r="T45" s="3" t="s">
        <v>67</v>
      </c>
      <c r="U45" s="3" t="s">
        <v>64</v>
      </c>
      <c r="V45" s="3" t="s">
        <v>63</v>
      </c>
      <c r="W45" s="3" t="s">
        <v>64</v>
      </c>
      <c r="X45" s="3" t="s">
        <v>64</v>
      </c>
      <c r="Y45" s="3" t="s">
        <v>64</v>
      </c>
      <c r="Z45" s="3" t="s">
        <v>63</v>
      </c>
      <c r="AA45" s="3" t="s">
        <v>64</v>
      </c>
      <c r="AB45" s="3" t="s">
        <v>63</v>
      </c>
      <c r="AC45" s="3" t="s">
        <v>63</v>
      </c>
      <c r="AD45" s="3" t="s">
        <v>65</v>
      </c>
      <c r="AE45" s="3" t="s">
        <v>64</v>
      </c>
      <c r="AF45" s="3" t="s">
        <v>63</v>
      </c>
      <c r="AG45" s="3" t="s">
        <v>67</v>
      </c>
      <c r="AH45" s="3" t="s">
        <v>64</v>
      </c>
      <c r="AI45" s="3" t="s">
        <v>63</v>
      </c>
      <c r="AJ45" s="3" t="s">
        <v>65</v>
      </c>
      <c r="AK45" s="3" t="s">
        <v>66</v>
      </c>
      <c r="AL45" s="3" t="s">
        <v>65</v>
      </c>
      <c r="AM45" s="3" t="s">
        <v>63</v>
      </c>
      <c r="AN45" s="3" t="s">
        <v>68</v>
      </c>
      <c r="AO45" s="3" t="s">
        <v>68</v>
      </c>
      <c r="AP45" s="3" t="s">
        <v>81</v>
      </c>
      <c r="AQ45" s="3" t="s">
        <v>68</v>
      </c>
      <c r="AR45" s="3" t="s">
        <v>68</v>
      </c>
      <c r="AS45" s="3" t="s">
        <v>68</v>
      </c>
      <c r="AT45" s="3" t="s">
        <v>68</v>
      </c>
      <c r="AU45" s="3" t="s">
        <v>81</v>
      </c>
      <c r="AV45" s="3" t="s">
        <v>68</v>
      </c>
      <c r="AW45" s="3" t="s">
        <v>68</v>
      </c>
      <c r="AX45" s="3" t="s">
        <v>82</v>
      </c>
      <c r="AY45" s="3" t="s">
        <v>83</v>
      </c>
      <c r="AZ45" s="3" t="s">
        <v>73</v>
      </c>
      <c r="BA45" s="3" t="s">
        <v>73</v>
      </c>
      <c r="BB45" s="3" t="s">
        <v>72</v>
      </c>
      <c r="BC45" s="3" t="s">
        <v>94</v>
      </c>
      <c r="BD45" s="5">
        <v>4</v>
      </c>
      <c r="BE45" s="3" t="s">
        <v>201</v>
      </c>
      <c r="BF45" s="3" t="s">
        <v>140</v>
      </c>
      <c r="BG45" s="3" t="s">
        <v>111</v>
      </c>
      <c r="BH45" s="3" t="s">
        <v>87</v>
      </c>
      <c r="BI45" s="3" t="s">
        <v>202</v>
      </c>
      <c r="BJ45" s="3" t="s">
        <v>79</v>
      </c>
      <c r="BK45" s="4" t="s">
        <v>125</v>
      </c>
      <c r="BL45" s="3"/>
      <c r="BM45" s="3"/>
      <c r="BN45" s="3"/>
      <c r="BO45" s="3"/>
    </row>
    <row r="46" spans="2:67" ht="291.60000000000002" thickBot="1" x14ac:dyDescent="0.35">
      <c r="B46" s="2">
        <v>44601.717303240737</v>
      </c>
      <c r="C46" s="3" t="s">
        <v>60</v>
      </c>
      <c r="D46" s="3" t="s">
        <v>60</v>
      </c>
      <c r="E46" s="3" t="s">
        <v>105</v>
      </c>
      <c r="F46" s="3">
        <f t="shared" si="0"/>
        <v>0</v>
      </c>
      <c r="G46" s="3" t="s">
        <v>126</v>
      </c>
      <c r="H46" s="3">
        <f t="shared" si="1"/>
        <v>3</v>
      </c>
      <c r="I46" s="6">
        <v>44563</v>
      </c>
      <c r="J46" s="3" t="s">
        <v>65</v>
      </c>
      <c r="K46" s="3" t="s">
        <v>64</v>
      </c>
      <c r="L46" s="3" t="s">
        <v>64</v>
      </c>
      <c r="M46" s="3" t="s">
        <v>65</v>
      </c>
      <c r="N46" s="3" t="s">
        <v>65</v>
      </c>
      <c r="O46" s="3" t="s">
        <v>64</v>
      </c>
      <c r="P46" s="3" t="s">
        <v>65</v>
      </c>
      <c r="Q46" s="3" t="s">
        <v>65</v>
      </c>
      <c r="R46" s="3" t="s">
        <v>65</v>
      </c>
      <c r="S46" s="3" t="s">
        <v>64</v>
      </c>
      <c r="T46" s="3" t="s">
        <v>65</v>
      </c>
      <c r="U46" s="3" t="s">
        <v>63</v>
      </c>
      <c r="V46" s="3" t="s">
        <v>63</v>
      </c>
      <c r="W46" s="3" t="s">
        <v>64</v>
      </c>
      <c r="X46" s="3" t="s">
        <v>66</v>
      </c>
      <c r="Y46" s="3" t="s">
        <v>66</v>
      </c>
      <c r="Z46" s="3" t="s">
        <v>64</v>
      </c>
      <c r="AA46" s="3" t="s">
        <v>64</v>
      </c>
      <c r="AB46" s="3" t="s">
        <v>66</v>
      </c>
      <c r="AC46" s="3" t="s">
        <v>66</v>
      </c>
      <c r="AD46" s="3" t="s">
        <v>66</v>
      </c>
      <c r="AE46" s="3" t="s">
        <v>64</v>
      </c>
      <c r="AF46" s="3" t="s">
        <v>64</v>
      </c>
      <c r="AG46" s="3" t="s">
        <v>65</v>
      </c>
      <c r="AH46" s="3" t="s">
        <v>64</v>
      </c>
      <c r="AI46" s="3" t="s">
        <v>63</v>
      </c>
      <c r="AJ46" s="3" t="s">
        <v>63</v>
      </c>
      <c r="AK46" s="3" t="s">
        <v>66</v>
      </c>
      <c r="AL46" s="3" t="s">
        <v>64</v>
      </c>
      <c r="AM46" s="3" t="s">
        <v>63</v>
      </c>
      <c r="AN46" s="3" t="s">
        <v>68</v>
      </c>
      <c r="AO46" s="3" t="s">
        <v>109</v>
      </c>
      <c r="AP46" s="3" t="s">
        <v>68</v>
      </c>
      <c r="AQ46" s="3" t="s">
        <v>68</v>
      </c>
      <c r="AR46" s="3" t="s">
        <v>68</v>
      </c>
      <c r="AS46" s="3" t="s">
        <v>68</v>
      </c>
      <c r="AT46" s="3" t="s">
        <v>69</v>
      </c>
      <c r="AU46" s="3" t="s">
        <v>69</v>
      </c>
      <c r="AV46" s="3" t="s">
        <v>68</v>
      </c>
      <c r="AW46" s="3" t="s">
        <v>68</v>
      </c>
      <c r="AX46" s="3" t="s">
        <v>70</v>
      </c>
      <c r="AY46" s="3" t="s">
        <v>71</v>
      </c>
      <c r="AZ46" s="3" t="s">
        <v>72</v>
      </c>
      <c r="BA46" s="3" t="s">
        <v>72</v>
      </c>
      <c r="BB46" s="3" t="s">
        <v>130</v>
      </c>
      <c r="BC46" s="3" t="s">
        <v>74</v>
      </c>
      <c r="BD46" s="5">
        <v>3.83</v>
      </c>
      <c r="BE46" s="5">
        <v>4.09</v>
      </c>
      <c r="BF46" s="3" t="s">
        <v>134</v>
      </c>
      <c r="BG46" s="3" t="s">
        <v>106</v>
      </c>
      <c r="BH46" s="3" t="s">
        <v>87</v>
      </c>
      <c r="BI46" s="3" t="s">
        <v>203</v>
      </c>
      <c r="BJ46" s="3" t="s">
        <v>204</v>
      </c>
      <c r="BK46" s="4" t="s">
        <v>205</v>
      </c>
      <c r="BL46" s="3"/>
      <c r="BM46" s="3"/>
      <c r="BN46" s="3"/>
      <c r="BO46" s="3"/>
    </row>
    <row r="47" spans="2:67" ht="186" thickBot="1" x14ac:dyDescent="0.35">
      <c r="B47" s="2">
        <v>44601.725289351853</v>
      </c>
      <c r="C47" s="3" t="s">
        <v>60</v>
      </c>
      <c r="D47" s="3" t="s">
        <v>60</v>
      </c>
      <c r="E47" s="3" t="s">
        <v>60</v>
      </c>
      <c r="F47" s="3">
        <f t="shared" si="0"/>
        <v>1</v>
      </c>
      <c r="G47" s="3" t="s">
        <v>126</v>
      </c>
      <c r="H47" s="3">
        <f t="shared" si="1"/>
        <v>3</v>
      </c>
      <c r="I47" s="6">
        <v>44688</v>
      </c>
      <c r="J47" s="3" t="s">
        <v>63</v>
      </c>
      <c r="K47" s="3" t="s">
        <v>63</v>
      </c>
      <c r="L47" s="3" t="s">
        <v>63</v>
      </c>
      <c r="M47" s="3" t="s">
        <v>65</v>
      </c>
      <c r="N47" s="3" t="s">
        <v>67</v>
      </c>
      <c r="O47" s="3" t="s">
        <v>64</v>
      </c>
      <c r="P47" s="3" t="s">
        <v>65</v>
      </c>
      <c r="Q47" s="3" t="s">
        <v>64</v>
      </c>
      <c r="R47" s="3" t="s">
        <v>65</v>
      </c>
      <c r="S47" s="3" t="s">
        <v>67</v>
      </c>
      <c r="T47" s="3" t="s">
        <v>66</v>
      </c>
      <c r="U47" s="3" t="s">
        <v>64</v>
      </c>
      <c r="V47" s="3" t="s">
        <v>64</v>
      </c>
      <c r="W47" s="3" t="s">
        <v>65</v>
      </c>
      <c r="X47" s="3" t="s">
        <v>64</v>
      </c>
      <c r="Y47" s="3" t="s">
        <v>67</v>
      </c>
      <c r="Z47" s="3" t="s">
        <v>64</v>
      </c>
      <c r="AA47" s="3" t="s">
        <v>67</v>
      </c>
      <c r="AB47" s="3" t="s">
        <v>66</v>
      </c>
      <c r="AC47" s="3" t="s">
        <v>66</v>
      </c>
      <c r="AD47" s="3" t="s">
        <v>65</v>
      </c>
      <c r="AE47" s="3" t="s">
        <v>66</v>
      </c>
      <c r="AF47" s="3" t="s">
        <v>67</v>
      </c>
      <c r="AG47" s="3" t="s">
        <v>67</v>
      </c>
      <c r="AH47" s="3" t="s">
        <v>65</v>
      </c>
      <c r="AI47" s="3" t="s">
        <v>65</v>
      </c>
      <c r="AJ47" s="3" t="s">
        <v>65</v>
      </c>
      <c r="AK47" s="3" t="s">
        <v>67</v>
      </c>
      <c r="AL47" s="3" t="s">
        <v>63</v>
      </c>
      <c r="AM47" s="3" t="s">
        <v>63</v>
      </c>
      <c r="AN47" s="3" t="s">
        <v>68</v>
      </c>
      <c r="AO47" s="3" t="s">
        <v>69</v>
      </c>
      <c r="AP47" s="3" t="s">
        <v>68</v>
      </c>
      <c r="AQ47" s="3" t="s">
        <v>69</v>
      </c>
      <c r="AR47" s="3" t="s">
        <v>69</v>
      </c>
      <c r="AS47" s="3" t="s">
        <v>68</v>
      </c>
      <c r="AT47" s="3" t="s">
        <v>69</v>
      </c>
      <c r="AU47" s="3" t="s">
        <v>69</v>
      </c>
      <c r="AV47" s="3" t="s">
        <v>69</v>
      </c>
      <c r="AW47" s="3" t="s">
        <v>68</v>
      </c>
      <c r="AX47" s="3" t="s">
        <v>82</v>
      </c>
      <c r="AY47" s="3" t="s">
        <v>71</v>
      </c>
      <c r="AZ47" s="3" t="s">
        <v>73</v>
      </c>
      <c r="BA47" s="3" t="s">
        <v>72</v>
      </c>
      <c r="BB47" s="3" t="s">
        <v>73</v>
      </c>
      <c r="BC47" s="3" t="s">
        <v>84</v>
      </c>
      <c r="BD47" s="5">
        <v>4</v>
      </c>
      <c r="BE47" s="5">
        <v>4.33</v>
      </c>
      <c r="BF47" s="3" t="s">
        <v>75</v>
      </c>
      <c r="BG47" s="3" t="s">
        <v>127</v>
      </c>
      <c r="BH47" s="3" t="s">
        <v>77</v>
      </c>
      <c r="BI47" s="3" t="s">
        <v>206</v>
      </c>
      <c r="BJ47" s="3" t="s">
        <v>79</v>
      </c>
      <c r="BK47" s="4" t="s">
        <v>104</v>
      </c>
      <c r="BL47" s="3"/>
      <c r="BM47" s="3"/>
      <c r="BN47" s="3"/>
      <c r="BO47" s="3"/>
    </row>
    <row r="48" spans="2:67" ht="278.39999999999998" thickBot="1" x14ac:dyDescent="0.35">
      <c r="B48" s="2">
        <v>44601.730578703704</v>
      </c>
      <c r="C48" s="3" t="s">
        <v>60</v>
      </c>
      <c r="D48" s="3" t="s">
        <v>60</v>
      </c>
      <c r="E48" s="3" t="s">
        <v>105</v>
      </c>
      <c r="F48" s="3">
        <f t="shared" si="0"/>
        <v>0</v>
      </c>
      <c r="G48" s="3" t="s">
        <v>126</v>
      </c>
      <c r="H48" s="3">
        <f t="shared" si="1"/>
        <v>3</v>
      </c>
      <c r="I48" s="6">
        <v>44624</v>
      </c>
      <c r="J48" s="3" t="s">
        <v>64</v>
      </c>
      <c r="K48" s="3" t="s">
        <v>63</v>
      </c>
      <c r="L48" s="3" t="s">
        <v>63</v>
      </c>
      <c r="M48" s="3" t="s">
        <v>64</v>
      </c>
      <c r="N48" s="3" t="s">
        <v>64</v>
      </c>
      <c r="O48" s="3" t="s">
        <v>63</v>
      </c>
      <c r="P48" s="3" t="s">
        <v>65</v>
      </c>
      <c r="Q48" s="3" t="s">
        <v>67</v>
      </c>
      <c r="R48" s="3" t="s">
        <v>64</v>
      </c>
      <c r="S48" s="3" t="s">
        <v>64</v>
      </c>
      <c r="T48" s="3" t="s">
        <v>65</v>
      </c>
      <c r="U48" s="3" t="s">
        <v>65</v>
      </c>
      <c r="V48" s="3" t="s">
        <v>67</v>
      </c>
      <c r="W48" s="3" t="s">
        <v>64</v>
      </c>
      <c r="X48" s="3" t="s">
        <v>65</v>
      </c>
      <c r="Y48" s="3" t="s">
        <v>64</v>
      </c>
      <c r="Z48" s="3" t="s">
        <v>64</v>
      </c>
      <c r="AA48" s="3" t="s">
        <v>63</v>
      </c>
      <c r="AB48" s="3" t="s">
        <v>64</v>
      </c>
      <c r="AC48" s="3" t="s">
        <v>67</v>
      </c>
      <c r="AD48" s="3" t="s">
        <v>67</v>
      </c>
      <c r="AE48" s="3" t="s">
        <v>64</v>
      </c>
      <c r="AF48" s="3" t="s">
        <v>65</v>
      </c>
      <c r="AG48" s="3" t="s">
        <v>65</v>
      </c>
      <c r="AH48" s="3" t="s">
        <v>64</v>
      </c>
      <c r="AI48" s="3" t="s">
        <v>63</v>
      </c>
      <c r="AJ48" s="3" t="s">
        <v>64</v>
      </c>
      <c r="AK48" s="3" t="s">
        <v>66</v>
      </c>
      <c r="AL48" s="3" t="s">
        <v>63</v>
      </c>
      <c r="AM48" s="3" t="s">
        <v>67</v>
      </c>
      <c r="AN48" s="3" t="s">
        <v>69</v>
      </c>
      <c r="AO48" s="3" t="s">
        <v>68</v>
      </c>
      <c r="AP48" s="3" t="s">
        <v>68</v>
      </c>
      <c r="AQ48" s="3" t="s">
        <v>69</v>
      </c>
      <c r="AR48" s="3" t="s">
        <v>109</v>
      </c>
      <c r="AS48" s="3" t="s">
        <v>69</v>
      </c>
      <c r="AT48" s="3" t="s">
        <v>69</v>
      </c>
      <c r="AU48" s="3" t="s">
        <v>68</v>
      </c>
      <c r="AV48" s="3" t="s">
        <v>69</v>
      </c>
      <c r="AW48" s="3" t="s">
        <v>69</v>
      </c>
      <c r="AX48" s="3" t="s">
        <v>91</v>
      </c>
      <c r="AY48" s="3" t="s">
        <v>92</v>
      </c>
      <c r="AZ48" s="3" t="s">
        <v>93</v>
      </c>
      <c r="BA48" s="3" t="s">
        <v>73</v>
      </c>
      <c r="BB48" s="3" t="s">
        <v>72</v>
      </c>
      <c r="BC48" s="3" t="s">
        <v>74</v>
      </c>
      <c r="BD48" s="5">
        <v>3.6</v>
      </c>
      <c r="BE48" s="5">
        <v>4</v>
      </c>
      <c r="BF48" s="3" t="s">
        <v>207</v>
      </c>
      <c r="BG48" s="3" t="s">
        <v>96</v>
      </c>
      <c r="BH48" s="3" t="s">
        <v>97</v>
      </c>
      <c r="BI48" s="3" t="s">
        <v>208</v>
      </c>
      <c r="BJ48" s="3" t="s">
        <v>89</v>
      </c>
      <c r="BK48" s="4" t="s">
        <v>205</v>
      </c>
      <c r="BL48" s="3"/>
      <c r="BM48" s="3"/>
      <c r="BN48" s="3"/>
      <c r="BO48" s="3"/>
    </row>
    <row r="49" spans="2:67" ht="15" thickBot="1" x14ac:dyDescent="0.35">
      <c r="F49" s="3">
        <f t="shared" si="0"/>
        <v>0</v>
      </c>
      <c r="H49" s="3" t="b">
        <f t="shared" si="1"/>
        <v>0</v>
      </c>
    </row>
    <row r="50" spans="2:67" ht="186" thickBot="1" x14ac:dyDescent="0.35">
      <c r="B50" s="2">
        <v>44601.791585648149</v>
      </c>
      <c r="C50" s="3" t="s">
        <v>60</v>
      </c>
      <c r="D50" s="3" t="s">
        <v>60</v>
      </c>
      <c r="E50" s="3" t="s">
        <v>60</v>
      </c>
      <c r="F50" s="3">
        <f t="shared" si="0"/>
        <v>1</v>
      </c>
      <c r="G50" s="3" t="s">
        <v>61</v>
      </c>
      <c r="H50" s="3">
        <f t="shared" si="1"/>
        <v>4</v>
      </c>
      <c r="I50" s="3" t="s">
        <v>62</v>
      </c>
      <c r="J50" s="3" t="s">
        <v>67</v>
      </c>
      <c r="K50" s="3" t="s">
        <v>67</v>
      </c>
      <c r="L50" s="3" t="s">
        <v>65</v>
      </c>
      <c r="M50" s="3" t="s">
        <v>64</v>
      </c>
      <c r="N50" s="3" t="s">
        <v>64</v>
      </c>
      <c r="O50" s="3" t="s">
        <v>67</v>
      </c>
      <c r="P50" s="3" t="s">
        <v>64</v>
      </c>
      <c r="Q50" s="3" t="s">
        <v>64</v>
      </c>
      <c r="R50" s="3" t="s">
        <v>66</v>
      </c>
      <c r="S50" s="3" t="s">
        <v>67</v>
      </c>
      <c r="T50" s="3" t="s">
        <v>66</v>
      </c>
      <c r="U50" s="3" t="s">
        <v>64</v>
      </c>
      <c r="V50" s="3" t="s">
        <v>63</v>
      </c>
      <c r="W50" s="3" t="s">
        <v>65</v>
      </c>
      <c r="X50" s="3" t="s">
        <v>67</v>
      </c>
      <c r="Y50" s="3" t="s">
        <v>67</v>
      </c>
      <c r="Z50" s="3" t="s">
        <v>65</v>
      </c>
      <c r="AA50" s="3" t="s">
        <v>63</v>
      </c>
      <c r="AB50" s="3" t="s">
        <v>66</v>
      </c>
      <c r="AC50" s="3" t="s">
        <v>67</v>
      </c>
      <c r="AD50" s="3" t="s">
        <v>66</v>
      </c>
      <c r="AE50" s="3" t="s">
        <v>66</v>
      </c>
      <c r="AF50" s="3" t="s">
        <v>66</v>
      </c>
      <c r="AG50" s="3" t="s">
        <v>66</v>
      </c>
      <c r="AH50" s="3" t="s">
        <v>63</v>
      </c>
      <c r="AI50" s="3" t="s">
        <v>66</v>
      </c>
      <c r="AJ50" s="3" t="s">
        <v>66</v>
      </c>
      <c r="AK50" s="3" t="s">
        <v>66</v>
      </c>
      <c r="AL50" s="3" t="s">
        <v>65</v>
      </c>
      <c r="AM50" s="3" t="s">
        <v>65</v>
      </c>
      <c r="AN50" s="3" t="s">
        <v>81</v>
      </c>
      <c r="AO50" s="3" t="s">
        <v>81</v>
      </c>
      <c r="AP50" s="3" t="s">
        <v>81</v>
      </c>
      <c r="AQ50" s="3" t="s">
        <v>68</v>
      </c>
      <c r="AR50" s="3" t="s">
        <v>81</v>
      </c>
      <c r="AS50" s="3" t="s">
        <v>81</v>
      </c>
      <c r="AT50" s="3" t="s">
        <v>81</v>
      </c>
      <c r="AU50" s="3" t="s">
        <v>81</v>
      </c>
      <c r="AV50" s="3" t="s">
        <v>68</v>
      </c>
      <c r="AW50" s="3" t="s">
        <v>81</v>
      </c>
      <c r="AX50" s="3" t="s">
        <v>70</v>
      </c>
      <c r="AY50" s="3" t="s">
        <v>71</v>
      </c>
      <c r="AZ50" s="3" t="s">
        <v>73</v>
      </c>
      <c r="BA50" s="3" t="s">
        <v>72</v>
      </c>
      <c r="BB50" s="3" t="s">
        <v>130</v>
      </c>
      <c r="BC50" s="3" t="s">
        <v>94</v>
      </c>
      <c r="BD50" s="5">
        <v>3.71</v>
      </c>
      <c r="BE50" s="5">
        <v>4.5599999999999996</v>
      </c>
      <c r="BF50" s="3" t="s">
        <v>75</v>
      </c>
      <c r="BG50" s="3" t="s">
        <v>122</v>
      </c>
      <c r="BH50" s="3" t="s">
        <v>77</v>
      </c>
      <c r="BI50" s="3" t="s">
        <v>211</v>
      </c>
      <c r="BJ50" s="3" t="s">
        <v>89</v>
      </c>
      <c r="BK50" s="4" t="s">
        <v>139</v>
      </c>
      <c r="BL50" s="3"/>
      <c r="BM50" s="3"/>
      <c r="BN50" s="3"/>
      <c r="BO50" s="3"/>
    </row>
    <row r="51" spans="2:67" ht="265.2" thickBot="1" x14ac:dyDescent="0.35">
      <c r="B51" s="2">
        <v>44601.887916666667</v>
      </c>
      <c r="C51" s="3" t="s">
        <v>60</v>
      </c>
      <c r="D51" s="3" t="s">
        <v>60</v>
      </c>
      <c r="E51" s="3" t="s">
        <v>60</v>
      </c>
      <c r="F51" s="3">
        <f t="shared" si="0"/>
        <v>1</v>
      </c>
      <c r="G51" s="3" t="s">
        <v>61</v>
      </c>
      <c r="H51" s="3">
        <f t="shared" si="1"/>
        <v>4</v>
      </c>
      <c r="I51" s="3" t="s">
        <v>62</v>
      </c>
      <c r="J51" s="3" t="s">
        <v>64</v>
      </c>
      <c r="K51" s="3" t="s">
        <v>64</v>
      </c>
      <c r="L51" s="3" t="s">
        <v>63</v>
      </c>
      <c r="M51" s="3" t="s">
        <v>63</v>
      </c>
      <c r="N51" s="3" t="s">
        <v>67</v>
      </c>
      <c r="O51" s="3" t="s">
        <v>67</v>
      </c>
      <c r="P51" s="3" t="s">
        <v>65</v>
      </c>
      <c r="Q51" s="3" t="s">
        <v>64</v>
      </c>
      <c r="R51" s="3" t="s">
        <v>63</v>
      </c>
      <c r="S51" s="3" t="s">
        <v>65</v>
      </c>
      <c r="T51" s="3" t="s">
        <v>67</v>
      </c>
      <c r="U51" s="3" t="s">
        <v>65</v>
      </c>
      <c r="V51" s="3" t="s">
        <v>63</v>
      </c>
      <c r="W51" s="3" t="s">
        <v>67</v>
      </c>
      <c r="X51" s="3" t="s">
        <v>64</v>
      </c>
      <c r="Y51" s="3" t="s">
        <v>66</v>
      </c>
      <c r="Z51" s="3" t="s">
        <v>65</v>
      </c>
      <c r="AA51" s="3" t="s">
        <v>64</v>
      </c>
      <c r="AB51" s="3" t="s">
        <v>67</v>
      </c>
      <c r="AC51" s="3" t="s">
        <v>65</v>
      </c>
      <c r="AD51" s="3" t="s">
        <v>63</v>
      </c>
      <c r="AE51" s="3" t="s">
        <v>67</v>
      </c>
      <c r="AF51" s="3" t="s">
        <v>65</v>
      </c>
      <c r="AG51" s="3" t="s">
        <v>67</v>
      </c>
      <c r="AH51" s="3" t="s">
        <v>63</v>
      </c>
      <c r="AI51" s="3" t="s">
        <v>63</v>
      </c>
      <c r="AJ51" s="3" t="s">
        <v>66</v>
      </c>
      <c r="AK51" s="3" t="s">
        <v>64</v>
      </c>
      <c r="AL51" s="3" t="s">
        <v>64</v>
      </c>
      <c r="AM51" s="3" t="s">
        <v>63</v>
      </c>
      <c r="AN51" s="3" t="s">
        <v>68</v>
      </c>
      <c r="AO51" s="3" t="s">
        <v>68</v>
      </c>
      <c r="AP51" s="3" t="s">
        <v>81</v>
      </c>
      <c r="AQ51" s="3" t="s">
        <v>68</v>
      </c>
      <c r="AR51" s="3" t="s">
        <v>68</v>
      </c>
      <c r="AS51" s="3" t="s">
        <v>68</v>
      </c>
      <c r="AT51" s="3" t="s">
        <v>109</v>
      </c>
      <c r="AU51" s="3" t="s">
        <v>68</v>
      </c>
      <c r="AV51" s="3" t="s">
        <v>68</v>
      </c>
      <c r="AW51" s="3" t="s">
        <v>68</v>
      </c>
      <c r="AX51" s="3" t="s">
        <v>70</v>
      </c>
      <c r="AY51" s="3" t="s">
        <v>71</v>
      </c>
      <c r="AZ51" s="3" t="s">
        <v>130</v>
      </c>
      <c r="BA51" s="3" t="s">
        <v>72</v>
      </c>
      <c r="BB51" s="3" t="s">
        <v>93</v>
      </c>
      <c r="BC51" s="3" t="s">
        <v>94</v>
      </c>
      <c r="BD51" s="5">
        <v>3.9</v>
      </c>
      <c r="BE51" s="5">
        <v>4.5999999999999996</v>
      </c>
      <c r="BF51" s="3" t="s">
        <v>110</v>
      </c>
      <c r="BG51" s="3" t="s">
        <v>122</v>
      </c>
      <c r="BH51" s="3" t="s">
        <v>77</v>
      </c>
      <c r="BI51" s="3" t="s">
        <v>212</v>
      </c>
      <c r="BJ51" s="3" t="s">
        <v>89</v>
      </c>
      <c r="BK51" s="4" t="s">
        <v>132</v>
      </c>
      <c r="BL51" s="3"/>
      <c r="BM51" s="3"/>
      <c r="BN51" s="3"/>
      <c r="BO51" s="3"/>
    </row>
    <row r="52" spans="2:67" ht="252" thickBot="1" x14ac:dyDescent="0.35">
      <c r="B52" s="2">
        <v>44602.392592592594</v>
      </c>
      <c r="C52" s="3" t="s">
        <v>60</v>
      </c>
      <c r="D52" s="3" t="s">
        <v>60</v>
      </c>
      <c r="E52" s="3" t="s">
        <v>105</v>
      </c>
      <c r="F52" s="3">
        <f t="shared" si="0"/>
        <v>0</v>
      </c>
      <c r="G52" s="3" t="s">
        <v>61</v>
      </c>
      <c r="H52" s="3">
        <f t="shared" si="1"/>
        <v>4</v>
      </c>
      <c r="I52" s="6">
        <v>44783</v>
      </c>
      <c r="J52" s="3" t="s">
        <v>63</v>
      </c>
      <c r="K52" s="3" t="s">
        <v>64</v>
      </c>
      <c r="L52" s="3" t="s">
        <v>64</v>
      </c>
      <c r="M52" s="3" t="s">
        <v>64</v>
      </c>
      <c r="N52" s="3" t="s">
        <v>67</v>
      </c>
      <c r="O52" s="3" t="s">
        <v>65</v>
      </c>
      <c r="P52" s="3" t="s">
        <v>65</v>
      </c>
      <c r="Q52" s="3" t="s">
        <v>65</v>
      </c>
      <c r="R52" s="3" t="s">
        <v>64</v>
      </c>
      <c r="S52" s="3" t="s">
        <v>64</v>
      </c>
      <c r="T52" s="3" t="s">
        <v>63</v>
      </c>
      <c r="U52" s="3" t="s">
        <v>65</v>
      </c>
      <c r="V52" s="3" t="s">
        <v>64</v>
      </c>
      <c r="W52" s="3" t="s">
        <v>64</v>
      </c>
      <c r="X52" s="3" t="s">
        <v>65</v>
      </c>
      <c r="Y52" s="3" t="s">
        <v>65</v>
      </c>
      <c r="Z52" s="3" t="s">
        <v>65</v>
      </c>
      <c r="AA52" s="3" t="s">
        <v>64</v>
      </c>
      <c r="AB52" s="3" t="s">
        <v>67</v>
      </c>
      <c r="AC52" s="3" t="s">
        <v>64</v>
      </c>
      <c r="AD52" s="3" t="s">
        <v>67</v>
      </c>
      <c r="AE52" s="3" t="s">
        <v>65</v>
      </c>
      <c r="AF52" s="3" t="s">
        <v>64</v>
      </c>
      <c r="AG52" s="3" t="s">
        <v>65</v>
      </c>
      <c r="AH52" s="3" t="s">
        <v>65</v>
      </c>
      <c r="AI52" s="3" t="s">
        <v>64</v>
      </c>
      <c r="AJ52" s="3" t="s">
        <v>65</v>
      </c>
      <c r="AK52" s="3" t="s">
        <v>66</v>
      </c>
      <c r="AL52" s="3" t="s">
        <v>63</v>
      </c>
      <c r="AM52" s="3" t="s">
        <v>63</v>
      </c>
      <c r="AN52" s="3" t="s">
        <v>68</v>
      </c>
      <c r="AO52" s="3" t="s">
        <v>69</v>
      </c>
      <c r="AP52" s="3" t="s">
        <v>68</v>
      </c>
      <c r="AQ52" s="3" t="s">
        <v>68</v>
      </c>
      <c r="AR52" s="3" t="s">
        <v>68</v>
      </c>
      <c r="AS52" s="3" t="s">
        <v>68</v>
      </c>
      <c r="AT52" s="3" t="s">
        <v>69</v>
      </c>
      <c r="AU52" s="3" t="s">
        <v>69</v>
      </c>
      <c r="AV52" s="3" t="s">
        <v>68</v>
      </c>
      <c r="AW52" s="3" t="s">
        <v>69</v>
      </c>
      <c r="AX52" s="3" t="s">
        <v>82</v>
      </c>
      <c r="AY52" s="3" t="s">
        <v>83</v>
      </c>
      <c r="AZ52" s="3" t="s">
        <v>73</v>
      </c>
      <c r="BA52" s="3" t="s">
        <v>130</v>
      </c>
      <c r="BB52" s="3" t="s">
        <v>130</v>
      </c>
      <c r="BC52" s="3" t="s">
        <v>94</v>
      </c>
      <c r="BD52" s="5">
        <v>4</v>
      </c>
      <c r="BE52" s="5">
        <v>4.8</v>
      </c>
      <c r="BF52" s="3" t="s">
        <v>95</v>
      </c>
      <c r="BG52" s="3" t="s">
        <v>111</v>
      </c>
      <c r="BH52" s="3" t="s">
        <v>101</v>
      </c>
      <c r="BI52" s="3" t="s">
        <v>213</v>
      </c>
      <c r="BJ52" s="3" t="s">
        <v>89</v>
      </c>
      <c r="BK52" s="4" t="s">
        <v>139</v>
      </c>
      <c r="BL52" s="3"/>
      <c r="BM52" s="3"/>
      <c r="BN52" s="3"/>
      <c r="BO52" s="3"/>
    </row>
    <row r="53" spans="2:67" ht="186" thickBot="1" x14ac:dyDescent="0.35">
      <c r="B53" s="2">
        <v>44603.486851851849</v>
      </c>
      <c r="C53" s="3" t="s">
        <v>60</v>
      </c>
      <c r="D53" s="3" t="s">
        <v>60</v>
      </c>
      <c r="E53" s="3" t="s">
        <v>60</v>
      </c>
      <c r="F53" s="3">
        <f t="shared" si="0"/>
        <v>1</v>
      </c>
      <c r="G53" s="3" t="s">
        <v>117</v>
      </c>
      <c r="H53" s="3">
        <f t="shared" si="1"/>
        <v>2</v>
      </c>
      <c r="I53" s="6">
        <v>44563</v>
      </c>
      <c r="J53" s="3" t="s">
        <v>65</v>
      </c>
      <c r="K53" s="3" t="s">
        <v>65</v>
      </c>
      <c r="L53" s="3" t="s">
        <v>64</v>
      </c>
      <c r="M53" s="3" t="s">
        <v>64</v>
      </c>
      <c r="N53" s="3" t="s">
        <v>64</v>
      </c>
      <c r="O53" s="3" t="s">
        <v>67</v>
      </c>
      <c r="P53" s="3" t="s">
        <v>65</v>
      </c>
      <c r="Q53" s="3" t="s">
        <v>65</v>
      </c>
      <c r="R53" s="3" t="s">
        <v>65</v>
      </c>
      <c r="S53" s="3" t="s">
        <v>65</v>
      </c>
      <c r="T53" s="3" t="s">
        <v>66</v>
      </c>
      <c r="U53" s="3" t="s">
        <v>65</v>
      </c>
      <c r="V53" s="3" t="s">
        <v>64</v>
      </c>
      <c r="W53" s="3" t="s">
        <v>67</v>
      </c>
      <c r="X53" s="3" t="s">
        <v>65</v>
      </c>
      <c r="Y53" s="3" t="s">
        <v>67</v>
      </c>
      <c r="Z53" s="3" t="s">
        <v>67</v>
      </c>
      <c r="AA53" s="3" t="s">
        <v>65</v>
      </c>
      <c r="AB53" s="3" t="s">
        <v>66</v>
      </c>
      <c r="AC53" s="3" t="s">
        <v>65</v>
      </c>
      <c r="AD53" s="3" t="s">
        <v>67</v>
      </c>
      <c r="AE53" s="3" t="s">
        <v>66</v>
      </c>
      <c r="AF53" s="3" t="s">
        <v>65</v>
      </c>
      <c r="AG53" s="3" t="s">
        <v>65</v>
      </c>
      <c r="AH53" s="3" t="s">
        <v>67</v>
      </c>
      <c r="AI53" s="3" t="s">
        <v>65</v>
      </c>
      <c r="AJ53" s="3" t="s">
        <v>65</v>
      </c>
      <c r="AK53" s="3" t="s">
        <v>66</v>
      </c>
      <c r="AL53" s="3" t="s">
        <v>65</v>
      </c>
      <c r="AM53" s="3" t="s">
        <v>64</v>
      </c>
      <c r="AN53" s="3" t="s">
        <v>68</v>
      </c>
      <c r="AO53" s="3" t="s">
        <v>68</v>
      </c>
      <c r="AP53" s="3" t="s">
        <v>68</v>
      </c>
      <c r="AQ53" s="3" t="s">
        <v>68</v>
      </c>
      <c r="AR53" s="3" t="s">
        <v>68</v>
      </c>
      <c r="AS53" s="3" t="s">
        <v>68</v>
      </c>
      <c r="AT53" s="3" t="s">
        <v>69</v>
      </c>
      <c r="AU53" s="3" t="s">
        <v>68</v>
      </c>
      <c r="AV53" s="3" t="s">
        <v>68</v>
      </c>
      <c r="AW53" s="3" t="s">
        <v>68</v>
      </c>
      <c r="AX53" s="3" t="s">
        <v>82</v>
      </c>
      <c r="AY53" s="3" t="s">
        <v>83</v>
      </c>
      <c r="AZ53" s="3" t="s">
        <v>73</v>
      </c>
      <c r="BA53" s="3" t="s">
        <v>72</v>
      </c>
      <c r="BB53" s="3" t="s">
        <v>73</v>
      </c>
      <c r="BC53" s="3" t="s">
        <v>84</v>
      </c>
      <c r="BD53" s="5">
        <v>4</v>
      </c>
      <c r="BE53" s="5">
        <v>4.0999999999999996</v>
      </c>
      <c r="BF53" s="3" t="s">
        <v>95</v>
      </c>
      <c r="BG53" s="3" t="s">
        <v>111</v>
      </c>
      <c r="BH53" s="3" t="s">
        <v>77</v>
      </c>
      <c r="BI53" s="3" t="s">
        <v>214</v>
      </c>
      <c r="BJ53" s="3" t="s">
        <v>79</v>
      </c>
      <c r="BK53" s="4" t="s">
        <v>132</v>
      </c>
      <c r="BL53" s="3"/>
      <c r="BM53" s="3"/>
      <c r="BN53" s="3"/>
      <c r="BO53" s="3"/>
    </row>
    <row r="54" spans="2:67" ht="120" thickBot="1" x14ac:dyDescent="0.35">
      <c r="B54" s="2">
        <v>44607.34778935185</v>
      </c>
      <c r="C54" s="3" t="s">
        <v>60</v>
      </c>
      <c r="D54" s="3" t="s">
        <v>60</v>
      </c>
      <c r="E54" s="3" t="s">
        <v>60</v>
      </c>
      <c r="F54" s="3">
        <f t="shared" si="0"/>
        <v>1</v>
      </c>
      <c r="G54" s="3" t="s">
        <v>61</v>
      </c>
      <c r="H54" s="3">
        <f t="shared" si="1"/>
        <v>4</v>
      </c>
      <c r="I54" s="3" t="s">
        <v>62</v>
      </c>
      <c r="J54" s="3" t="s">
        <v>67</v>
      </c>
      <c r="K54" s="3" t="s">
        <v>65</v>
      </c>
      <c r="L54" s="3" t="s">
        <v>65</v>
      </c>
      <c r="M54" s="3" t="s">
        <v>65</v>
      </c>
      <c r="N54" s="3" t="s">
        <v>64</v>
      </c>
      <c r="O54" s="3" t="s">
        <v>64</v>
      </c>
      <c r="P54" s="3" t="s">
        <v>63</v>
      </c>
      <c r="Q54" s="3" t="s">
        <v>64</v>
      </c>
      <c r="R54" s="3" t="s">
        <v>67</v>
      </c>
      <c r="S54" s="3" t="s">
        <v>65</v>
      </c>
      <c r="T54" s="3" t="s">
        <v>67</v>
      </c>
      <c r="U54" s="3" t="s">
        <v>64</v>
      </c>
      <c r="V54" s="3" t="s">
        <v>65</v>
      </c>
      <c r="W54" s="3" t="s">
        <v>65</v>
      </c>
      <c r="X54" s="3" t="s">
        <v>65</v>
      </c>
      <c r="Y54" s="3" t="s">
        <v>66</v>
      </c>
      <c r="Z54" s="3" t="s">
        <v>67</v>
      </c>
      <c r="AA54" s="3" t="s">
        <v>64</v>
      </c>
      <c r="AB54" s="3" t="s">
        <v>63</v>
      </c>
      <c r="AC54" s="3" t="s">
        <v>65</v>
      </c>
      <c r="AD54" s="3" t="s">
        <v>67</v>
      </c>
      <c r="AE54" s="3" t="s">
        <v>66</v>
      </c>
      <c r="AF54" s="3" t="s">
        <v>63</v>
      </c>
      <c r="AG54" s="3" t="s">
        <v>65</v>
      </c>
      <c r="AH54" s="3" t="s">
        <v>63</v>
      </c>
      <c r="AI54" s="3" t="s">
        <v>64</v>
      </c>
      <c r="AJ54" s="3" t="s">
        <v>67</v>
      </c>
      <c r="AK54" s="3" t="s">
        <v>64</v>
      </c>
      <c r="AL54" s="3" t="s">
        <v>65</v>
      </c>
      <c r="AM54" s="3" t="s">
        <v>64</v>
      </c>
      <c r="AN54" s="3" t="s">
        <v>81</v>
      </c>
      <c r="AO54" s="3" t="s">
        <v>68</v>
      </c>
      <c r="AP54" s="3" t="s">
        <v>68</v>
      </c>
      <c r="AQ54" s="3" t="s">
        <v>68</v>
      </c>
      <c r="AR54" s="3" t="s">
        <v>69</v>
      </c>
      <c r="AS54" s="3" t="s">
        <v>81</v>
      </c>
      <c r="AT54" s="3" t="s">
        <v>68</v>
      </c>
      <c r="AU54" s="3" t="s">
        <v>68</v>
      </c>
      <c r="AV54" s="3" t="s">
        <v>68</v>
      </c>
      <c r="AW54" s="3" t="s">
        <v>69</v>
      </c>
      <c r="AX54" s="3" t="s">
        <v>82</v>
      </c>
      <c r="AY54" s="3" t="s">
        <v>83</v>
      </c>
      <c r="AZ54" s="3" t="s">
        <v>130</v>
      </c>
      <c r="BA54" s="3" t="s">
        <v>121</v>
      </c>
      <c r="BB54" s="3" t="s">
        <v>72</v>
      </c>
      <c r="BC54" s="3" t="s">
        <v>74</v>
      </c>
      <c r="BD54" s="5">
        <v>4</v>
      </c>
      <c r="BE54" s="5">
        <v>4.62</v>
      </c>
      <c r="BF54" s="3" t="s">
        <v>75</v>
      </c>
      <c r="BG54" s="3" t="s">
        <v>215</v>
      </c>
      <c r="BH54" s="3" t="s">
        <v>77</v>
      </c>
      <c r="BI54" s="3" t="s">
        <v>216</v>
      </c>
      <c r="BJ54" s="3" t="s">
        <v>89</v>
      </c>
      <c r="BK54" s="4" t="s">
        <v>125</v>
      </c>
      <c r="BL54" s="3"/>
      <c r="BM54" s="3"/>
      <c r="BN54" s="3"/>
      <c r="BO54" s="3"/>
    </row>
    <row r="55" spans="2:67" ht="344.4" thickBot="1" x14ac:dyDescent="0.35">
      <c r="B55" s="2">
        <v>44607.353506944448</v>
      </c>
      <c r="C55" s="3" t="s">
        <v>60</v>
      </c>
      <c r="D55" s="3" t="s">
        <v>60</v>
      </c>
      <c r="E55" s="3" t="s">
        <v>60</v>
      </c>
      <c r="F55" s="3">
        <f t="shared" si="0"/>
        <v>1</v>
      </c>
      <c r="G55" s="3" t="s">
        <v>61</v>
      </c>
      <c r="H55" s="3">
        <f t="shared" si="1"/>
        <v>4</v>
      </c>
      <c r="I55" s="3" t="s">
        <v>62</v>
      </c>
      <c r="J55" s="3" t="s">
        <v>65</v>
      </c>
      <c r="K55" s="3" t="s">
        <v>65</v>
      </c>
      <c r="L55" s="3" t="s">
        <v>64</v>
      </c>
      <c r="M55" s="3" t="s">
        <v>65</v>
      </c>
      <c r="N55" s="3" t="s">
        <v>65</v>
      </c>
      <c r="O55" s="3" t="s">
        <v>65</v>
      </c>
      <c r="P55" s="3" t="s">
        <v>65</v>
      </c>
      <c r="Q55" s="3" t="s">
        <v>65</v>
      </c>
      <c r="R55" s="3" t="s">
        <v>65</v>
      </c>
      <c r="S55" s="3" t="s">
        <v>64</v>
      </c>
      <c r="T55" s="3" t="s">
        <v>65</v>
      </c>
      <c r="U55" s="3" t="s">
        <v>63</v>
      </c>
      <c r="V55" s="3" t="s">
        <v>64</v>
      </c>
      <c r="W55" s="3" t="s">
        <v>64</v>
      </c>
      <c r="X55" s="3" t="s">
        <v>65</v>
      </c>
      <c r="Y55" s="3" t="s">
        <v>67</v>
      </c>
      <c r="Z55" s="3" t="s">
        <v>64</v>
      </c>
      <c r="AA55" s="3" t="s">
        <v>63</v>
      </c>
      <c r="AB55" s="3" t="s">
        <v>63</v>
      </c>
      <c r="AC55" s="3" t="s">
        <v>64</v>
      </c>
      <c r="AD55" s="3" t="s">
        <v>64</v>
      </c>
      <c r="AE55" s="3" t="s">
        <v>65</v>
      </c>
      <c r="AF55" s="3" t="s">
        <v>64</v>
      </c>
      <c r="AG55" s="3" t="s">
        <v>65</v>
      </c>
      <c r="AH55" s="3" t="s">
        <v>65</v>
      </c>
      <c r="AI55" s="3" t="s">
        <v>64</v>
      </c>
      <c r="AJ55" s="3" t="s">
        <v>63</v>
      </c>
      <c r="AK55" s="3" t="s">
        <v>63</v>
      </c>
      <c r="AL55" s="3" t="s">
        <v>63</v>
      </c>
      <c r="AM55" s="3" t="s">
        <v>63</v>
      </c>
      <c r="AN55" s="3" t="s">
        <v>81</v>
      </c>
      <c r="AO55" s="3" t="s">
        <v>68</v>
      </c>
      <c r="AP55" s="3" t="s">
        <v>68</v>
      </c>
      <c r="AQ55" s="3" t="s">
        <v>69</v>
      </c>
      <c r="AR55" s="3" t="s">
        <v>68</v>
      </c>
      <c r="AS55" s="3" t="s">
        <v>68</v>
      </c>
      <c r="AT55" s="3" t="s">
        <v>68</v>
      </c>
      <c r="AU55" s="3" t="s">
        <v>68</v>
      </c>
      <c r="AV55" s="3" t="s">
        <v>68</v>
      </c>
      <c r="AW55" s="3" t="s">
        <v>68</v>
      </c>
      <c r="AX55" s="3" t="s">
        <v>82</v>
      </c>
      <c r="AY55" s="3" t="s">
        <v>83</v>
      </c>
      <c r="AZ55" s="3" t="s">
        <v>93</v>
      </c>
      <c r="BA55" s="3" t="s">
        <v>72</v>
      </c>
      <c r="BB55" s="3" t="s">
        <v>72</v>
      </c>
      <c r="BC55" s="3" t="s">
        <v>74</v>
      </c>
      <c r="BD55" s="5">
        <v>4</v>
      </c>
      <c r="BE55" s="5">
        <v>4.57</v>
      </c>
      <c r="BF55" s="3" t="s">
        <v>134</v>
      </c>
      <c r="BG55" s="3" t="s">
        <v>76</v>
      </c>
      <c r="BH55" s="3" t="s">
        <v>77</v>
      </c>
      <c r="BI55" s="3" t="s">
        <v>191</v>
      </c>
      <c r="BJ55" s="3" t="s">
        <v>89</v>
      </c>
      <c r="BK55" s="4" t="s">
        <v>80</v>
      </c>
      <c r="BL55" s="3"/>
      <c r="BM55" s="3"/>
      <c r="BN55" s="3"/>
      <c r="BO55" s="3"/>
    </row>
    <row r="56" spans="2:67" ht="186" thickBot="1" x14ac:dyDescent="0.35">
      <c r="B56" s="2">
        <v>44607.451319444444</v>
      </c>
      <c r="C56" s="3" t="s">
        <v>60</v>
      </c>
      <c r="D56" s="3" t="s">
        <v>60</v>
      </c>
      <c r="E56" s="3" t="s">
        <v>60</v>
      </c>
      <c r="F56" s="3">
        <f t="shared" si="0"/>
        <v>1</v>
      </c>
      <c r="G56" s="3" t="s">
        <v>61</v>
      </c>
      <c r="H56" s="3">
        <f t="shared" si="1"/>
        <v>4</v>
      </c>
      <c r="I56" s="6">
        <v>44783</v>
      </c>
      <c r="J56" s="3" t="s">
        <v>67</v>
      </c>
      <c r="K56" s="3" t="s">
        <v>65</v>
      </c>
      <c r="L56" s="3" t="s">
        <v>65</v>
      </c>
      <c r="M56" s="3" t="s">
        <v>64</v>
      </c>
      <c r="N56" s="3" t="s">
        <v>65</v>
      </c>
      <c r="O56" s="3" t="s">
        <v>66</v>
      </c>
      <c r="P56" s="3" t="s">
        <v>64</v>
      </c>
      <c r="Q56" s="3" t="s">
        <v>65</v>
      </c>
      <c r="R56" s="3" t="s">
        <v>67</v>
      </c>
      <c r="S56" s="3" t="s">
        <v>65</v>
      </c>
      <c r="T56" s="3" t="s">
        <v>64</v>
      </c>
      <c r="U56" s="3" t="s">
        <v>64</v>
      </c>
      <c r="V56" s="3" t="s">
        <v>65</v>
      </c>
      <c r="W56" s="3" t="s">
        <v>64</v>
      </c>
      <c r="X56" s="3" t="s">
        <v>66</v>
      </c>
      <c r="Y56" s="3" t="s">
        <v>66</v>
      </c>
      <c r="Z56" s="3" t="s">
        <v>67</v>
      </c>
      <c r="AA56" s="3" t="s">
        <v>63</v>
      </c>
      <c r="AB56" s="3" t="s">
        <v>66</v>
      </c>
      <c r="AC56" s="3" t="s">
        <v>66</v>
      </c>
      <c r="AD56" s="3" t="s">
        <v>65</v>
      </c>
      <c r="AE56" s="3" t="s">
        <v>65</v>
      </c>
      <c r="AF56" s="3" t="s">
        <v>67</v>
      </c>
      <c r="AG56" s="3" t="s">
        <v>65</v>
      </c>
      <c r="AH56" s="3" t="s">
        <v>65</v>
      </c>
      <c r="AI56" s="3" t="s">
        <v>67</v>
      </c>
      <c r="AJ56" s="3" t="s">
        <v>66</v>
      </c>
      <c r="AK56" s="3" t="s">
        <v>66</v>
      </c>
      <c r="AL56" s="3" t="s">
        <v>64</v>
      </c>
      <c r="AM56" s="3" t="s">
        <v>67</v>
      </c>
      <c r="AN56" s="3" t="s">
        <v>81</v>
      </c>
      <c r="AO56" s="3" t="s">
        <v>68</v>
      </c>
      <c r="AP56" s="3" t="s">
        <v>68</v>
      </c>
      <c r="AQ56" s="3" t="s">
        <v>68</v>
      </c>
      <c r="AR56" s="3" t="s">
        <v>68</v>
      </c>
      <c r="AS56" s="3" t="s">
        <v>68</v>
      </c>
      <c r="AT56" s="3" t="s">
        <v>81</v>
      </c>
      <c r="AU56" s="3" t="s">
        <v>68</v>
      </c>
      <c r="AV56" s="3" t="s">
        <v>68</v>
      </c>
      <c r="AW56" s="3" t="s">
        <v>68</v>
      </c>
      <c r="AX56" s="3" t="s">
        <v>82</v>
      </c>
      <c r="AY56" s="3" t="s">
        <v>83</v>
      </c>
      <c r="AZ56" s="3" t="s">
        <v>93</v>
      </c>
      <c r="BA56" s="3" t="s">
        <v>93</v>
      </c>
      <c r="BB56" s="3" t="s">
        <v>130</v>
      </c>
      <c r="BC56" s="3" t="s">
        <v>94</v>
      </c>
      <c r="BD56" s="5">
        <v>3.2</v>
      </c>
      <c r="BE56" s="5">
        <v>4.2</v>
      </c>
      <c r="BF56" s="3" t="s">
        <v>185</v>
      </c>
      <c r="BG56" s="3" t="s">
        <v>106</v>
      </c>
      <c r="BH56" s="3" t="s">
        <v>77</v>
      </c>
      <c r="BI56" s="3" t="s">
        <v>217</v>
      </c>
      <c r="BJ56" s="3" t="s">
        <v>79</v>
      </c>
      <c r="BK56" s="4" t="s">
        <v>99</v>
      </c>
      <c r="BL56" s="3"/>
      <c r="BM56" s="3"/>
      <c r="BN56" s="3"/>
      <c r="BO56" s="3"/>
    </row>
    <row r="57" spans="2:67" ht="212.4" thickBot="1" x14ac:dyDescent="0.35">
      <c r="B57" s="2">
        <v>44607.508356481485</v>
      </c>
      <c r="C57" s="3" t="s">
        <v>60</v>
      </c>
      <c r="D57" s="3" t="s">
        <v>60</v>
      </c>
      <c r="E57" s="3" t="s">
        <v>60</v>
      </c>
      <c r="F57" s="3">
        <f t="shared" si="0"/>
        <v>1</v>
      </c>
      <c r="G57" s="3" t="s">
        <v>61</v>
      </c>
      <c r="H57" s="3">
        <f t="shared" si="1"/>
        <v>4</v>
      </c>
      <c r="I57" s="6">
        <v>44688</v>
      </c>
      <c r="J57" s="3" t="s">
        <v>64</v>
      </c>
      <c r="K57" s="3" t="s">
        <v>67</v>
      </c>
      <c r="L57" s="3" t="s">
        <v>63</v>
      </c>
      <c r="M57" s="3" t="s">
        <v>63</v>
      </c>
      <c r="N57" s="3" t="s">
        <v>63</v>
      </c>
      <c r="O57" s="3" t="s">
        <v>67</v>
      </c>
      <c r="P57" s="3" t="s">
        <v>65</v>
      </c>
      <c r="Q57" s="3" t="s">
        <v>64</v>
      </c>
      <c r="R57" s="3" t="s">
        <v>67</v>
      </c>
      <c r="S57" s="3" t="s">
        <v>66</v>
      </c>
      <c r="T57" s="3" t="s">
        <v>67</v>
      </c>
      <c r="U57" s="3" t="s">
        <v>65</v>
      </c>
      <c r="V57" s="3" t="s">
        <v>63</v>
      </c>
      <c r="W57" s="3" t="s">
        <v>63</v>
      </c>
      <c r="X57" s="3" t="s">
        <v>64</v>
      </c>
      <c r="Y57" s="3" t="s">
        <v>66</v>
      </c>
      <c r="Z57" s="3" t="s">
        <v>63</v>
      </c>
      <c r="AA57" s="3" t="s">
        <v>63</v>
      </c>
      <c r="AB57" s="3" t="s">
        <v>66</v>
      </c>
      <c r="AC57" s="3" t="s">
        <v>63</v>
      </c>
      <c r="AD57" s="3" t="s">
        <v>63</v>
      </c>
      <c r="AE57" s="3" t="s">
        <v>67</v>
      </c>
      <c r="AF57" s="3" t="s">
        <v>63</v>
      </c>
      <c r="AG57" s="3" t="s">
        <v>67</v>
      </c>
      <c r="AH57" s="3" t="s">
        <v>63</v>
      </c>
      <c r="AI57" s="3" t="s">
        <v>63</v>
      </c>
      <c r="AJ57" s="3" t="s">
        <v>66</v>
      </c>
      <c r="AK57" s="3" t="s">
        <v>65</v>
      </c>
      <c r="AL57" s="3" t="s">
        <v>63</v>
      </c>
      <c r="AM57" s="3" t="s">
        <v>63</v>
      </c>
      <c r="AN57" s="3" t="s">
        <v>81</v>
      </c>
      <c r="AO57" s="3" t="s">
        <v>69</v>
      </c>
      <c r="AP57" s="3" t="s">
        <v>81</v>
      </c>
      <c r="AQ57" s="3" t="s">
        <v>81</v>
      </c>
      <c r="AR57" s="3" t="s">
        <v>81</v>
      </c>
      <c r="AS57" s="3" t="s">
        <v>81</v>
      </c>
      <c r="AT57" s="3" t="s">
        <v>81</v>
      </c>
      <c r="AU57" s="3" t="s">
        <v>81</v>
      </c>
      <c r="AV57" s="3" t="s">
        <v>81</v>
      </c>
      <c r="AW57" s="3" t="s">
        <v>81</v>
      </c>
      <c r="AX57" s="3" t="s">
        <v>82</v>
      </c>
      <c r="AY57" s="3" t="s">
        <v>83</v>
      </c>
      <c r="AZ57" s="3" t="s">
        <v>130</v>
      </c>
      <c r="BA57" s="3" t="s">
        <v>72</v>
      </c>
      <c r="BB57" s="3" t="s">
        <v>72</v>
      </c>
      <c r="BC57" s="3" t="s">
        <v>74</v>
      </c>
      <c r="BD57" s="5">
        <v>4</v>
      </c>
      <c r="BE57" s="5">
        <v>4.5599999999999996</v>
      </c>
      <c r="BF57" s="3" t="s">
        <v>110</v>
      </c>
      <c r="BG57" s="3" t="s">
        <v>218</v>
      </c>
      <c r="BH57" s="3" t="s">
        <v>101</v>
      </c>
      <c r="BI57" s="3" t="s">
        <v>219</v>
      </c>
      <c r="BJ57" s="3" t="s">
        <v>79</v>
      </c>
      <c r="BK57" s="4" t="s">
        <v>104</v>
      </c>
      <c r="BL57" s="3"/>
      <c r="BM57" s="3"/>
      <c r="BN57" s="3"/>
      <c r="BO57" s="3"/>
    </row>
    <row r="58" spans="2:67" ht="106.8" thickBot="1" x14ac:dyDescent="0.35">
      <c r="B58" s="2">
        <v>44607.510844907411</v>
      </c>
      <c r="C58" s="3" t="s">
        <v>60</v>
      </c>
      <c r="D58" s="3" t="s">
        <v>60</v>
      </c>
      <c r="E58" s="3" t="s">
        <v>60</v>
      </c>
      <c r="F58" s="3">
        <f t="shared" si="0"/>
        <v>1</v>
      </c>
      <c r="G58" s="3" t="s">
        <v>61</v>
      </c>
      <c r="H58" s="3">
        <f t="shared" si="1"/>
        <v>4</v>
      </c>
      <c r="I58" s="3" t="s">
        <v>62</v>
      </c>
      <c r="J58" s="3" t="s">
        <v>67</v>
      </c>
      <c r="K58" s="3" t="s">
        <v>64</v>
      </c>
      <c r="L58" s="3" t="s">
        <v>65</v>
      </c>
      <c r="M58" s="3" t="s">
        <v>67</v>
      </c>
      <c r="N58" s="3" t="s">
        <v>67</v>
      </c>
      <c r="O58" s="3" t="s">
        <v>65</v>
      </c>
      <c r="P58" s="3" t="s">
        <v>64</v>
      </c>
      <c r="Q58" s="3" t="s">
        <v>67</v>
      </c>
      <c r="R58" s="3" t="s">
        <v>65</v>
      </c>
      <c r="S58" s="3" t="s">
        <v>65</v>
      </c>
      <c r="T58" s="3" t="s">
        <v>67</v>
      </c>
      <c r="U58" s="3" t="s">
        <v>65</v>
      </c>
      <c r="V58" s="3" t="s">
        <v>67</v>
      </c>
      <c r="W58" s="3" t="s">
        <v>64</v>
      </c>
      <c r="X58" s="3" t="s">
        <v>65</v>
      </c>
      <c r="Y58" s="3" t="s">
        <v>66</v>
      </c>
      <c r="Z58" s="3" t="s">
        <v>64</v>
      </c>
      <c r="AA58" s="3" t="s">
        <v>63</v>
      </c>
      <c r="AB58" s="3" t="s">
        <v>66</v>
      </c>
      <c r="AC58" s="3" t="s">
        <v>66</v>
      </c>
      <c r="AD58" s="3" t="s">
        <v>65</v>
      </c>
      <c r="AE58" s="3" t="s">
        <v>65</v>
      </c>
      <c r="AF58" s="3" t="s">
        <v>65</v>
      </c>
      <c r="AG58" s="3" t="s">
        <v>67</v>
      </c>
      <c r="AH58" s="3" t="s">
        <v>65</v>
      </c>
      <c r="AI58" s="3" t="s">
        <v>67</v>
      </c>
      <c r="AJ58" s="3" t="s">
        <v>66</v>
      </c>
      <c r="AK58" s="3" t="s">
        <v>66</v>
      </c>
      <c r="AL58" s="3" t="s">
        <v>64</v>
      </c>
      <c r="AM58" s="3" t="s">
        <v>67</v>
      </c>
      <c r="AN58" s="3" t="s">
        <v>68</v>
      </c>
      <c r="AO58" s="3" t="s">
        <v>69</v>
      </c>
      <c r="AP58" s="3" t="s">
        <v>69</v>
      </c>
      <c r="AQ58" s="3" t="s">
        <v>68</v>
      </c>
      <c r="AR58" s="3" t="s">
        <v>68</v>
      </c>
      <c r="AS58" s="3" t="s">
        <v>81</v>
      </c>
      <c r="AT58" s="3" t="s">
        <v>69</v>
      </c>
      <c r="AU58" s="3" t="s">
        <v>69</v>
      </c>
      <c r="AV58" s="3" t="s">
        <v>68</v>
      </c>
      <c r="AW58" s="3" t="s">
        <v>68</v>
      </c>
      <c r="AX58" s="3" t="s">
        <v>70</v>
      </c>
      <c r="AY58" s="3" t="s">
        <v>71</v>
      </c>
      <c r="AZ58" s="3" t="s">
        <v>73</v>
      </c>
      <c r="BA58" s="3" t="s">
        <v>93</v>
      </c>
      <c r="BB58" s="3" t="s">
        <v>72</v>
      </c>
      <c r="BC58" s="3" t="s">
        <v>94</v>
      </c>
      <c r="BD58" s="5">
        <v>3.91</v>
      </c>
      <c r="BE58" s="5">
        <v>4.5999999999999996</v>
      </c>
      <c r="BF58" s="3" t="s">
        <v>137</v>
      </c>
      <c r="BG58" s="3" t="s">
        <v>127</v>
      </c>
      <c r="BH58" s="3" t="s">
        <v>77</v>
      </c>
      <c r="BI58" s="3" t="s">
        <v>220</v>
      </c>
      <c r="BJ58" s="3" t="s">
        <v>103</v>
      </c>
      <c r="BK58" s="4" t="s">
        <v>125</v>
      </c>
      <c r="BL58" s="3"/>
      <c r="BM58" s="3"/>
      <c r="BN58" s="3"/>
      <c r="BO58" s="3"/>
    </row>
    <row r="69" spans="2:67" ht="15" thickBot="1" x14ac:dyDescent="0.35"/>
    <row r="70" spans="2:67" ht="212.4" thickBot="1" x14ac:dyDescent="0.35">
      <c r="B70" s="2">
        <v>44601.749745370369</v>
      </c>
      <c r="C70" s="3" t="s">
        <v>60</v>
      </c>
      <c r="D70" s="3" t="s">
        <v>105</v>
      </c>
      <c r="E70" s="3" t="s">
        <v>105</v>
      </c>
      <c r="F70" s="3"/>
      <c r="G70" s="3" t="s">
        <v>61</v>
      </c>
      <c r="H70" s="3"/>
      <c r="I70" s="6">
        <v>44563</v>
      </c>
      <c r="J70" s="3" t="s">
        <v>64</v>
      </c>
      <c r="K70" s="3" t="s">
        <v>65</v>
      </c>
      <c r="L70" s="3" t="s">
        <v>64</v>
      </c>
      <c r="M70" s="3" t="s">
        <v>65</v>
      </c>
      <c r="N70" s="3" t="s">
        <v>65</v>
      </c>
      <c r="O70" s="3" t="s">
        <v>64</v>
      </c>
      <c r="P70" s="3" t="s">
        <v>65</v>
      </c>
      <c r="Q70" s="3" t="s">
        <v>65</v>
      </c>
      <c r="R70" s="3" t="s">
        <v>65</v>
      </c>
      <c r="S70" s="3" t="s">
        <v>65</v>
      </c>
      <c r="T70" s="3" t="s">
        <v>63</v>
      </c>
      <c r="U70" s="3" t="s">
        <v>64</v>
      </c>
      <c r="V70" s="3" t="s">
        <v>64</v>
      </c>
      <c r="W70" s="3" t="s">
        <v>64</v>
      </c>
      <c r="X70" s="3" t="s">
        <v>67</v>
      </c>
      <c r="Y70" s="3" t="s">
        <v>66</v>
      </c>
      <c r="Z70" s="3" t="s">
        <v>65</v>
      </c>
      <c r="AA70" s="3" t="s">
        <v>65</v>
      </c>
      <c r="AB70" s="3" t="s">
        <v>65</v>
      </c>
      <c r="AC70" s="3" t="s">
        <v>65</v>
      </c>
      <c r="AD70" s="3" t="s">
        <v>65</v>
      </c>
      <c r="AE70" s="3" t="s">
        <v>64</v>
      </c>
      <c r="AF70" s="3" t="s">
        <v>65</v>
      </c>
      <c r="AG70" s="3" t="s">
        <v>67</v>
      </c>
      <c r="AH70" s="3" t="s">
        <v>63</v>
      </c>
      <c r="AI70" s="3" t="s">
        <v>65</v>
      </c>
      <c r="AJ70" s="3" t="s">
        <v>67</v>
      </c>
      <c r="AK70" s="3" t="s">
        <v>66</v>
      </c>
      <c r="AL70" s="3" t="s">
        <v>64</v>
      </c>
      <c r="AM70" s="3" t="s">
        <v>63</v>
      </c>
      <c r="AN70" s="3" t="s">
        <v>68</v>
      </c>
      <c r="AO70" s="3" t="s">
        <v>69</v>
      </c>
      <c r="AP70" s="3" t="s">
        <v>69</v>
      </c>
      <c r="AQ70" s="3" t="s">
        <v>69</v>
      </c>
      <c r="AR70" s="3" t="s">
        <v>69</v>
      </c>
      <c r="AS70" s="3" t="s">
        <v>68</v>
      </c>
      <c r="AT70" s="3" t="s">
        <v>68</v>
      </c>
      <c r="AU70" s="3" t="s">
        <v>69</v>
      </c>
      <c r="AV70" s="3" t="s">
        <v>68</v>
      </c>
      <c r="AW70" s="3" t="s">
        <v>69</v>
      </c>
      <c r="AX70" s="3" t="s">
        <v>70</v>
      </c>
      <c r="AY70" s="3" t="s">
        <v>71</v>
      </c>
      <c r="AZ70" s="3" t="s">
        <v>73</v>
      </c>
      <c r="BA70" s="3" t="s">
        <v>93</v>
      </c>
      <c r="BB70" s="3" t="s">
        <v>93</v>
      </c>
      <c r="BC70" s="3" t="s">
        <v>94</v>
      </c>
      <c r="BD70" s="5">
        <v>3.44</v>
      </c>
      <c r="BE70" s="5">
        <v>3.4</v>
      </c>
      <c r="BF70" s="3" t="s">
        <v>134</v>
      </c>
      <c r="BG70" s="3" t="s">
        <v>173</v>
      </c>
      <c r="BH70" s="3" t="s">
        <v>77</v>
      </c>
      <c r="BI70" s="3" t="s">
        <v>209</v>
      </c>
      <c r="BJ70" s="3" t="s">
        <v>89</v>
      </c>
      <c r="BK70" s="4" t="s">
        <v>210</v>
      </c>
      <c r="BL70" s="3"/>
      <c r="BM70" s="3"/>
      <c r="BN70" s="3"/>
      <c r="BO70" s="3"/>
    </row>
  </sheetData>
  <autoFilter ref="B2:BK58" xr:uid="{DD1DF551-125F-4211-8A3D-2E684047B1D2}"/>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16DE2-716E-44D9-AFCA-0883A1FE2F39}">
  <dimension ref="A1:BN58"/>
  <sheetViews>
    <sheetView topLeftCell="AN1" zoomScaleNormal="100" workbookViewId="0">
      <selection activeCell="BK1" sqref="BK1"/>
    </sheetView>
  </sheetViews>
  <sheetFormatPr defaultRowHeight="14.4" x14ac:dyDescent="0.3"/>
  <cols>
    <col min="1" max="1" width="0" hidden="1" customWidth="1"/>
    <col min="3" max="3" width="0" hidden="1" customWidth="1"/>
    <col min="5" max="5" width="8.88671875" hidden="1" customWidth="1"/>
    <col min="7" max="7" width="0" hidden="1" customWidth="1"/>
    <col min="9" max="9" width="0" hidden="1" customWidth="1"/>
    <col min="11" max="11" width="0" hidden="1" customWidth="1"/>
    <col min="13" max="13" width="8.88671875" hidden="1" customWidth="1"/>
    <col min="15" max="15" width="8.88671875" hidden="1" customWidth="1"/>
    <col min="17" max="17" width="0" hidden="1" customWidth="1"/>
    <col min="19" max="19" width="0" hidden="1" customWidth="1"/>
    <col min="21" max="21" width="8.88671875" hidden="1" customWidth="1"/>
    <col min="23" max="23" width="8.88671875" hidden="1" customWidth="1"/>
    <col min="25" max="25" width="0" hidden="1" customWidth="1"/>
    <col min="27" max="27" width="8.88671875" hidden="1" customWidth="1"/>
    <col min="29" max="29" width="8.88671875" hidden="1" customWidth="1"/>
    <col min="31" max="31" width="0" hidden="1" customWidth="1"/>
    <col min="33" max="33" width="0" hidden="1" customWidth="1"/>
    <col min="35" max="35" width="8.88671875" hidden="1" customWidth="1"/>
    <col min="37" max="37" width="0" hidden="1" customWidth="1"/>
    <col min="39" max="39" width="8.88671875" hidden="1" customWidth="1"/>
    <col min="41" max="41" width="0" hidden="1" customWidth="1"/>
    <col min="43" max="43" width="0" hidden="1" customWidth="1"/>
    <col min="45" max="45" width="0" hidden="1" customWidth="1"/>
    <col min="47" max="47" width="0" hidden="1" customWidth="1"/>
    <col min="49" max="49" width="0" hidden="1" customWidth="1"/>
    <col min="51" max="51" width="8.88671875" hidden="1" customWidth="1"/>
    <col min="53" max="53" width="8.88671875" hidden="1" customWidth="1"/>
    <col min="55" max="55" width="0" hidden="1" customWidth="1"/>
    <col min="57" max="57" width="0" hidden="1" customWidth="1"/>
    <col min="59" max="59" width="0" hidden="1" customWidth="1"/>
  </cols>
  <sheetData>
    <row r="1" spans="1:66" ht="265.2" thickBot="1" x14ac:dyDescent="0.35">
      <c r="A1" s="3" t="s">
        <v>6</v>
      </c>
      <c r="B1" s="3" t="s">
        <v>6</v>
      </c>
      <c r="C1" s="3" t="s">
        <v>7</v>
      </c>
      <c r="D1" s="3" t="s">
        <v>7</v>
      </c>
      <c r="E1" s="3" t="s">
        <v>8</v>
      </c>
      <c r="F1" s="3" t="s">
        <v>8</v>
      </c>
      <c r="G1" s="3" t="s">
        <v>9</v>
      </c>
      <c r="H1" s="3" t="s">
        <v>9</v>
      </c>
      <c r="I1" s="3" t="s">
        <v>10</v>
      </c>
      <c r="J1" s="3" t="s">
        <v>10</v>
      </c>
      <c r="K1" s="3" t="s">
        <v>11</v>
      </c>
      <c r="L1" s="3" t="s">
        <v>11</v>
      </c>
      <c r="M1" s="3" t="s">
        <v>12</v>
      </c>
      <c r="N1" s="3" t="s">
        <v>12</v>
      </c>
      <c r="O1" s="3" t="s">
        <v>13</v>
      </c>
      <c r="P1" s="3" t="s">
        <v>13</v>
      </c>
      <c r="Q1" s="3" t="s">
        <v>14</v>
      </c>
      <c r="R1" s="3" t="s">
        <v>14</v>
      </c>
      <c r="S1" s="3" t="s">
        <v>15</v>
      </c>
      <c r="T1" s="3" t="s">
        <v>15</v>
      </c>
      <c r="U1" s="3" t="s">
        <v>16</v>
      </c>
      <c r="V1" s="3" t="s">
        <v>16</v>
      </c>
      <c r="W1" s="3" t="s">
        <v>17</v>
      </c>
      <c r="X1" s="3" t="s">
        <v>17</v>
      </c>
      <c r="Y1" s="3" t="s">
        <v>18</v>
      </c>
      <c r="Z1" s="3" t="s">
        <v>18</v>
      </c>
      <c r="AA1" s="3" t="s">
        <v>19</v>
      </c>
      <c r="AB1" s="3" t="s">
        <v>19</v>
      </c>
      <c r="AC1" s="3" t="s">
        <v>20</v>
      </c>
      <c r="AD1" s="3" t="s">
        <v>20</v>
      </c>
      <c r="AE1" s="3" t="s">
        <v>21</v>
      </c>
      <c r="AF1" s="3" t="s">
        <v>21</v>
      </c>
      <c r="AG1" s="3" t="s">
        <v>22</v>
      </c>
      <c r="AH1" s="3" t="s">
        <v>22</v>
      </c>
      <c r="AI1" s="3" t="s">
        <v>23</v>
      </c>
      <c r="AJ1" s="3" t="s">
        <v>23</v>
      </c>
      <c r="AK1" s="3" t="s">
        <v>24</v>
      </c>
      <c r="AL1" s="3" t="s">
        <v>24</v>
      </c>
      <c r="AM1" s="3" t="s">
        <v>25</v>
      </c>
      <c r="AN1" s="3" t="s">
        <v>25</v>
      </c>
      <c r="AO1" s="3" t="s">
        <v>26</v>
      </c>
      <c r="AP1" s="3" t="s">
        <v>26</v>
      </c>
      <c r="AQ1" s="3" t="s">
        <v>27</v>
      </c>
      <c r="AR1" s="3" t="s">
        <v>27</v>
      </c>
      <c r="AS1" s="3" t="s">
        <v>28</v>
      </c>
      <c r="AT1" s="3" t="s">
        <v>28</v>
      </c>
      <c r="AU1" s="3" t="s">
        <v>29</v>
      </c>
      <c r="AV1" s="3" t="s">
        <v>29</v>
      </c>
      <c r="AW1" s="3" t="s">
        <v>30</v>
      </c>
      <c r="AX1" s="3" t="s">
        <v>30</v>
      </c>
      <c r="AY1" s="3" t="s">
        <v>31</v>
      </c>
      <c r="AZ1" s="3" t="s">
        <v>31</v>
      </c>
      <c r="BA1" s="3" t="s">
        <v>32</v>
      </c>
      <c r="BB1" s="3" t="s">
        <v>32</v>
      </c>
      <c r="BC1" s="3" t="s">
        <v>33</v>
      </c>
      <c r="BD1" s="3" t="s">
        <v>33</v>
      </c>
      <c r="BE1" s="3" t="s">
        <v>34</v>
      </c>
      <c r="BF1" s="3" t="s">
        <v>34</v>
      </c>
      <c r="BG1" s="3" t="s">
        <v>35</v>
      </c>
      <c r="BH1" s="8" t="s">
        <v>35</v>
      </c>
      <c r="BI1" s="8" t="s">
        <v>223</v>
      </c>
      <c r="BJ1" s="12" t="s">
        <v>224</v>
      </c>
      <c r="BK1" s="12" t="s">
        <v>225</v>
      </c>
    </row>
    <row r="2" spans="1:66" ht="40.799999999999997" thickBot="1" x14ac:dyDescent="0.35">
      <c r="A2" s="3" t="s">
        <v>63</v>
      </c>
      <c r="B2" s="3">
        <f>IF(A2="4 - Very Often", 4, IF(A2="3 - Fairly Often", 3, IF(A2="2 - Sometimes", 2, IF(A2="1 - Almost Never", 1, IF(A2="0 - Never", 0)))))</f>
        <v>4</v>
      </c>
      <c r="C2" s="3" t="s">
        <v>64</v>
      </c>
      <c r="D2" s="3">
        <f>IF(C2="4 - Very Often", 4, IF(C2="3 - Fairly Often", 3, IF(C2="2 - Sometimes", 2, IF(C2="1 - Almost Never", 1, IF(C2="0 - Never", 0)))))</f>
        <v>3</v>
      </c>
      <c r="E2" s="3" t="s">
        <v>63</v>
      </c>
      <c r="F2" s="7">
        <f>IF(E2="4 - Very Often", 4, IF(E2="3 - Fairly Often", 3, IF(E2="2 - Sometimes", 2, IF(E2="1 - Almost Never", 1, IF(E2="0 - Never", 0)))))</f>
        <v>4</v>
      </c>
      <c r="G2" s="3" t="s">
        <v>63</v>
      </c>
      <c r="H2" s="3">
        <f>IF(G2="4 - Very Often", 4, IF(G2="3 - Fairly Often", 3, IF(G2="2 - Sometimes", 2, IF(G2="1 - Almost Never", 1, IF(G2="0 - Never", 0)))))</f>
        <v>4</v>
      </c>
      <c r="I2" s="3" t="s">
        <v>65</v>
      </c>
      <c r="J2" s="3">
        <f>IF(I2="4 - Very Often", 4, IF(I2="3 - Fairly Often", 3, IF(I2="2 - Sometimes", 2, IF(I2="1 - Almost Never", 1, IF(I2="0 - Never", 0)))))</f>
        <v>2</v>
      </c>
      <c r="K2" s="3" t="s">
        <v>64</v>
      </c>
      <c r="L2" s="3">
        <f>IF(K2="4 - Very Often", 4, IF(K2="3 - Fairly Often", 3, IF(K2="2 - Sometimes", 2, IF(K2="1 - Almost Never", 1, IF(K2="0 - Never", 0)))))</f>
        <v>3</v>
      </c>
      <c r="M2" s="3" t="s">
        <v>65</v>
      </c>
      <c r="N2" s="3">
        <f>IF(M2="4 - Very Often", 4, IF(M2="3 - Fairly Often", 3, IF(M2="2 - Sometimes", 2, IF(M2="1 - Almost Never", 1, IF(M2="0 - Never", 0)))))</f>
        <v>2</v>
      </c>
      <c r="O2" s="3" t="s">
        <v>65</v>
      </c>
      <c r="P2" s="3">
        <f>IF(O2="4 - Very Often", 4, IF(O2="3 - Fairly Often", 3, IF(O2="2 - Sometimes", 2, IF(O2="1 - Almost Never", 1, IF(O2="0 - Never", 0)))))</f>
        <v>2</v>
      </c>
      <c r="Q2" s="3" t="s">
        <v>63</v>
      </c>
      <c r="R2" s="3">
        <f>IF(Q2="4 - Very Often", 4, IF(Q2="3 - Fairly Often", 3, IF(Q2="2 - Sometimes", 2, IF(Q2="1 - Almost Never", 1, IF(Q2="0 - Never", 0)))))</f>
        <v>4</v>
      </c>
      <c r="S2" s="3" t="s">
        <v>63</v>
      </c>
      <c r="T2" s="3">
        <f>IF(S2="4 - Very Often", 4, IF(S2="3 - Fairly Often", 3, IF(S2="2 - Sometimes", 2, IF(S2="1 - Almost Never", 1, IF(S2="0 - Never", 0)))))</f>
        <v>4</v>
      </c>
      <c r="U2" s="3" t="s">
        <v>65</v>
      </c>
      <c r="V2" s="3">
        <f>IF(U2="4 - Very Often", 4, IF(U2="3 - Fairly Often", 3, IF(U2="2 - Sometimes", 2, IF(U2="1 - Almost Never", 1, IF(U2="0 - Never", 0)))))</f>
        <v>2</v>
      </c>
      <c r="W2" s="3" t="s">
        <v>63</v>
      </c>
      <c r="X2" s="3">
        <f>IF(W2="4 - Very Often", 4, IF(W2="3 - Fairly Often", 3, IF(W2="2 - Sometimes", 2, IF(W2="1 - Almost Never", 1, IF(W2="0 - Never", 0)))))</f>
        <v>4</v>
      </c>
      <c r="Y2" s="3" t="s">
        <v>63</v>
      </c>
      <c r="Z2" s="3">
        <f>IF(Y2="4 - Very Often", 4, IF(Y2="3 - Fairly Often", 3, IF(Y2="2 - Sometimes", 2, IF(Y2="1 - Almost Never", 1, IF(Y2="0 - Never", 0)))))</f>
        <v>4</v>
      </c>
      <c r="AA2" s="3" t="s">
        <v>63</v>
      </c>
      <c r="AB2" s="3">
        <f>IF(AA2="4 - Very Often", 4, IF(AA2="3 - Fairly Often", 3, IF(AA2="2 - Sometimes", 2, IF(AA2="1 - Almost Never", 1, IF(AA2="0 - Never", 0)))))</f>
        <v>4</v>
      </c>
      <c r="AC2" s="3" t="s">
        <v>65</v>
      </c>
      <c r="AD2" s="3">
        <f>IF(AC2="4 - Very Often", 4, IF(AC2="3 - Fairly Often", 3, IF(AC2="2 - Sometimes", 2, IF(AC2="1 - Almost Never", 1, IF(AC2="0 - Never", 0)))))</f>
        <v>2</v>
      </c>
      <c r="AE2" s="3" t="s">
        <v>65</v>
      </c>
      <c r="AF2" s="3">
        <f>IF(AE2="4 - Very Often", 4, IF(AE2="3 - Fairly Often", 3, IF(AE2="2 - Sometimes", 2, IF(AE2="1 - Almost Never", 1, IF(AE2="0 - Never", 0)))))</f>
        <v>2</v>
      </c>
      <c r="AG2" s="3" t="s">
        <v>63</v>
      </c>
      <c r="AH2" s="3">
        <f>IF(AG2="4 - Very Often", 4, IF(AG2="3 - Fairly Often", 3, IF(AG2="2 - Sometimes", 2, IF(AG2="1 - Almost Never", 1, IF(AG2="0 - Never", 0)))))</f>
        <v>4</v>
      </c>
      <c r="AI2" s="3" t="s">
        <v>63</v>
      </c>
      <c r="AJ2" s="3">
        <f>IF(AI2="4 - Very Often", 4, IF(AI2="3 - Fairly Often", 3, IF(AI2="2 - Sometimes", 2, IF(AI2="1 - Almost Never", 1, IF(AI2="0 - Never", 0)))))</f>
        <v>4</v>
      </c>
      <c r="AK2" s="3" t="s">
        <v>66</v>
      </c>
      <c r="AL2" s="3">
        <f>IF(AK2="4 - Very Often", 4, IF(AK2="3 - Fairly Often", 3, IF(AK2="2 - Sometimes", 2, IF(AK2="1 - Almost Never", 1, IF(AK2="0 - Never", 0)))))</f>
        <v>0</v>
      </c>
      <c r="AM2" s="3" t="s">
        <v>66</v>
      </c>
      <c r="AN2" s="3">
        <f>IF(AM2="4 - Very Often", 4, IF(AM2="3 - Fairly Often", 3, IF(AM2="2 - Sometimes", 2, IF(AM2="1 - Almost Never", 1, IF(AM2="0 - Never", 0)))))</f>
        <v>0</v>
      </c>
      <c r="AO2" s="3" t="s">
        <v>65</v>
      </c>
      <c r="AP2" s="3">
        <f>IF(AO2="4 - Very Often", 4, IF(AO2="3 - Fairly Often", 3, IF(AO2="2 - Sometimes", 2, IF(AO2="1 - Almost Never", 1, IF(AO2="0 - Never", 0)))))</f>
        <v>2</v>
      </c>
      <c r="AQ2" s="3" t="s">
        <v>67</v>
      </c>
      <c r="AR2" s="3">
        <f>IF(AQ2="4 - Very Often", 4, IF(AQ2="3 - Fairly Often", 3, IF(AQ2="2 - Sometimes", 2, IF(AQ2="1 - Almost Never", 1, IF(AQ2="0 - Never", 0)))))</f>
        <v>1</v>
      </c>
      <c r="AS2" s="3" t="s">
        <v>63</v>
      </c>
      <c r="AT2" s="3">
        <f>IF(AS2="4 - Very Often", 4, IF(AS2="3 - Fairly Often", 3, IF(AS2="2 - Sometimes", 2, IF(AS2="1 - Almost Never", 1, IF(AS2="0 - Never", 0)))))</f>
        <v>4</v>
      </c>
      <c r="AU2" s="3" t="s">
        <v>63</v>
      </c>
      <c r="AV2" s="3">
        <f>IF(AU2="4 - Very Often", 4, IF(AU2="3 - Fairly Often", 3, IF(AU2="2 - Sometimes", 2, IF(AU2="1 - Almost Never", 1, IF(AU2="0 - Never", 0)))))</f>
        <v>4</v>
      </c>
      <c r="AW2" s="3" t="s">
        <v>63</v>
      </c>
      <c r="AX2" s="3">
        <f>IF(AW2="4 - Very Often", 4, IF(AW2="3 - Fairly Often", 3, IF(AW2="2 - Sometimes", 2, IF(AW2="1 - Almost Never", 1, IF(AW2="0 - Never", 0)))))</f>
        <v>4</v>
      </c>
      <c r="AY2" s="3" t="s">
        <v>63</v>
      </c>
      <c r="AZ2" s="3">
        <f>IF(AY2="4 - Very Often", 4, IF(AY2="3 - Fairly Often", 3, IF(AY2="2 - Sometimes", 2, IF(AY2="1 - Almost Never", 1, IF(AY2="0 - Never", 0)))))</f>
        <v>4</v>
      </c>
      <c r="BA2" s="3" t="s">
        <v>66</v>
      </c>
      <c r="BB2" s="3">
        <f>IF(BA2="4 - Very Often", 4, IF(BA2="3 - Fairly Often", 3, IF(BA2="2 - Sometimes", 2, IF(BA2="1 - Almost Never", 1, IF(BA2="0 - Never", 0)))))</f>
        <v>0</v>
      </c>
      <c r="BC2" s="3" t="s">
        <v>65</v>
      </c>
      <c r="BD2" s="3">
        <f>IF(BC2="4 - Very Often", 4, IF(BC2="3 - Fairly Often", 3, IF(BC2="2 - Sometimes", 2, IF(BC2="1 - Almost Never", 1, IF(BC2="0 - Never", 0)))))</f>
        <v>2</v>
      </c>
      <c r="BE2" s="3" t="s">
        <v>63</v>
      </c>
      <c r="BF2" s="3">
        <f>IF(BE2="4 - Very Often", 4, IF(BE2="3 - Fairly Often", 3, IF(BE2="2 - Sometimes", 2, IF(BE2="1 - Almost Never", 1, IF(BE2="0 - Never", 0)))))</f>
        <v>4</v>
      </c>
      <c r="BG2" s="3" t="s">
        <v>63</v>
      </c>
      <c r="BH2" s="8">
        <f>IF(BG2="4 - Very Often", 4, IF(BG2="3 - Fairly Often", 3, IF(BG2="2 - Sometimes", 2, IF(BG2="1 - Almost Never", 1, IF(BG2="0 - Never", 0)))))</f>
        <v>4</v>
      </c>
      <c r="BI2" s="9">
        <f>SUM(B2,B2:BH2)</f>
        <v>91</v>
      </c>
      <c r="BJ2" s="3" t="s">
        <v>60</v>
      </c>
      <c r="BK2" s="3" t="s">
        <v>61</v>
      </c>
      <c r="BL2" s="9">
        <v>91</v>
      </c>
      <c r="BM2" s="11">
        <v>51</v>
      </c>
      <c r="BN2" s="10">
        <v>39</v>
      </c>
    </row>
    <row r="3" spans="1:66" ht="40.799999999999997" thickBot="1" x14ac:dyDescent="0.35">
      <c r="A3" s="3" t="s">
        <v>67</v>
      </c>
      <c r="B3" s="3">
        <f t="shared" ref="B3:B58" si="0">IF(A3="4 - Very Often", 4, IF(A3="3 - Fairly Often", 3, IF(A3="2 - Sometimes", 2, IF(A3="1 - Almost Never", 1, IF(A3="0 - Never", 0)))))</f>
        <v>1</v>
      </c>
      <c r="C3" s="3" t="s">
        <v>67</v>
      </c>
      <c r="D3" s="3">
        <f t="shared" ref="D3:D58" si="1">IF(C3="4 - Very Often", 4, IF(C3="3 - Fairly Often", 3, IF(C3="2 - Sometimes", 2, IF(C3="1 - Almost Never", 1, IF(C3="0 - Never", 0)))))</f>
        <v>1</v>
      </c>
      <c r="E3" s="3" t="s">
        <v>65</v>
      </c>
      <c r="F3" s="7">
        <f t="shared" ref="F3:F58" si="2">IF(E3="4 - Very Often", 4, IF(E3="3 - Fairly Often", 3, IF(E3="2 - Sometimes", 2, IF(E3="1 - Almost Never", 1, IF(E3="0 - Never", 0)))))</f>
        <v>2</v>
      </c>
      <c r="G3" s="3" t="s">
        <v>64</v>
      </c>
      <c r="H3" s="3">
        <f t="shared" ref="H3:H58" si="3">IF(G3="4 - Very Often", 4, IF(G3="3 - Fairly Often", 3, IF(G3="2 - Sometimes", 2, IF(G3="1 - Almost Never", 1, IF(G3="0 - Never", 0)))))</f>
        <v>3</v>
      </c>
      <c r="I3" s="3" t="s">
        <v>64</v>
      </c>
      <c r="J3" s="3">
        <f t="shared" ref="J3:J58" si="4">IF(I3="4 - Very Often", 4, IF(I3="3 - Fairly Often", 3, IF(I3="2 - Sometimes", 2, IF(I3="1 - Almost Never", 1, IF(I3="0 - Never", 0)))))</f>
        <v>3</v>
      </c>
      <c r="K3" s="3" t="s">
        <v>67</v>
      </c>
      <c r="L3" s="3">
        <f t="shared" ref="L3:L58" si="5">IF(K3="4 - Very Often", 4, IF(K3="3 - Fairly Often", 3, IF(K3="2 - Sometimes", 2, IF(K3="1 - Almost Never", 1, IF(K3="0 - Never", 0)))))</f>
        <v>1</v>
      </c>
      <c r="M3" s="3" t="s">
        <v>65</v>
      </c>
      <c r="N3" s="3">
        <f t="shared" ref="N3:N58" si="6">IF(M3="4 - Very Often", 4, IF(M3="3 - Fairly Often", 3, IF(M3="2 - Sometimes", 2, IF(M3="1 - Almost Never", 1, IF(M3="0 - Never", 0)))))</f>
        <v>2</v>
      </c>
      <c r="O3" s="3" t="s">
        <v>65</v>
      </c>
      <c r="P3" s="3">
        <f t="shared" ref="P3:P58" si="7">IF(O3="4 - Very Often", 4, IF(O3="3 - Fairly Often", 3, IF(O3="2 - Sometimes", 2, IF(O3="1 - Almost Never", 1, IF(O3="0 - Never", 0)))))</f>
        <v>2</v>
      </c>
      <c r="Q3" s="3" t="s">
        <v>67</v>
      </c>
      <c r="R3" s="3">
        <f t="shared" ref="R3:R58" si="8">IF(Q3="4 - Very Often", 4, IF(Q3="3 - Fairly Often", 3, IF(Q3="2 - Sometimes", 2, IF(Q3="1 - Almost Never", 1, IF(Q3="0 - Never", 0)))))</f>
        <v>1</v>
      </c>
      <c r="S3" s="3" t="s">
        <v>67</v>
      </c>
      <c r="T3" s="3">
        <f t="shared" ref="T3:T58" si="9">IF(S3="4 - Very Often", 4, IF(S3="3 - Fairly Often", 3, IF(S3="2 - Sometimes", 2, IF(S3="1 - Almost Never", 1, IF(S3="0 - Never", 0)))))</f>
        <v>1</v>
      </c>
      <c r="U3" s="3" t="s">
        <v>65</v>
      </c>
      <c r="V3" s="3">
        <f t="shared" ref="V3:V58" si="10">IF(U3="4 - Very Often", 4, IF(U3="3 - Fairly Often", 3, IF(U3="2 - Sometimes", 2, IF(U3="1 - Almost Never", 1, IF(U3="0 - Never", 0)))))</f>
        <v>2</v>
      </c>
      <c r="W3" s="3" t="s">
        <v>65</v>
      </c>
      <c r="X3" s="3">
        <f t="shared" ref="X3:X58" si="11">IF(W3="4 - Very Often", 4, IF(W3="3 - Fairly Often", 3, IF(W3="2 - Sometimes", 2, IF(W3="1 - Almost Never", 1, IF(W3="0 - Never", 0)))))</f>
        <v>2</v>
      </c>
      <c r="Y3" s="3" t="s">
        <v>67</v>
      </c>
      <c r="Z3" s="3">
        <f t="shared" ref="Z3:Z58" si="12">IF(Y3="4 - Very Often", 4, IF(Y3="3 - Fairly Often", 3, IF(Y3="2 - Sometimes", 2, IF(Y3="1 - Almost Never", 1, IF(Y3="0 - Never", 0)))))</f>
        <v>1</v>
      </c>
      <c r="AA3" s="3" t="s">
        <v>65</v>
      </c>
      <c r="AB3" s="3">
        <f t="shared" ref="AB3:AB58" si="13">IF(AA3="4 - Very Often", 4, IF(AA3="3 - Fairly Often", 3, IF(AA3="2 - Sometimes", 2, IF(AA3="1 - Almost Never", 1, IF(AA3="0 - Never", 0)))))</f>
        <v>2</v>
      </c>
      <c r="AC3" s="3" t="s">
        <v>66</v>
      </c>
      <c r="AD3" s="3">
        <f t="shared" ref="AD3:AD58" si="14">IF(AC3="4 - Very Often", 4, IF(AC3="3 - Fairly Often", 3, IF(AC3="2 - Sometimes", 2, IF(AC3="1 - Almost Never", 1, IF(AC3="0 - Never", 0)))))</f>
        <v>0</v>
      </c>
      <c r="AE3" s="3" t="s">
        <v>66</v>
      </c>
      <c r="AF3" s="3">
        <f t="shared" ref="AF3:AF58" si="15">IF(AE3="4 - Very Often", 4, IF(AE3="3 - Fairly Often", 3, IF(AE3="2 - Sometimes", 2, IF(AE3="1 - Almost Never", 1, IF(AE3="0 - Never", 0)))))</f>
        <v>0</v>
      </c>
      <c r="AG3" s="3" t="s">
        <v>67</v>
      </c>
      <c r="AH3" s="3">
        <f t="shared" ref="AH3:AH58" si="16">IF(AG3="4 - Very Often", 4, IF(AG3="3 - Fairly Often", 3, IF(AG3="2 - Sometimes", 2, IF(AG3="1 - Almost Never", 1, IF(AG3="0 - Never", 0)))))</f>
        <v>1</v>
      </c>
      <c r="AI3" s="3" t="s">
        <v>64</v>
      </c>
      <c r="AJ3" s="3">
        <f t="shared" ref="AJ3:AJ58" si="17">IF(AI3="4 - Very Often", 4, IF(AI3="3 - Fairly Often", 3, IF(AI3="2 - Sometimes", 2, IF(AI3="1 - Almost Never", 1, IF(AI3="0 - Never", 0)))))</f>
        <v>3</v>
      </c>
      <c r="AK3" s="3" t="s">
        <v>66</v>
      </c>
      <c r="AL3" s="3">
        <f t="shared" ref="AL3:AL58" si="18">IF(AK3="4 - Very Often", 4, IF(AK3="3 - Fairly Often", 3, IF(AK3="2 - Sometimes", 2, IF(AK3="1 - Almost Never", 1, IF(AK3="0 - Never", 0)))))</f>
        <v>0</v>
      </c>
      <c r="AM3" s="3" t="s">
        <v>66</v>
      </c>
      <c r="AN3" s="3">
        <f t="shared" ref="AN3:AN58" si="19">IF(AM3="4 - Very Often", 4, IF(AM3="3 - Fairly Often", 3, IF(AM3="2 - Sometimes", 2, IF(AM3="1 - Almost Never", 1, IF(AM3="0 - Never", 0)))))</f>
        <v>0</v>
      </c>
      <c r="AO3" s="3" t="s">
        <v>66</v>
      </c>
      <c r="AP3" s="3">
        <f t="shared" ref="AP3:AP58" si="20">IF(AO3="4 - Very Often", 4, IF(AO3="3 - Fairly Often", 3, IF(AO3="2 - Sometimes", 2, IF(AO3="1 - Almost Never", 1, IF(AO3="0 - Never", 0)))))</f>
        <v>0</v>
      </c>
      <c r="AQ3" s="3" t="s">
        <v>67</v>
      </c>
      <c r="AR3" s="3">
        <f t="shared" ref="AR3:AR58" si="21">IF(AQ3="4 - Very Often", 4, IF(AQ3="3 - Fairly Often", 3, IF(AQ3="2 - Sometimes", 2, IF(AQ3="1 - Almost Never", 1, IF(AQ3="0 - Never", 0)))))</f>
        <v>1</v>
      </c>
      <c r="AS3" s="3" t="s">
        <v>67</v>
      </c>
      <c r="AT3" s="3">
        <f t="shared" ref="AT3:AT58" si="22">IF(AS3="4 - Very Often", 4, IF(AS3="3 - Fairly Often", 3, IF(AS3="2 - Sometimes", 2, IF(AS3="1 - Almost Never", 1, IF(AS3="0 - Never", 0)))))</f>
        <v>1</v>
      </c>
      <c r="AU3" s="3" t="s">
        <v>65</v>
      </c>
      <c r="AV3" s="3">
        <f t="shared" ref="AV3:AV58" si="23">IF(AU3="4 - Very Often", 4, IF(AU3="3 - Fairly Often", 3, IF(AU3="2 - Sometimes", 2, IF(AU3="1 - Almost Never", 1, IF(AU3="0 - Never", 0)))))</f>
        <v>2</v>
      </c>
      <c r="AW3" s="3" t="s">
        <v>65</v>
      </c>
      <c r="AX3" s="3">
        <f t="shared" ref="AX3:AX58" si="24">IF(AW3="4 - Very Often", 4, IF(AW3="3 - Fairly Often", 3, IF(AW3="2 - Sometimes", 2, IF(AW3="1 - Almost Never", 1, IF(AW3="0 - Never", 0)))))</f>
        <v>2</v>
      </c>
      <c r="AY3" s="3" t="s">
        <v>67</v>
      </c>
      <c r="AZ3" s="3">
        <f t="shared" ref="AZ3:AZ58" si="25">IF(AY3="4 - Very Often", 4, IF(AY3="3 - Fairly Often", 3, IF(AY3="2 - Sometimes", 2, IF(AY3="1 - Almost Never", 1, IF(AY3="0 - Never", 0)))))</f>
        <v>1</v>
      </c>
      <c r="BA3" s="3" t="s">
        <v>67</v>
      </c>
      <c r="BB3" s="3">
        <f t="shared" ref="BB3:BB58" si="26">IF(BA3="4 - Very Often", 4, IF(BA3="3 - Fairly Often", 3, IF(BA3="2 - Sometimes", 2, IF(BA3="1 - Almost Never", 1, IF(BA3="0 - Never", 0)))))</f>
        <v>1</v>
      </c>
      <c r="BC3" s="3" t="s">
        <v>66</v>
      </c>
      <c r="BD3" s="3">
        <f t="shared" ref="BD3:BD58" si="27">IF(BC3="4 - Very Often", 4, IF(BC3="3 - Fairly Often", 3, IF(BC3="2 - Sometimes", 2, IF(BC3="1 - Almost Never", 1, IF(BC3="0 - Never", 0)))))</f>
        <v>0</v>
      </c>
      <c r="BE3" s="3" t="s">
        <v>65</v>
      </c>
      <c r="BF3" s="3">
        <f t="shared" ref="BF3:BF58" si="28">IF(BE3="4 - Very Often", 4, IF(BE3="3 - Fairly Often", 3, IF(BE3="2 - Sometimes", 2, IF(BE3="1 - Almost Never", 1, IF(BE3="0 - Never", 0)))))</f>
        <v>2</v>
      </c>
      <c r="BG3" s="3" t="s">
        <v>67</v>
      </c>
      <c r="BH3" s="8">
        <f t="shared" ref="BH3:BH58" si="29">IF(BG3="4 - Very Often", 4, IF(BG3="3 - Fairly Often", 3, IF(BG3="2 - Sometimes", 2, IF(BG3="1 - Almost Never", 1, IF(BG3="0 - Never", 0)))))</f>
        <v>1</v>
      </c>
      <c r="BI3" s="10">
        <f t="shared" ref="BI3:BI34" si="30">SUM(B3:BH3)</f>
        <v>39</v>
      </c>
      <c r="BJ3" s="3" t="s">
        <v>60</v>
      </c>
      <c r="BK3" s="3" t="s">
        <v>61</v>
      </c>
      <c r="BL3" s="9">
        <v>85</v>
      </c>
      <c r="BM3" s="11">
        <v>43</v>
      </c>
      <c r="BN3" s="10">
        <v>34</v>
      </c>
    </row>
    <row r="4" spans="1:66" ht="40.799999999999997" thickBot="1" x14ac:dyDescent="0.35">
      <c r="A4" s="3" t="s">
        <v>63</v>
      </c>
      <c r="B4" s="3">
        <f t="shared" si="0"/>
        <v>4</v>
      </c>
      <c r="C4" s="3" t="s">
        <v>64</v>
      </c>
      <c r="D4" s="3">
        <f t="shared" si="1"/>
        <v>3</v>
      </c>
      <c r="E4" s="3" t="s">
        <v>64</v>
      </c>
      <c r="F4" s="7">
        <f t="shared" si="2"/>
        <v>3</v>
      </c>
      <c r="G4" s="3" t="s">
        <v>67</v>
      </c>
      <c r="H4" s="3">
        <f t="shared" si="3"/>
        <v>1</v>
      </c>
      <c r="I4" s="3" t="s">
        <v>67</v>
      </c>
      <c r="J4" s="3">
        <f t="shared" si="4"/>
        <v>1</v>
      </c>
      <c r="K4" s="3" t="s">
        <v>67</v>
      </c>
      <c r="L4" s="3">
        <f t="shared" si="5"/>
        <v>1</v>
      </c>
      <c r="M4" s="3" t="s">
        <v>67</v>
      </c>
      <c r="N4" s="3">
        <f t="shared" si="6"/>
        <v>1</v>
      </c>
      <c r="O4" s="3" t="s">
        <v>67</v>
      </c>
      <c r="P4" s="3">
        <f t="shared" si="7"/>
        <v>1</v>
      </c>
      <c r="Q4" s="3" t="s">
        <v>64</v>
      </c>
      <c r="R4" s="3">
        <f t="shared" si="8"/>
        <v>3</v>
      </c>
      <c r="S4" s="3" t="s">
        <v>63</v>
      </c>
      <c r="T4" s="3">
        <f t="shared" si="9"/>
        <v>4</v>
      </c>
      <c r="U4" s="3" t="s">
        <v>63</v>
      </c>
      <c r="V4" s="3">
        <f t="shared" si="10"/>
        <v>4</v>
      </c>
      <c r="W4" s="3" t="s">
        <v>63</v>
      </c>
      <c r="X4" s="3">
        <f t="shared" si="11"/>
        <v>4</v>
      </c>
      <c r="Y4" s="3" t="s">
        <v>63</v>
      </c>
      <c r="Z4" s="3">
        <f t="shared" si="12"/>
        <v>4</v>
      </c>
      <c r="AA4" s="3" t="s">
        <v>63</v>
      </c>
      <c r="AB4" s="3">
        <f t="shared" si="13"/>
        <v>4</v>
      </c>
      <c r="AC4" s="3" t="s">
        <v>63</v>
      </c>
      <c r="AD4" s="3">
        <f t="shared" si="14"/>
        <v>4</v>
      </c>
      <c r="AE4" s="3" t="s">
        <v>65</v>
      </c>
      <c r="AF4" s="3">
        <f t="shared" si="15"/>
        <v>2</v>
      </c>
      <c r="AG4" s="3" t="s">
        <v>65</v>
      </c>
      <c r="AH4" s="3">
        <f t="shared" si="16"/>
        <v>2</v>
      </c>
      <c r="AI4" s="3" t="s">
        <v>65</v>
      </c>
      <c r="AJ4" s="3">
        <f t="shared" si="17"/>
        <v>2</v>
      </c>
      <c r="AK4" s="3" t="s">
        <v>65</v>
      </c>
      <c r="AL4" s="3">
        <f t="shared" si="18"/>
        <v>2</v>
      </c>
      <c r="AM4" s="3" t="s">
        <v>67</v>
      </c>
      <c r="AN4" s="3">
        <f t="shared" si="19"/>
        <v>1</v>
      </c>
      <c r="AO4" s="3" t="s">
        <v>63</v>
      </c>
      <c r="AP4" s="3">
        <f t="shared" si="20"/>
        <v>4</v>
      </c>
      <c r="AQ4" s="3" t="s">
        <v>63</v>
      </c>
      <c r="AR4" s="3">
        <f t="shared" si="21"/>
        <v>4</v>
      </c>
      <c r="AS4" s="3" t="s">
        <v>64</v>
      </c>
      <c r="AT4" s="3">
        <f t="shared" si="22"/>
        <v>3</v>
      </c>
      <c r="AU4" s="3" t="s">
        <v>65</v>
      </c>
      <c r="AV4" s="3">
        <f t="shared" si="23"/>
        <v>2</v>
      </c>
      <c r="AW4" s="3" t="s">
        <v>64</v>
      </c>
      <c r="AX4" s="3">
        <f t="shared" si="24"/>
        <v>3</v>
      </c>
      <c r="AY4" s="3" t="s">
        <v>64</v>
      </c>
      <c r="AZ4" s="3">
        <f t="shared" si="25"/>
        <v>3</v>
      </c>
      <c r="BA4" s="3" t="s">
        <v>64</v>
      </c>
      <c r="BB4" s="3">
        <f t="shared" si="26"/>
        <v>3</v>
      </c>
      <c r="BC4" s="3" t="s">
        <v>63</v>
      </c>
      <c r="BD4" s="3">
        <f t="shared" si="27"/>
        <v>4</v>
      </c>
      <c r="BE4" s="3" t="s">
        <v>63</v>
      </c>
      <c r="BF4" s="3">
        <f t="shared" si="28"/>
        <v>4</v>
      </c>
      <c r="BG4" s="3" t="s">
        <v>63</v>
      </c>
      <c r="BH4" s="8">
        <f t="shared" si="29"/>
        <v>4</v>
      </c>
      <c r="BI4" s="9">
        <f t="shared" si="30"/>
        <v>85</v>
      </c>
      <c r="BJ4" s="3" t="s">
        <v>60</v>
      </c>
      <c r="BK4" s="3" t="s">
        <v>61</v>
      </c>
      <c r="BL4" s="9">
        <v>89</v>
      </c>
      <c r="BM4" s="11">
        <v>63</v>
      </c>
      <c r="BN4" s="10">
        <v>37</v>
      </c>
    </row>
    <row r="5" spans="1:66" ht="40.799999999999997" thickBot="1" x14ac:dyDescent="0.35">
      <c r="A5" s="3" t="s">
        <v>64</v>
      </c>
      <c r="B5" s="3">
        <f t="shared" si="0"/>
        <v>3</v>
      </c>
      <c r="C5" s="3" t="s">
        <v>63</v>
      </c>
      <c r="D5" s="3">
        <f t="shared" si="1"/>
        <v>4</v>
      </c>
      <c r="E5" s="3" t="s">
        <v>63</v>
      </c>
      <c r="F5" s="7">
        <f t="shared" si="2"/>
        <v>4</v>
      </c>
      <c r="G5" s="3" t="s">
        <v>67</v>
      </c>
      <c r="H5" s="3">
        <f t="shared" si="3"/>
        <v>1</v>
      </c>
      <c r="I5" s="3" t="s">
        <v>65</v>
      </c>
      <c r="J5" s="3">
        <f t="shared" si="4"/>
        <v>2</v>
      </c>
      <c r="K5" s="3" t="s">
        <v>64</v>
      </c>
      <c r="L5" s="3">
        <f t="shared" si="5"/>
        <v>3</v>
      </c>
      <c r="M5" s="3" t="s">
        <v>65</v>
      </c>
      <c r="N5" s="3">
        <f t="shared" si="6"/>
        <v>2</v>
      </c>
      <c r="O5" s="3" t="s">
        <v>67</v>
      </c>
      <c r="P5" s="3">
        <f t="shared" si="7"/>
        <v>1</v>
      </c>
      <c r="Q5" s="3" t="s">
        <v>64</v>
      </c>
      <c r="R5" s="3">
        <f t="shared" si="8"/>
        <v>3</v>
      </c>
      <c r="S5" s="3" t="s">
        <v>64</v>
      </c>
      <c r="T5" s="3">
        <f t="shared" si="9"/>
        <v>3</v>
      </c>
      <c r="U5" s="3" t="s">
        <v>64</v>
      </c>
      <c r="V5" s="3">
        <f t="shared" si="10"/>
        <v>3</v>
      </c>
      <c r="W5" s="3" t="s">
        <v>64</v>
      </c>
      <c r="X5" s="3">
        <f t="shared" si="11"/>
        <v>3</v>
      </c>
      <c r="Y5" s="3" t="s">
        <v>64</v>
      </c>
      <c r="Z5" s="3">
        <f t="shared" si="12"/>
        <v>3</v>
      </c>
      <c r="AA5" s="3" t="s">
        <v>64</v>
      </c>
      <c r="AB5" s="3">
        <f t="shared" si="13"/>
        <v>3</v>
      </c>
      <c r="AC5" s="3" t="s">
        <v>64</v>
      </c>
      <c r="AD5" s="3">
        <f t="shared" si="14"/>
        <v>3</v>
      </c>
      <c r="AE5" s="3" t="s">
        <v>64</v>
      </c>
      <c r="AF5" s="3">
        <f t="shared" si="15"/>
        <v>3</v>
      </c>
      <c r="AG5" s="3" t="s">
        <v>64</v>
      </c>
      <c r="AH5" s="3">
        <f t="shared" si="16"/>
        <v>3</v>
      </c>
      <c r="AI5" s="3" t="s">
        <v>64</v>
      </c>
      <c r="AJ5" s="3">
        <f t="shared" si="17"/>
        <v>3</v>
      </c>
      <c r="AK5" s="3" t="s">
        <v>65</v>
      </c>
      <c r="AL5" s="3">
        <f t="shared" si="18"/>
        <v>2</v>
      </c>
      <c r="AM5" s="3" t="s">
        <v>64</v>
      </c>
      <c r="AN5" s="3">
        <f t="shared" si="19"/>
        <v>3</v>
      </c>
      <c r="AO5" s="3" t="s">
        <v>64</v>
      </c>
      <c r="AP5" s="3">
        <f t="shared" si="20"/>
        <v>3</v>
      </c>
      <c r="AQ5" s="3" t="s">
        <v>64</v>
      </c>
      <c r="AR5" s="3">
        <f t="shared" si="21"/>
        <v>3</v>
      </c>
      <c r="AS5" s="3" t="s">
        <v>65</v>
      </c>
      <c r="AT5" s="3">
        <f t="shared" si="22"/>
        <v>2</v>
      </c>
      <c r="AU5" s="3" t="s">
        <v>64</v>
      </c>
      <c r="AV5" s="3">
        <f t="shared" si="23"/>
        <v>3</v>
      </c>
      <c r="AW5" s="3" t="s">
        <v>63</v>
      </c>
      <c r="AX5" s="3">
        <f t="shared" si="24"/>
        <v>4</v>
      </c>
      <c r="AY5" s="3" t="s">
        <v>64</v>
      </c>
      <c r="AZ5" s="3">
        <f t="shared" si="25"/>
        <v>3</v>
      </c>
      <c r="BA5" s="3" t="s">
        <v>63</v>
      </c>
      <c r="BB5" s="3">
        <f t="shared" si="26"/>
        <v>4</v>
      </c>
      <c r="BC5" s="3" t="s">
        <v>63</v>
      </c>
      <c r="BD5" s="3">
        <f t="shared" si="27"/>
        <v>4</v>
      </c>
      <c r="BE5" s="3" t="s">
        <v>63</v>
      </c>
      <c r="BF5" s="3">
        <f t="shared" si="28"/>
        <v>4</v>
      </c>
      <c r="BG5" s="3" t="s">
        <v>63</v>
      </c>
      <c r="BH5" s="8">
        <f t="shared" si="29"/>
        <v>4</v>
      </c>
      <c r="BI5" s="9">
        <f t="shared" si="30"/>
        <v>89</v>
      </c>
      <c r="BJ5" s="3" t="s">
        <v>60</v>
      </c>
      <c r="BK5" s="3" t="s">
        <v>61</v>
      </c>
      <c r="BL5" s="9">
        <v>87</v>
      </c>
      <c r="BM5" s="11">
        <v>78</v>
      </c>
    </row>
    <row r="6" spans="1:66" ht="40.799999999999997" thickBot="1" x14ac:dyDescent="0.35">
      <c r="A6" s="3" t="s">
        <v>65</v>
      </c>
      <c r="B6" s="3">
        <f t="shared" si="0"/>
        <v>2</v>
      </c>
      <c r="C6" s="3" t="s">
        <v>65</v>
      </c>
      <c r="D6" s="3">
        <f t="shared" si="1"/>
        <v>2</v>
      </c>
      <c r="E6" s="3" t="s">
        <v>64</v>
      </c>
      <c r="F6" s="7">
        <f t="shared" si="2"/>
        <v>3</v>
      </c>
      <c r="G6" s="3" t="s">
        <v>64</v>
      </c>
      <c r="H6" s="3">
        <f t="shared" si="3"/>
        <v>3</v>
      </c>
      <c r="I6" s="3" t="s">
        <v>65</v>
      </c>
      <c r="J6" s="3">
        <f t="shared" si="4"/>
        <v>2</v>
      </c>
      <c r="K6" s="3" t="s">
        <v>64</v>
      </c>
      <c r="L6" s="3">
        <f t="shared" si="5"/>
        <v>3</v>
      </c>
      <c r="M6" s="3" t="s">
        <v>64</v>
      </c>
      <c r="N6" s="3">
        <f t="shared" si="6"/>
        <v>3</v>
      </c>
      <c r="O6" s="3" t="s">
        <v>67</v>
      </c>
      <c r="P6" s="3">
        <f t="shared" si="7"/>
        <v>1</v>
      </c>
      <c r="Q6" s="3" t="s">
        <v>64</v>
      </c>
      <c r="R6" s="3">
        <f t="shared" si="8"/>
        <v>3</v>
      </c>
      <c r="S6" s="3" t="s">
        <v>67</v>
      </c>
      <c r="T6" s="3">
        <f t="shared" si="9"/>
        <v>1</v>
      </c>
      <c r="U6" s="3" t="s">
        <v>65</v>
      </c>
      <c r="V6" s="3">
        <f t="shared" si="10"/>
        <v>2</v>
      </c>
      <c r="W6" s="3" t="s">
        <v>64</v>
      </c>
      <c r="X6" s="3">
        <f t="shared" si="11"/>
        <v>3</v>
      </c>
      <c r="Y6" s="3" t="s">
        <v>64</v>
      </c>
      <c r="Z6" s="3">
        <f t="shared" si="12"/>
        <v>3</v>
      </c>
      <c r="AA6" s="3" t="s">
        <v>67</v>
      </c>
      <c r="AB6" s="3">
        <f t="shared" si="13"/>
        <v>1</v>
      </c>
      <c r="AC6" s="3" t="s">
        <v>64</v>
      </c>
      <c r="AD6" s="3">
        <f t="shared" si="14"/>
        <v>3</v>
      </c>
      <c r="AE6" s="3" t="s">
        <v>65</v>
      </c>
      <c r="AF6" s="3">
        <f t="shared" si="15"/>
        <v>2</v>
      </c>
      <c r="AG6" s="3" t="s">
        <v>63</v>
      </c>
      <c r="AH6" s="3">
        <f t="shared" si="16"/>
        <v>4</v>
      </c>
      <c r="AI6" s="3" t="s">
        <v>63</v>
      </c>
      <c r="AJ6" s="3">
        <f t="shared" si="17"/>
        <v>4</v>
      </c>
      <c r="AK6" s="3" t="s">
        <v>63</v>
      </c>
      <c r="AL6" s="3">
        <f t="shared" si="18"/>
        <v>4</v>
      </c>
      <c r="AM6" s="3" t="s">
        <v>63</v>
      </c>
      <c r="AN6" s="3">
        <f t="shared" si="19"/>
        <v>4</v>
      </c>
      <c r="AO6" s="3" t="s">
        <v>63</v>
      </c>
      <c r="AP6" s="3">
        <f t="shared" si="20"/>
        <v>4</v>
      </c>
      <c r="AQ6" s="3" t="s">
        <v>67</v>
      </c>
      <c r="AR6" s="3">
        <f t="shared" si="21"/>
        <v>1</v>
      </c>
      <c r="AS6" s="3" t="s">
        <v>63</v>
      </c>
      <c r="AT6" s="3">
        <f t="shared" si="22"/>
        <v>4</v>
      </c>
      <c r="AU6" s="3" t="s">
        <v>64</v>
      </c>
      <c r="AV6" s="3">
        <f t="shared" si="23"/>
        <v>3</v>
      </c>
      <c r="AW6" s="3" t="s">
        <v>64</v>
      </c>
      <c r="AX6" s="3">
        <f t="shared" si="24"/>
        <v>3</v>
      </c>
      <c r="AY6" s="3" t="s">
        <v>64</v>
      </c>
      <c r="AZ6" s="3">
        <f t="shared" si="25"/>
        <v>3</v>
      </c>
      <c r="BA6" s="3" t="s">
        <v>63</v>
      </c>
      <c r="BB6" s="3">
        <f t="shared" si="26"/>
        <v>4</v>
      </c>
      <c r="BC6" s="3" t="s">
        <v>63</v>
      </c>
      <c r="BD6" s="3">
        <f t="shared" si="27"/>
        <v>4</v>
      </c>
      <c r="BE6" s="3" t="s">
        <v>63</v>
      </c>
      <c r="BF6" s="3">
        <f t="shared" si="28"/>
        <v>4</v>
      </c>
      <c r="BG6" s="3" t="s">
        <v>63</v>
      </c>
      <c r="BH6" s="8">
        <f t="shared" si="29"/>
        <v>4</v>
      </c>
      <c r="BI6" s="9">
        <f t="shared" si="30"/>
        <v>87</v>
      </c>
      <c r="BJ6" s="3" t="s">
        <v>105</v>
      </c>
      <c r="BK6" s="3" t="s">
        <v>61</v>
      </c>
      <c r="BL6" s="9">
        <v>84</v>
      </c>
      <c r="BM6" s="11">
        <v>74</v>
      </c>
    </row>
    <row r="7" spans="1:66" ht="40.799999999999997" thickBot="1" x14ac:dyDescent="0.35">
      <c r="A7" s="3" t="s">
        <v>64</v>
      </c>
      <c r="B7" s="3">
        <f t="shared" si="0"/>
        <v>3</v>
      </c>
      <c r="C7" s="3" t="s">
        <v>64</v>
      </c>
      <c r="D7" s="3">
        <f t="shared" si="1"/>
        <v>3</v>
      </c>
      <c r="E7" s="3" t="s">
        <v>64</v>
      </c>
      <c r="F7" s="7">
        <f t="shared" si="2"/>
        <v>3</v>
      </c>
      <c r="G7" s="3" t="s">
        <v>64</v>
      </c>
      <c r="H7" s="3">
        <f t="shared" si="3"/>
        <v>3</v>
      </c>
      <c r="I7" s="3" t="s">
        <v>65</v>
      </c>
      <c r="J7" s="3">
        <f t="shared" si="4"/>
        <v>2</v>
      </c>
      <c r="K7" s="3" t="s">
        <v>65</v>
      </c>
      <c r="L7" s="3">
        <f t="shared" si="5"/>
        <v>2</v>
      </c>
      <c r="M7" s="3" t="s">
        <v>65</v>
      </c>
      <c r="N7" s="3">
        <f t="shared" si="6"/>
        <v>2</v>
      </c>
      <c r="O7" s="3" t="s">
        <v>65</v>
      </c>
      <c r="P7" s="3">
        <f t="shared" si="7"/>
        <v>2</v>
      </c>
      <c r="Q7" s="3" t="s">
        <v>65</v>
      </c>
      <c r="R7" s="3">
        <f t="shared" si="8"/>
        <v>2</v>
      </c>
      <c r="S7" s="3" t="s">
        <v>65</v>
      </c>
      <c r="T7" s="3">
        <f t="shared" si="9"/>
        <v>2</v>
      </c>
      <c r="U7" s="3" t="s">
        <v>66</v>
      </c>
      <c r="V7" s="3">
        <f t="shared" si="10"/>
        <v>0</v>
      </c>
      <c r="W7" s="3" t="s">
        <v>65</v>
      </c>
      <c r="X7" s="3">
        <f t="shared" si="11"/>
        <v>2</v>
      </c>
      <c r="Y7" s="3" t="s">
        <v>65</v>
      </c>
      <c r="Z7" s="3">
        <f t="shared" si="12"/>
        <v>2</v>
      </c>
      <c r="AA7" s="3" t="s">
        <v>67</v>
      </c>
      <c r="AB7" s="3">
        <f t="shared" si="13"/>
        <v>1</v>
      </c>
      <c r="AC7" s="3" t="s">
        <v>64</v>
      </c>
      <c r="AD7" s="3">
        <f t="shared" si="14"/>
        <v>3</v>
      </c>
      <c r="AE7" s="3" t="s">
        <v>66</v>
      </c>
      <c r="AF7" s="3">
        <f t="shared" si="15"/>
        <v>0</v>
      </c>
      <c r="AG7" s="3" t="s">
        <v>64</v>
      </c>
      <c r="AH7" s="3">
        <f t="shared" si="16"/>
        <v>3</v>
      </c>
      <c r="AI7" s="3" t="s">
        <v>64</v>
      </c>
      <c r="AJ7" s="3">
        <f t="shared" si="17"/>
        <v>3</v>
      </c>
      <c r="AK7" s="3" t="s">
        <v>66</v>
      </c>
      <c r="AL7" s="3">
        <f t="shared" si="18"/>
        <v>0</v>
      </c>
      <c r="AM7" s="3" t="s">
        <v>66</v>
      </c>
      <c r="AN7" s="3">
        <f t="shared" si="19"/>
        <v>0</v>
      </c>
      <c r="AO7" s="3" t="s">
        <v>65</v>
      </c>
      <c r="AP7" s="3">
        <f t="shared" si="20"/>
        <v>2</v>
      </c>
      <c r="AQ7" s="3" t="s">
        <v>67</v>
      </c>
      <c r="AR7" s="3">
        <f t="shared" si="21"/>
        <v>1</v>
      </c>
      <c r="AS7" s="3" t="s">
        <v>67</v>
      </c>
      <c r="AT7" s="3">
        <f t="shared" si="22"/>
        <v>1</v>
      </c>
      <c r="AU7" s="3" t="s">
        <v>67</v>
      </c>
      <c r="AV7" s="3">
        <f t="shared" si="23"/>
        <v>1</v>
      </c>
      <c r="AW7" s="3" t="s">
        <v>67</v>
      </c>
      <c r="AX7" s="3">
        <f t="shared" si="24"/>
        <v>1</v>
      </c>
      <c r="AY7" s="3" t="s">
        <v>65</v>
      </c>
      <c r="AZ7" s="3">
        <f t="shared" si="25"/>
        <v>2</v>
      </c>
      <c r="BA7" s="3" t="s">
        <v>66</v>
      </c>
      <c r="BB7" s="3">
        <f t="shared" si="26"/>
        <v>0</v>
      </c>
      <c r="BC7" s="3" t="s">
        <v>66</v>
      </c>
      <c r="BD7" s="3">
        <f t="shared" si="27"/>
        <v>0</v>
      </c>
      <c r="BE7" s="3" t="s">
        <v>65</v>
      </c>
      <c r="BF7" s="3">
        <f t="shared" si="28"/>
        <v>2</v>
      </c>
      <c r="BG7" s="3" t="s">
        <v>64</v>
      </c>
      <c r="BH7" s="8">
        <f t="shared" si="29"/>
        <v>3</v>
      </c>
      <c r="BI7" s="11">
        <f t="shared" si="30"/>
        <v>51</v>
      </c>
      <c r="BJ7" s="3" t="s">
        <v>60</v>
      </c>
      <c r="BK7" s="3" t="s">
        <v>61</v>
      </c>
      <c r="BL7" s="9">
        <v>80</v>
      </c>
      <c r="BM7" s="11">
        <v>65</v>
      </c>
    </row>
    <row r="8" spans="1:66" ht="40.799999999999997" thickBot="1" x14ac:dyDescent="0.35">
      <c r="A8" s="3" t="s">
        <v>65</v>
      </c>
      <c r="B8" s="3">
        <f t="shared" si="0"/>
        <v>2</v>
      </c>
      <c r="C8" s="3" t="s">
        <v>65</v>
      </c>
      <c r="D8" s="3">
        <f t="shared" si="1"/>
        <v>2</v>
      </c>
      <c r="E8" s="3" t="s">
        <v>65</v>
      </c>
      <c r="F8" s="7">
        <f t="shared" si="2"/>
        <v>2</v>
      </c>
      <c r="G8" s="3" t="s">
        <v>64</v>
      </c>
      <c r="H8" s="3">
        <f t="shared" si="3"/>
        <v>3</v>
      </c>
      <c r="I8" s="3" t="s">
        <v>65</v>
      </c>
      <c r="J8" s="3">
        <f t="shared" si="4"/>
        <v>2</v>
      </c>
      <c r="K8" s="3" t="s">
        <v>64</v>
      </c>
      <c r="L8" s="3">
        <f t="shared" si="5"/>
        <v>3</v>
      </c>
      <c r="M8" s="3" t="s">
        <v>64</v>
      </c>
      <c r="N8" s="3">
        <f t="shared" si="6"/>
        <v>3</v>
      </c>
      <c r="O8" s="3" t="s">
        <v>64</v>
      </c>
      <c r="P8" s="3">
        <f t="shared" si="7"/>
        <v>3</v>
      </c>
      <c r="Q8" s="3" t="s">
        <v>67</v>
      </c>
      <c r="R8" s="3">
        <f t="shared" si="8"/>
        <v>1</v>
      </c>
      <c r="S8" s="3" t="s">
        <v>67</v>
      </c>
      <c r="T8" s="3">
        <f t="shared" si="9"/>
        <v>1</v>
      </c>
      <c r="U8" s="3" t="s">
        <v>66</v>
      </c>
      <c r="V8" s="3">
        <f t="shared" si="10"/>
        <v>0</v>
      </c>
      <c r="W8" s="3" t="s">
        <v>65</v>
      </c>
      <c r="X8" s="3">
        <f t="shared" si="11"/>
        <v>2</v>
      </c>
      <c r="Y8" s="3" t="s">
        <v>66</v>
      </c>
      <c r="Z8" s="3">
        <f t="shared" si="12"/>
        <v>0</v>
      </c>
      <c r="AA8" s="3" t="s">
        <v>67</v>
      </c>
      <c r="AB8" s="3">
        <f t="shared" si="13"/>
        <v>1</v>
      </c>
      <c r="AC8" s="3" t="s">
        <v>67</v>
      </c>
      <c r="AD8" s="3">
        <f t="shared" si="14"/>
        <v>1</v>
      </c>
      <c r="AE8" s="3" t="s">
        <v>66</v>
      </c>
      <c r="AF8" s="3">
        <f t="shared" si="15"/>
        <v>0</v>
      </c>
      <c r="AG8" s="3" t="s">
        <v>64</v>
      </c>
      <c r="AH8" s="3">
        <f t="shared" si="16"/>
        <v>3</v>
      </c>
      <c r="AI8" s="3" t="s">
        <v>65</v>
      </c>
      <c r="AJ8" s="3">
        <f t="shared" si="17"/>
        <v>2</v>
      </c>
      <c r="AK8" s="3" t="s">
        <v>66</v>
      </c>
      <c r="AL8" s="3">
        <f t="shared" si="18"/>
        <v>0</v>
      </c>
      <c r="AM8" s="3" t="s">
        <v>63</v>
      </c>
      <c r="AN8" s="3">
        <f t="shared" si="19"/>
        <v>4</v>
      </c>
      <c r="AO8" s="3" t="s">
        <v>67</v>
      </c>
      <c r="AP8" s="3">
        <f t="shared" si="20"/>
        <v>1</v>
      </c>
      <c r="AQ8" s="3" t="s">
        <v>67</v>
      </c>
      <c r="AR8" s="3">
        <f t="shared" si="21"/>
        <v>1</v>
      </c>
      <c r="AS8" s="3" t="s">
        <v>67</v>
      </c>
      <c r="AT8" s="3">
        <f t="shared" si="22"/>
        <v>1</v>
      </c>
      <c r="AU8" s="3" t="s">
        <v>66</v>
      </c>
      <c r="AV8" s="3">
        <f t="shared" si="23"/>
        <v>0</v>
      </c>
      <c r="AW8" s="3" t="s">
        <v>67</v>
      </c>
      <c r="AX8" s="3">
        <f t="shared" si="24"/>
        <v>1</v>
      </c>
      <c r="AY8" s="3" t="s">
        <v>67</v>
      </c>
      <c r="AZ8" s="3">
        <f t="shared" si="25"/>
        <v>1</v>
      </c>
      <c r="BA8" s="3" t="s">
        <v>66</v>
      </c>
      <c r="BB8" s="3">
        <f t="shared" si="26"/>
        <v>0</v>
      </c>
      <c r="BC8" s="3" t="s">
        <v>66</v>
      </c>
      <c r="BD8" s="3">
        <f t="shared" si="27"/>
        <v>0</v>
      </c>
      <c r="BE8" s="3" t="s">
        <v>65</v>
      </c>
      <c r="BF8" s="3">
        <f t="shared" si="28"/>
        <v>2</v>
      </c>
      <c r="BG8" s="3" t="s">
        <v>67</v>
      </c>
      <c r="BH8" s="8">
        <f t="shared" si="29"/>
        <v>1</v>
      </c>
      <c r="BI8" s="11">
        <f t="shared" si="30"/>
        <v>43</v>
      </c>
      <c r="BJ8" s="3" t="s">
        <v>60</v>
      </c>
      <c r="BK8" s="3" t="s">
        <v>61</v>
      </c>
      <c r="BL8" s="9">
        <v>82</v>
      </c>
      <c r="BM8" s="11">
        <v>55</v>
      </c>
    </row>
    <row r="9" spans="1:66" ht="40.799999999999997" thickBot="1" x14ac:dyDescent="0.35">
      <c r="A9" s="3" t="s">
        <v>64</v>
      </c>
      <c r="B9" s="3">
        <f t="shared" si="0"/>
        <v>3</v>
      </c>
      <c r="C9" s="3" t="s">
        <v>63</v>
      </c>
      <c r="D9" s="3">
        <f t="shared" si="1"/>
        <v>4</v>
      </c>
      <c r="E9" s="3" t="s">
        <v>64</v>
      </c>
      <c r="F9" s="7">
        <f t="shared" si="2"/>
        <v>3</v>
      </c>
      <c r="G9" s="3" t="s">
        <v>65</v>
      </c>
      <c r="H9" s="3">
        <f t="shared" si="3"/>
        <v>2</v>
      </c>
      <c r="I9" s="3" t="s">
        <v>67</v>
      </c>
      <c r="J9" s="3">
        <f t="shared" si="4"/>
        <v>1</v>
      </c>
      <c r="K9" s="3" t="s">
        <v>64</v>
      </c>
      <c r="L9" s="3">
        <f t="shared" si="5"/>
        <v>3</v>
      </c>
      <c r="M9" s="3" t="s">
        <v>65</v>
      </c>
      <c r="N9" s="3">
        <f t="shared" si="6"/>
        <v>2</v>
      </c>
      <c r="O9" s="3" t="s">
        <v>65</v>
      </c>
      <c r="P9" s="3">
        <f t="shared" si="7"/>
        <v>2</v>
      </c>
      <c r="Q9" s="3" t="s">
        <v>64</v>
      </c>
      <c r="R9" s="3">
        <f t="shared" si="8"/>
        <v>3</v>
      </c>
      <c r="S9" s="3" t="s">
        <v>64</v>
      </c>
      <c r="T9" s="3">
        <f t="shared" si="9"/>
        <v>3</v>
      </c>
      <c r="U9" s="3" t="s">
        <v>65</v>
      </c>
      <c r="V9" s="3">
        <f t="shared" si="10"/>
        <v>2</v>
      </c>
      <c r="W9" s="3" t="s">
        <v>64</v>
      </c>
      <c r="X9" s="3">
        <f t="shared" si="11"/>
        <v>3</v>
      </c>
      <c r="Y9" s="3" t="s">
        <v>63</v>
      </c>
      <c r="Z9" s="3">
        <f t="shared" si="12"/>
        <v>4</v>
      </c>
      <c r="AA9" s="3" t="s">
        <v>63</v>
      </c>
      <c r="AB9" s="3">
        <f t="shared" si="13"/>
        <v>4</v>
      </c>
      <c r="AC9" s="3" t="s">
        <v>64</v>
      </c>
      <c r="AD9" s="3">
        <f t="shared" si="14"/>
        <v>3</v>
      </c>
      <c r="AE9" s="3" t="s">
        <v>67</v>
      </c>
      <c r="AF9" s="3">
        <f t="shared" si="15"/>
        <v>1</v>
      </c>
      <c r="AG9" s="3" t="s">
        <v>63</v>
      </c>
      <c r="AH9" s="3">
        <f t="shared" si="16"/>
        <v>4</v>
      </c>
      <c r="AI9" s="3" t="s">
        <v>63</v>
      </c>
      <c r="AJ9" s="3">
        <f t="shared" si="17"/>
        <v>4</v>
      </c>
      <c r="AK9" s="3" t="s">
        <v>67</v>
      </c>
      <c r="AL9" s="3">
        <f t="shared" si="18"/>
        <v>1</v>
      </c>
      <c r="AM9" s="3" t="s">
        <v>65</v>
      </c>
      <c r="AN9" s="3">
        <f t="shared" si="19"/>
        <v>2</v>
      </c>
      <c r="AO9" s="3" t="s">
        <v>63</v>
      </c>
      <c r="AP9" s="3">
        <f t="shared" si="20"/>
        <v>4</v>
      </c>
      <c r="AQ9" s="3" t="s">
        <v>65</v>
      </c>
      <c r="AR9" s="3">
        <f t="shared" si="21"/>
        <v>2</v>
      </c>
      <c r="AS9" s="3" t="s">
        <v>64</v>
      </c>
      <c r="AT9" s="3">
        <f t="shared" si="22"/>
        <v>3</v>
      </c>
      <c r="AU9" s="3" t="s">
        <v>65</v>
      </c>
      <c r="AV9" s="3">
        <f t="shared" si="23"/>
        <v>2</v>
      </c>
      <c r="AW9" s="3" t="s">
        <v>65</v>
      </c>
      <c r="AX9" s="3">
        <f t="shared" si="24"/>
        <v>2</v>
      </c>
      <c r="AY9" s="3" t="s">
        <v>63</v>
      </c>
      <c r="AZ9" s="3">
        <f t="shared" si="25"/>
        <v>4</v>
      </c>
      <c r="BA9" s="3" t="s">
        <v>65</v>
      </c>
      <c r="BB9" s="3">
        <f t="shared" si="26"/>
        <v>2</v>
      </c>
      <c r="BC9" s="3" t="s">
        <v>64</v>
      </c>
      <c r="BD9" s="3">
        <f t="shared" si="27"/>
        <v>3</v>
      </c>
      <c r="BE9" s="3" t="s">
        <v>63</v>
      </c>
      <c r="BF9" s="3">
        <f t="shared" si="28"/>
        <v>4</v>
      </c>
      <c r="BG9" s="3" t="s">
        <v>63</v>
      </c>
      <c r="BH9" s="8">
        <f t="shared" si="29"/>
        <v>4</v>
      </c>
      <c r="BI9" s="9">
        <f t="shared" si="30"/>
        <v>84</v>
      </c>
      <c r="BJ9" s="3" t="s">
        <v>60</v>
      </c>
      <c r="BK9" s="3" t="s">
        <v>117</v>
      </c>
      <c r="BL9" s="9">
        <v>88</v>
      </c>
      <c r="BM9" s="11">
        <v>52</v>
      </c>
    </row>
    <row r="10" spans="1:66" ht="40.799999999999997" thickBot="1" x14ac:dyDescent="0.35">
      <c r="A10" s="3" t="s">
        <v>65</v>
      </c>
      <c r="B10" s="3">
        <f t="shared" si="0"/>
        <v>2</v>
      </c>
      <c r="C10" s="3" t="s">
        <v>63</v>
      </c>
      <c r="D10" s="3">
        <f t="shared" si="1"/>
        <v>4</v>
      </c>
      <c r="E10" s="3" t="s">
        <v>63</v>
      </c>
      <c r="F10" s="7">
        <f t="shared" si="2"/>
        <v>4</v>
      </c>
      <c r="G10" s="3" t="s">
        <v>64</v>
      </c>
      <c r="H10" s="3">
        <f t="shared" si="3"/>
        <v>3</v>
      </c>
      <c r="I10" s="3" t="s">
        <v>67</v>
      </c>
      <c r="J10" s="3">
        <f t="shared" si="4"/>
        <v>1</v>
      </c>
      <c r="K10" s="3" t="s">
        <v>63</v>
      </c>
      <c r="L10" s="3">
        <f t="shared" si="5"/>
        <v>4</v>
      </c>
      <c r="M10" s="3" t="s">
        <v>66</v>
      </c>
      <c r="N10" s="3">
        <f t="shared" si="6"/>
        <v>0</v>
      </c>
      <c r="O10" s="3" t="s">
        <v>65</v>
      </c>
      <c r="P10" s="3">
        <f t="shared" si="7"/>
        <v>2</v>
      </c>
      <c r="Q10" s="3" t="s">
        <v>65</v>
      </c>
      <c r="R10" s="3">
        <f t="shared" si="8"/>
        <v>2</v>
      </c>
      <c r="S10" s="3" t="s">
        <v>64</v>
      </c>
      <c r="T10" s="3">
        <f t="shared" si="9"/>
        <v>3</v>
      </c>
      <c r="U10" s="3" t="s">
        <v>63</v>
      </c>
      <c r="V10" s="3">
        <f t="shared" si="10"/>
        <v>4</v>
      </c>
      <c r="W10" s="3" t="s">
        <v>64</v>
      </c>
      <c r="X10" s="3">
        <f t="shared" si="11"/>
        <v>3</v>
      </c>
      <c r="Y10" s="3" t="s">
        <v>63</v>
      </c>
      <c r="Z10" s="3">
        <f t="shared" si="12"/>
        <v>4</v>
      </c>
      <c r="AA10" s="3" t="s">
        <v>65</v>
      </c>
      <c r="AB10" s="3">
        <f t="shared" si="13"/>
        <v>2</v>
      </c>
      <c r="AC10" s="3" t="s">
        <v>65</v>
      </c>
      <c r="AD10" s="3">
        <f t="shared" si="14"/>
        <v>2</v>
      </c>
      <c r="AE10" s="3" t="s">
        <v>67</v>
      </c>
      <c r="AF10" s="3">
        <f t="shared" si="15"/>
        <v>1</v>
      </c>
      <c r="AG10" s="3" t="s">
        <v>64</v>
      </c>
      <c r="AH10" s="3">
        <f t="shared" si="16"/>
        <v>3</v>
      </c>
      <c r="AI10" s="3" t="s">
        <v>65</v>
      </c>
      <c r="AJ10" s="3">
        <f t="shared" si="17"/>
        <v>2</v>
      </c>
      <c r="AK10" s="3" t="s">
        <v>67</v>
      </c>
      <c r="AL10" s="3">
        <f t="shared" si="18"/>
        <v>1</v>
      </c>
      <c r="AM10" s="3" t="s">
        <v>66</v>
      </c>
      <c r="AN10" s="3">
        <f t="shared" si="19"/>
        <v>0</v>
      </c>
      <c r="AO10" s="3" t="s">
        <v>64</v>
      </c>
      <c r="AP10" s="3">
        <f t="shared" si="20"/>
        <v>3</v>
      </c>
      <c r="AQ10" s="3" t="s">
        <v>63</v>
      </c>
      <c r="AR10" s="3">
        <f t="shared" si="21"/>
        <v>4</v>
      </c>
      <c r="AS10" s="3" t="s">
        <v>65</v>
      </c>
      <c r="AT10" s="3">
        <f t="shared" si="22"/>
        <v>2</v>
      </c>
      <c r="AU10" s="3" t="s">
        <v>65</v>
      </c>
      <c r="AV10" s="3">
        <f t="shared" si="23"/>
        <v>2</v>
      </c>
      <c r="AW10" s="3" t="s">
        <v>64</v>
      </c>
      <c r="AX10" s="3">
        <f t="shared" si="24"/>
        <v>3</v>
      </c>
      <c r="AY10" s="3" t="s">
        <v>63</v>
      </c>
      <c r="AZ10" s="3">
        <f t="shared" si="25"/>
        <v>4</v>
      </c>
      <c r="BA10" s="3" t="s">
        <v>63</v>
      </c>
      <c r="BB10" s="3">
        <f t="shared" si="26"/>
        <v>4</v>
      </c>
      <c r="BC10" s="3" t="s">
        <v>63</v>
      </c>
      <c r="BD10" s="3">
        <f t="shared" si="27"/>
        <v>4</v>
      </c>
      <c r="BE10" s="3" t="s">
        <v>64</v>
      </c>
      <c r="BF10" s="3">
        <f t="shared" si="28"/>
        <v>3</v>
      </c>
      <c r="BG10" s="3" t="s">
        <v>63</v>
      </c>
      <c r="BH10" s="8">
        <f t="shared" si="29"/>
        <v>4</v>
      </c>
      <c r="BI10" s="9">
        <f t="shared" si="30"/>
        <v>80</v>
      </c>
      <c r="BJ10" s="3" t="s">
        <v>60</v>
      </c>
      <c r="BK10" s="3" t="s">
        <v>61</v>
      </c>
      <c r="BL10" s="9">
        <v>93</v>
      </c>
      <c r="BM10" s="11">
        <v>71</v>
      </c>
    </row>
    <row r="11" spans="1:66" ht="40.799999999999997" thickBot="1" x14ac:dyDescent="0.35">
      <c r="A11" s="3" t="s">
        <v>65</v>
      </c>
      <c r="B11" s="3">
        <f t="shared" si="0"/>
        <v>2</v>
      </c>
      <c r="C11" s="3" t="s">
        <v>65</v>
      </c>
      <c r="D11" s="3">
        <f t="shared" si="1"/>
        <v>2</v>
      </c>
      <c r="E11" s="3" t="s">
        <v>65</v>
      </c>
      <c r="F11" s="7">
        <f t="shared" si="2"/>
        <v>2</v>
      </c>
      <c r="G11" s="3" t="s">
        <v>64</v>
      </c>
      <c r="H11" s="3">
        <f t="shared" si="3"/>
        <v>3</v>
      </c>
      <c r="I11" s="3" t="s">
        <v>67</v>
      </c>
      <c r="J11" s="3">
        <f t="shared" si="4"/>
        <v>1</v>
      </c>
      <c r="K11" s="3" t="s">
        <v>65</v>
      </c>
      <c r="L11" s="3">
        <f t="shared" si="5"/>
        <v>2</v>
      </c>
      <c r="M11" s="3" t="s">
        <v>65</v>
      </c>
      <c r="N11" s="3">
        <f t="shared" si="6"/>
        <v>2</v>
      </c>
      <c r="O11" s="3" t="s">
        <v>64</v>
      </c>
      <c r="P11" s="3">
        <f t="shared" si="7"/>
        <v>3</v>
      </c>
      <c r="Q11" s="3" t="s">
        <v>64</v>
      </c>
      <c r="R11" s="3">
        <f t="shared" si="8"/>
        <v>3</v>
      </c>
      <c r="S11" s="3" t="s">
        <v>67</v>
      </c>
      <c r="T11" s="3">
        <f t="shared" si="9"/>
        <v>1</v>
      </c>
      <c r="U11" s="3" t="s">
        <v>66</v>
      </c>
      <c r="V11" s="3">
        <f t="shared" si="10"/>
        <v>0</v>
      </c>
      <c r="W11" s="3" t="s">
        <v>64</v>
      </c>
      <c r="X11" s="3">
        <f t="shared" si="11"/>
        <v>3</v>
      </c>
      <c r="Y11" s="3" t="s">
        <v>63</v>
      </c>
      <c r="Z11" s="3">
        <f t="shared" si="12"/>
        <v>4</v>
      </c>
      <c r="AA11" s="3" t="s">
        <v>65</v>
      </c>
      <c r="AB11" s="3">
        <f t="shared" si="13"/>
        <v>2</v>
      </c>
      <c r="AC11" s="3" t="s">
        <v>65</v>
      </c>
      <c r="AD11" s="3">
        <f t="shared" si="14"/>
        <v>2</v>
      </c>
      <c r="AE11" s="3" t="s">
        <v>63</v>
      </c>
      <c r="AF11" s="3">
        <f t="shared" si="15"/>
        <v>4</v>
      </c>
      <c r="AG11" s="3" t="s">
        <v>67</v>
      </c>
      <c r="AH11" s="3">
        <f t="shared" si="16"/>
        <v>1</v>
      </c>
      <c r="AI11" s="3" t="s">
        <v>63</v>
      </c>
      <c r="AJ11" s="3">
        <f t="shared" si="17"/>
        <v>4</v>
      </c>
      <c r="AK11" s="3" t="s">
        <v>66</v>
      </c>
      <c r="AL11" s="3">
        <f t="shared" si="18"/>
        <v>0</v>
      </c>
      <c r="AM11" s="3" t="s">
        <v>66</v>
      </c>
      <c r="AN11" s="3">
        <f t="shared" si="19"/>
        <v>0</v>
      </c>
      <c r="AO11" s="3" t="s">
        <v>65</v>
      </c>
      <c r="AP11" s="3">
        <f t="shared" si="20"/>
        <v>2</v>
      </c>
      <c r="AQ11" s="3" t="s">
        <v>65</v>
      </c>
      <c r="AR11" s="3">
        <f t="shared" si="21"/>
        <v>2</v>
      </c>
      <c r="AS11" s="3" t="s">
        <v>64</v>
      </c>
      <c r="AT11" s="3">
        <f t="shared" si="22"/>
        <v>3</v>
      </c>
      <c r="AU11" s="3" t="s">
        <v>67</v>
      </c>
      <c r="AV11" s="3">
        <f t="shared" si="23"/>
        <v>1</v>
      </c>
      <c r="AW11" s="3" t="s">
        <v>64</v>
      </c>
      <c r="AX11" s="3">
        <f t="shared" si="24"/>
        <v>3</v>
      </c>
      <c r="AY11" s="3" t="s">
        <v>65</v>
      </c>
      <c r="AZ11" s="3">
        <f t="shared" si="25"/>
        <v>2</v>
      </c>
      <c r="BA11" s="3" t="s">
        <v>65</v>
      </c>
      <c r="BB11" s="3">
        <f t="shared" si="26"/>
        <v>2</v>
      </c>
      <c r="BC11" s="3" t="s">
        <v>67</v>
      </c>
      <c r="BD11" s="3">
        <f t="shared" si="27"/>
        <v>1</v>
      </c>
      <c r="BE11" s="3" t="s">
        <v>64</v>
      </c>
      <c r="BF11" s="3">
        <f t="shared" si="28"/>
        <v>3</v>
      </c>
      <c r="BG11" s="3" t="s">
        <v>64</v>
      </c>
      <c r="BH11" s="8">
        <f t="shared" si="29"/>
        <v>3</v>
      </c>
      <c r="BI11" s="11">
        <f t="shared" si="30"/>
        <v>63</v>
      </c>
      <c r="BJ11" s="3" t="s">
        <v>60</v>
      </c>
      <c r="BK11" s="3" t="s">
        <v>126</v>
      </c>
      <c r="BL11" s="9">
        <v>90</v>
      </c>
      <c r="BM11" s="11">
        <v>56</v>
      </c>
    </row>
    <row r="12" spans="1:66" ht="40.799999999999997" thickBot="1" x14ac:dyDescent="0.35">
      <c r="A12" s="3" t="s">
        <v>63</v>
      </c>
      <c r="B12" s="3">
        <f t="shared" si="0"/>
        <v>4</v>
      </c>
      <c r="C12" s="3" t="s">
        <v>63</v>
      </c>
      <c r="D12" s="3">
        <f t="shared" si="1"/>
        <v>4</v>
      </c>
      <c r="E12" s="3" t="s">
        <v>63</v>
      </c>
      <c r="F12" s="7">
        <f t="shared" si="2"/>
        <v>4</v>
      </c>
      <c r="G12" s="3" t="s">
        <v>67</v>
      </c>
      <c r="H12" s="3">
        <f t="shared" si="3"/>
        <v>1</v>
      </c>
      <c r="I12" s="3" t="s">
        <v>65</v>
      </c>
      <c r="J12" s="3">
        <f t="shared" si="4"/>
        <v>2</v>
      </c>
      <c r="K12" s="3" t="s">
        <v>63</v>
      </c>
      <c r="L12" s="3">
        <f t="shared" si="5"/>
        <v>4</v>
      </c>
      <c r="M12" s="3" t="s">
        <v>64</v>
      </c>
      <c r="N12" s="3">
        <f t="shared" si="6"/>
        <v>3</v>
      </c>
      <c r="O12" s="3" t="s">
        <v>65</v>
      </c>
      <c r="P12" s="3">
        <f t="shared" si="7"/>
        <v>2</v>
      </c>
      <c r="Q12" s="3" t="s">
        <v>66</v>
      </c>
      <c r="R12" s="3">
        <f t="shared" si="8"/>
        <v>0</v>
      </c>
      <c r="S12" s="3" t="s">
        <v>63</v>
      </c>
      <c r="T12" s="3">
        <f t="shared" si="9"/>
        <v>4</v>
      </c>
      <c r="U12" s="3" t="s">
        <v>65</v>
      </c>
      <c r="V12" s="3">
        <f t="shared" si="10"/>
        <v>2</v>
      </c>
      <c r="W12" s="3" t="s">
        <v>63</v>
      </c>
      <c r="X12" s="3">
        <f t="shared" si="11"/>
        <v>4</v>
      </c>
      <c r="Y12" s="3" t="s">
        <v>67</v>
      </c>
      <c r="Z12" s="3">
        <f t="shared" si="12"/>
        <v>1</v>
      </c>
      <c r="AA12" s="3" t="s">
        <v>67</v>
      </c>
      <c r="AB12" s="3">
        <f t="shared" si="13"/>
        <v>1</v>
      </c>
      <c r="AC12" s="3" t="s">
        <v>67</v>
      </c>
      <c r="AD12" s="3">
        <f t="shared" si="14"/>
        <v>1</v>
      </c>
      <c r="AE12" s="3" t="s">
        <v>67</v>
      </c>
      <c r="AF12" s="3">
        <f t="shared" si="15"/>
        <v>1</v>
      </c>
      <c r="AG12" s="3" t="s">
        <v>65</v>
      </c>
      <c r="AH12" s="3">
        <f t="shared" si="16"/>
        <v>2</v>
      </c>
      <c r="AI12" s="3" t="s">
        <v>63</v>
      </c>
      <c r="AJ12" s="3">
        <f t="shared" si="17"/>
        <v>4</v>
      </c>
      <c r="AK12" s="3" t="s">
        <v>67</v>
      </c>
      <c r="AL12" s="3">
        <f t="shared" si="18"/>
        <v>1</v>
      </c>
      <c r="AM12" s="3" t="s">
        <v>65</v>
      </c>
      <c r="AN12" s="3">
        <f t="shared" si="19"/>
        <v>2</v>
      </c>
      <c r="AO12" s="3" t="s">
        <v>67</v>
      </c>
      <c r="AP12" s="3">
        <f t="shared" si="20"/>
        <v>1</v>
      </c>
      <c r="AQ12" s="3" t="s">
        <v>63</v>
      </c>
      <c r="AR12" s="3">
        <f t="shared" si="21"/>
        <v>4</v>
      </c>
      <c r="AS12" s="3" t="s">
        <v>63</v>
      </c>
      <c r="AT12" s="3">
        <f t="shared" si="22"/>
        <v>4</v>
      </c>
      <c r="AU12" s="3" t="s">
        <v>63</v>
      </c>
      <c r="AV12" s="3">
        <f t="shared" si="23"/>
        <v>4</v>
      </c>
      <c r="AW12" s="3" t="s">
        <v>65</v>
      </c>
      <c r="AX12" s="3">
        <f t="shared" si="24"/>
        <v>2</v>
      </c>
      <c r="AY12" s="3" t="s">
        <v>63</v>
      </c>
      <c r="AZ12" s="3">
        <f t="shared" si="25"/>
        <v>4</v>
      </c>
      <c r="BA12" s="3" t="s">
        <v>63</v>
      </c>
      <c r="BB12" s="3">
        <f t="shared" si="26"/>
        <v>4</v>
      </c>
      <c r="BC12" s="3" t="s">
        <v>65</v>
      </c>
      <c r="BD12" s="3">
        <f t="shared" si="27"/>
        <v>2</v>
      </c>
      <c r="BE12" s="3" t="s">
        <v>63</v>
      </c>
      <c r="BF12" s="3">
        <f t="shared" si="28"/>
        <v>4</v>
      </c>
      <c r="BG12" s="3" t="s">
        <v>65</v>
      </c>
      <c r="BH12" s="8">
        <f t="shared" si="29"/>
        <v>2</v>
      </c>
      <c r="BI12" s="11">
        <f t="shared" si="30"/>
        <v>78</v>
      </c>
      <c r="BJ12" s="3" t="s">
        <v>60</v>
      </c>
      <c r="BK12" s="3" t="s">
        <v>61</v>
      </c>
      <c r="BL12" s="9">
        <v>106</v>
      </c>
      <c r="BM12" s="11">
        <v>63</v>
      </c>
    </row>
    <row r="13" spans="1:66" ht="40.799999999999997" thickBot="1" x14ac:dyDescent="0.35">
      <c r="A13" s="3" t="s">
        <v>65</v>
      </c>
      <c r="B13" s="3">
        <f t="shared" si="0"/>
        <v>2</v>
      </c>
      <c r="C13" s="3" t="s">
        <v>64</v>
      </c>
      <c r="D13" s="3">
        <f t="shared" si="1"/>
        <v>3</v>
      </c>
      <c r="E13" s="3" t="s">
        <v>63</v>
      </c>
      <c r="F13" s="7">
        <f t="shared" si="2"/>
        <v>4</v>
      </c>
      <c r="G13" s="3" t="s">
        <v>65</v>
      </c>
      <c r="H13" s="3">
        <f t="shared" si="3"/>
        <v>2</v>
      </c>
      <c r="I13" s="3" t="s">
        <v>65</v>
      </c>
      <c r="J13" s="3">
        <f t="shared" si="4"/>
        <v>2</v>
      </c>
      <c r="K13" s="3" t="s">
        <v>64</v>
      </c>
      <c r="L13" s="3">
        <f t="shared" si="5"/>
        <v>3</v>
      </c>
      <c r="M13" s="3" t="s">
        <v>67</v>
      </c>
      <c r="N13" s="3">
        <f t="shared" si="6"/>
        <v>1</v>
      </c>
      <c r="O13" s="3" t="s">
        <v>67</v>
      </c>
      <c r="P13" s="3">
        <f t="shared" si="7"/>
        <v>1</v>
      </c>
      <c r="Q13" s="3" t="s">
        <v>64</v>
      </c>
      <c r="R13" s="3">
        <f t="shared" si="8"/>
        <v>3</v>
      </c>
      <c r="S13" s="3" t="s">
        <v>63</v>
      </c>
      <c r="T13" s="3">
        <f t="shared" si="9"/>
        <v>4</v>
      </c>
      <c r="U13" s="3" t="s">
        <v>66</v>
      </c>
      <c r="V13" s="3">
        <f t="shared" si="10"/>
        <v>0</v>
      </c>
      <c r="W13" s="3" t="s">
        <v>63</v>
      </c>
      <c r="X13" s="3">
        <f t="shared" si="11"/>
        <v>4</v>
      </c>
      <c r="Y13" s="3" t="s">
        <v>63</v>
      </c>
      <c r="Z13" s="3">
        <f t="shared" si="12"/>
        <v>4</v>
      </c>
      <c r="AA13" s="3" t="s">
        <v>65</v>
      </c>
      <c r="AB13" s="3">
        <f t="shared" si="13"/>
        <v>2</v>
      </c>
      <c r="AC13" s="3" t="s">
        <v>63</v>
      </c>
      <c r="AD13" s="3">
        <f t="shared" si="14"/>
        <v>4</v>
      </c>
      <c r="AE13" s="3" t="s">
        <v>66</v>
      </c>
      <c r="AF13" s="3">
        <f t="shared" si="15"/>
        <v>0</v>
      </c>
      <c r="AG13" s="3" t="s">
        <v>63</v>
      </c>
      <c r="AH13" s="3">
        <f t="shared" si="16"/>
        <v>4</v>
      </c>
      <c r="AI13" s="3" t="s">
        <v>63</v>
      </c>
      <c r="AJ13" s="3">
        <f t="shared" si="17"/>
        <v>4</v>
      </c>
      <c r="AK13" s="3" t="s">
        <v>66</v>
      </c>
      <c r="AL13" s="3">
        <f t="shared" si="18"/>
        <v>0</v>
      </c>
      <c r="AM13" s="3" t="s">
        <v>63</v>
      </c>
      <c r="AN13" s="3">
        <f t="shared" si="19"/>
        <v>4</v>
      </c>
      <c r="AO13" s="3" t="s">
        <v>63</v>
      </c>
      <c r="AP13" s="3">
        <f t="shared" si="20"/>
        <v>4</v>
      </c>
      <c r="AQ13" s="3" t="s">
        <v>67</v>
      </c>
      <c r="AR13" s="3">
        <f t="shared" si="21"/>
        <v>1</v>
      </c>
      <c r="AS13" s="3" t="s">
        <v>64</v>
      </c>
      <c r="AT13" s="3">
        <f t="shared" si="22"/>
        <v>3</v>
      </c>
      <c r="AU13" s="3" t="s">
        <v>66</v>
      </c>
      <c r="AV13" s="3">
        <f t="shared" si="23"/>
        <v>0</v>
      </c>
      <c r="AW13" s="3" t="s">
        <v>63</v>
      </c>
      <c r="AX13" s="3">
        <f t="shared" si="24"/>
        <v>4</v>
      </c>
      <c r="AY13" s="3" t="s">
        <v>65</v>
      </c>
      <c r="AZ13" s="3">
        <f t="shared" si="25"/>
        <v>2</v>
      </c>
      <c r="BA13" s="3" t="s">
        <v>67</v>
      </c>
      <c r="BB13" s="3">
        <f t="shared" si="26"/>
        <v>1</v>
      </c>
      <c r="BC13" s="3" t="s">
        <v>66</v>
      </c>
      <c r="BD13" s="3">
        <f t="shared" si="27"/>
        <v>0</v>
      </c>
      <c r="BE13" s="3" t="s">
        <v>63</v>
      </c>
      <c r="BF13" s="3">
        <f t="shared" si="28"/>
        <v>4</v>
      </c>
      <c r="BG13" s="3" t="s">
        <v>63</v>
      </c>
      <c r="BH13" s="8">
        <f t="shared" si="29"/>
        <v>4</v>
      </c>
      <c r="BI13" s="11">
        <f t="shared" si="30"/>
        <v>74</v>
      </c>
      <c r="BJ13" s="3" t="s">
        <v>60</v>
      </c>
      <c r="BK13" s="3" t="s">
        <v>133</v>
      </c>
      <c r="BL13" s="9">
        <v>88</v>
      </c>
      <c r="BM13" s="11">
        <v>59</v>
      </c>
    </row>
    <row r="14" spans="1:66" ht="40.799999999999997" thickBot="1" x14ac:dyDescent="0.35">
      <c r="A14" s="3" t="s">
        <v>64</v>
      </c>
      <c r="B14" s="3">
        <f t="shared" si="0"/>
        <v>3</v>
      </c>
      <c r="C14" s="3" t="s">
        <v>64</v>
      </c>
      <c r="D14" s="3">
        <f t="shared" si="1"/>
        <v>3</v>
      </c>
      <c r="E14" s="3" t="s">
        <v>63</v>
      </c>
      <c r="F14" s="7">
        <f t="shared" si="2"/>
        <v>4</v>
      </c>
      <c r="G14" s="3" t="s">
        <v>64</v>
      </c>
      <c r="H14" s="3">
        <f t="shared" si="3"/>
        <v>3</v>
      </c>
      <c r="I14" s="3" t="s">
        <v>65</v>
      </c>
      <c r="J14" s="3">
        <f t="shared" si="4"/>
        <v>2</v>
      </c>
      <c r="K14" s="3" t="s">
        <v>65</v>
      </c>
      <c r="L14" s="3">
        <f t="shared" si="5"/>
        <v>2</v>
      </c>
      <c r="M14" s="3" t="s">
        <v>64</v>
      </c>
      <c r="N14" s="3">
        <f t="shared" si="6"/>
        <v>3</v>
      </c>
      <c r="O14" s="3" t="s">
        <v>64</v>
      </c>
      <c r="P14" s="3">
        <f t="shared" si="7"/>
        <v>3</v>
      </c>
      <c r="Q14" s="3" t="s">
        <v>65</v>
      </c>
      <c r="R14" s="3">
        <f t="shared" si="8"/>
        <v>2</v>
      </c>
      <c r="S14" s="3" t="s">
        <v>67</v>
      </c>
      <c r="T14" s="3">
        <f t="shared" si="9"/>
        <v>1</v>
      </c>
      <c r="U14" s="3" t="s">
        <v>66</v>
      </c>
      <c r="V14" s="3">
        <f t="shared" si="10"/>
        <v>0</v>
      </c>
      <c r="W14" s="3" t="s">
        <v>64</v>
      </c>
      <c r="X14" s="3">
        <f t="shared" si="11"/>
        <v>3</v>
      </c>
      <c r="Y14" s="3" t="s">
        <v>63</v>
      </c>
      <c r="Z14" s="3">
        <f t="shared" si="12"/>
        <v>4</v>
      </c>
      <c r="AA14" s="3" t="s">
        <v>65</v>
      </c>
      <c r="AB14" s="3">
        <f t="shared" si="13"/>
        <v>2</v>
      </c>
      <c r="AC14" s="3" t="s">
        <v>65</v>
      </c>
      <c r="AD14" s="3">
        <f t="shared" si="14"/>
        <v>2</v>
      </c>
      <c r="AE14" s="3" t="s">
        <v>67</v>
      </c>
      <c r="AF14" s="3">
        <f t="shared" si="15"/>
        <v>1</v>
      </c>
      <c r="AG14" s="3" t="s">
        <v>63</v>
      </c>
      <c r="AH14" s="3">
        <f t="shared" si="16"/>
        <v>4</v>
      </c>
      <c r="AI14" s="3" t="s">
        <v>63</v>
      </c>
      <c r="AJ14" s="3">
        <f t="shared" si="17"/>
        <v>4</v>
      </c>
      <c r="AK14" s="3" t="s">
        <v>66</v>
      </c>
      <c r="AL14" s="3">
        <f t="shared" si="18"/>
        <v>0</v>
      </c>
      <c r="AM14" s="3" t="s">
        <v>67</v>
      </c>
      <c r="AN14" s="3">
        <f t="shared" si="19"/>
        <v>1</v>
      </c>
      <c r="AO14" s="3" t="s">
        <v>65</v>
      </c>
      <c r="AP14" s="3">
        <f t="shared" si="20"/>
        <v>2</v>
      </c>
      <c r="AQ14" s="3" t="s">
        <v>66</v>
      </c>
      <c r="AR14" s="3">
        <f t="shared" si="21"/>
        <v>0</v>
      </c>
      <c r="AS14" s="3" t="s">
        <v>64</v>
      </c>
      <c r="AT14" s="3">
        <f t="shared" si="22"/>
        <v>3</v>
      </c>
      <c r="AU14" s="3" t="s">
        <v>65</v>
      </c>
      <c r="AV14" s="3">
        <f t="shared" si="23"/>
        <v>2</v>
      </c>
      <c r="AW14" s="3" t="s">
        <v>66</v>
      </c>
      <c r="AX14" s="3">
        <f t="shared" si="24"/>
        <v>0</v>
      </c>
      <c r="AY14" s="3" t="s">
        <v>64</v>
      </c>
      <c r="AZ14" s="3">
        <f t="shared" si="25"/>
        <v>3</v>
      </c>
      <c r="BA14" s="3" t="s">
        <v>65</v>
      </c>
      <c r="BB14" s="3">
        <f t="shared" si="26"/>
        <v>2</v>
      </c>
      <c r="BC14" s="3" t="s">
        <v>66</v>
      </c>
      <c r="BD14" s="3">
        <f t="shared" si="27"/>
        <v>0</v>
      </c>
      <c r="BE14" s="3" t="s">
        <v>65</v>
      </c>
      <c r="BF14" s="3">
        <f t="shared" si="28"/>
        <v>2</v>
      </c>
      <c r="BG14" s="3" t="s">
        <v>63</v>
      </c>
      <c r="BH14" s="8">
        <f t="shared" si="29"/>
        <v>4</v>
      </c>
      <c r="BI14" s="11">
        <f t="shared" si="30"/>
        <v>65</v>
      </c>
      <c r="BJ14" s="3" t="s">
        <v>105</v>
      </c>
      <c r="BK14" s="3" t="s">
        <v>61</v>
      </c>
      <c r="BL14" s="9">
        <v>80</v>
      </c>
      <c r="BM14" s="11">
        <v>56</v>
      </c>
    </row>
    <row r="15" spans="1:66" ht="40.799999999999997" thickBot="1" x14ac:dyDescent="0.35">
      <c r="A15" s="3" t="s">
        <v>63</v>
      </c>
      <c r="B15" s="3">
        <f t="shared" si="0"/>
        <v>4</v>
      </c>
      <c r="C15" s="3" t="s">
        <v>64</v>
      </c>
      <c r="D15" s="3">
        <f t="shared" si="1"/>
        <v>3</v>
      </c>
      <c r="E15" s="3" t="s">
        <v>63</v>
      </c>
      <c r="F15" s="7">
        <f t="shared" si="2"/>
        <v>4</v>
      </c>
      <c r="G15" s="3" t="s">
        <v>65</v>
      </c>
      <c r="H15" s="3">
        <f t="shared" si="3"/>
        <v>2</v>
      </c>
      <c r="I15" s="3" t="s">
        <v>65</v>
      </c>
      <c r="J15" s="3">
        <f t="shared" si="4"/>
        <v>2</v>
      </c>
      <c r="K15" s="3" t="s">
        <v>65</v>
      </c>
      <c r="L15" s="3">
        <f t="shared" si="5"/>
        <v>2</v>
      </c>
      <c r="M15" s="3" t="s">
        <v>65</v>
      </c>
      <c r="N15" s="3">
        <f t="shared" si="6"/>
        <v>2</v>
      </c>
      <c r="O15" s="3" t="s">
        <v>67</v>
      </c>
      <c r="P15" s="3">
        <f t="shared" si="7"/>
        <v>1</v>
      </c>
      <c r="Q15" s="3" t="s">
        <v>64</v>
      </c>
      <c r="R15" s="3">
        <f t="shared" si="8"/>
        <v>3</v>
      </c>
      <c r="S15" s="3" t="s">
        <v>64</v>
      </c>
      <c r="T15" s="3">
        <f t="shared" si="9"/>
        <v>3</v>
      </c>
      <c r="U15" s="3" t="s">
        <v>65</v>
      </c>
      <c r="V15" s="3">
        <f t="shared" si="10"/>
        <v>2</v>
      </c>
      <c r="W15" s="3" t="s">
        <v>64</v>
      </c>
      <c r="X15" s="3">
        <f t="shared" si="11"/>
        <v>3</v>
      </c>
      <c r="Y15" s="3" t="s">
        <v>63</v>
      </c>
      <c r="Z15" s="3">
        <f t="shared" si="12"/>
        <v>4</v>
      </c>
      <c r="AA15" s="3" t="s">
        <v>65</v>
      </c>
      <c r="AB15" s="3">
        <f t="shared" si="13"/>
        <v>2</v>
      </c>
      <c r="AC15" s="3" t="s">
        <v>64</v>
      </c>
      <c r="AD15" s="3">
        <f t="shared" si="14"/>
        <v>3</v>
      </c>
      <c r="AE15" s="3" t="s">
        <v>67</v>
      </c>
      <c r="AF15" s="3">
        <f t="shared" si="15"/>
        <v>1</v>
      </c>
      <c r="AG15" s="3" t="s">
        <v>64</v>
      </c>
      <c r="AH15" s="3">
        <f t="shared" si="16"/>
        <v>3</v>
      </c>
      <c r="AI15" s="3" t="s">
        <v>63</v>
      </c>
      <c r="AJ15" s="3">
        <f t="shared" si="17"/>
        <v>4</v>
      </c>
      <c r="AK15" s="3" t="s">
        <v>63</v>
      </c>
      <c r="AL15" s="3">
        <f t="shared" si="18"/>
        <v>4</v>
      </c>
      <c r="AM15" s="3" t="s">
        <v>66</v>
      </c>
      <c r="AN15" s="3">
        <f t="shared" si="19"/>
        <v>0</v>
      </c>
      <c r="AO15" s="3" t="s">
        <v>63</v>
      </c>
      <c r="AP15" s="3">
        <f t="shared" si="20"/>
        <v>4</v>
      </c>
      <c r="AQ15" s="3" t="s">
        <v>65</v>
      </c>
      <c r="AR15" s="3">
        <f t="shared" si="21"/>
        <v>2</v>
      </c>
      <c r="AS15" s="3" t="s">
        <v>63</v>
      </c>
      <c r="AT15" s="3">
        <f t="shared" si="22"/>
        <v>4</v>
      </c>
      <c r="AU15" s="3" t="s">
        <v>65</v>
      </c>
      <c r="AV15" s="3">
        <f t="shared" si="23"/>
        <v>2</v>
      </c>
      <c r="AW15" s="3" t="s">
        <v>63</v>
      </c>
      <c r="AX15" s="3">
        <f t="shared" si="24"/>
        <v>4</v>
      </c>
      <c r="AY15" s="3" t="s">
        <v>64</v>
      </c>
      <c r="AZ15" s="3">
        <f t="shared" si="25"/>
        <v>3</v>
      </c>
      <c r="BA15" s="3" t="s">
        <v>63</v>
      </c>
      <c r="BB15" s="3">
        <f t="shared" si="26"/>
        <v>4</v>
      </c>
      <c r="BC15" s="3" t="s">
        <v>66</v>
      </c>
      <c r="BD15" s="3">
        <f t="shared" si="27"/>
        <v>0</v>
      </c>
      <c r="BE15" s="3" t="s">
        <v>64</v>
      </c>
      <c r="BF15" s="3">
        <f t="shared" si="28"/>
        <v>3</v>
      </c>
      <c r="BG15" s="3" t="s">
        <v>63</v>
      </c>
      <c r="BH15" s="8">
        <f t="shared" si="29"/>
        <v>4</v>
      </c>
      <c r="BI15" s="9">
        <f t="shared" si="30"/>
        <v>82</v>
      </c>
      <c r="BJ15" s="3" t="s">
        <v>105</v>
      </c>
      <c r="BK15" s="3" t="s">
        <v>126</v>
      </c>
      <c r="BL15" s="9">
        <v>80</v>
      </c>
      <c r="BM15" s="11">
        <v>61</v>
      </c>
    </row>
    <row r="16" spans="1:66" ht="40.799999999999997" thickBot="1" x14ac:dyDescent="0.35">
      <c r="A16" s="3" t="s">
        <v>65</v>
      </c>
      <c r="B16" s="3">
        <f t="shared" si="0"/>
        <v>2</v>
      </c>
      <c r="C16" s="3" t="s">
        <v>65</v>
      </c>
      <c r="D16" s="3">
        <f t="shared" si="1"/>
        <v>2</v>
      </c>
      <c r="E16" s="3" t="s">
        <v>65</v>
      </c>
      <c r="F16" s="7">
        <f t="shared" si="2"/>
        <v>2</v>
      </c>
      <c r="G16" s="3" t="s">
        <v>63</v>
      </c>
      <c r="H16" s="3">
        <f t="shared" si="3"/>
        <v>4</v>
      </c>
      <c r="I16" s="3" t="s">
        <v>64</v>
      </c>
      <c r="J16" s="3">
        <f t="shared" si="4"/>
        <v>3</v>
      </c>
      <c r="K16" s="3" t="s">
        <v>67</v>
      </c>
      <c r="L16" s="3">
        <f t="shared" si="5"/>
        <v>1</v>
      </c>
      <c r="M16" s="3" t="s">
        <v>63</v>
      </c>
      <c r="N16" s="3">
        <f t="shared" si="6"/>
        <v>4</v>
      </c>
      <c r="O16" s="3" t="s">
        <v>63</v>
      </c>
      <c r="P16" s="3">
        <f t="shared" si="7"/>
        <v>4</v>
      </c>
      <c r="Q16" s="3" t="s">
        <v>65</v>
      </c>
      <c r="R16" s="3">
        <f t="shared" si="8"/>
        <v>2</v>
      </c>
      <c r="S16" s="3" t="s">
        <v>67</v>
      </c>
      <c r="T16" s="3">
        <f t="shared" si="9"/>
        <v>1</v>
      </c>
      <c r="U16" s="3" t="s">
        <v>67</v>
      </c>
      <c r="V16" s="3">
        <f t="shared" si="10"/>
        <v>1</v>
      </c>
      <c r="W16" s="3" t="s">
        <v>65</v>
      </c>
      <c r="X16" s="3">
        <f t="shared" si="11"/>
        <v>2</v>
      </c>
      <c r="Y16" s="3" t="s">
        <v>64</v>
      </c>
      <c r="Z16" s="3">
        <f t="shared" si="12"/>
        <v>3</v>
      </c>
      <c r="AA16" s="3" t="s">
        <v>65</v>
      </c>
      <c r="AB16" s="3">
        <f t="shared" si="13"/>
        <v>2</v>
      </c>
      <c r="AC16" s="3" t="s">
        <v>67</v>
      </c>
      <c r="AD16" s="3">
        <f t="shared" si="14"/>
        <v>1</v>
      </c>
      <c r="AE16" s="3" t="s">
        <v>67</v>
      </c>
      <c r="AF16" s="3">
        <f t="shared" si="15"/>
        <v>1</v>
      </c>
      <c r="AG16" s="3" t="s">
        <v>65</v>
      </c>
      <c r="AH16" s="3">
        <f t="shared" si="16"/>
        <v>2</v>
      </c>
      <c r="AI16" s="3" t="s">
        <v>63</v>
      </c>
      <c r="AJ16" s="3">
        <f t="shared" si="17"/>
        <v>4</v>
      </c>
      <c r="AK16" s="3" t="s">
        <v>66</v>
      </c>
      <c r="AL16" s="3">
        <f t="shared" si="18"/>
        <v>0</v>
      </c>
      <c r="AM16" s="3" t="s">
        <v>66</v>
      </c>
      <c r="AN16" s="3">
        <f t="shared" si="19"/>
        <v>0</v>
      </c>
      <c r="AO16" s="3" t="s">
        <v>67</v>
      </c>
      <c r="AP16" s="3">
        <f t="shared" si="20"/>
        <v>1</v>
      </c>
      <c r="AQ16" s="3" t="s">
        <v>67</v>
      </c>
      <c r="AR16" s="3">
        <f t="shared" si="21"/>
        <v>1</v>
      </c>
      <c r="AS16" s="3" t="s">
        <v>65</v>
      </c>
      <c r="AT16" s="3">
        <f t="shared" si="22"/>
        <v>2</v>
      </c>
      <c r="AU16" s="3" t="s">
        <v>65</v>
      </c>
      <c r="AV16" s="3">
        <f t="shared" si="23"/>
        <v>2</v>
      </c>
      <c r="AW16" s="3" t="s">
        <v>65</v>
      </c>
      <c r="AX16" s="3">
        <f t="shared" si="24"/>
        <v>2</v>
      </c>
      <c r="AY16" s="3" t="s">
        <v>65</v>
      </c>
      <c r="AZ16" s="3">
        <f t="shared" si="25"/>
        <v>2</v>
      </c>
      <c r="BA16" s="3" t="s">
        <v>67</v>
      </c>
      <c r="BB16" s="3">
        <f t="shared" si="26"/>
        <v>1</v>
      </c>
      <c r="BC16" s="3" t="s">
        <v>66</v>
      </c>
      <c r="BD16" s="3">
        <f t="shared" si="27"/>
        <v>0</v>
      </c>
      <c r="BE16" s="3" t="s">
        <v>65</v>
      </c>
      <c r="BF16" s="3">
        <f t="shared" si="28"/>
        <v>2</v>
      </c>
      <c r="BG16" s="3" t="s">
        <v>67</v>
      </c>
      <c r="BH16" s="8">
        <f t="shared" si="29"/>
        <v>1</v>
      </c>
      <c r="BI16" s="11">
        <f t="shared" si="30"/>
        <v>55</v>
      </c>
      <c r="BJ16" s="3" t="s">
        <v>105</v>
      </c>
      <c r="BK16" s="3" t="s">
        <v>117</v>
      </c>
      <c r="BL16" s="9">
        <v>81</v>
      </c>
      <c r="BM16" s="11">
        <v>40</v>
      </c>
    </row>
    <row r="17" spans="1:65" ht="40.799999999999997" thickBot="1" x14ac:dyDescent="0.35">
      <c r="A17" s="3" t="s">
        <v>65</v>
      </c>
      <c r="B17" s="3">
        <f t="shared" si="0"/>
        <v>2</v>
      </c>
      <c r="C17" s="3" t="s">
        <v>65</v>
      </c>
      <c r="D17" s="3">
        <f t="shared" si="1"/>
        <v>2</v>
      </c>
      <c r="E17" s="3" t="s">
        <v>64</v>
      </c>
      <c r="F17" s="7">
        <f t="shared" si="2"/>
        <v>3</v>
      </c>
      <c r="G17" s="3" t="s">
        <v>63</v>
      </c>
      <c r="H17" s="3">
        <f t="shared" si="3"/>
        <v>4</v>
      </c>
      <c r="I17" s="3" t="s">
        <v>65</v>
      </c>
      <c r="J17" s="3">
        <f t="shared" si="4"/>
        <v>2</v>
      </c>
      <c r="K17" s="3" t="s">
        <v>67</v>
      </c>
      <c r="L17" s="3">
        <f t="shared" si="5"/>
        <v>1</v>
      </c>
      <c r="M17" s="3" t="s">
        <v>64</v>
      </c>
      <c r="N17" s="3">
        <f t="shared" si="6"/>
        <v>3</v>
      </c>
      <c r="O17" s="3" t="s">
        <v>64</v>
      </c>
      <c r="P17" s="3">
        <f t="shared" si="7"/>
        <v>3</v>
      </c>
      <c r="Q17" s="3" t="s">
        <v>65</v>
      </c>
      <c r="R17" s="3">
        <f t="shared" si="8"/>
        <v>2</v>
      </c>
      <c r="S17" s="3" t="s">
        <v>67</v>
      </c>
      <c r="T17" s="3">
        <f t="shared" si="9"/>
        <v>1</v>
      </c>
      <c r="U17" s="3" t="s">
        <v>65</v>
      </c>
      <c r="V17" s="3">
        <f t="shared" si="10"/>
        <v>2</v>
      </c>
      <c r="W17" s="3" t="s">
        <v>65</v>
      </c>
      <c r="X17" s="3">
        <f t="shared" si="11"/>
        <v>2</v>
      </c>
      <c r="Y17" s="3" t="s">
        <v>64</v>
      </c>
      <c r="Z17" s="3">
        <f t="shared" si="12"/>
        <v>3</v>
      </c>
      <c r="AA17" s="3" t="s">
        <v>67</v>
      </c>
      <c r="AB17" s="3">
        <f t="shared" si="13"/>
        <v>1</v>
      </c>
      <c r="AC17" s="3" t="s">
        <v>66</v>
      </c>
      <c r="AD17" s="3">
        <f t="shared" si="14"/>
        <v>0</v>
      </c>
      <c r="AE17" s="3" t="s">
        <v>66</v>
      </c>
      <c r="AF17" s="3">
        <f t="shared" si="15"/>
        <v>0</v>
      </c>
      <c r="AG17" s="3" t="s">
        <v>67</v>
      </c>
      <c r="AH17" s="3">
        <f t="shared" si="16"/>
        <v>1</v>
      </c>
      <c r="AI17" s="3" t="s">
        <v>63</v>
      </c>
      <c r="AJ17" s="3">
        <f t="shared" si="17"/>
        <v>4</v>
      </c>
      <c r="AK17" s="3" t="s">
        <v>66</v>
      </c>
      <c r="AL17" s="3">
        <f t="shared" si="18"/>
        <v>0</v>
      </c>
      <c r="AM17" s="3" t="s">
        <v>67</v>
      </c>
      <c r="AN17" s="3">
        <f t="shared" si="19"/>
        <v>1</v>
      </c>
      <c r="AO17" s="3" t="s">
        <v>66</v>
      </c>
      <c r="AP17" s="3">
        <f t="shared" si="20"/>
        <v>0</v>
      </c>
      <c r="AQ17" s="3" t="s">
        <v>66</v>
      </c>
      <c r="AR17" s="3">
        <f t="shared" si="21"/>
        <v>0</v>
      </c>
      <c r="AS17" s="3" t="s">
        <v>65</v>
      </c>
      <c r="AT17" s="3">
        <f t="shared" si="22"/>
        <v>2</v>
      </c>
      <c r="AU17" s="3" t="s">
        <v>65</v>
      </c>
      <c r="AV17" s="3">
        <f t="shared" si="23"/>
        <v>2</v>
      </c>
      <c r="AW17" s="3" t="s">
        <v>64</v>
      </c>
      <c r="AX17" s="3">
        <f t="shared" si="24"/>
        <v>3</v>
      </c>
      <c r="AY17" s="3" t="s">
        <v>64</v>
      </c>
      <c r="AZ17" s="3">
        <f t="shared" si="25"/>
        <v>3</v>
      </c>
      <c r="BA17" s="3" t="s">
        <v>66</v>
      </c>
      <c r="BB17" s="3">
        <f t="shared" si="26"/>
        <v>0</v>
      </c>
      <c r="BC17" s="3" t="s">
        <v>66</v>
      </c>
      <c r="BD17" s="3">
        <f t="shared" si="27"/>
        <v>0</v>
      </c>
      <c r="BE17" s="3" t="s">
        <v>65</v>
      </c>
      <c r="BF17" s="3">
        <f t="shared" si="28"/>
        <v>2</v>
      </c>
      <c r="BG17" s="3" t="s">
        <v>64</v>
      </c>
      <c r="BH17" s="8">
        <f t="shared" si="29"/>
        <v>3</v>
      </c>
      <c r="BI17" s="11">
        <f t="shared" si="30"/>
        <v>52</v>
      </c>
      <c r="BJ17" s="3" t="s">
        <v>60</v>
      </c>
      <c r="BK17" s="3" t="s">
        <v>117</v>
      </c>
      <c r="BL17" s="9">
        <v>81</v>
      </c>
      <c r="BM17" s="11">
        <v>59</v>
      </c>
    </row>
    <row r="18" spans="1:65" ht="40.799999999999997" thickBot="1" x14ac:dyDescent="0.35">
      <c r="A18" s="3" t="s">
        <v>64</v>
      </c>
      <c r="B18" s="3">
        <f t="shared" si="0"/>
        <v>3</v>
      </c>
      <c r="C18" s="3" t="s">
        <v>64</v>
      </c>
      <c r="D18" s="3">
        <f t="shared" si="1"/>
        <v>3</v>
      </c>
      <c r="E18" s="3" t="s">
        <v>63</v>
      </c>
      <c r="F18" s="7">
        <f t="shared" si="2"/>
        <v>4</v>
      </c>
      <c r="G18" s="3" t="s">
        <v>65</v>
      </c>
      <c r="H18" s="3">
        <f t="shared" si="3"/>
        <v>2</v>
      </c>
      <c r="I18" s="3" t="s">
        <v>64</v>
      </c>
      <c r="J18" s="3">
        <f t="shared" si="4"/>
        <v>3</v>
      </c>
      <c r="K18" s="3" t="s">
        <v>67</v>
      </c>
      <c r="L18" s="3">
        <f t="shared" si="5"/>
        <v>1</v>
      </c>
      <c r="M18" s="3" t="s">
        <v>65</v>
      </c>
      <c r="N18" s="3">
        <f t="shared" si="6"/>
        <v>2</v>
      </c>
      <c r="O18" s="3" t="s">
        <v>65</v>
      </c>
      <c r="P18" s="3">
        <f t="shared" si="7"/>
        <v>2</v>
      </c>
      <c r="Q18" s="3" t="s">
        <v>63</v>
      </c>
      <c r="R18" s="3">
        <f t="shared" si="8"/>
        <v>4</v>
      </c>
      <c r="S18" s="3" t="s">
        <v>65</v>
      </c>
      <c r="T18" s="3">
        <f t="shared" si="9"/>
        <v>2</v>
      </c>
      <c r="U18" s="3" t="s">
        <v>65</v>
      </c>
      <c r="V18" s="3">
        <f t="shared" si="10"/>
        <v>2</v>
      </c>
      <c r="W18" s="3" t="s">
        <v>64</v>
      </c>
      <c r="X18" s="3">
        <f t="shared" si="11"/>
        <v>3</v>
      </c>
      <c r="Y18" s="3" t="s">
        <v>63</v>
      </c>
      <c r="Z18" s="3">
        <f t="shared" si="12"/>
        <v>4</v>
      </c>
      <c r="AA18" s="3" t="s">
        <v>63</v>
      </c>
      <c r="AB18" s="3">
        <f t="shared" si="13"/>
        <v>4</v>
      </c>
      <c r="AC18" s="3" t="s">
        <v>65</v>
      </c>
      <c r="AD18" s="3">
        <f t="shared" si="14"/>
        <v>2</v>
      </c>
      <c r="AE18" s="3" t="s">
        <v>67</v>
      </c>
      <c r="AF18" s="3">
        <f t="shared" si="15"/>
        <v>1</v>
      </c>
      <c r="AG18" s="3" t="s">
        <v>65</v>
      </c>
      <c r="AH18" s="3">
        <f t="shared" si="16"/>
        <v>2</v>
      </c>
      <c r="AI18" s="3" t="s">
        <v>63</v>
      </c>
      <c r="AJ18" s="3">
        <f t="shared" si="17"/>
        <v>4</v>
      </c>
      <c r="AK18" s="3" t="s">
        <v>63</v>
      </c>
      <c r="AL18" s="3">
        <f t="shared" si="18"/>
        <v>4</v>
      </c>
      <c r="AM18" s="3" t="s">
        <v>65</v>
      </c>
      <c r="AN18" s="3">
        <f t="shared" si="19"/>
        <v>2</v>
      </c>
      <c r="AO18" s="3" t="s">
        <v>65</v>
      </c>
      <c r="AP18" s="3">
        <f t="shared" si="20"/>
        <v>2</v>
      </c>
      <c r="AQ18" s="3" t="s">
        <v>65</v>
      </c>
      <c r="AR18" s="3">
        <f t="shared" si="21"/>
        <v>2</v>
      </c>
      <c r="AS18" s="3" t="s">
        <v>67</v>
      </c>
      <c r="AT18" s="3">
        <f t="shared" si="22"/>
        <v>1</v>
      </c>
      <c r="AU18" s="3" t="s">
        <v>67</v>
      </c>
      <c r="AV18" s="3">
        <f t="shared" si="23"/>
        <v>1</v>
      </c>
      <c r="AW18" s="3" t="s">
        <v>67</v>
      </c>
      <c r="AX18" s="3">
        <f t="shared" si="24"/>
        <v>1</v>
      </c>
      <c r="AY18" s="3" t="s">
        <v>65</v>
      </c>
      <c r="AZ18" s="3">
        <f t="shared" si="25"/>
        <v>2</v>
      </c>
      <c r="BA18" s="3" t="s">
        <v>63</v>
      </c>
      <c r="BB18" s="3">
        <f t="shared" si="26"/>
        <v>4</v>
      </c>
      <c r="BC18" s="3" t="s">
        <v>66</v>
      </c>
      <c r="BD18" s="3">
        <f t="shared" si="27"/>
        <v>0</v>
      </c>
      <c r="BE18" s="3" t="s">
        <v>65</v>
      </c>
      <c r="BF18" s="3">
        <f t="shared" si="28"/>
        <v>2</v>
      </c>
      <c r="BG18" s="3" t="s">
        <v>65</v>
      </c>
      <c r="BH18" s="8">
        <f t="shared" si="29"/>
        <v>2</v>
      </c>
      <c r="BI18" s="11">
        <f t="shared" si="30"/>
        <v>71</v>
      </c>
      <c r="BJ18" s="3" t="s">
        <v>60</v>
      </c>
      <c r="BK18" s="3" t="s">
        <v>117</v>
      </c>
      <c r="BL18" s="9">
        <v>81</v>
      </c>
      <c r="BM18" s="11">
        <v>66</v>
      </c>
    </row>
    <row r="19" spans="1:65" ht="40.799999999999997" thickBot="1" x14ac:dyDescent="0.35">
      <c r="A19" s="3" t="s">
        <v>65</v>
      </c>
      <c r="B19" s="3">
        <f t="shared" si="0"/>
        <v>2</v>
      </c>
      <c r="C19" s="3" t="s">
        <v>65</v>
      </c>
      <c r="D19" s="3">
        <f t="shared" si="1"/>
        <v>2</v>
      </c>
      <c r="E19" s="3" t="s">
        <v>63</v>
      </c>
      <c r="F19" s="7">
        <f t="shared" si="2"/>
        <v>4</v>
      </c>
      <c r="G19" s="3" t="s">
        <v>65</v>
      </c>
      <c r="H19" s="3">
        <f t="shared" si="3"/>
        <v>2</v>
      </c>
      <c r="I19" s="3" t="s">
        <v>65</v>
      </c>
      <c r="J19" s="3">
        <f t="shared" si="4"/>
        <v>2</v>
      </c>
      <c r="K19" s="3" t="s">
        <v>65</v>
      </c>
      <c r="L19" s="3">
        <f t="shared" si="5"/>
        <v>2</v>
      </c>
      <c r="M19" s="3" t="s">
        <v>65</v>
      </c>
      <c r="N19" s="3">
        <f t="shared" si="6"/>
        <v>2</v>
      </c>
      <c r="O19" s="3" t="s">
        <v>65</v>
      </c>
      <c r="P19" s="3">
        <f t="shared" si="7"/>
        <v>2</v>
      </c>
      <c r="Q19" s="3" t="s">
        <v>65</v>
      </c>
      <c r="R19" s="3">
        <f t="shared" si="8"/>
        <v>2</v>
      </c>
      <c r="S19" s="3" t="s">
        <v>67</v>
      </c>
      <c r="T19" s="3">
        <f t="shared" si="9"/>
        <v>1</v>
      </c>
      <c r="U19" s="3" t="s">
        <v>67</v>
      </c>
      <c r="V19" s="3">
        <f t="shared" si="10"/>
        <v>1</v>
      </c>
      <c r="W19" s="3" t="s">
        <v>64</v>
      </c>
      <c r="X19" s="3">
        <f t="shared" si="11"/>
        <v>3</v>
      </c>
      <c r="Y19" s="3" t="s">
        <v>65</v>
      </c>
      <c r="Z19" s="3">
        <f t="shared" si="12"/>
        <v>2</v>
      </c>
      <c r="AA19" s="3" t="s">
        <v>64</v>
      </c>
      <c r="AB19" s="3">
        <f t="shared" si="13"/>
        <v>3</v>
      </c>
      <c r="AC19" s="3" t="s">
        <v>67</v>
      </c>
      <c r="AD19" s="3">
        <f t="shared" si="14"/>
        <v>1</v>
      </c>
      <c r="AE19" s="3" t="s">
        <v>67</v>
      </c>
      <c r="AF19" s="3">
        <f t="shared" si="15"/>
        <v>1</v>
      </c>
      <c r="AG19" s="3" t="s">
        <v>65</v>
      </c>
      <c r="AH19" s="3">
        <f t="shared" si="16"/>
        <v>2</v>
      </c>
      <c r="AI19" s="3" t="s">
        <v>64</v>
      </c>
      <c r="AJ19" s="3">
        <f t="shared" si="17"/>
        <v>3</v>
      </c>
      <c r="AK19" s="3" t="s">
        <v>67</v>
      </c>
      <c r="AL19" s="3">
        <f t="shared" si="18"/>
        <v>1</v>
      </c>
      <c r="AM19" s="3" t="s">
        <v>64</v>
      </c>
      <c r="AN19" s="3">
        <f t="shared" si="19"/>
        <v>3</v>
      </c>
      <c r="AO19" s="3" t="s">
        <v>67</v>
      </c>
      <c r="AP19" s="3">
        <f t="shared" si="20"/>
        <v>1</v>
      </c>
      <c r="AQ19" s="3" t="s">
        <v>67</v>
      </c>
      <c r="AR19" s="3">
        <f t="shared" si="21"/>
        <v>1</v>
      </c>
      <c r="AS19" s="3" t="s">
        <v>67</v>
      </c>
      <c r="AT19" s="3">
        <f t="shared" si="22"/>
        <v>1</v>
      </c>
      <c r="AU19" s="3" t="s">
        <v>65</v>
      </c>
      <c r="AV19" s="3">
        <f t="shared" si="23"/>
        <v>2</v>
      </c>
      <c r="AW19" s="3" t="s">
        <v>65</v>
      </c>
      <c r="AX19" s="3">
        <f t="shared" si="24"/>
        <v>2</v>
      </c>
      <c r="AY19" s="3" t="s">
        <v>64</v>
      </c>
      <c r="AZ19" s="3">
        <f t="shared" si="25"/>
        <v>3</v>
      </c>
      <c r="BA19" s="3" t="s">
        <v>67</v>
      </c>
      <c r="BB19" s="3">
        <f t="shared" si="26"/>
        <v>1</v>
      </c>
      <c r="BC19" s="3" t="s">
        <v>66</v>
      </c>
      <c r="BD19" s="3">
        <f t="shared" si="27"/>
        <v>0</v>
      </c>
      <c r="BE19" s="3" t="s">
        <v>65</v>
      </c>
      <c r="BF19" s="3">
        <f t="shared" si="28"/>
        <v>2</v>
      </c>
      <c r="BG19" s="3" t="s">
        <v>65</v>
      </c>
      <c r="BH19" s="8">
        <f t="shared" si="29"/>
        <v>2</v>
      </c>
      <c r="BI19" s="11">
        <f t="shared" si="30"/>
        <v>56</v>
      </c>
      <c r="BJ19" s="3" t="s">
        <v>60</v>
      </c>
      <c r="BK19" s="3" t="s">
        <v>126</v>
      </c>
      <c r="BL19" s="9">
        <v>82</v>
      </c>
      <c r="BM19" s="11">
        <v>40</v>
      </c>
    </row>
    <row r="20" spans="1:65" ht="40.799999999999997" thickBot="1" x14ac:dyDescent="0.35">
      <c r="A20" s="3" t="s">
        <v>64</v>
      </c>
      <c r="B20" s="3">
        <f t="shared" si="0"/>
        <v>3</v>
      </c>
      <c r="C20" s="3" t="s">
        <v>63</v>
      </c>
      <c r="D20" s="3">
        <f t="shared" si="1"/>
        <v>4</v>
      </c>
      <c r="E20" s="3" t="s">
        <v>63</v>
      </c>
      <c r="F20" s="7">
        <f t="shared" si="2"/>
        <v>4</v>
      </c>
      <c r="G20" s="3" t="s">
        <v>65</v>
      </c>
      <c r="H20" s="3">
        <f t="shared" si="3"/>
        <v>2</v>
      </c>
      <c r="I20" s="3" t="s">
        <v>65</v>
      </c>
      <c r="J20" s="3">
        <f t="shared" si="4"/>
        <v>2</v>
      </c>
      <c r="K20" s="3" t="s">
        <v>67</v>
      </c>
      <c r="L20" s="3">
        <f t="shared" si="5"/>
        <v>1</v>
      </c>
      <c r="M20" s="3" t="s">
        <v>65</v>
      </c>
      <c r="N20" s="3">
        <f t="shared" si="6"/>
        <v>2</v>
      </c>
      <c r="O20" s="3" t="s">
        <v>64</v>
      </c>
      <c r="P20" s="3">
        <f t="shared" si="7"/>
        <v>3</v>
      </c>
      <c r="Q20" s="3" t="s">
        <v>64</v>
      </c>
      <c r="R20" s="3">
        <f t="shared" si="8"/>
        <v>3</v>
      </c>
      <c r="S20" s="3" t="s">
        <v>67</v>
      </c>
      <c r="T20" s="3">
        <f t="shared" si="9"/>
        <v>1</v>
      </c>
      <c r="U20" s="3" t="s">
        <v>65</v>
      </c>
      <c r="V20" s="3">
        <f t="shared" si="10"/>
        <v>2</v>
      </c>
      <c r="W20" s="3" t="s">
        <v>65</v>
      </c>
      <c r="X20" s="3">
        <f t="shared" si="11"/>
        <v>2</v>
      </c>
      <c r="Y20" s="3" t="s">
        <v>64</v>
      </c>
      <c r="Z20" s="3">
        <f t="shared" si="12"/>
        <v>3</v>
      </c>
      <c r="AA20" s="3" t="s">
        <v>67</v>
      </c>
      <c r="AB20" s="3">
        <f t="shared" si="13"/>
        <v>1</v>
      </c>
      <c r="AC20" s="3" t="s">
        <v>65</v>
      </c>
      <c r="AD20" s="3">
        <f t="shared" si="14"/>
        <v>2</v>
      </c>
      <c r="AE20" s="3" t="s">
        <v>67</v>
      </c>
      <c r="AF20" s="3">
        <f t="shared" si="15"/>
        <v>1</v>
      </c>
      <c r="AG20" s="3" t="s">
        <v>67</v>
      </c>
      <c r="AH20" s="3">
        <f t="shared" si="16"/>
        <v>1</v>
      </c>
      <c r="AI20" s="3" t="s">
        <v>63</v>
      </c>
      <c r="AJ20" s="3">
        <f t="shared" si="17"/>
        <v>4</v>
      </c>
      <c r="AK20" s="3" t="s">
        <v>66</v>
      </c>
      <c r="AL20" s="3">
        <f t="shared" si="18"/>
        <v>0</v>
      </c>
      <c r="AM20" s="3" t="s">
        <v>63</v>
      </c>
      <c r="AN20" s="3">
        <f t="shared" si="19"/>
        <v>4</v>
      </c>
      <c r="AO20" s="3" t="s">
        <v>65</v>
      </c>
      <c r="AP20" s="3">
        <f t="shared" si="20"/>
        <v>2</v>
      </c>
      <c r="AQ20" s="3" t="s">
        <v>66</v>
      </c>
      <c r="AR20" s="3">
        <f t="shared" si="21"/>
        <v>0</v>
      </c>
      <c r="AS20" s="3" t="s">
        <v>64</v>
      </c>
      <c r="AT20" s="3">
        <f t="shared" si="22"/>
        <v>3</v>
      </c>
      <c r="AU20" s="3" t="s">
        <v>64</v>
      </c>
      <c r="AV20" s="3">
        <f t="shared" si="23"/>
        <v>3</v>
      </c>
      <c r="AW20" s="3" t="s">
        <v>65</v>
      </c>
      <c r="AX20" s="3">
        <f t="shared" si="24"/>
        <v>2</v>
      </c>
      <c r="AY20" s="3" t="s">
        <v>65</v>
      </c>
      <c r="AZ20" s="3">
        <f t="shared" si="25"/>
        <v>2</v>
      </c>
      <c r="BA20" s="3" t="s">
        <v>67</v>
      </c>
      <c r="BB20" s="3">
        <f t="shared" si="26"/>
        <v>1</v>
      </c>
      <c r="BC20" s="3" t="s">
        <v>66</v>
      </c>
      <c r="BD20" s="3">
        <f t="shared" si="27"/>
        <v>0</v>
      </c>
      <c r="BE20" s="3" t="s">
        <v>67</v>
      </c>
      <c r="BF20" s="3">
        <f t="shared" si="28"/>
        <v>1</v>
      </c>
      <c r="BG20" s="3" t="s">
        <v>63</v>
      </c>
      <c r="BH20" s="8">
        <f t="shared" si="29"/>
        <v>4</v>
      </c>
      <c r="BI20" s="11">
        <f t="shared" si="30"/>
        <v>63</v>
      </c>
      <c r="BJ20" s="3" t="s">
        <v>60</v>
      </c>
      <c r="BK20" s="3" t="s">
        <v>117</v>
      </c>
      <c r="BM20" s="11">
        <v>60</v>
      </c>
    </row>
    <row r="21" spans="1:65" ht="40.799999999999997" thickBot="1" x14ac:dyDescent="0.35">
      <c r="A21" s="3" t="s">
        <v>65</v>
      </c>
      <c r="B21" s="3">
        <f t="shared" si="0"/>
        <v>2</v>
      </c>
      <c r="C21" s="3" t="s">
        <v>67</v>
      </c>
      <c r="D21" s="3">
        <f t="shared" si="1"/>
        <v>1</v>
      </c>
      <c r="E21" s="3" t="s">
        <v>65</v>
      </c>
      <c r="F21" s="7">
        <f t="shared" si="2"/>
        <v>2</v>
      </c>
      <c r="G21" s="3" t="s">
        <v>64</v>
      </c>
      <c r="H21" s="3">
        <f t="shared" si="3"/>
        <v>3</v>
      </c>
      <c r="I21" s="3" t="s">
        <v>65</v>
      </c>
      <c r="J21" s="3">
        <f t="shared" si="4"/>
        <v>2</v>
      </c>
      <c r="K21" s="3" t="s">
        <v>67</v>
      </c>
      <c r="L21" s="3">
        <f t="shared" si="5"/>
        <v>1</v>
      </c>
      <c r="M21" s="3" t="s">
        <v>65</v>
      </c>
      <c r="N21" s="3">
        <f t="shared" si="6"/>
        <v>2</v>
      </c>
      <c r="O21" s="3" t="s">
        <v>65</v>
      </c>
      <c r="P21" s="3">
        <f t="shared" si="7"/>
        <v>2</v>
      </c>
      <c r="Q21" s="3" t="s">
        <v>63</v>
      </c>
      <c r="R21" s="3">
        <f t="shared" si="8"/>
        <v>4</v>
      </c>
      <c r="S21" s="3" t="s">
        <v>65</v>
      </c>
      <c r="T21" s="3">
        <f t="shared" si="9"/>
        <v>2</v>
      </c>
      <c r="U21" s="3" t="s">
        <v>65</v>
      </c>
      <c r="V21" s="3">
        <f t="shared" si="10"/>
        <v>2</v>
      </c>
      <c r="W21" s="3" t="s">
        <v>64</v>
      </c>
      <c r="X21" s="3">
        <f t="shared" si="11"/>
        <v>3</v>
      </c>
      <c r="Y21" s="3" t="s">
        <v>67</v>
      </c>
      <c r="Z21" s="3">
        <f t="shared" si="12"/>
        <v>1</v>
      </c>
      <c r="AA21" s="3" t="s">
        <v>65</v>
      </c>
      <c r="AB21" s="3">
        <f t="shared" si="13"/>
        <v>2</v>
      </c>
      <c r="AC21" s="3" t="s">
        <v>66</v>
      </c>
      <c r="AD21" s="3">
        <f t="shared" si="14"/>
        <v>0</v>
      </c>
      <c r="AE21" s="3" t="s">
        <v>63</v>
      </c>
      <c r="AF21" s="3">
        <f t="shared" si="15"/>
        <v>4</v>
      </c>
      <c r="AG21" s="3" t="s">
        <v>64</v>
      </c>
      <c r="AH21" s="3">
        <f t="shared" si="16"/>
        <v>3</v>
      </c>
      <c r="AI21" s="3" t="s">
        <v>64</v>
      </c>
      <c r="AJ21" s="3">
        <f t="shared" si="17"/>
        <v>3</v>
      </c>
      <c r="AK21" s="3" t="s">
        <v>66</v>
      </c>
      <c r="AL21" s="3">
        <f t="shared" si="18"/>
        <v>0</v>
      </c>
      <c r="AM21" s="3" t="s">
        <v>63</v>
      </c>
      <c r="AN21" s="3">
        <f t="shared" si="19"/>
        <v>4</v>
      </c>
      <c r="AO21" s="3" t="s">
        <v>67</v>
      </c>
      <c r="AP21" s="3">
        <f t="shared" si="20"/>
        <v>1</v>
      </c>
      <c r="AQ21" s="3" t="s">
        <v>65</v>
      </c>
      <c r="AR21" s="3">
        <f t="shared" si="21"/>
        <v>2</v>
      </c>
      <c r="AS21" s="3" t="s">
        <v>65</v>
      </c>
      <c r="AT21" s="3">
        <f t="shared" si="22"/>
        <v>2</v>
      </c>
      <c r="AU21" s="3" t="s">
        <v>67</v>
      </c>
      <c r="AV21" s="3">
        <f t="shared" si="23"/>
        <v>1</v>
      </c>
      <c r="AW21" s="3" t="s">
        <v>67</v>
      </c>
      <c r="AX21" s="3">
        <f t="shared" si="24"/>
        <v>1</v>
      </c>
      <c r="AY21" s="3" t="s">
        <v>67</v>
      </c>
      <c r="AZ21" s="3">
        <f t="shared" si="25"/>
        <v>1</v>
      </c>
      <c r="BA21" s="3" t="s">
        <v>65</v>
      </c>
      <c r="BB21" s="3">
        <f t="shared" si="26"/>
        <v>2</v>
      </c>
      <c r="BC21" s="3" t="s">
        <v>67</v>
      </c>
      <c r="BD21" s="3">
        <f t="shared" si="27"/>
        <v>1</v>
      </c>
      <c r="BE21" s="3" t="s">
        <v>64</v>
      </c>
      <c r="BF21" s="3">
        <f t="shared" si="28"/>
        <v>3</v>
      </c>
      <c r="BG21" s="3" t="s">
        <v>65</v>
      </c>
      <c r="BH21" s="8">
        <f t="shared" si="29"/>
        <v>2</v>
      </c>
      <c r="BI21" s="11">
        <f t="shared" si="30"/>
        <v>59</v>
      </c>
      <c r="BJ21" s="3" t="s">
        <v>60</v>
      </c>
      <c r="BK21" s="3" t="s">
        <v>61</v>
      </c>
      <c r="BM21" s="11">
        <v>75</v>
      </c>
    </row>
    <row r="22" spans="1:65" ht="40.799999999999997" thickBot="1" x14ac:dyDescent="0.35">
      <c r="A22" s="3" t="s">
        <v>65</v>
      </c>
      <c r="B22" s="3">
        <f t="shared" si="0"/>
        <v>2</v>
      </c>
      <c r="C22" s="3" t="s">
        <v>67</v>
      </c>
      <c r="D22" s="3">
        <f t="shared" si="1"/>
        <v>1</v>
      </c>
      <c r="E22" s="3" t="s">
        <v>64</v>
      </c>
      <c r="F22" s="7">
        <f t="shared" si="2"/>
        <v>3</v>
      </c>
      <c r="G22" s="3" t="s">
        <v>63</v>
      </c>
      <c r="H22" s="3">
        <f t="shared" si="3"/>
        <v>4</v>
      </c>
      <c r="I22" s="3" t="s">
        <v>65</v>
      </c>
      <c r="J22" s="3">
        <f t="shared" si="4"/>
        <v>2</v>
      </c>
      <c r="K22" s="3" t="s">
        <v>65</v>
      </c>
      <c r="L22" s="3">
        <f t="shared" si="5"/>
        <v>2</v>
      </c>
      <c r="M22" s="3" t="s">
        <v>66</v>
      </c>
      <c r="N22" s="3">
        <f t="shared" si="6"/>
        <v>0</v>
      </c>
      <c r="O22" s="3" t="s">
        <v>63</v>
      </c>
      <c r="P22" s="3">
        <f t="shared" si="7"/>
        <v>4</v>
      </c>
      <c r="Q22" s="3" t="s">
        <v>67</v>
      </c>
      <c r="R22" s="3">
        <f t="shared" si="8"/>
        <v>1</v>
      </c>
      <c r="S22" s="3" t="s">
        <v>67</v>
      </c>
      <c r="T22" s="3">
        <f t="shared" si="9"/>
        <v>1</v>
      </c>
      <c r="U22" s="3" t="s">
        <v>67</v>
      </c>
      <c r="V22" s="3">
        <f t="shared" si="10"/>
        <v>1</v>
      </c>
      <c r="W22" s="3" t="s">
        <v>65</v>
      </c>
      <c r="X22" s="3">
        <f t="shared" si="11"/>
        <v>2</v>
      </c>
      <c r="Y22" s="3" t="s">
        <v>64</v>
      </c>
      <c r="Z22" s="3">
        <f t="shared" si="12"/>
        <v>3</v>
      </c>
      <c r="AA22" s="3" t="s">
        <v>65</v>
      </c>
      <c r="AB22" s="3">
        <f t="shared" si="13"/>
        <v>2</v>
      </c>
      <c r="AC22" s="3" t="s">
        <v>67</v>
      </c>
      <c r="AD22" s="3">
        <f t="shared" si="14"/>
        <v>1</v>
      </c>
      <c r="AE22" s="3" t="s">
        <v>67</v>
      </c>
      <c r="AF22" s="3">
        <f t="shared" si="15"/>
        <v>1</v>
      </c>
      <c r="AG22" s="3" t="s">
        <v>65</v>
      </c>
      <c r="AH22" s="3">
        <f t="shared" si="16"/>
        <v>2</v>
      </c>
      <c r="AI22" s="3" t="s">
        <v>63</v>
      </c>
      <c r="AJ22" s="3">
        <f t="shared" si="17"/>
        <v>4</v>
      </c>
      <c r="AK22" s="3" t="s">
        <v>65</v>
      </c>
      <c r="AL22" s="3">
        <f t="shared" si="18"/>
        <v>2</v>
      </c>
      <c r="AM22" s="3" t="s">
        <v>65</v>
      </c>
      <c r="AN22" s="3">
        <f t="shared" si="19"/>
        <v>2</v>
      </c>
      <c r="AO22" s="3" t="s">
        <v>65</v>
      </c>
      <c r="AP22" s="3">
        <f t="shared" si="20"/>
        <v>2</v>
      </c>
      <c r="AQ22" s="3" t="s">
        <v>66</v>
      </c>
      <c r="AR22" s="3">
        <f t="shared" si="21"/>
        <v>0</v>
      </c>
      <c r="AS22" s="3" t="s">
        <v>65</v>
      </c>
      <c r="AT22" s="3">
        <f t="shared" si="22"/>
        <v>2</v>
      </c>
      <c r="AU22" s="3" t="s">
        <v>65</v>
      </c>
      <c r="AV22" s="3">
        <f t="shared" si="23"/>
        <v>2</v>
      </c>
      <c r="AW22" s="3" t="s">
        <v>65</v>
      </c>
      <c r="AX22" s="3">
        <f t="shared" si="24"/>
        <v>2</v>
      </c>
      <c r="AY22" s="3" t="s">
        <v>65</v>
      </c>
      <c r="AZ22" s="3">
        <f t="shared" si="25"/>
        <v>2</v>
      </c>
      <c r="BA22" s="3" t="s">
        <v>67</v>
      </c>
      <c r="BB22" s="3">
        <f t="shared" si="26"/>
        <v>1</v>
      </c>
      <c r="BC22" s="3" t="s">
        <v>66</v>
      </c>
      <c r="BD22" s="3">
        <f t="shared" si="27"/>
        <v>0</v>
      </c>
      <c r="BE22" s="3" t="s">
        <v>67</v>
      </c>
      <c r="BF22" s="3">
        <f t="shared" si="28"/>
        <v>1</v>
      </c>
      <c r="BG22" s="3" t="s">
        <v>63</v>
      </c>
      <c r="BH22" s="8">
        <f t="shared" si="29"/>
        <v>4</v>
      </c>
      <c r="BI22" s="11">
        <f t="shared" si="30"/>
        <v>56</v>
      </c>
      <c r="BJ22" s="3" t="s">
        <v>105</v>
      </c>
      <c r="BK22" s="3" t="s">
        <v>126</v>
      </c>
      <c r="BM22" s="11">
        <v>72</v>
      </c>
    </row>
    <row r="23" spans="1:65" ht="40.799999999999997" thickBot="1" x14ac:dyDescent="0.35">
      <c r="A23" s="3" t="s">
        <v>63</v>
      </c>
      <c r="B23" s="3">
        <f t="shared" si="0"/>
        <v>4</v>
      </c>
      <c r="C23" s="3" t="s">
        <v>65</v>
      </c>
      <c r="D23" s="3">
        <f t="shared" si="1"/>
        <v>2</v>
      </c>
      <c r="E23" s="3" t="s">
        <v>64</v>
      </c>
      <c r="F23" s="7">
        <f t="shared" si="2"/>
        <v>3</v>
      </c>
      <c r="G23" s="3" t="s">
        <v>65</v>
      </c>
      <c r="H23" s="3">
        <f t="shared" si="3"/>
        <v>2</v>
      </c>
      <c r="I23" s="3" t="s">
        <v>65</v>
      </c>
      <c r="J23" s="3">
        <f t="shared" si="4"/>
        <v>2</v>
      </c>
      <c r="K23" s="3" t="s">
        <v>65</v>
      </c>
      <c r="L23" s="3">
        <f t="shared" si="5"/>
        <v>2</v>
      </c>
      <c r="M23" s="3" t="s">
        <v>65</v>
      </c>
      <c r="N23" s="3">
        <f t="shared" si="6"/>
        <v>2</v>
      </c>
      <c r="O23" s="3" t="s">
        <v>65</v>
      </c>
      <c r="P23" s="3">
        <f t="shared" si="7"/>
        <v>2</v>
      </c>
      <c r="Q23" s="3" t="s">
        <v>64</v>
      </c>
      <c r="R23" s="3">
        <f t="shared" si="8"/>
        <v>3</v>
      </c>
      <c r="S23" s="3" t="s">
        <v>64</v>
      </c>
      <c r="T23" s="3">
        <f t="shared" si="9"/>
        <v>3</v>
      </c>
      <c r="U23" s="3" t="s">
        <v>67</v>
      </c>
      <c r="V23" s="3">
        <f t="shared" si="10"/>
        <v>1</v>
      </c>
      <c r="W23" s="3" t="s">
        <v>63</v>
      </c>
      <c r="X23" s="3">
        <f t="shared" si="11"/>
        <v>4</v>
      </c>
      <c r="Y23" s="3" t="s">
        <v>64</v>
      </c>
      <c r="Z23" s="3">
        <f t="shared" si="12"/>
        <v>3</v>
      </c>
      <c r="AA23" s="3" t="s">
        <v>65</v>
      </c>
      <c r="AB23" s="3">
        <f t="shared" si="13"/>
        <v>2</v>
      </c>
      <c r="AC23" s="3" t="s">
        <v>67</v>
      </c>
      <c r="AD23" s="3">
        <f t="shared" si="14"/>
        <v>1</v>
      </c>
      <c r="AE23" s="3" t="s">
        <v>67</v>
      </c>
      <c r="AF23" s="3">
        <f t="shared" si="15"/>
        <v>1</v>
      </c>
      <c r="AG23" s="3" t="s">
        <v>64</v>
      </c>
      <c r="AH23" s="3">
        <f t="shared" si="16"/>
        <v>3</v>
      </c>
      <c r="AI23" s="3" t="s">
        <v>63</v>
      </c>
      <c r="AJ23" s="3">
        <f t="shared" si="17"/>
        <v>4</v>
      </c>
      <c r="AK23" s="3" t="s">
        <v>67</v>
      </c>
      <c r="AL23" s="3">
        <f t="shared" si="18"/>
        <v>1</v>
      </c>
      <c r="AM23" s="3" t="s">
        <v>65</v>
      </c>
      <c r="AN23" s="3">
        <f t="shared" si="19"/>
        <v>2</v>
      </c>
      <c r="AO23" s="3" t="s">
        <v>65</v>
      </c>
      <c r="AP23" s="3">
        <f t="shared" si="20"/>
        <v>2</v>
      </c>
      <c r="AQ23" s="3" t="s">
        <v>67</v>
      </c>
      <c r="AR23" s="3">
        <f t="shared" si="21"/>
        <v>1</v>
      </c>
      <c r="AS23" s="3" t="s">
        <v>65</v>
      </c>
      <c r="AT23" s="3">
        <f t="shared" si="22"/>
        <v>2</v>
      </c>
      <c r="AU23" s="3" t="s">
        <v>67</v>
      </c>
      <c r="AV23" s="3">
        <f t="shared" si="23"/>
        <v>1</v>
      </c>
      <c r="AW23" s="3" t="s">
        <v>66</v>
      </c>
      <c r="AX23" s="3">
        <f t="shared" si="24"/>
        <v>0</v>
      </c>
      <c r="AY23" s="3" t="s">
        <v>65</v>
      </c>
      <c r="AZ23" s="3">
        <f t="shared" si="25"/>
        <v>2</v>
      </c>
      <c r="BA23" s="3" t="s">
        <v>67</v>
      </c>
      <c r="BB23" s="3">
        <f t="shared" si="26"/>
        <v>1</v>
      </c>
      <c r="BC23" s="3" t="s">
        <v>66</v>
      </c>
      <c r="BD23" s="3">
        <f t="shared" si="27"/>
        <v>0</v>
      </c>
      <c r="BE23" s="3" t="s">
        <v>65</v>
      </c>
      <c r="BF23" s="3">
        <f t="shared" si="28"/>
        <v>2</v>
      </c>
      <c r="BG23" s="3" t="s">
        <v>64</v>
      </c>
      <c r="BH23" s="8">
        <f t="shared" si="29"/>
        <v>3</v>
      </c>
      <c r="BI23" s="11">
        <f t="shared" si="30"/>
        <v>61</v>
      </c>
      <c r="BJ23" s="3" t="s">
        <v>60</v>
      </c>
      <c r="BK23" s="3" t="s">
        <v>126</v>
      </c>
      <c r="BM23" s="11">
        <v>52</v>
      </c>
    </row>
    <row r="24" spans="1:65" ht="40.799999999999997" thickBot="1" x14ac:dyDescent="0.35">
      <c r="A24" s="3" t="s">
        <v>67</v>
      </c>
      <c r="B24" s="3">
        <f t="shared" si="0"/>
        <v>1</v>
      </c>
      <c r="C24" s="3" t="s">
        <v>66</v>
      </c>
      <c r="D24" s="3">
        <f t="shared" si="1"/>
        <v>0</v>
      </c>
      <c r="E24" s="3" t="s">
        <v>65</v>
      </c>
      <c r="F24" s="7">
        <f t="shared" si="2"/>
        <v>2</v>
      </c>
      <c r="G24" s="3" t="s">
        <v>63</v>
      </c>
      <c r="H24" s="3">
        <f t="shared" si="3"/>
        <v>4</v>
      </c>
      <c r="I24" s="3" t="s">
        <v>64</v>
      </c>
      <c r="J24" s="3">
        <f t="shared" si="4"/>
        <v>3</v>
      </c>
      <c r="K24" s="3" t="s">
        <v>67</v>
      </c>
      <c r="L24" s="3">
        <f t="shared" si="5"/>
        <v>1</v>
      </c>
      <c r="M24" s="3" t="s">
        <v>64</v>
      </c>
      <c r="N24" s="3">
        <f t="shared" si="6"/>
        <v>3</v>
      </c>
      <c r="O24" s="3" t="s">
        <v>64</v>
      </c>
      <c r="P24" s="3">
        <f t="shared" si="7"/>
        <v>3</v>
      </c>
      <c r="Q24" s="3" t="s">
        <v>65</v>
      </c>
      <c r="R24" s="3">
        <f t="shared" si="8"/>
        <v>2</v>
      </c>
      <c r="S24" s="3" t="s">
        <v>66</v>
      </c>
      <c r="T24" s="3">
        <f t="shared" si="9"/>
        <v>0</v>
      </c>
      <c r="U24" s="3" t="s">
        <v>67</v>
      </c>
      <c r="V24" s="3">
        <f t="shared" si="10"/>
        <v>1</v>
      </c>
      <c r="W24" s="3" t="s">
        <v>65</v>
      </c>
      <c r="X24" s="3">
        <f t="shared" si="11"/>
        <v>2</v>
      </c>
      <c r="Y24" s="3" t="s">
        <v>65</v>
      </c>
      <c r="Z24" s="3">
        <f t="shared" si="12"/>
        <v>2</v>
      </c>
      <c r="AA24" s="3" t="s">
        <v>66</v>
      </c>
      <c r="AB24" s="3">
        <f t="shared" si="13"/>
        <v>0</v>
      </c>
      <c r="AC24" s="3" t="s">
        <v>67</v>
      </c>
      <c r="AD24" s="3">
        <f t="shared" si="14"/>
        <v>1</v>
      </c>
      <c r="AE24" s="3" t="s">
        <v>66</v>
      </c>
      <c r="AF24" s="3">
        <f t="shared" si="15"/>
        <v>0</v>
      </c>
      <c r="AG24" s="3" t="s">
        <v>66</v>
      </c>
      <c r="AH24" s="3">
        <f t="shared" si="16"/>
        <v>0</v>
      </c>
      <c r="AI24" s="3" t="s">
        <v>65</v>
      </c>
      <c r="AJ24" s="3">
        <f t="shared" si="17"/>
        <v>2</v>
      </c>
      <c r="AK24" s="3" t="s">
        <v>66</v>
      </c>
      <c r="AL24" s="3">
        <f t="shared" si="18"/>
        <v>0</v>
      </c>
      <c r="AM24" s="3" t="s">
        <v>64</v>
      </c>
      <c r="AN24" s="3">
        <f t="shared" si="19"/>
        <v>3</v>
      </c>
      <c r="AO24" s="3" t="s">
        <v>67</v>
      </c>
      <c r="AP24" s="3">
        <f t="shared" si="20"/>
        <v>1</v>
      </c>
      <c r="AQ24" s="3" t="s">
        <v>65</v>
      </c>
      <c r="AR24" s="3">
        <f t="shared" si="21"/>
        <v>2</v>
      </c>
      <c r="AS24" s="3" t="s">
        <v>65</v>
      </c>
      <c r="AT24" s="3">
        <f t="shared" si="22"/>
        <v>2</v>
      </c>
      <c r="AU24" s="3" t="s">
        <v>67</v>
      </c>
      <c r="AV24" s="3">
        <f t="shared" si="23"/>
        <v>1</v>
      </c>
      <c r="AW24" s="3" t="s">
        <v>67</v>
      </c>
      <c r="AX24" s="3">
        <f t="shared" si="24"/>
        <v>1</v>
      </c>
      <c r="AY24" s="3" t="s">
        <v>66</v>
      </c>
      <c r="AZ24" s="3">
        <f t="shared" si="25"/>
        <v>0</v>
      </c>
      <c r="BA24" s="3" t="s">
        <v>66</v>
      </c>
      <c r="BB24" s="3">
        <f t="shared" si="26"/>
        <v>0</v>
      </c>
      <c r="BC24" s="3" t="s">
        <v>66</v>
      </c>
      <c r="BD24" s="3">
        <f t="shared" si="27"/>
        <v>0</v>
      </c>
      <c r="BE24" s="3" t="s">
        <v>65</v>
      </c>
      <c r="BF24" s="3">
        <f t="shared" si="28"/>
        <v>2</v>
      </c>
      <c r="BG24" s="3" t="s">
        <v>67</v>
      </c>
      <c r="BH24" s="8">
        <f t="shared" si="29"/>
        <v>1</v>
      </c>
      <c r="BI24" s="11">
        <f t="shared" si="30"/>
        <v>40</v>
      </c>
      <c r="BJ24" s="3" t="s">
        <v>60</v>
      </c>
      <c r="BK24" s="3" t="s">
        <v>61</v>
      </c>
      <c r="BM24" s="11">
        <v>76</v>
      </c>
    </row>
    <row r="25" spans="1:65" ht="40.799999999999997" thickBot="1" x14ac:dyDescent="0.35">
      <c r="A25" s="3" t="s">
        <v>65</v>
      </c>
      <c r="B25" s="3">
        <f t="shared" si="0"/>
        <v>2</v>
      </c>
      <c r="C25" s="3" t="s">
        <v>64</v>
      </c>
      <c r="D25" s="3">
        <f t="shared" si="1"/>
        <v>3</v>
      </c>
      <c r="E25" s="3" t="s">
        <v>63</v>
      </c>
      <c r="F25" s="7">
        <f t="shared" si="2"/>
        <v>4</v>
      </c>
      <c r="G25" s="3" t="s">
        <v>65</v>
      </c>
      <c r="H25" s="3">
        <f t="shared" si="3"/>
        <v>2</v>
      </c>
      <c r="I25" s="3" t="s">
        <v>65</v>
      </c>
      <c r="J25" s="3">
        <f t="shared" si="4"/>
        <v>2</v>
      </c>
      <c r="K25" s="3" t="s">
        <v>67</v>
      </c>
      <c r="L25" s="3">
        <f t="shared" si="5"/>
        <v>1</v>
      </c>
      <c r="M25" s="3" t="s">
        <v>64</v>
      </c>
      <c r="N25" s="3">
        <f t="shared" si="6"/>
        <v>3</v>
      </c>
      <c r="O25" s="3" t="s">
        <v>67</v>
      </c>
      <c r="P25" s="3">
        <f t="shared" si="7"/>
        <v>1</v>
      </c>
      <c r="Q25" s="3" t="s">
        <v>67</v>
      </c>
      <c r="R25" s="3">
        <f t="shared" si="8"/>
        <v>1</v>
      </c>
      <c r="S25" s="3" t="s">
        <v>64</v>
      </c>
      <c r="T25" s="3">
        <f t="shared" si="9"/>
        <v>3</v>
      </c>
      <c r="U25" s="3" t="s">
        <v>65</v>
      </c>
      <c r="V25" s="3">
        <f t="shared" si="10"/>
        <v>2</v>
      </c>
      <c r="W25" s="3" t="s">
        <v>63</v>
      </c>
      <c r="X25" s="3">
        <f t="shared" si="11"/>
        <v>4</v>
      </c>
      <c r="Y25" s="3" t="s">
        <v>64</v>
      </c>
      <c r="Z25" s="3">
        <f t="shared" si="12"/>
        <v>3</v>
      </c>
      <c r="AA25" s="3" t="s">
        <v>65</v>
      </c>
      <c r="AB25" s="3">
        <f t="shared" si="13"/>
        <v>2</v>
      </c>
      <c r="AC25" s="3" t="s">
        <v>65</v>
      </c>
      <c r="AD25" s="3">
        <f t="shared" si="14"/>
        <v>2</v>
      </c>
      <c r="AE25" s="3" t="s">
        <v>67</v>
      </c>
      <c r="AF25" s="3">
        <f t="shared" si="15"/>
        <v>1</v>
      </c>
      <c r="AG25" s="3" t="s">
        <v>66</v>
      </c>
      <c r="AH25" s="3">
        <f t="shared" si="16"/>
        <v>0</v>
      </c>
      <c r="AI25" s="3" t="s">
        <v>65</v>
      </c>
      <c r="AJ25" s="3">
        <f t="shared" si="17"/>
        <v>2</v>
      </c>
      <c r="AK25" s="3" t="s">
        <v>66</v>
      </c>
      <c r="AL25" s="3">
        <f t="shared" si="18"/>
        <v>0</v>
      </c>
      <c r="AM25" s="3" t="s">
        <v>66</v>
      </c>
      <c r="AN25" s="3">
        <f t="shared" si="19"/>
        <v>0</v>
      </c>
      <c r="AO25" s="3" t="s">
        <v>65</v>
      </c>
      <c r="AP25" s="3">
        <f t="shared" si="20"/>
        <v>2</v>
      </c>
      <c r="AQ25" s="3" t="s">
        <v>66</v>
      </c>
      <c r="AR25" s="3">
        <f t="shared" si="21"/>
        <v>0</v>
      </c>
      <c r="AS25" s="3" t="s">
        <v>65</v>
      </c>
      <c r="AT25" s="3">
        <f t="shared" si="22"/>
        <v>2</v>
      </c>
      <c r="AU25" s="3" t="s">
        <v>63</v>
      </c>
      <c r="AV25" s="3">
        <f t="shared" si="23"/>
        <v>4</v>
      </c>
      <c r="AW25" s="3" t="s">
        <v>64</v>
      </c>
      <c r="AX25" s="3">
        <f t="shared" si="24"/>
        <v>3</v>
      </c>
      <c r="AY25" s="3" t="s">
        <v>63</v>
      </c>
      <c r="AZ25" s="3">
        <f t="shared" si="25"/>
        <v>4</v>
      </c>
      <c r="BA25" s="3" t="s">
        <v>66</v>
      </c>
      <c r="BB25" s="3">
        <f t="shared" si="26"/>
        <v>0</v>
      </c>
      <c r="BC25" s="3" t="s">
        <v>65</v>
      </c>
      <c r="BD25" s="3">
        <f t="shared" si="27"/>
        <v>2</v>
      </c>
      <c r="BE25" s="3" t="s">
        <v>64</v>
      </c>
      <c r="BF25" s="3">
        <f t="shared" si="28"/>
        <v>3</v>
      </c>
      <c r="BG25" s="3" t="s">
        <v>67</v>
      </c>
      <c r="BH25" s="8">
        <f t="shared" si="29"/>
        <v>1</v>
      </c>
      <c r="BI25" s="11">
        <f t="shared" si="30"/>
        <v>59</v>
      </c>
      <c r="BJ25" s="3" t="s">
        <v>60</v>
      </c>
      <c r="BK25" s="3" t="s">
        <v>133</v>
      </c>
      <c r="BM25" s="11">
        <v>53</v>
      </c>
    </row>
    <row r="26" spans="1:65" ht="40.799999999999997" thickBot="1" x14ac:dyDescent="0.35">
      <c r="A26" s="3" t="s">
        <v>67</v>
      </c>
      <c r="B26" s="3">
        <f t="shared" si="0"/>
        <v>1</v>
      </c>
      <c r="C26" s="3" t="s">
        <v>65</v>
      </c>
      <c r="D26" s="3">
        <f t="shared" si="1"/>
        <v>2</v>
      </c>
      <c r="E26" s="3" t="s">
        <v>64</v>
      </c>
      <c r="F26" s="7">
        <f t="shared" si="2"/>
        <v>3</v>
      </c>
      <c r="G26" s="3" t="s">
        <v>63</v>
      </c>
      <c r="H26" s="3">
        <f t="shared" si="3"/>
        <v>4</v>
      </c>
      <c r="I26" s="3" t="s">
        <v>63</v>
      </c>
      <c r="J26" s="3">
        <f t="shared" si="4"/>
        <v>4</v>
      </c>
      <c r="K26" s="3" t="s">
        <v>66</v>
      </c>
      <c r="L26" s="3">
        <f t="shared" si="5"/>
        <v>0</v>
      </c>
      <c r="M26" s="3" t="s">
        <v>65</v>
      </c>
      <c r="N26" s="3">
        <f t="shared" si="6"/>
        <v>2</v>
      </c>
      <c r="O26" s="3" t="s">
        <v>63</v>
      </c>
      <c r="P26" s="3">
        <f t="shared" si="7"/>
        <v>4</v>
      </c>
      <c r="Q26" s="3" t="s">
        <v>67</v>
      </c>
      <c r="R26" s="3">
        <f t="shared" si="8"/>
        <v>1</v>
      </c>
      <c r="S26" s="3" t="s">
        <v>66</v>
      </c>
      <c r="T26" s="3">
        <f t="shared" si="9"/>
        <v>0</v>
      </c>
      <c r="U26" s="3" t="s">
        <v>66</v>
      </c>
      <c r="V26" s="3">
        <f t="shared" si="10"/>
        <v>0</v>
      </c>
      <c r="W26" s="3" t="s">
        <v>66</v>
      </c>
      <c r="X26" s="3">
        <f t="shared" si="11"/>
        <v>0</v>
      </c>
      <c r="Y26" s="3" t="s">
        <v>67</v>
      </c>
      <c r="Z26" s="3">
        <f t="shared" si="12"/>
        <v>1</v>
      </c>
      <c r="AA26" s="3" t="s">
        <v>66</v>
      </c>
      <c r="AB26" s="3">
        <f t="shared" si="13"/>
        <v>0</v>
      </c>
      <c r="AC26" s="3" t="s">
        <v>66</v>
      </c>
      <c r="AD26" s="3">
        <f t="shared" si="14"/>
        <v>0</v>
      </c>
      <c r="AE26" s="3" t="s">
        <v>66</v>
      </c>
      <c r="AF26" s="3">
        <f t="shared" si="15"/>
        <v>0</v>
      </c>
      <c r="AG26" s="3" t="s">
        <v>64</v>
      </c>
      <c r="AH26" s="3">
        <f t="shared" si="16"/>
        <v>3</v>
      </c>
      <c r="AI26" s="3" t="s">
        <v>66</v>
      </c>
      <c r="AJ26" s="3">
        <f t="shared" si="17"/>
        <v>0</v>
      </c>
      <c r="AK26" s="3" t="s">
        <v>66</v>
      </c>
      <c r="AL26" s="3">
        <f t="shared" si="18"/>
        <v>0</v>
      </c>
      <c r="AM26" s="3" t="s">
        <v>66</v>
      </c>
      <c r="AN26" s="3">
        <f t="shared" si="19"/>
        <v>0</v>
      </c>
      <c r="AO26" s="3" t="s">
        <v>65</v>
      </c>
      <c r="AP26" s="3">
        <f t="shared" si="20"/>
        <v>2</v>
      </c>
      <c r="AQ26" s="3" t="s">
        <v>66</v>
      </c>
      <c r="AR26" s="3">
        <f t="shared" si="21"/>
        <v>0</v>
      </c>
      <c r="AS26" s="3" t="s">
        <v>64</v>
      </c>
      <c r="AT26" s="3">
        <f t="shared" si="22"/>
        <v>3</v>
      </c>
      <c r="AU26" s="3" t="s">
        <v>66</v>
      </c>
      <c r="AV26" s="3">
        <f t="shared" si="23"/>
        <v>0</v>
      </c>
      <c r="AW26" s="3" t="s">
        <v>66</v>
      </c>
      <c r="AX26" s="3">
        <f t="shared" si="24"/>
        <v>0</v>
      </c>
      <c r="AY26" s="3" t="s">
        <v>66</v>
      </c>
      <c r="AZ26" s="3">
        <f t="shared" si="25"/>
        <v>0</v>
      </c>
      <c r="BA26" s="3" t="s">
        <v>63</v>
      </c>
      <c r="BB26" s="3">
        <f t="shared" si="26"/>
        <v>4</v>
      </c>
      <c r="BC26" s="3" t="s">
        <v>66</v>
      </c>
      <c r="BD26" s="3">
        <f t="shared" si="27"/>
        <v>0</v>
      </c>
      <c r="BE26" s="3" t="s">
        <v>66</v>
      </c>
      <c r="BF26" s="3">
        <f t="shared" si="28"/>
        <v>0</v>
      </c>
      <c r="BG26" s="3" t="s">
        <v>66</v>
      </c>
      <c r="BH26" s="8">
        <f t="shared" si="29"/>
        <v>0</v>
      </c>
      <c r="BI26" s="10">
        <f t="shared" si="30"/>
        <v>34</v>
      </c>
      <c r="BJ26" s="3" t="s">
        <v>105</v>
      </c>
      <c r="BK26" s="3" t="s">
        <v>61</v>
      </c>
      <c r="BM26" s="11">
        <v>69</v>
      </c>
    </row>
    <row r="27" spans="1:65" ht="40.799999999999997" thickBot="1" x14ac:dyDescent="0.35">
      <c r="A27" s="3" t="s">
        <v>63</v>
      </c>
      <c r="B27" s="3">
        <f t="shared" si="0"/>
        <v>4</v>
      </c>
      <c r="C27" s="3" t="s">
        <v>63</v>
      </c>
      <c r="D27" s="3">
        <f t="shared" si="1"/>
        <v>4</v>
      </c>
      <c r="E27" s="3" t="s">
        <v>63</v>
      </c>
      <c r="F27" s="7">
        <f t="shared" si="2"/>
        <v>4</v>
      </c>
      <c r="G27" s="3" t="s">
        <v>65</v>
      </c>
      <c r="H27" s="3">
        <f t="shared" si="3"/>
        <v>2</v>
      </c>
      <c r="I27" s="3" t="s">
        <v>65</v>
      </c>
      <c r="J27" s="3">
        <f t="shared" si="4"/>
        <v>2</v>
      </c>
      <c r="K27" s="3" t="s">
        <v>65</v>
      </c>
      <c r="L27" s="3">
        <f t="shared" si="5"/>
        <v>2</v>
      </c>
      <c r="M27" s="3" t="s">
        <v>64</v>
      </c>
      <c r="N27" s="3">
        <f t="shared" si="6"/>
        <v>3</v>
      </c>
      <c r="O27" s="3" t="s">
        <v>67</v>
      </c>
      <c r="P27" s="3">
        <f t="shared" si="7"/>
        <v>1</v>
      </c>
      <c r="Q27" s="3" t="s">
        <v>65</v>
      </c>
      <c r="R27" s="3">
        <f t="shared" si="8"/>
        <v>2</v>
      </c>
      <c r="S27" s="3" t="s">
        <v>65</v>
      </c>
      <c r="T27" s="3">
        <f t="shared" si="9"/>
        <v>2</v>
      </c>
      <c r="U27" s="3" t="s">
        <v>65</v>
      </c>
      <c r="V27" s="3">
        <f t="shared" si="10"/>
        <v>2</v>
      </c>
      <c r="W27" s="3" t="s">
        <v>63</v>
      </c>
      <c r="X27" s="3">
        <f t="shared" si="11"/>
        <v>4</v>
      </c>
      <c r="Y27" s="3" t="s">
        <v>63</v>
      </c>
      <c r="Z27" s="3">
        <f t="shared" si="12"/>
        <v>4</v>
      </c>
      <c r="AA27" s="3" t="s">
        <v>63</v>
      </c>
      <c r="AB27" s="3">
        <f t="shared" si="13"/>
        <v>4</v>
      </c>
      <c r="AC27" s="3" t="s">
        <v>65</v>
      </c>
      <c r="AD27" s="3">
        <f t="shared" si="14"/>
        <v>2</v>
      </c>
      <c r="AE27" s="3" t="s">
        <v>65</v>
      </c>
      <c r="AF27" s="3">
        <f t="shared" si="15"/>
        <v>2</v>
      </c>
      <c r="AG27" s="3" t="s">
        <v>64</v>
      </c>
      <c r="AH27" s="3">
        <f t="shared" si="16"/>
        <v>3</v>
      </c>
      <c r="AI27" s="3" t="s">
        <v>63</v>
      </c>
      <c r="AJ27" s="3">
        <f t="shared" si="17"/>
        <v>4</v>
      </c>
      <c r="AK27" s="3" t="s">
        <v>63</v>
      </c>
      <c r="AL27" s="3">
        <f t="shared" si="18"/>
        <v>4</v>
      </c>
      <c r="AM27" s="3" t="s">
        <v>65</v>
      </c>
      <c r="AN27" s="3">
        <f t="shared" si="19"/>
        <v>2</v>
      </c>
      <c r="AO27" s="3" t="s">
        <v>63</v>
      </c>
      <c r="AP27" s="3">
        <f t="shared" si="20"/>
        <v>4</v>
      </c>
      <c r="AQ27" s="3" t="s">
        <v>67</v>
      </c>
      <c r="AR27" s="3">
        <f t="shared" si="21"/>
        <v>1</v>
      </c>
      <c r="AS27" s="3" t="s">
        <v>65</v>
      </c>
      <c r="AT27" s="3">
        <f t="shared" si="22"/>
        <v>2</v>
      </c>
      <c r="AU27" s="3" t="s">
        <v>64</v>
      </c>
      <c r="AV27" s="3">
        <f t="shared" si="23"/>
        <v>3</v>
      </c>
      <c r="AW27" s="3" t="s">
        <v>63</v>
      </c>
      <c r="AX27" s="3">
        <f t="shared" si="24"/>
        <v>4</v>
      </c>
      <c r="AY27" s="3" t="s">
        <v>64</v>
      </c>
      <c r="AZ27" s="3">
        <f t="shared" si="25"/>
        <v>3</v>
      </c>
      <c r="BA27" s="3" t="s">
        <v>63</v>
      </c>
      <c r="BB27" s="3">
        <f t="shared" si="26"/>
        <v>4</v>
      </c>
      <c r="BC27" s="3" t="s">
        <v>65</v>
      </c>
      <c r="BD27" s="3">
        <f t="shared" si="27"/>
        <v>2</v>
      </c>
      <c r="BE27" s="3" t="s">
        <v>63</v>
      </c>
      <c r="BF27" s="3">
        <f t="shared" si="28"/>
        <v>4</v>
      </c>
      <c r="BG27" s="3" t="s">
        <v>63</v>
      </c>
      <c r="BH27" s="8">
        <f t="shared" si="29"/>
        <v>4</v>
      </c>
      <c r="BI27" s="9">
        <f t="shared" si="30"/>
        <v>88</v>
      </c>
      <c r="BJ27" s="3" t="s">
        <v>60</v>
      </c>
      <c r="BK27" s="3" t="s">
        <v>61</v>
      </c>
      <c r="BM27" s="11">
        <v>61</v>
      </c>
    </row>
    <row r="28" spans="1:65" ht="40.799999999999997" thickBot="1" x14ac:dyDescent="0.35">
      <c r="A28" s="3" t="s">
        <v>63</v>
      </c>
      <c r="B28" s="3">
        <f t="shared" si="0"/>
        <v>4</v>
      </c>
      <c r="C28" s="3" t="s">
        <v>63</v>
      </c>
      <c r="D28" s="3">
        <f t="shared" si="1"/>
        <v>4</v>
      </c>
      <c r="E28" s="3" t="s">
        <v>63</v>
      </c>
      <c r="F28" s="7">
        <f t="shared" si="2"/>
        <v>4</v>
      </c>
      <c r="G28" s="3" t="s">
        <v>66</v>
      </c>
      <c r="H28" s="3">
        <f t="shared" si="3"/>
        <v>0</v>
      </c>
      <c r="I28" s="3" t="s">
        <v>66</v>
      </c>
      <c r="J28" s="3">
        <f t="shared" si="4"/>
        <v>0</v>
      </c>
      <c r="K28" s="3" t="s">
        <v>63</v>
      </c>
      <c r="L28" s="3">
        <f t="shared" si="5"/>
        <v>4</v>
      </c>
      <c r="M28" s="3" t="s">
        <v>66</v>
      </c>
      <c r="N28" s="3">
        <f t="shared" si="6"/>
        <v>0</v>
      </c>
      <c r="O28" s="3" t="s">
        <v>67</v>
      </c>
      <c r="P28" s="3">
        <f t="shared" si="7"/>
        <v>1</v>
      </c>
      <c r="Q28" s="3" t="s">
        <v>65</v>
      </c>
      <c r="R28" s="3">
        <f t="shared" si="8"/>
        <v>2</v>
      </c>
      <c r="S28" s="3" t="s">
        <v>63</v>
      </c>
      <c r="T28" s="3">
        <f t="shared" si="9"/>
        <v>4</v>
      </c>
      <c r="U28" s="3" t="s">
        <v>65</v>
      </c>
      <c r="V28" s="3">
        <f t="shared" si="10"/>
        <v>2</v>
      </c>
      <c r="W28" s="3" t="s">
        <v>63</v>
      </c>
      <c r="X28" s="3">
        <f t="shared" si="11"/>
        <v>4</v>
      </c>
      <c r="Y28" s="3" t="s">
        <v>63</v>
      </c>
      <c r="Z28" s="3">
        <f t="shared" si="12"/>
        <v>4</v>
      </c>
      <c r="AA28" s="3" t="s">
        <v>63</v>
      </c>
      <c r="AB28" s="3">
        <f t="shared" si="13"/>
        <v>4</v>
      </c>
      <c r="AC28" s="3" t="s">
        <v>63</v>
      </c>
      <c r="AD28" s="3">
        <f t="shared" si="14"/>
        <v>4</v>
      </c>
      <c r="AE28" s="3" t="s">
        <v>63</v>
      </c>
      <c r="AF28" s="3">
        <f t="shared" si="15"/>
        <v>4</v>
      </c>
      <c r="AG28" s="3" t="s">
        <v>63</v>
      </c>
      <c r="AH28" s="3">
        <f t="shared" si="16"/>
        <v>4</v>
      </c>
      <c r="AI28" s="3" t="s">
        <v>63</v>
      </c>
      <c r="AJ28" s="3">
        <f t="shared" si="17"/>
        <v>4</v>
      </c>
      <c r="AK28" s="3" t="s">
        <v>63</v>
      </c>
      <c r="AL28" s="3">
        <f t="shared" si="18"/>
        <v>4</v>
      </c>
      <c r="AM28" s="3" t="s">
        <v>63</v>
      </c>
      <c r="AN28" s="3">
        <f t="shared" si="19"/>
        <v>4</v>
      </c>
      <c r="AO28" s="3" t="s">
        <v>66</v>
      </c>
      <c r="AP28" s="3">
        <f t="shared" si="20"/>
        <v>0</v>
      </c>
      <c r="AQ28" s="3" t="s">
        <v>63</v>
      </c>
      <c r="AR28" s="3">
        <f t="shared" si="21"/>
        <v>4</v>
      </c>
      <c r="AS28" s="3" t="s">
        <v>63</v>
      </c>
      <c r="AT28" s="3">
        <f t="shared" si="22"/>
        <v>4</v>
      </c>
      <c r="AU28" s="3" t="s">
        <v>65</v>
      </c>
      <c r="AV28" s="3">
        <f t="shared" si="23"/>
        <v>2</v>
      </c>
      <c r="AW28" s="3" t="s">
        <v>65</v>
      </c>
      <c r="AX28" s="3">
        <f t="shared" si="24"/>
        <v>2</v>
      </c>
      <c r="AY28" s="3" t="s">
        <v>63</v>
      </c>
      <c r="AZ28" s="3">
        <f t="shared" si="25"/>
        <v>4</v>
      </c>
      <c r="BA28" s="3" t="s">
        <v>63</v>
      </c>
      <c r="BB28" s="3">
        <f t="shared" si="26"/>
        <v>4</v>
      </c>
      <c r="BC28" s="3" t="s">
        <v>63</v>
      </c>
      <c r="BD28" s="3">
        <f t="shared" si="27"/>
        <v>4</v>
      </c>
      <c r="BE28" s="3" t="s">
        <v>63</v>
      </c>
      <c r="BF28" s="3">
        <f t="shared" si="28"/>
        <v>4</v>
      </c>
      <c r="BG28" s="3" t="s">
        <v>63</v>
      </c>
      <c r="BH28" s="8">
        <f t="shared" si="29"/>
        <v>4</v>
      </c>
      <c r="BI28" s="9">
        <f t="shared" si="30"/>
        <v>93</v>
      </c>
      <c r="BJ28" s="3" t="s">
        <v>60</v>
      </c>
      <c r="BK28" s="3" t="s">
        <v>61</v>
      </c>
      <c r="BM28" s="11">
        <v>77</v>
      </c>
    </row>
    <row r="29" spans="1:65" ht="40.799999999999997" thickBot="1" x14ac:dyDescent="0.35">
      <c r="A29" s="3" t="s">
        <v>64</v>
      </c>
      <c r="B29" s="3">
        <f t="shared" si="0"/>
        <v>3</v>
      </c>
      <c r="C29" s="3" t="s">
        <v>64</v>
      </c>
      <c r="D29" s="3">
        <f t="shared" si="1"/>
        <v>3</v>
      </c>
      <c r="E29" s="3" t="s">
        <v>63</v>
      </c>
      <c r="F29" s="7">
        <f t="shared" si="2"/>
        <v>4</v>
      </c>
      <c r="G29" s="3" t="s">
        <v>65</v>
      </c>
      <c r="H29" s="3">
        <f t="shared" si="3"/>
        <v>2</v>
      </c>
      <c r="I29" s="3" t="s">
        <v>64</v>
      </c>
      <c r="J29" s="3">
        <f t="shared" si="4"/>
        <v>3</v>
      </c>
      <c r="K29" s="3" t="s">
        <v>64</v>
      </c>
      <c r="L29" s="3">
        <f t="shared" si="5"/>
        <v>3</v>
      </c>
      <c r="M29" s="3" t="s">
        <v>65</v>
      </c>
      <c r="N29" s="3">
        <f t="shared" si="6"/>
        <v>2</v>
      </c>
      <c r="O29" s="3" t="s">
        <v>65</v>
      </c>
      <c r="P29" s="3">
        <f t="shared" si="7"/>
        <v>2</v>
      </c>
      <c r="Q29" s="3" t="s">
        <v>65</v>
      </c>
      <c r="R29" s="3">
        <f t="shared" si="8"/>
        <v>2</v>
      </c>
      <c r="S29" s="3" t="s">
        <v>64</v>
      </c>
      <c r="T29" s="3">
        <f t="shared" si="9"/>
        <v>3</v>
      </c>
      <c r="U29" s="3" t="s">
        <v>64</v>
      </c>
      <c r="V29" s="3">
        <f t="shared" si="10"/>
        <v>3</v>
      </c>
      <c r="W29" s="3" t="s">
        <v>63</v>
      </c>
      <c r="X29" s="3">
        <f t="shared" si="11"/>
        <v>4</v>
      </c>
      <c r="Y29" s="3" t="s">
        <v>64</v>
      </c>
      <c r="Z29" s="3">
        <f t="shared" si="12"/>
        <v>3</v>
      </c>
      <c r="AA29" s="3" t="s">
        <v>63</v>
      </c>
      <c r="AB29" s="3">
        <f t="shared" si="13"/>
        <v>4</v>
      </c>
      <c r="AC29" s="3" t="s">
        <v>65</v>
      </c>
      <c r="AD29" s="3">
        <f t="shared" si="14"/>
        <v>2</v>
      </c>
      <c r="AE29" s="3" t="s">
        <v>64</v>
      </c>
      <c r="AF29" s="3">
        <f t="shared" si="15"/>
        <v>3</v>
      </c>
      <c r="AG29" s="3" t="s">
        <v>63</v>
      </c>
      <c r="AH29" s="3">
        <f t="shared" si="16"/>
        <v>4</v>
      </c>
      <c r="AI29" s="3" t="s">
        <v>63</v>
      </c>
      <c r="AJ29" s="3">
        <f t="shared" si="17"/>
        <v>4</v>
      </c>
      <c r="AK29" s="3" t="s">
        <v>63</v>
      </c>
      <c r="AL29" s="3">
        <f t="shared" si="18"/>
        <v>4</v>
      </c>
      <c r="AM29" s="3" t="s">
        <v>64</v>
      </c>
      <c r="AN29" s="3">
        <f t="shared" si="19"/>
        <v>3</v>
      </c>
      <c r="AO29" s="3" t="s">
        <v>64</v>
      </c>
      <c r="AP29" s="3">
        <f t="shared" si="20"/>
        <v>3</v>
      </c>
      <c r="AQ29" s="3" t="s">
        <v>65</v>
      </c>
      <c r="AR29" s="3">
        <f t="shared" si="21"/>
        <v>2</v>
      </c>
      <c r="AS29" s="3" t="s">
        <v>65</v>
      </c>
      <c r="AT29" s="3">
        <f t="shared" si="22"/>
        <v>2</v>
      </c>
      <c r="AU29" s="3" t="s">
        <v>63</v>
      </c>
      <c r="AV29" s="3">
        <f t="shared" si="23"/>
        <v>4</v>
      </c>
      <c r="AW29" s="3" t="s">
        <v>63</v>
      </c>
      <c r="AX29" s="3">
        <f t="shared" si="24"/>
        <v>4</v>
      </c>
      <c r="AY29" s="3" t="s">
        <v>64</v>
      </c>
      <c r="AZ29" s="3">
        <f t="shared" si="25"/>
        <v>3</v>
      </c>
      <c r="BA29" s="3" t="s">
        <v>63</v>
      </c>
      <c r="BB29" s="3">
        <f t="shared" si="26"/>
        <v>4</v>
      </c>
      <c r="BC29" s="3" t="s">
        <v>66</v>
      </c>
      <c r="BD29" s="3">
        <f t="shared" si="27"/>
        <v>0</v>
      </c>
      <c r="BE29" s="3" t="s">
        <v>64</v>
      </c>
      <c r="BF29" s="3">
        <f t="shared" si="28"/>
        <v>3</v>
      </c>
      <c r="BG29" s="3" t="s">
        <v>63</v>
      </c>
      <c r="BH29" s="8">
        <f t="shared" si="29"/>
        <v>4</v>
      </c>
      <c r="BI29" s="9">
        <f t="shared" si="30"/>
        <v>90</v>
      </c>
      <c r="BJ29" s="3" t="s">
        <v>60</v>
      </c>
      <c r="BK29" s="3" t="s">
        <v>61</v>
      </c>
      <c r="BM29" s="11">
        <v>67</v>
      </c>
    </row>
    <row r="30" spans="1:65" ht="40.799999999999997" thickBot="1" x14ac:dyDescent="0.35">
      <c r="A30" s="3" t="s">
        <v>63</v>
      </c>
      <c r="B30" s="3">
        <f t="shared" si="0"/>
        <v>4</v>
      </c>
      <c r="C30" s="3" t="s">
        <v>63</v>
      </c>
      <c r="D30" s="3">
        <f t="shared" si="1"/>
        <v>4</v>
      </c>
      <c r="E30" s="3" t="s">
        <v>63</v>
      </c>
      <c r="F30" s="7">
        <f t="shared" si="2"/>
        <v>4</v>
      </c>
      <c r="G30" s="3" t="s">
        <v>63</v>
      </c>
      <c r="H30" s="3">
        <f t="shared" si="3"/>
        <v>4</v>
      </c>
      <c r="I30" s="3" t="s">
        <v>63</v>
      </c>
      <c r="J30" s="3">
        <f t="shared" si="4"/>
        <v>4</v>
      </c>
      <c r="K30" s="3" t="s">
        <v>63</v>
      </c>
      <c r="L30" s="3">
        <f t="shared" si="5"/>
        <v>4</v>
      </c>
      <c r="M30" s="3" t="s">
        <v>63</v>
      </c>
      <c r="N30" s="3">
        <f t="shared" si="6"/>
        <v>4</v>
      </c>
      <c r="O30" s="3" t="s">
        <v>63</v>
      </c>
      <c r="P30" s="3">
        <f t="shared" si="7"/>
        <v>4</v>
      </c>
      <c r="Q30" s="3" t="s">
        <v>63</v>
      </c>
      <c r="R30" s="3">
        <f t="shared" si="8"/>
        <v>4</v>
      </c>
      <c r="S30" s="3" t="s">
        <v>63</v>
      </c>
      <c r="T30" s="3">
        <f t="shared" si="9"/>
        <v>4</v>
      </c>
      <c r="U30" s="3" t="s">
        <v>63</v>
      </c>
      <c r="V30" s="3">
        <f t="shared" si="10"/>
        <v>4</v>
      </c>
      <c r="W30" s="3" t="s">
        <v>63</v>
      </c>
      <c r="X30" s="3">
        <f t="shared" si="11"/>
        <v>4</v>
      </c>
      <c r="Y30" s="3" t="s">
        <v>63</v>
      </c>
      <c r="Z30" s="3">
        <f t="shared" si="12"/>
        <v>4</v>
      </c>
      <c r="AA30" s="3" t="s">
        <v>63</v>
      </c>
      <c r="AB30" s="3">
        <f t="shared" si="13"/>
        <v>4</v>
      </c>
      <c r="AC30" s="3" t="s">
        <v>63</v>
      </c>
      <c r="AD30" s="3">
        <f t="shared" si="14"/>
        <v>4</v>
      </c>
      <c r="AE30" s="3" t="s">
        <v>65</v>
      </c>
      <c r="AF30" s="3">
        <f t="shared" si="15"/>
        <v>2</v>
      </c>
      <c r="AG30" s="3" t="s">
        <v>63</v>
      </c>
      <c r="AH30" s="3">
        <f t="shared" si="16"/>
        <v>4</v>
      </c>
      <c r="AI30" s="3" t="s">
        <v>63</v>
      </c>
      <c r="AJ30" s="3">
        <f t="shared" si="17"/>
        <v>4</v>
      </c>
      <c r="AK30" s="3" t="s">
        <v>67</v>
      </c>
      <c r="AL30" s="3">
        <f t="shared" si="18"/>
        <v>1</v>
      </c>
      <c r="AM30" s="3" t="s">
        <v>67</v>
      </c>
      <c r="AN30" s="3">
        <f t="shared" si="19"/>
        <v>1</v>
      </c>
      <c r="AO30" s="3" t="s">
        <v>65</v>
      </c>
      <c r="AP30" s="3">
        <f t="shared" si="20"/>
        <v>2</v>
      </c>
      <c r="AQ30" s="3" t="s">
        <v>65</v>
      </c>
      <c r="AR30" s="3">
        <f t="shared" si="21"/>
        <v>2</v>
      </c>
      <c r="AS30" s="3" t="s">
        <v>65</v>
      </c>
      <c r="AT30" s="3">
        <f t="shared" si="22"/>
        <v>2</v>
      </c>
      <c r="AU30" s="3" t="s">
        <v>63</v>
      </c>
      <c r="AV30" s="3">
        <f t="shared" si="23"/>
        <v>4</v>
      </c>
      <c r="AW30" s="3" t="s">
        <v>63</v>
      </c>
      <c r="AX30" s="3">
        <f t="shared" si="24"/>
        <v>4</v>
      </c>
      <c r="AY30" s="3" t="s">
        <v>63</v>
      </c>
      <c r="AZ30" s="3">
        <f t="shared" si="25"/>
        <v>4</v>
      </c>
      <c r="BA30" s="3" t="s">
        <v>63</v>
      </c>
      <c r="BB30" s="3">
        <f t="shared" si="26"/>
        <v>4</v>
      </c>
      <c r="BC30" s="3" t="s">
        <v>63</v>
      </c>
      <c r="BD30" s="3">
        <f t="shared" si="27"/>
        <v>4</v>
      </c>
      <c r="BE30" s="3" t="s">
        <v>63</v>
      </c>
      <c r="BF30" s="3">
        <f t="shared" si="28"/>
        <v>4</v>
      </c>
      <c r="BG30" s="3" t="s">
        <v>63</v>
      </c>
      <c r="BH30" s="8">
        <f t="shared" si="29"/>
        <v>4</v>
      </c>
      <c r="BI30" s="9">
        <f t="shared" si="30"/>
        <v>106</v>
      </c>
      <c r="BJ30" s="3" t="s">
        <v>105</v>
      </c>
      <c r="BK30" s="3" t="s">
        <v>61</v>
      </c>
      <c r="BM30" s="11">
        <v>44</v>
      </c>
    </row>
    <row r="31" spans="1:65" ht="40.799999999999997" thickBot="1" x14ac:dyDescent="0.35">
      <c r="A31" s="3" t="s">
        <v>64</v>
      </c>
      <c r="B31" s="3">
        <f t="shared" si="0"/>
        <v>3</v>
      </c>
      <c r="C31" s="3" t="s">
        <v>64</v>
      </c>
      <c r="D31" s="3">
        <f t="shared" si="1"/>
        <v>3</v>
      </c>
      <c r="E31" s="3" t="s">
        <v>63</v>
      </c>
      <c r="F31" s="7">
        <f t="shared" si="2"/>
        <v>4</v>
      </c>
      <c r="G31" s="3" t="s">
        <v>65</v>
      </c>
      <c r="H31" s="3">
        <f t="shared" si="3"/>
        <v>2</v>
      </c>
      <c r="I31" s="3" t="s">
        <v>65</v>
      </c>
      <c r="J31" s="3">
        <f t="shared" si="4"/>
        <v>2</v>
      </c>
      <c r="K31" s="3" t="s">
        <v>65</v>
      </c>
      <c r="L31" s="3">
        <f t="shared" si="5"/>
        <v>2</v>
      </c>
      <c r="M31" s="3" t="s">
        <v>64</v>
      </c>
      <c r="N31" s="3">
        <f t="shared" si="6"/>
        <v>3</v>
      </c>
      <c r="O31" s="3" t="s">
        <v>65</v>
      </c>
      <c r="P31" s="3">
        <f t="shared" si="7"/>
        <v>2</v>
      </c>
      <c r="Q31" s="3" t="s">
        <v>64</v>
      </c>
      <c r="R31" s="3">
        <f t="shared" si="8"/>
        <v>3</v>
      </c>
      <c r="S31" s="3" t="s">
        <v>65</v>
      </c>
      <c r="T31" s="3">
        <f t="shared" si="9"/>
        <v>2</v>
      </c>
      <c r="U31" s="3" t="s">
        <v>65</v>
      </c>
      <c r="V31" s="3">
        <f t="shared" si="10"/>
        <v>2</v>
      </c>
      <c r="W31" s="3" t="s">
        <v>64</v>
      </c>
      <c r="X31" s="3">
        <f t="shared" si="11"/>
        <v>3</v>
      </c>
      <c r="Y31" s="3" t="s">
        <v>64</v>
      </c>
      <c r="Z31" s="3">
        <f t="shared" si="12"/>
        <v>3</v>
      </c>
      <c r="AA31" s="3" t="s">
        <v>65</v>
      </c>
      <c r="AB31" s="3">
        <f t="shared" si="13"/>
        <v>2</v>
      </c>
      <c r="AC31" s="3" t="s">
        <v>65</v>
      </c>
      <c r="AD31" s="3">
        <f t="shared" si="14"/>
        <v>2</v>
      </c>
      <c r="AE31" s="3" t="s">
        <v>65</v>
      </c>
      <c r="AF31" s="3">
        <f t="shared" si="15"/>
        <v>2</v>
      </c>
      <c r="AG31" s="3" t="s">
        <v>64</v>
      </c>
      <c r="AH31" s="3">
        <f t="shared" si="16"/>
        <v>3</v>
      </c>
      <c r="AI31" s="3" t="s">
        <v>65</v>
      </c>
      <c r="AJ31" s="3">
        <f t="shared" si="17"/>
        <v>2</v>
      </c>
      <c r="AK31" s="3" t="s">
        <v>67</v>
      </c>
      <c r="AL31" s="3">
        <f t="shared" si="18"/>
        <v>1</v>
      </c>
      <c r="AM31" s="3" t="s">
        <v>66</v>
      </c>
      <c r="AN31" s="3">
        <f t="shared" si="19"/>
        <v>0</v>
      </c>
      <c r="AO31" s="3" t="s">
        <v>65</v>
      </c>
      <c r="AP31" s="3">
        <f t="shared" si="20"/>
        <v>2</v>
      </c>
      <c r="AQ31" s="3" t="s">
        <v>67</v>
      </c>
      <c r="AR31" s="3">
        <f t="shared" si="21"/>
        <v>1</v>
      </c>
      <c r="AS31" s="3" t="s">
        <v>67</v>
      </c>
      <c r="AT31" s="3">
        <f t="shared" si="22"/>
        <v>1</v>
      </c>
      <c r="AU31" s="3" t="s">
        <v>65</v>
      </c>
      <c r="AV31" s="3">
        <f t="shared" si="23"/>
        <v>2</v>
      </c>
      <c r="AW31" s="3" t="s">
        <v>63</v>
      </c>
      <c r="AX31" s="3">
        <f t="shared" si="24"/>
        <v>4</v>
      </c>
      <c r="AY31" s="3" t="s">
        <v>64</v>
      </c>
      <c r="AZ31" s="3">
        <f t="shared" si="25"/>
        <v>3</v>
      </c>
      <c r="BA31" s="3" t="s">
        <v>65</v>
      </c>
      <c r="BB31" s="3">
        <f t="shared" si="26"/>
        <v>2</v>
      </c>
      <c r="BC31" s="3" t="s">
        <v>66</v>
      </c>
      <c r="BD31" s="3">
        <f t="shared" si="27"/>
        <v>0</v>
      </c>
      <c r="BE31" s="3" t="s">
        <v>67</v>
      </c>
      <c r="BF31" s="3">
        <f t="shared" si="28"/>
        <v>1</v>
      </c>
      <c r="BG31" s="3" t="s">
        <v>63</v>
      </c>
      <c r="BH31" s="8">
        <f t="shared" si="29"/>
        <v>4</v>
      </c>
      <c r="BI31" s="11">
        <f t="shared" si="30"/>
        <v>66</v>
      </c>
      <c r="BJ31" s="3" t="s">
        <v>105</v>
      </c>
      <c r="BK31" s="3" t="s">
        <v>61</v>
      </c>
      <c r="BM31" s="11">
        <v>72</v>
      </c>
    </row>
    <row r="32" spans="1:65" ht="40.799999999999997" thickBot="1" x14ac:dyDescent="0.35">
      <c r="A32" s="3" t="s">
        <v>65</v>
      </c>
      <c r="B32" s="3">
        <f t="shared" si="0"/>
        <v>2</v>
      </c>
      <c r="C32" s="3" t="s">
        <v>64</v>
      </c>
      <c r="D32" s="3">
        <f t="shared" si="1"/>
        <v>3</v>
      </c>
      <c r="E32" s="3" t="s">
        <v>63</v>
      </c>
      <c r="F32" s="7">
        <f t="shared" si="2"/>
        <v>4</v>
      </c>
      <c r="G32" s="3" t="s">
        <v>65</v>
      </c>
      <c r="H32" s="3">
        <f t="shared" si="3"/>
        <v>2</v>
      </c>
      <c r="I32" s="3" t="s">
        <v>65</v>
      </c>
      <c r="J32" s="3">
        <f t="shared" si="4"/>
        <v>2</v>
      </c>
      <c r="K32" s="3" t="s">
        <v>64</v>
      </c>
      <c r="L32" s="3">
        <f t="shared" si="5"/>
        <v>3</v>
      </c>
      <c r="M32" s="3" t="s">
        <v>65</v>
      </c>
      <c r="N32" s="3">
        <f t="shared" si="6"/>
        <v>2</v>
      </c>
      <c r="O32" s="3" t="s">
        <v>65</v>
      </c>
      <c r="P32" s="3">
        <f t="shared" si="7"/>
        <v>2</v>
      </c>
      <c r="Q32" s="3" t="s">
        <v>64</v>
      </c>
      <c r="R32" s="3">
        <f t="shared" si="8"/>
        <v>3</v>
      </c>
      <c r="S32" s="3" t="s">
        <v>64</v>
      </c>
      <c r="T32" s="3">
        <f t="shared" si="9"/>
        <v>3</v>
      </c>
      <c r="U32" s="3" t="s">
        <v>64</v>
      </c>
      <c r="V32" s="3">
        <f t="shared" si="10"/>
        <v>3</v>
      </c>
      <c r="W32" s="3" t="s">
        <v>63</v>
      </c>
      <c r="X32" s="3">
        <f t="shared" si="11"/>
        <v>4</v>
      </c>
      <c r="Y32" s="3" t="s">
        <v>63</v>
      </c>
      <c r="Z32" s="3">
        <f t="shared" si="12"/>
        <v>4</v>
      </c>
      <c r="AA32" s="3" t="s">
        <v>64</v>
      </c>
      <c r="AB32" s="3">
        <f t="shared" si="13"/>
        <v>3</v>
      </c>
      <c r="AC32" s="3" t="s">
        <v>63</v>
      </c>
      <c r="AD32" s="3">
        <f t="shared" si="14"/>
        <v>4</v>
      </c>
      <c r="AE32" s="3" t="s">
        <v>67</v>
      </c>
      <c r="AF32" s="3">
        <f t="shared" si="15"/>
        <v>1</v>
      </c>
      <c r="AG32" s="3" t="s">
        <v>63</v>
      </c>
      <c r="AH32" s="3">
        <f t="shared" si="16"/>
        <v>4</v>
      </c>
      <c r="AI32" s="3" t="s">
        <v>63</v>
      </c>
      <c r="AJ32" s="3">
        <f t="shared" si="17"/>
        <v>4</v>
      </c>
      <c r="AK32" s="3" t="s">
        <v>66</v>
      </c>
      <c r="AL32" s="3">
        <f t="shared" si="18"/>
        <v>0</v>
      </c>
      <c r="AM32" s="3" t="s">
        <v>65</v>
      </c>
      <c r="AN32" s="3">
        <f t="shared" si="19"/>
        <v>2</v>
      </c>
      <c r="AO32" s="3" t="s">
        <v>67</v>
      </c>
      <c r="AP32" s="3">
        <f t="shared" si="20"/>
        <v>1</v>
      </c>
      <c r="AQ32" s="3" t="s">
        <v>63</v>
      </c>
      <c r="AR32" s="3">
        <f t="shared" si="21"/>
        <v>4</v>
      </c>
      <c r="AS32" s="3" t="s">
        <v>63</v>
      </c>
      <c r="AT32" s="3">
        <f t="shared" si="22"/>
        <v>4</v>
      </c>
      <c r="AU32" s="3" t="s">
        <v>63</v>
      </c>
      <c r="AV32" s="3">
        <f t="shared" si="23"/>
        <v>4</v>
      </c>
      <c r="AW32" s="3" t="s">
        <v>63</v>
      </c>
      <c r="AX32" s="3">
        <f t="shared" si="24"/>
        <v>4</v>
      </c>
      <c r="AY32" s="3" t="s">
        <v>63</v>
      </c>
      <c r="AZ32" s="3">
        <f t="shared" si="25"/>
        <v>4</v>
      </c>
      <c r="BA32" s="3" t="s">
        <v>63</v>
      </c>
      <c r="BB32" s="3">
        <f t="shared" si="26"/>
        <v>4</v>
      </c>
      <c r="BC32" s="3" t="s">
        <v>67</v>
      </c>
      <c r="BD32" s="3">
        <f t="shared" si="27"/>
        <v>1</v>
      </c>
      <c r="BE32" s="3" t="s">
        <v>63</v>
      </c>
      <c r="BF32" s="3">
        <f t="shared" si="28"/>
        <v>4</v>
      </c>
      <c r="BG32" s="3" t="s">
        <v>64</v>
      </c>
      <c r="BH32" s="8">
        <f t="shared" si="29"/>
        <v>3</v>
      </c>
      <c r="BI32" s="9">
        <f t="shared" si="30"/>
        <v>88</v>
      </c>
      <c r="BJ32" s="3" t="s">
        <v>105</v>
      </c>
      <c r="BK32" s="3" t="s">
        <v>126</v>
      </c>
      <c r="BM32" s="11">
        <v>74</v>
      </c>
    </row>
    <row r="33" spans="1:65" ht="40.799999999999997" thickBot="1" x14ac:dyDescent="0.35">
      <c r="A33" s="3" t="s">
        <v>66</v>
      </c>
      <c r="B33" s="3">
        <f t="shared" si="0"/>
        <v>0</v>
      </c>
      <c r="C33" s="3" t="s">
        <v>66</v>
      </c>
      <c r="D33" s="3">
        <f t="shared" si="1"/>
        <v>0</v>
      </c>
      <c r="E33" s="3" t="s">
        <v>66</v>
      </c>
      <c r="F33" s="7">
        <f t="shared" si="2"/>
        <v>0</v>
      </c>
      <c r="G33" s="3" t="s">
        <v>63</v>
      </c>
      <c r="H33" s="3">
        <f t="shared" si="3"/>
        <v>4</v>
      </c>
      <c r="I33" s="3" t="s">
        <v>63</v>
      </c>
      <c r="J33" s="3">
        <f t="shared" si="4"/>
        <v>4</v>
      </c>
      <c r="K33" s="3" t="s">
        <v>66</v>
      </c>
      <c r="L33" s="3">
        <f t="shared" si="5"/>
        <v>0</v>
      </c>
      <c r="M33" s="3" t="s">
        <v>63</v>
      </c>
      <c r="N33" s="3">
        <f t="shared" si="6"/>
        <v>4</v>
      </c>
      <c r="O33" s="3" t="s">
        <v>63</v>
      </c>
      <c r="P33" s="3">
        <f t="shared" si="7"/>
        <v>4</v>
      </c>
      <c r="Q33" s="3" t="s">
        <v>66</v>
      </c>
      <c r="R33" s="3">
        <f t="shared" si="8"/>
        <v>0</v>
      </c>
      <c r="S33" s="3" t="s">
        <v>66</v>
      </c>
      <c r="T33" s="3">
        <f t="shared" si="9"/>
        <v>0</v>
      </c>
      <c r="U33" s="3" t="s">
        <v>66</v>
      </c>
      <c r="V33" s="3">
        <f t="shared" si="10"/>
        <v>0</v>
      </c>
      <c r="W33" s="3" t="s">
        <v>65</v>
      </c>
      <c r="X33" s="3">
        <f t="shared" si="11"/>
        <v>2</v>
      </c>
      <c r="Y33" s="3" t="s">
        <v>64</v>
      </c>
      <c r="Z33" s="3">
        <f t="shared" si="12"/>
        <v>3</v>
      </c>
      <c r="AA33" s="3" t="s">
        <v>65</v>
      </c>
      <c r="AB33" s="3">
        <f t="shared" si="13"/>
        <v>2</v>
      </c>
      <c r="AC33" s="3" t="s">
        <v>66</v>
      </c>
      <c r="AD33" s="3">
        <f t="shared" si="14"/>
        <v>0</v>
      </c>
      <c r="AE33" s="3" t="s">
        <v>66</v>
      </c>
      <c r="AF33" s="3">
        <f t="shared" si="15"/>
        <v>0</v>
      </c>
      <c r="AG33" s="3" t="s">
        <v>64</v>
      </c>
      <c r="AH33" s="3">
        <f t="shared" si="16"/>
        <v>3</v>
      </c>
      <c r="AI33" s="3" t="s">
        <v>63</v>
      </c>
      <c r="AJ33" s="3">
        <f t="shared" si="17"/>
        <v>4</v>
      </c>
      <c r="AK33" s="3" t="s">
        <v>66</v>
      </c>
      <c r="AL33" s="3">
        <f t="shared" si="18"/>
        <v>0</v>
      </c>
      <c r="AM33" s="3" t="s">
        <v>66</v>
      </c>
      <c r="AN33" s="3">
        <f t="shared" si="19"/>
        <v>0</v>
      </c>
      <c r="AO33" s="3" t="s">
        <v>66</v>
      </c>
      <c r="AP33" s="3">
        <f t="shared" si="20"/>
        <v>0</v>
      </c>
      <c r="AQ33" s="3" t="s">
        <v>67</v>
      </c>
      <c r="AR33" s="3">
        <f t="shared" si="21"/>
        <v>1</v>
      </c>
      <c r="AS33" s="3" t="s">
        <v>65</v>
      </c>
      <c r="AT33" s="3">
        <f t="shared" si="22"/>
        <v>2</v>
      </c>
      <c r="AU33" s="3" t="s">
        <v>65</v>
      </c>
      <c r="AV33" s="3">
        <f t="shared" si="23"/>
        <v>2</v>
      </c>
      <c r="AW33" s="3" t="s">
        <v>67</v>
      </c>
      <c r="AX33" s="3">
        <f t="shared" si="24"/>
        <v>1</v>
      </c>
      <c r="AY33" s="3" t="s">
        <v>66</v>
      </c>
      <c r="AZ33" s="3">
        <f t="shared" si="25"/>
        <v>0</v>
      </c>
      <c r="BA33" s="3" t="s">
        <v>66</v>
      </c>
      <c r="BB33" s="3">
        <f t="shared" si="26"/>
        <v>0</v>
      </c>
      <c r="BC33" s="3" t="s">
        <v>66</v>
      </c>
      <c r="BD33" s="3">
        <f t="shared" si="27"/>
        <v>0</v>
      </c>
      <c r="BE33" s="3" t="s">
        <v>65</v>
      </c>
      <c r="BF33" s="3">
        <f t="shared" si="28"/>
        <v>2</v>
      </c>
      <c r="BG33" s="3" t="s">
        <v>65</v>
      </c>
      <c r="BH33" s="8">
        <f t="shared" si="29"/>
        <v>2</v>
      </c>
      <c r="BI33" s="11">
        <f t="shared" si="30"/>
        <v>40</v>
      </c>
      <c r="BJ33" s="3" t="s">
        <v>60</v>
      </c>
      <c r="BK33" s="3" t="s">
        <v>61</v>
      </c>
      <c r="BM33" s="11">
        <v>51</v>
      </c>
    </row>
    <row r="34" spans="1:65" ht="40.799999999999997" thickBot="1" x14ac:dyDescent="0.35">
      <c r="A34" s="3" t="s">
        <v>64</v>
      </c>
      <c r="B34" s="3">
        <f t="shared" si="0"/>
        <v>3</v>
      </c>
      <c r="C34" s="3" t="s">
        <v>63</v>
      </c>
      <c r="D34" s="3">
        <f t="shared" si="1"/>
        <v>4</v>
      </c>
      <c r="E34" s="3" t="s">
        <v>64</v>
      </c>
      <c r="F34" s="7">
        <f t="shared" si="2"/>
        <v>3</v>
      </c>
      <c r="G34" s="3" t="s">
        <v>67</v>
      </c>
      <c r="H34" s="3">
        <f t="shared" si="3"/>
        <v>1</v>
      </c>
      <c r="I34" s="3" t="s">
        <v>67</v>
      </c>
      <c r="J34" s="3">
        <f t="shared" si="4"/>
        <v>1</v>
      </c>
      <c r="K34" s="3" t="s">
        <v>64</v>
      </c>
      <c r="L34" s="3">
        <f t="shared" si="5"/>
        <v>3</v>
      </c>
      <c r="M34" s="3" t="s">
        <v>65</v>
      </c>
      <c r="N34" s="3">
        <f t="shared" si="6"/>
        <v>2</v>
      </c>
      <c r="O34" s="3" t="s">
        <v>66</v>
      </c>
      <c r="P34" s="3">
        <f t="shared" si="7"/>
        <v>0</v>
      </c>
      <c r="Q34" s="3" t="s">
        <v>64</v>
      </c>
      <c r="R34" s="3">
        <f t="shared" si="8"/>
        <v>3</v>
      </c>
      <c r="S34" s="3" t="s">
        <v>64</v>
      </c>
      <c r="T34" s="3">
        <f t="shared" si="9"/>
        <v>3</v>
      </c>
      <c r="U34" s="3" t="s">
        <v>64</v>
      </c>
      <c r="V34" s="3">
        <f t="shared" si="10"/>
        <v>3</v>
      </c>
      <c r="W34" s="3" t="s">
        <v>63</v>
      </c>
      <c r="X34" s="3">
        <f t="shared" si="11"/>
        <v>4</v>
      </c>
      <c r="Y34" s="3" t="s">
        <v>63</v>
      </c>
      <c r="Z34" s="3">
        <f t="shared" si="12"/>
        <v>4</v>
      </c>
      <c r="AA34" s="3" t="s">
        <v>63</v>
      </c>
      <c r="AB34" s="3">
        <f t="shared" si="13"/>
        <v>4</v>
      </c>
      <c r="AC34" s="3" t="s">
        <v>65</v>
      </c>
      <c r="AD34" s="3">
        <f t="shared" si="14"/>
        <v>2</v>
      </c>
      <c r="AE34" s="3" t="s">
        <v>65</v>
      </c>
      <c r="AF34" s="3">
        <f t="shared" si="15"/>
        <v>2</v>
      </c>
      <c r="AG34" s="3" t="s">
        <v>63</v>
      </c>
      <c r="AH34" s="3">
        <f t="shared" si="16"/>
        <v>4</v>
      </c>
      <c r="AI34" s="3" t="s">
        <v>63</v>
      </c>
      <c r="AJ34" s="3">
        <f t="shared" si="17"/>
        <v>4</v>
      </c>
      <c r="AK34" s="3" t="s">
        <v>67</v>
      </c>
      <c r="AL34" s="3">
        <f t="shared" si="18"/>
        <v>1</v>
      </c>
      <c r="AM34" s="3" t="s">
        <v>66</v>
      </c>
      <c r="AN34" s="3">
        <f t="shared" si="19"/>
        <v>0</v>
      </c>
      <c r="AO34" s="3" t="s">
        <v>63</v>
      </c>
      <c r="AP34" s="3">
        <f t="shared" si="20"/>
        <v>4</v>
      </c>
      <c r="AQ34" s="3" t="s">
        <v>65</v>
      </c>
      <c r="AR34" s="3">
        <f t="shared" si="21"/>
        <v>2</v>
      </c>
      <c r="AS34" s="3" t="s">
        <v>63</v>
      </c>
      <c r="AT34" s="3">
        <f t="shared" si="22"/>
        <v>4</v>
      </c>
      <c r="AU34" s="3" t="s">
        <v>65</v>
      </c>
      <c r="AV34" s="3">
        <f t="shared" si="23"/>
        <v>2</v>
      </c>
      <c r="AW34" s="3" t="s">
        <v>66</v>
      </c>
      <c r="AX34" s="3">
        <f t="shared" si="24"/>
        <v>0</v>
      </c>
      <c r="AY34" s="3" t="s">
        <v>64</v>
      </c>
      <c r="AZ34" s="3">
        <f t="shared" si="25"/>
        <v>3</v>
      </c>
      <c r="BA34" s="3" t="s">
        <v>63</v>
      </c>
      <c r="BB34" s="3">
        <f t="shared" si="26"/>
        <v>4</v>
      </c>
      <c r="BC34" s="3" t="s">
        <v>65</v>
      </c>
      <c r="BD34" s="3">
        <f t="shared" si="27"/>
        <v>2</v>
      </c>
      <c r="BE34" s="3" t="s">
        <v>63</v>
      </c>
      <c r="BF34" s="3">
        <f t="shared" si="28"/>
        <v>4</v>
      </c>
      <c r="BG34" s="3" t="s">
        <v>63</v>
      </c>
      <c r="BH34" s="8">
        <f t="shared" si="29"/>
        <v>4</v>
      </c>
      <c r="BI34" s="9">
        <f t="shared" si="30"/>
        <v>80</v>
      </c>
      <c r="BJ34" s="3" t="s">
        <v>60</v>
      </c>
      <c r="BK34" s="3" t="s">
        <v>61</v>
      </c>
      <c r="BM34" s="11">
        <v>66</v>
      </c>
    </row>
    <row r="35" spans="1:65" ht="40.799999999999997" thickBot="1" x14ac:dyDescent="0.35">
      <c r="A35" s="3" t="s">
        <v>65</v>
      </c>
      <c r="B35" s="3">
        <f t="shared" si="0"/>
        <v>2</v>
      </c>
      <c r="C35" s="3" t="s">
        <v>65</v>
      </c>
      <c r="D35" s="3">
        <f t="shared" si="1"/>
        <v>2</v>
      </c>
      <c r="E35" s="3" t="s">
        <v>64</v>
      </c>
      <c r="F35" s="7">
        <f t="shared" si="2"/>
        <v>3</v>
      </c>
      <c r="G35" s="3" t="s">
        <v>65</v>
      </c>
      <c r="H35" s="3">
        <f t="shared" si="3"/>
        <v>2</v>
      </c>
      <c r="I35" s="3" t="s">
        <v>64</v>
      </c>
      <c r="J35" s="3">
        <f t="shared" si="4"/>
        <v>3</v>
      </c>
      <c r="K35" s="3" t="s">
        <v>64</v>
      </c>
      <c r="L35" s="3">
        <f t="shared" si="5"/>
        <v>3</v>
      </c>
      <c r="M35" s="3" t="s">
        <v>66</v>
      </c>
      <c r="N35" s="3">
        <f t="shared" si="6"/>
        <v>0</v>
      </c>
      <c r="O35" s="3" t="s">
        <v>64</v>
      </c>
      <c r="P35" s="3">
        <f t="shared" si="7"/>
        <v>3</v>
      </c>
      <c r="Q35" s="3" t="s">
        <v>64</v>
      </c>
      <c r="R35" s="3">
        <f t="shared" si="8"/>
        <v>3</v>
      </c>
      <c r="S35" s="3" t="s">
        <v>65</v>
      </c>
      <c r="T35" s="3">
        <f t="shared" si="9"/>
        <v>2</v>
      </c>
      <c r="U35" s="3" t="s">
        <v>64</v>
      </c>
      <c r="V35" s="3">
        <f t="shared" si="10"/>
        <v>3</v>
      </c>
      <c r="W35" s="3" t="s">
        <v>64</v>
      </c>
      <c r="X35" s="3">
        <f t="shared" si="11"/>
        <v>3</v>
      </c>
      <c r="Y35" s="3" t="s">
        <v>63</v>
      </c>
      <c r="Z35" s="3">
        <f t="shared" si="12"/>
        <v>4</v>
      </c>
      <c r="AA35" s="3" t="s">
        <v>64</v>
      </c>
      <c r="AB35" s="3">
        <f t="shared" si="13"/>
        <v>3</v>
      </c>
      <c r="AC35" s="3" t="s">
        <v>64</v>
      </c>
      <c r="AD35" s="3">
        <f t="shared" si="14"/>
        <v>3</v>
      </c>
      <c r="AE35" s="3" t="s">
        <v>65</v>
      </c>
      <c r="AF35" s="3">
        <f t="shared" si="15"/>
        <v>2</v>
      </c>
      <c r="AG35" s="3" t="s">
        <v>63</v>
      </c>
      <c r="AH35" s="3">
        <f t="shared" si="16"/>
        <v>4</v>
      </c>
      <c r="AI35" s="3" t="s">
        <v>63</v>
      </c>
      <c r="AJ35" s="3">
        <f t="shared" si="17"/>
        <v>4</v>
      </c>
      <c r="AK35" s="3" t="s">
        <v>65</v>
      </c>
      <c r="AL35" s="3">
        <f t="shared" si="18"/>
        <v>2</v>
      </c>
      <c r="AM35" s="3" t="s">
        <v>66</v>
      </c>
      <c r="AN35" s="3">
        <f t="shared" si="19"/>
        <v>0</v>
      </c>
      <c r="AO35" s="3" t="s">
        <v>65</v>
      </c>
      <c r="AP35" s="3">
        <f t="shared" si="20"/>
        <v>2</v>
      </c>
      <c r="AQ35" s="3" t="s">
        <v>65</v>
      </c>
      <c r="AR35" s="3">
        <f t="shared" si="21"/>
        <v>2</v>
      </c>
      <c r="AS35" s="3" t="s">
        <v>64</v>
      </c>
      <c r="AT35" s="3">
        <f t="shared" si="22"/>
        <v>3</v>
      </c>
      <c r="AU35" s="3" t="s">
        <v>65</v>
      </c>
      <c r="AV35" s="3">
        <f t="shared" si="23"/>
        <v>2</v>
      </c>
      <c r="AW35" s="3" t="s">
        <v>63</v>
      </c>
      <c r="AX35" s="3">
        <f t="shared" si="24"/>
        <v>4</v>
      </c>
      <c r="AY35" s="3" t="s">
        <v>63</v>
      </c>
      <c r="AZ35" s="3">
        <f t="shared" si="25"/>
        <v>4</v>
      </c>
      <c r="BA35" s="3" t="s">
        <v>65</v>
      </c>
      <c r="BB35" s="3">
        <f t="shared" si="26"/>
        <v>2</v>
      </c>
      <c r="BC35" s="3" t="s">
        <v>63</v>
      </c>
      <c r="BD35" s="3">
        <f t="shared" si="27"/>
        <v>4</v>
      </c>
      <c r="BE35" s="3" t="s">
        <v>64</v>
      </c>
      <c r="BF35" s="3">
        <f t="shared" si="28"/>
        <v>3</v>
      </c>
      <c r="BG35" s="3" t="s">
        <v>64</v>
      </c>
      <c r="BH35" s="8">
        <f t="shared" si="29"/>
        <v>3</v>
      </c>
      <c r="BI35" s="9">
        <f t="shared" ref="BI35:BI58" si="31">SUM(B35:BH35)</f>
        <v>80</v>
      </c>
      <c r="BJ35" s="3" t="s">
        <v>60</v>
      </c>
      <c r="BK35" s="3" t="s">
        <v>61</v>
      </c>
      <c r="BM35" s="11">
        <v>48</v>
      </c>
    </row>
    <row r="36" spans="1:65" ht="40.799999999999997" thickBot="1" x14ac:dyDescent="0.35">
      <c r="A36" s="3" t="s">
        <v>65</v>
      </c>
      <c r="B36" s="3">
        <f t="shared" si="0"/>
        <v>2</v>
      </c>
      <c r="C36" s="3" t="s">
        <v>64</v>
      </c>
      <c r="D36" s="3">
        <f t="shared" si="1"/>
        <v>3</v>
      </c>
      <c r="E36" s="3" t="s">
        <v>63</v>
      </c>
      <c r="F36" s="7">
        <f t="shared" si="2"/>
        <v>4</v>
      </c>
      <c r="G36" s="3" t="s">
        <v>65</v>
      </c>
      <c r="H36" s="3">
        <f t="shared" si="3"/>
        <v>2</v>
      </c>
      <c r="I36" s="3" t="s">
        <v>65</v>
      </c>
      <c r="J36" s="3">
        <f t="shared" si="4"/>
        <v>2</v>
      </c>
      <c r="K36" s="3" t="s">
        <v>65</v>
      </c>
      <c r="L36" s="3">
        <f t="shared" si="5"/>
        <v>2</v>
      </c>
      <c r="M36" s="3" t="s">
        <v>65</v>
      </c>
      <c r="N36" s="3">
        <f t="shared" si="6"/>
        <v>2</v>
      </c>
      <c r="O36" s="3" t="s">
        <v>64</v>
      </c>
      <c r="P36" s="3">
        <f t="shared" si="7"/>
        <v>3</v>
      </c>
      <c r="Q36" s="3" t="s">
        <v>65</v>
      </c>
      <c r="R36" s="3">
        <f t="shared" si="8"/>
        <v>2</v>
      </c>
      <c r="S36" s="3" t="s">
        <v>65</v>
      </c>
      <c r="T36" s="3">
        <f t="shared" si="9"/>
        <v>2</v>
      </c>
      <c r="U36" s="3" t="s">
        <v>66</v>
      </c>
      <c r="V36" s="3">
        <f t="shared" si="10"/>
        <v>0</v>
      </c>
      <c r="W36" s="3" t="s">
        <v>65</v>
      </c>
      <c r="X36" s="3">
        <f t="shared" si="11"/>
        <v>2</v>
      </c>
      <c r="Y36" s="3" t="s">
        <v>64</v>
      </c>
      <c r="Z36" s="3">
        <f t="shared" si="12"/>
        <v>3</v>
      </c>
      <c r="AA36" s="3" t="s">
        <v>65</v>
      </c>
      <c r="AB36" s="3">
        <f t="shared" si="13"/>
        <v>2</v>
      </c>
      <c r="AC36" s="3" t="s">
        <v>67</v>
      </c>
      <c r="AD36" s="3">
        <f t="shared" si="14"/>
        <v>1</v>
      </c>
      <c r="AE36" s="3" t="s">
        <v>66</v>
      </c>
      <c r="AF36" s="3">
        <f t="shared" si="15"/>
        <v>0</v>
      </c>
      <c r="AG36" s="3" t="s">
        <v>64</v>
      </c>
      <c r="AH36" s="3">
        <f t="shared" si="16"/>
        <v>3</v>
      </c>
      <c r="AI36" s="3" t="s">
        <v>63</v>
      </c>
      <c r="AJ36" s="3">
        <f t="shared" si="17"/>
        <v>4</v>
      </c>
      <c r="AK36" s="3" t="s">
        <v>64</v>
      </c>
      <c r="AL36" s="3">
        <f t="shared" si="18"/>
        <v>3</v>
      </c>
      <c r="AM36" s="3" t="s">
        <v>66</v>
      </c>
      <c r="AN36" s="3">
        <f t="shared" si="19"/>
        <v>0</v>
      </c>
      <c r="AO36" s="3" t="s">
        <v>67</v>
      </c>
      <c r="AP36" s="3">
        <f t="shared" si="20"/>
        <v>1</v>
      </c>
      <c r="AQ36" s="3" t="s">
        <v>66</v>
      </c>
      <c r="AR36" s="3">
        <f t="shared" si="21"/>
        <v>0</v>
      </c>
      <c r="AS36" s="3" t="s">
        <v>65</v>
      </c>
      <c r="AT36" s="3">
        <f t="shared" si="22"/>
        <v>2</v>
      </c>
      <c r="AU36" s="3" t="s">
        <v>64</v>
      </c>
      <c r="AV36" s="3">
        <f t="shared" si="23"/>
        <v>3</v>
      </c>
      <c r="AW36" s="3" t="s">
        <v>64</v>
      </c>
      <c r="AX36" s="3">
        <f t="shared" si="24"/>
        <v>3</v>
      </c>
      <c r="AY36" s="3" t="s">
        <v>64</v>
      </c>
      <c r="AZ36" s="3">
        <f t="shared" si="25"/>
        <v>3</v>
      </c>
      <c r="BA36" s="3" t="s">
        <v>66</v>
      </c>
      <c r="BB36" s="3">
        <f t="shared" si="26"/>
        <v>0</v>
      </c>
      <c r="BC36" s="3" t="s">
        <v>65</v>
      </c>
      <c r="BD36" s="3">
        <f t="shared" si="27"/>
        <v>2</v>
      </c>
      <c r="BE36" s="3" t="s">
        <v>67</v>
      </c>
      <c r="BF36" s="3">
        <f t="shared" si="28"/>
        <v>1</v>
      </c>
      <c r="BG36" s="3" t="s">
        <v>64</v>
      </c>
      <c r="BH36" s="8">
        <f t="shared" si="29"/>
        <v>3</v>
      </c>
      <c r="BI36" s="11">
        <f t="shared" si="31"/>
        <v>60</v>
      </c>
      <c r="BJ36" s="3" t="s">
        <v>60</v>
      </c>
      <c r="BK36" s="3" t="s">
        <v>61</v>
      </c>
      <c r="BM36" s="11">
        <v>77</v>
      </c>
    </row>
    <row r="37" spans="1:65" ht="40.799999999999997" thickBot="1" x14ac:dyDescent="0.35">
      <c r="A37" s="3" t="s">
        <v>64</v>
      </c>
      <c r="B37" s="3">
        <f t="shared" si="0"/>
        <v>3</v>
      </c>
      <c r="C37" s="3" t="s">
        <v>64</v>
      </c>
      <c r="D37" s="3">
        <f t="shared" si="1"/>
        <v>3</v>
      </c>
      <c r="E37" s="3" t="s">
        <v>63</v>
      </c>
      <c r="F37" s="7">
        <f t="shared" si="2"/>
        <v>4</v>
      </c>
      <c r="G37" s="3" t="s">
        <v>65</v>
      </c>
      <c r="H37" s="3">
        <f t="shared" si="3"/>
        <v>2</v>
      </c>
      <c r="I37" s="3" t="s">
        <v>67</v>
      </c>
      <c r="J37" s="3">
        <f t="shared" si="4"/>
        <v>1</v>
      </c>
      <c r="K37" s="3" t="s">
        <v>64</v>
      </c>
      <c r="L37" s="3">
        <f t="shared" si="5"/>
        <v>3</v>
      </c>
      <c r="M37" s="3" t="s">
        <v>65</v>
      </c>
      <c r="N37" s="3">
        <f t="shared" si="6"/>
        <v>2</v>
      </c>
      <c r="O37" s="3" t="s">
        <v>67</v>
      </c>
      <c r="P37" s="3">
        <f t="shared" si="7"/>
        <v>1</v>
      </c>
      <c r="Q37" s="3" t="s">
        <v>64</v>
      </c>
      <c r="R37" s="3">
        <f t="shared" si="8"/>
        <v>3</v>
      </c>
      <c r="S37" s="3" t="s">
        <v>63</v>
      </c>
      <c r="T37" s="3">
        <f t="shared" si="9"/>
        <v>4</v>
      </c>
      <c r="U37" s="3" t="s">
        <v>64</v>
      </c>
      <c r="V37" s="3">
        <f t="shared" si="10"/>
        <v>3</v>
      </c>
      <c r="W37" s="3" t="s">
        <v>64</v>
      </c>
      <c r="X37" s="3">
        <f t="shared" si="11"/>
        <v>3</v>
      </c>
      <c r="Y37" s="3" t="s">
        <v>64</v>
      </c>
      <c r="Z37" s="3">
        <f t="shared" si="12"/>
        <v>3</v>
      </c>
      <c r="AA37" s="3" t="s">
        <v>63</v>
      </c>
      <c r="AB37" s="3">
        <f t="shared" si="13"/>
        <v>4</v>
      </c>
      <c r="AC37" s="3" t="s">
        <v>64</v>
      </c>
      <c r="AD37" s="3">
        <f t="shared" si="14"/>
        <v>3</v>
      </c>
      <c r="AE37" s="3" t="s">
        <v>67</v>
      </c>
      <c r="AF37" s="3">
        <f t="shared" si="15"/>
        <v>1</v>
      </c>
      <c r="AG37" s="3" t="s">
        <v>63</v>
      </c>
      <c r="AH37" s="3">
        <f t="shared" si="16"/>
        <v>4</v>
      </c>
      <c r="AI37" s="3" t="s">
        <v>64</v>
      </c>
      <c r="AJ37" s="3">
        <f t="shared" si="17"/>
        <v>3</v>
      </c>
      <c r="AK37" s="3" t="s">
        <v>65</v>
      </c>
      <c r="AL37" s="3">
        <f t="shared" si="18"/>
        <v>2</v>
      </c>
      <c r="AM37" s="3" t="s">
        <v>65</v>
      </c>
      <c r="AN37" s="3">
        <f t="shared" si="19"/>
        <v>2</v>
      </c>
      <c r="AO37" s="3" t="s">
        <v>63</v>
      </c>
      <c r="AP37" s="3">
        <f t="shared" si="20"/>
        <v>4</v>
      </c>
      <c r="AQ37" s="3" t="s">
        <v>65</v>
      </c>
      <c r="AR37" s="3">
        <f t="shared" si="21"/>
        <v>2</v>
      </c>
      <c r="AS37" s="3" t="s">
        <v>65</v>
      </c>
      <c r="AT37" s="3">
        <f t="shared" si="22"/>
        <v>2</v>
      </c>
      <c r="AU37" s="3" t="s">
        <v>65</v>
      </c>
      <c r="AV37" s="3">
        <f t="shared" si="23"/>
        <v>2</v>
      </c>
      <c r="AW37" s="3" t="s">
        <v>65</v>
      </c>
      <c r="AX37" s="3">
        <f t="shared" si="24"/>
        <v>2</v>
      </c>
      <c r="AY37" s="3" t="s">
        <v>63</v>
      </c>
      <c r="AZ37" s="3">
        <f t="shared" si="25"/>
        <v>4</v>
      </c>
      <c r="BA37" s="3" t="s">
        <v>63</v>
      </c>
      <c r="BB37" s="3">
        <f t="shared" si="26"/>
        <v>4</v>
      </c>
      <c r="BC37" s="3" t="s">
        <v>66</v>
      </c>
      <c r="BD37" s="3">
        <f t="shared" si="27"/>
        <v>0</v>
      </c>
      <c r="BE37" s="3" t="s">
        <v>63</v>
      </c>
      <c r="BF37" s="3">
        <f t="shared" si="28"/>
        <v>4</v>
      </c>
      <c r="BG37" s="3" t="s">
        <v>64</v>
      </c>
      <c r="BH37" s="8">
        <f t="shared" si="29"/>
        <v>3</v>
      </c>
      <c r="BI37" s="9">
        <f t="shared" si="31"/>
        <v>81</v>
      </c>
      <c r="BJ37" s="3" t="s">
        <v>105</v>
      </c>
      <c r="BK37" s="3" t="s">
        <v>61</v>
      </c>
      <c r="BM37" s="11">
        <v>48</v>
      </c>
    </row>
    <row r="38" spans="1:65" ht="40.799999999999997" thickBot="1" x14ac:dyDescent="0.35">
      <c r="A38" s="3" t="s">
        <v>64</v>
      </c>
      <c r="B38" s="3">
        <f t="shared" si="0"/>
        <v>3</v>
      </c>
      <c r="C38" s="3" t="s">
        <v>64</v>
      </c>
      <c r="D38" s="3">
        <f t="shared" si="1"/>
        <v>3</v>
      </c>
      <c r="E38" s="3" t="s">
        <v>64</v>
      </c>
      <c r="F38" s="7">
        <f t="shared" si="2"/>
        <v>3</v>
      </c>
      <c r="G38" s="3" t="s">
        <v>65</v>
      </c>
      <c r="H38" s="3">
        <f t="shared" si="3"/>
        <v>2</v>
      </c>
      <c r="I38" s="3" t="s">
        <v>65</v>
      </c>
      <c r="J38" s="3">
        <f t="shared" si="4"/>
        <v>2</v>
      </c>
      <c r="K38" s="3" t="s">
        <v>64</v>
      </c>
      <c r="L38" s="3">
        <f t="shared" si="5"/>
        <v>3</v>
      </c>
      <c r="M38" s="3" t="s">
        <v>65</v>
      </c>
      <c r="N38" s="3">
        <f t="shared" si="6"/>
        <v>2</v>
      </c>
      <c r="O38" s="3" t="s">
        <v>64</v>
      </c>
      <c r="P38" s="3">
        <f t="shared" si="7"/>
        <v>3</v>
      </c>
      <c r="Q38" s="3" t="s">
        <v>65</v>
      </c>
      <c r="R38" s="3">
        <f t="shared" si="8"/>
        <v>2</v>
      </c>
      <c r="S38" s="3" t="s">
        <v>64</v>
      </c>
      <c r="T38" s="3">
        <f t="shared" si="9"/>
        <v>3</v>
      </c>
      <c r="U38" s="3" t="s">
        <v>67</v>
      </c>
      <c r="V38" s="3">
        <f t="shared" si="10"/>
        <v>1</v>
      </c>
      <c r="W38" s="3" t="s">
        <v>64</v>
      </c>
      <c r="X38" s="3">
        <f t="shared" si="11"/>
        <v>3</v>
      </c>
      <c r="Y38" s="3" t="s">
        <v>64</v>
      </c>
      <c r="Z38" s="3">
        <f t="shared" si="12"/>
        <v>3</v>
      </c>
      <c r="AA38" s="3" t="s">
        <v>65</v>
      </c>
      <c r="AB38" s="3">
        <f t="shared" si="13"/>
        <v>2</v>
      </c>
      <c r="AC38" s="3" t="s">
        <v>67</v>
      </c>
      <c r="AD38" s="3">
        <f t="shared" si="14"/>
        <v>1</v>
      </c>
      <c r="AE38" s="3" t="s">
        <v>64</v>
      </c>
      <c r="AF38" s="3">
        <f t="shared" si="15"/>
        <v>3</v>
      </c>
      <c r="AG38" s="3" t="s">
        <v>64</v>
      </c>
      <c r="AH38" s="3">
        <f t="shared" si="16"/>
        <v>3</v>
      </c>
      <c r="AI38" s="3" t="s">
        <v>63</v>
      </c>
      <c r="AJ38" s="3">
        <f t="shared" si="17"/>
        <v>4</v>
      </c>
      <c r="AK38" s="3" t="s">
        <v>64</v>
      </c>
      <c r="AL38" s="3">
        <f t="shared" si="18"/>
        <v>3</v>
      </c>
      <c r="AM38" s="3" t="s">
        <v>66</v>
      </c>
      <c r="AN38" s="3">
        <f t="shared" si="19"/>
        <v>0</v>
      </c>
      <c r="AO38" s="3" t="s">
        <v>65</v>
      </c>
      <c r="AP38" s="3">
        <f t="shared" si="20"/>
        <v>2</v>
      </c>
      <c r="AQ38" s="3" t="s">
        <v>66</v>
      </c>
      <c r="AR38" s="3">
        <f t="shared" si="21"/>
        <v>0</v>
      </c>
      <c r="AS38" s="3" t="s">
        <v>64</v>
      </c>
      <c r="AT38" s="3">
        <f t="shared" si="22"/>
        <v>3</v>
      </c>
      <c r="AU38" s="3" t="s">
        <v>64</v>
      </c>
      <c r="AV38" s="3">
        <f t="shared" si="23"/>
        <v>3</v>
      </c>
      <c r="AW38" s="3" t="s">
        <v>63</v>
      </c>
      <c r="AX38" s="3">
        <f t="shared" si="24"/>
        <v>4</v>
      </c>
      <c r="AY38" s="3" t="s">
        <v>63</v>
      </c>
      <c r="AZ38" s="3">
        <f t="shared" si="25"/>
        <v>4</v>
      </c>
      <c r="BA38" s="3" t="s">
        <v>66</v>
      </c>
      <c r="BB38" s="3">
        <f t="shared" si="26"/>
        <v>0</v>
      </c>
      <c r="BC38" s="3" t="s">
        <v>64</v>
      </c>
      <c r="BD38" s="3">
        <f t="shared" si="27"/>
        <v>3</v>
      </c>
      <c r="BE38" s="3" t="s">
        <v>64</v>
      </c>
      <c r="BF38" s="3">
        <f t="shared" si="28"/>
        <v>3</v>
      </c>
      <c r="BG38" s="3" t="s">
        <v>63</v>
      </c>
      <c r="BH38" s="8">
        <f t="shared" si="29"/>
        <v>4</v>
      </c>
      <c r="BI38" s="11">
        <f t="shared" si="31"/>
        <v>75</v>
      </c>
      <c r="BJ38" s="3" t="s">
        <v>60</v>
      </c>
      <c r="BK38" s="3" t="s">
        <v>61</v>
      </c>
    </row>
    <row r="39" spans="1:65" ht="40.799999999999997" thickBot="1" x14ac:dyDescent="0.35">
      <c r="A39" s="3" t="s">
        <v>65</v>
      </c>
      <c r="B39" s="3">
        <f t="shared" si="0"/>
        <v>2</v>
      </c>
      <c r="C39" s="3" t="s">
        <v>64</v>
      </c>
      <c r="D39" s="3">
        <f t="shared" si="1"/>
        <v>3</v>
      </c>
      <c r="E39" s="3" t="s">
        <v>65</v>
      </c>
      <c r="F39" s="7">
        <f t="shared" si="2"/>
        <v>2</v>
      </c>
      <c r="G39" s="3" t="s">
        <v>67</v>
      </c>
      <c r="H39" s="3">
        <f t="shared" si="3"/>
        <v>1</v>
      </c>
      <c r="I39" s="3" t="s">
        <v>64</v>
      </c>
      <c r="J39" s="3">
        <f t="shared" si="4"/>
        <v>3</v>
      </c>
      <c r="K39" s="3" t="s">
        <v>66</v>
      </c>
      <c r="L39" s="3">
        <f t="shared" si="5"/>
        <v>0</v>
      </c>
      <c r="M39" s="3" t="s">
        <v>65</v>
      </c>
      <c r="N39" s="3">
        <f t="shared" si="6"/>
        <v>2</v>
      </c>
      <c r="O39" s="3" t="s">
        <v>65</v>
      </c>
      <c r="P39" s="3">
        <f t="shared" si="7"/>
        <v>2</v>
      </c>
      <c r="Q39" s="3" t="s">
        <v>64</v>
      </c>
      <c r="R39" s="3">
        <f t="shared" si="8"/>
        <v>3</v>
      </c>
      <c r="S39" s="3" t="s">
        <v>65</v>
      </c>
      <c r="T39" s="3">
        <f t="shared" si="9"/>
        <v>2</v>
      </c>
      <c r="U39" s="3" t="s">
        <v>64</v>
      </c>
      <c r="V39" s="3">
        <f t="shared" si="10"/>
        <v>3</v>
      </c>
      <c r="W39" s="3" t="s">
        <v>63</v>
      </c>
      <c r="X39" s="3">
        <f t="shared" si="11"/>
        <v>4</v>
      </c>
      <c r="Y39" s="3" t="s">
        <v>65</v>
      </c>
      <c r="Z39" s="3">
        <f t="shared" si="12"/>
        <v>2</v>
      </c>
      <c r="AA39" s="3" t="s">
        <v>65</v>
      </c>
      <c r="AB39" s="3">
        <f t="shared" si="13"/>
        <v>2</v>
      </c>
      <c r="AC39" s="3" t="s">
        <v>65</v>
      </c>
      <c r="AD39" s="3">
        <f t="shared" si="14"/>
        <v>2</v>
      </c>
      <c r="AE39" s="3" t="s">
        <v>65</v>
      </c>
      <c r="AF39" s="3">
        <f t="shared" si="15"/>
        <v>2</v>
      </c>
      <c r="AG39" s="3" t="s">
        <v>64</v>
      </c>
      <c r="AH39" s="3">
        <f t="shared" si="16"/>
        <v>3</v>
      </c>
      <c r="AI39" s="3" t="s">
        <v>63</v>
      </c>
      <c r="AJ39" s="3">
        <f t="shared" si="17"/>
        <v>4</v>
      </c>
      <c r="AK39" s="3" t="s">
        <v>65</v>
      </c>
      <c r="AL39" s="3">
        <f t="shared" si="18"/>
        <v>2</v>
      </c>
      <c r="AM39" s="3" t="s">
        <v>67</v>
      </c>
      <c r="AN39" s="3">
        <f t="shared" si="19"/>
        <v>1</v>
      </c>
      <c r="AO39" s="3" t="s">
        <v>64</v>
      </c>
      <c r="AP39" s="3">
        <f t="shared" si="20"/>
        <v>3</v>
      </c>
      <c r="AQ39" s="3" t="s">
        <v>65</v>
      </c>
      <c r="AR39" s="3">
        <f t="shared" si="21"/>
        <v>2</v>
      </c>
      <c r="AS39" s="3" t="s">
        <v>64</v>
      </c>
      <c r="AT39" s="3">
        <f t="shared" si="22"/>
        <v>3</v>
      </c>
      <c r="AU39" s="3" t="s">
        <v>67</v>
      </c>
      <c r="AV39" s="3">
        <f t="shared" si="23"/>
        <v>1</v>
      </c>
      <c r="AW39" s="3" t="s">
        <v>63</v>
      </c>
      <c r="AX39" s="3">
        <f t="shared" si="24"/>
        <v>4</v>
      </c>
      <c r="AY39" s="3" t="s">
        <v>65</v>
      </c>
      <c r="AZ39" s="3">
        <f t="shared" si="25"/>
        <v>2</v>
      </c>
      <c r="BA39" s="3" t="s">
        <v>65</v>
      </c>
      <c r="BB39" s="3">
        <f t="shared" si="26"/>
        <v>2</v>
      </c>
      <c r="BC39" s="3" t="s">
        <v>65</v>
      </c>
      <c r="BD39" s="3">
        <f t="shared" si="27"/>
        <v>2</v>
      </c>
      <c r="BE39" s="3" t="s">
        <v>63</v>
      </c>
      <c r="BF39" s="3">
        <f t="shared" si="28"/>
        <v>4</v>
      </c>
      <c r="BG39" s="3" t="s">
        <v>63</v>
      </c>
      <c r="BH39" s="8">
        <f t="shared" si="29"/>
        <v>4</v>
      </c>
      <c r="BI39" s="11">
        <f t="shared" si="31"/>
        <v>72</v>
      </c>
      <c r="BJ39" s="3" t="s">
        <v>60</v>
      </c>
      <c r="BK39" s="3" t="s">
        <v>61</v>
      </c>
    </row>
    <row r="40" spans="1:65" ht="40.799999999999997" thickBot="1" x14ac:dyDescent="0.35">
      <c r="A40" s="3" t="s">
        <v>64</v>
      </c>
      <c r="B40" s="3">
        <f t="shared" si="0"/>
        <v>3</v>
      </c>
      <c r="C40" s="3" t="s">
        <v>63</v>
      </c>
      <c r="D40" s="3">
        <f t="shared" si="1"/>
        <v>4</v>
      </c>
      <c r="E40" s="3" t="s">
        <v>63</v>
      </c>
      <c r="F40" s="7">
        <f t="shared" si="2"/>
        <v>4</v>
      </c>
      <c r="G40" s="3" t="s">
        <v>67</v>
      </c>
      <c r="H40" s="3">
        <f t="shared" si="3"/>
        <v>1</v>
      </c>
      <c r="I40" s="3" t="s">
        <v>65</v>
      </c>
      <c r="J40" s="3">
        <f t="shared" si="4"/>
        <v>2</v>
      </c>
      <c r="K40" s="3" t="s">
        <v>63</v>
      </c>
      <c r="L40" s="3">
        <f t="shared" si="5"/>
        <v>4</v>
      </c>
      <c r="M40" s="3" t="s">
        <v>67</v>
      </c>
      <c r="N40" s="3">
        <f t="shared" si="6"/>
        <v>1</v>
      </c>
      <c r="O40" s="3" t="s">
        <v>67</v>
      </c>
      <c r="P40" s="3">
        <f t="shared" si="7"/>
        <v>1</v>
      </c>
      <c r="Q40" s="3" t="s">
        <v>65</v>
      </c>
      <c r="R40" s="3">
        <f t="shared" si="8"/>
        <v>2</v>
      </c>
      <c r="S40" s="3" t="s">
        <v>64</v>
      </c>
      <c r="T40" s="3">
        <f t="shared" si="9"/>
        <v>3</v>
      </c>
      <c r="U40" s="3" t="s">
        <v>64</v>
      </c>
      <c r="V40" s="3">
        <f t="shared" si="10"/>
        <v>3</v>
      </c>
      <c r="W40" s="3" t="s">
        <v>63</v>
      </c>
      <c r="X40" s="3">
        <f t="shared" si="11"/>
        <v>4</v>
      </c>
      <c r="Y40" s="3" t="s">
        <v>64</v>
      </c>
      <c r="Z40" s="3">
        <f t="shared" si="12"/>
        <v>3</v>
      </c>
      <c r="AA40" s="3" t="s">
        <v>65</v>
      </c>
      <c r="AB40" s="3">
        <f t="shared" si="13"/>
        <v>2</v>
      </c>
      <c r="AC40" s="3" t="s">
        <v>65</v>
      </c>
      <c r="AD40" s="3">
        <f t="shared" si="14"/>
        <v>2</v>
      </c>
      <c r="AE40" s="3" t="s">
        <v>66</v>
      </c>
      <c r="AF40" s="3">
        <f t="shared" si="15"/>
        <v>0</v>
      </c>
      <c r="AG40" s="3" t="s">
        <v>63</v>
      </c>
      <c r="AH40" s="3">
        <f t="shared" si="16"/>
        <v>4</v>
      </c>
      <c r="AI40" s="3" t="s">
        <v>67</v>
      </c>
      <c r="AJ40" s="3">
        <f t="shared" si="17"/>
        <v>1</v>
      </c>
      <c r="AK40" s="3" t="s">
        <v>64</v>
      </c>
      <c r="AL40" s="3">
        <f t="shared" si="18"/>
        <v>3</v>
      </c>
      <c r="AM40" s="3" t="s">
        <v>64</v>
      </c>
      <c r="AN40" s="3">
        <f t="shared" si="19"/>
        <v>3</v>
      </c>
      <c r="AO40" s="3" t="s">
        <v>63</v>
      </c>
      <c r="AP40" s="3">
        <f t="shared" si="20"/>
        <v>4</v>
      </c>
      <c r="AQ40" s="3" t="s">
        <v>63</v>
      </c>
      <c r="AR40" s="3">
        <f t="shared" si="21"/>
        <v>4</v>
      </c>
      <c r="AS40" s="3" t="s">
        <v>64</v>
      </c>
      <c r="AT40" s="3">
        <f t="shared" si="22"/>
        <v>3</v>
      </c>
      <c r="AU40" s="3" t="s">
        <v>67</v>
      </c>
      <c r="AV40" s="3">
        <f t="shared" si="23"/>
        <v>1</v>
      </c>
      <c r="AW40" s="3" t="s">
        <v>64</v>
      </c>
      <c r="AX40" s="3">
        <f t="shared" si="24"/>
        <v>3</v>
      </c>
      <c r="AY40" s="3" t="s">
        <v>63</v>
      </c>
      <c r="AZ40" s="3">
        <f t="shared" si="25"/>
        <v>4</v>
      </c>
      <c r="BA40" s="3" t="s">
        <v>64</v>
      </c>
      <c r="BB40" s="3">
        <f t="shared" si="26"/>
        <v>3</v>
      </c>
      <c r="BC40" s="3" t="s">
        <v>63</v>
      </c>
      <c r="BD40" s="3">
        <f t="shared" si="27"/>
        <v>4</v>
      </c>
      <c r="BE40" s="3" t="s">
        <v>65</v>
      </c>
      <c r="BF40" s="3">
        <f t="shared" si="28"/>
        <v>2</v>
      </c>
      <c r="BG40" s="3" t="s">
        <v>64</v>
      </c>
      <c r="BH40" s="8">
        <f t="shared" si="29"/>
        <v>3</v>
      </c>
      <c r="BI40" s="9">
        <f t="shared" si="31"/>
        <v>81</v>
      </c>
      <c r="BJ40" s="3" t="s">
        <v>60</v>
      </c>
      <c r="BK40" s="3" t="s">
        <v>126</v>
      </c>
    </row>
    <row r="41" spans="1:65" ht="40.799999999999997" thickBot="1" x14ac:dyDescent="0.35">
      <c r="A41" s="3" t="s">
        <v>67</v>
      </c>
      <c r="B41" s="3">
        <f t="shared" si="0"/>
        <v>1</v>
      </c>
      <c r="C41" s="3" t="s">
        <v>65</v>
      </c>
      <c r="D41" s="3">
        <f t="shared" si="1"/>
        <v>2</v>
      </c>
      <c r="E41" s="3" t="s">
        <v>67</v>
      </c>
      <c r="F41" s="7">
        <f t="shared" si="2"/>
        <v>1</v>
      </c>
      <c r="G41" s="3" t="s">
        <v>63</v>
      </c>
      <c r="H41" s="3">
        <f t="shared" si="3"/>
        <v>4</v>
      </c>
      <c r="I41" s="3" t="s">
        <v>64</v>
      </c>
      <c r="J41" s="3">
        <f t="shared" si="4"/>
        <v>3</v>
      </c>
      <c r="K41" s="3" t="s">
        <v>67</v>
      </c>
      <c r="L41" s="3">
        <f t="shared" si="5"/>
        <v>1</v>
      </c>
      <c r="M41" s="3" t="s">
        <v>63</v>
      </c>
      <c r="N41" s="3">
        <f t="shared" si="6"/>
        <v>4</v>
      </c>
      <c r="O41" s="3" t="s">
        <v>64</v>
      </c>
      <c r="P41" s="3">
        <f t="shared" si="7"/>
        <v>3</v>
      </c>
      <c r="Q41" s="3" t="s">
        <v>67</v>
      </c>
      <c r="R41" s="3">
        <f t="shared" si="8"/>
        <v>1</v>
      </c>
      <c r="S41" s="3" t="s">
        <v>67</v>
      </c>
      <c r="T41" s="3">
        <f t="shared" si="9"/>
        <v>1</v>
      </c>
      <c r="U41" s="3" t="s">
        <v>66</v>
      </c>
      <c r="V41" s="3">
        <f t="shared" si="10"/>
        <v>0</v>
      </c>
      <c r="W41" s="3" t="s">
        <v>67</v>
      </c>
      <c r="X41" s="3">
        <f t="shared" si="11"/>
        <v>1</v>
      </c>
      <c r="Y41" s="3" t="s">
        <v>66</v>
      </c>
      <c r="Z41" s="3">
        <f t="shared" si="12"/>
        <v>0</v>
      </c>
      <c r="AA41" s="3" t="s">
        <v>65</v>
      </c>
      <c r="AB41" s="3">
        <f t="shared" si="13"/>
        <v>2</v>
      </c>
      <c r="AC41" s="3" t="s">
        <v>65</v>
      </c>
      <c r="AD41" s="3">
        <f t="shared" si="14"/>
        <v>2</v>
      </c>
      <c r="AE41" s="3" t="s">
        <v>67</v>
      </c>
      <c r="AF41" s="3">
        <f t="shared" si="15"/>
        <v>1</v>
      </c>
      <c r="AG41" s="3" t="s">
        <v>67</v>
      </c>
      <c r="AH41" s="3">
        <f t="shared" si="16"/>
        <v>1</v>
      </c>
      <c r="AI41" s="3" t="s">
        <v>63</v>
      </c>
      <c r="AJ41" s="3">
        <f t="shared" si="17"/>
        <v>4</v>
      </c>
      <c r="AK41" s="3" t="s">
        <v>66</v>
      </c>
      <c r="AL41" s="3">
        <f t="shared" si="18"/>
        <v>0</v>
      </c>
      <c r="AM41" s="3" t="s">
        <v>66</v>
      </c>
      <c r="AN41" s="3">
        <f t="shared" si="19"/>
        <v>0</v>
      </c>
      <c r="AO41" s="3" t="s">
        <v>67</v>
      </c>
      <c r="AP41" s="3">
        <f t="shared" si="20"/>
        <v>1</v>
      </c>
      <c r="AQ41" s="3" t="s">
        <v>63</v>
      </c>
      <c r="AR41" s="3">
        <f t="shared" si="21"/>
        <v>4</v>
      </c>
      <c r="AS41" s="3" t="s">
        <v>65</v>
      </c>
      <c r="AT41" s="3">
        <f t="shared" si="22"/>
        <v>2</v>
      </c>
      <c r="AU41" s="3" t="s">
        <v>66</v>
      </c>
      <c r="AV41" s="3">
        <f t="shared" si="23"/>
        <v>0</v>
      </c>
      <c r="AW41" s="3" t="s">
        <v>63</v>
      </c>
      <c r="AX41" s="3">
        <f t="shared" si="24"/>
        <v>4</v>
      </c>
      <c r="AY41" s="3" t="s">
        <v>67</v>
      </c>
      <c r="AZ41" s="3">
        <f t="shared" si="25"/>
        <v>1</v>
      </c>
      <c r="BA41" s="3" t="s">
        <v>63</v>
      </c>
      <c r="BB41" s="3">
        <f t="shared" si="26"/>
        <v>4</v>
      </c>
      <c r="BC41" s="3" t="s">
        <v>66</v>
      </c>
      <c r="BD41" s="3">
        <f t="shared" si="27"/>
        <v>0</v>
      </c>
      <c r="BE41" s="3" t="s">
        <v>63</v>
      </c>
      <c r="BF41" s="3">
        <f t="shared" si="28"/>
        <v>4</v>
      </c>
      <c r="BG41" s="3" t="s">
        <v>66</v>
      </c>
      <c r="BH41" s="8">
        <f t="shared" si="29"/>
        <v>0</v>
      </c>
      <c r="BI41" s="11">
        <f t="shared" si="31"/>
        <v>52</v>
      </c>
      <c r="BJ41" s="3" t="s">
        <v>60</v>
      </c>
      <c r="BK41" s="3" t="s">
        <v>61</v>
      </c>
    </row>
    <row r="42" spans="1:65" ht="40.799999999999997" thickBot="1" x14ac:dyDescent="0.35">
      <c r="A42" s="3" t="s">
        <v>63</v>
      </c>
      <c r="B42" s="3">
        <f t="shared" si="0"/>
        <v>4</v>
      </c>
      <c r="C42" s="3" t="s">
        <v>63</v>
      </c>
      <c r="D42" s="3">
        <f t="shared" si="1"/>
        <v>4</v>
      </c>
      <c r="E42" s="3" t="s">
        <v>63</v>
      </c>
      <c r="F42" s="7">
        <f t="shared" si="2"/>
        <v>4</v>
      </c>
      <c r="G42" s="3" t="s">
        <v>66</v>
      </c>
      <c r="H42" s="3">
        <f t="shared" si="3"/>
        <v>0</v>
      </c>
      <c r="I42" s="3" t="s">
        <v>67</v>
      </c>
      <c r="J42" s="3">
        <f t="shared" si="4"/>
        <v>1</v>
      </c>
      <c r="K42" s="3" t="s">
        <v>63</v>
      </c>
      <c r="L42" s="3">
        <f t="shared" si="5"/>
        <v>4</v>
      </c>
      <c r="M42" s="3" t="s">
        <v>66</v>
      </c>
      <c r="N42" s="3">
        <f t="shared" si="6"/>
        <v>0</v>
      </c>
      <c r="O42" s="3" t="s">
        <v>65</v>
      </c>
      <c r="P42" s="3">
        <f t="shared" si="7"/>
        <v>2</v>
      </c>
      <c r="Q42" s="3" t="s">
        <v>64</v>
      </c>
      <c r="R42" s="3">
        <f t="shared" si="8"/>
        <v>3</v>
      </c>
      <c r="S42" s="3" t="s">
        <v>63</v>
      </c>
      <c r="T42" s="3">
        <f t="shared" si="9"/>
        <v>4</v>
      </c>
      <c r="U42" s="3" t="s">
        <v>66</v>
      </c>
      <c r="V42" s="3">
        <f t="shared" si="10"/>
        <v>0</v>
      </c>
      <c r="W42" s="3" t="s">
        <v>63</v>
      </c>
      <c r="X42" s="3">
        <f t="shared" si="11"/>
        <v>4</v>
      </c>
      <c r="Y42" s="3" t="s">
        <v>63</v>
      </c>
      <c r="Z42" s="3">
        <f t="shared" si="12"/>
        <v>4</v>
      </c>
      <c r="AA42" s="3" t="s">
        <v>64</v>
      </c>
      <c r="AB42" s="3">
        <f t="shared" si="13"/>
        <v>3</v>
      </c>
      <c r="AC42" s="3" t="s">
        <v>65</v>
      </c>
      <c r="AD42" s="3">
        <f t="shared" si="14"/>
        <v>2</v>
      </c>
      <c r="AE42" s="3" t="s">
        <v>67</v>
      </c>
      <c r="AF42" s="3">
        <f t="shared" si="15"/>
        <v>1</v>
      </c>
      <c r="AG42" s="3" t="s">
        <v>63</v>
      </c>
      <c r="AH42" s="3">
        <f t="shared" si="16"/>
        <v>4</v>
      </c>
      <c r="AI42" s="3" t="s">
        <v>63</v>
      </c>
      <c r="AJ42" s="3">
        <f t="shared" si="17"/>
        <v>4</v>
      </c>
      <c r="AK42" s="3" t="s">
        <v>66</v>
      </c>
      <c r="AL42" s="3">
        <f t="shared" si="18"/>
        <v>0</v>
      </c>
      <c r="AM42" s="3" t="s">
        <v>64</v>
      </c>
      <c r="AN42" s="3">
        <f t="shared" si="19"/>
        <v>3</v>
      </c>
      <c r="AO42" s="3" t="s">
        <v>65</v>
      </c>
      <c r="AP42" s="3">
        <f t="shared" si="20"/>
        <v>2</v>
      </c>
      <c r="AQ42" s="3" t="s">
        <v>66</v>
      </c>
      <c r="AR42" s="3">
        <f t="shared" si="21"/>
        <v>0</v>
      </c>
      <c r="AS42" s="3" t="s">
        <v>63</v>
      </c>
      <c r="AT42" s="3">
        <f t="shared" si="22"/>
        <v>4</v>
      </c>
      <c r="AU42" s="3" t="s">
        <v>65</v>
      </c>
      <c r="AV42" s="3">
        <f t="shared" si="23"/>
        <v>2</v>
      </c>
      <c r="AW42" s="3" t="s">
        <v>63</v>
      </c>
      <c r="AX42" s="3">
        <f t="shared" si="24"/>
        <v>4</v>
      </c>
      <c r="AY42" s="3" t="s">
        <v>63</v>
      </c>
      <c r="AZ42" s="3">
        <f t="shared" si="25"/>
        <v>4</v>
      </c>
      <c r="BA42" s="3" t="s">
        <v>63</v>
      </c>
      <c r="BB42" s="3">
        <f t="shared" si="26"/>
        <v>4</v>
      </c>
      <c r="BC42" s="3" t="s">
        <v>66</v>
      </c>
      <c r="BD42" s="3">
        <f t="shared" si="27"/>
        <v>0</v>
      </c>
      <c r="BE42" s="3" t="s">
        <v>65</v>
      </c>
      <c r="BF42" s="3">
        <f t="shared" si="28"/>
        <v>2</v>
      </c>
      <c r="BG42" s="3" t="s">
        <v>64</v>
      </c>
      <c r="BH42" s="8">
        <f t="shared" si="29"/>
        <v>3</v>
      </c>
      <c r="BI42" s="11">
        <f t="shared" si="31"/>
        <v>76</v>
      </c>
      <c r="BJ42" s="3" t="s">
        <v>60</v>
      </c>
      <c r="BK42" s="3" t="s">
        <v>61</v>
      </c>
    </row>
    <row r="43" spans="1:65" ht="40.799999999999997" thickBot="1" x14ac:dyDescent="0.35">
      <c r="A43" s="3" t="s">
        <v>67</v>
      </c>
      <c r="B43" s="3">
        <f t="shared" si="0"/>
        <v>1</v>
      </c>
      <c r="C43" s="3" t="s">
        <v>64</v>
      </c>
      <c r="D43" s="3">
        <f t="shared" si="1"/>
        <v>3</v>
      </c>
      <c r="E43" s="3" t="s">
        <v>65</v>
      </c>
      <c r="F43" s="7">
        <f t="shared" si="2"/>
        <v>2</v>
      </c>
      <c r="G43" s="3" t="s">
        <v>65</v>
      </c>
      <c r="H43" s="3">
        <f t="shared" si="3"/>
        <v>2</v>
      </c>
      <c r="I43" s="3" t="s">
        <v>65</v>
      </c>
      <c r="J43" s="3">
        <f t="shared" si="4"/>
        <v>2</v>
      </c>
      <c r="K43" s="3" t="s">
        <v>65</v>
      </c>
      <c r="L43" s="3">
        <f t="shared" si="5"/>
        <v>2</v>
      </c>
      <c r="M43" s="3" t="s">
        <v>64</v>
      </c>
      <c r="N43" s="3">
        <f t="shared" si="6"/>
        <v>3</v>
      </c>
      <c r="O43" s="3" t="s">
        <v>64</v>
      </c>
      <c r="P43" s="3">
        <f t="shared" si="7"/>
        <v>3</v>
      </c>
      <c r="Q43" s="3" t="s">
        <v>65</v>
      </c>
      <c r="R43" s="3">
        <f t="shared" si="8"/>
        <v>2</v>
      </c>
      <c r="S43" s="3" t="s">
        <v>67</v>
      </c>
      <c r="T43" s="3">
        <f t="shared" si="9"/>
        <v>1</v>
      </c>
      <c r="U43" s="3" t="s">
        <v>66</v>
      </c>
      <c r="V43" s="3">
        <f t="shared" si="10"/>
        <v>0</v>
      </c>
      <c r="W43" s="3" t="s">
        <v>63</v>
      </c>
      <c r="X43" s="3">
        <f t="shared" si="11"/>
        <v>4</v>
      </c>
      <c r="Y43" s="3" t="s">
        <v>65</v>
      </c>
      <c r="Z43" s="3">
        <f t="shared" si="12"/>
        <v>2</v>
      </c>
      <c r="AA43" s="3" t="s">
        <v>64</v>
      </c>
      <c r="AB43" s="3">
        <f t="shared" si="13"/>
        <v>3</v>
      </c>
      <c r="AC43" s="3" t="s">
        <v>67</v>
      </c>
      <c r="AD43" s="3">
        <f t="shared" si="14"/>
        <v>1</v>
      </c>
      <c r="AE43" s="3" t="s">
        <v>66</v>
      </c>
      <c r="AF43" s="3">
        <f t="shared" si="15"/>
        <v>0</v>
      </c>
      <c r="AG43" s="3" t="s">
        <v>64</v>
      </c>
      <c r="AH43" s="3">
        <f t="shared" si="16"/>
        <v>3</v>
      </c>
      <c r="AI43" s="3" t="s">
        <v>65</v>
      </c>
      <c r="AJ43" s="3">
        <f t="shared" si="17"/>
        <v>2</v>
      </c>
      <c r="AK43" s="3" t="s">
        <v>66</v>
      </c>
      <c r="AL43" s="3">
        <f t="shared" si="18"/>
        <v>0</v>
      </c>
      <c r="AM43" s="3" t="s">
        <v>66</v>
      </c>
      <c r="AN43" s="3">
        <f t="shared" si="19"/>
        <v>0</v>
      </c>
      <c r="AO43" s="3" t="s">
        <v>66</v>
      </c>
      <c r="AP43" s="3">
        <f t="shared" si="20"/>
        <v>0</v>
      </c>
      <c r="AQ43" s="3" t="s">
        <v>63</v>
      </c>
      <c r="AR43" s="3">
        <f t="shared" si="21"/>
        <v>4</v>
      </c>
      <c r="AS43" s="3" t="s">
        <v>67</v>
      </c>
      <c r="AT43" s="3">
        <f t="shared" si="22"/>
        <v>1</v>
      </c>
      <c r="AU43" s="3" t="s">
        <v>67</v>
      </c>
      <c r="AV43" s="3">
        <f t="shared" si="23"/>
        <v>1</v>
      </c>
      <c r="AW43" s="3" t="s">
        <v>67</v>
      </c>
      <c r="AX43" s="3">
        <f t="shared" si="24"/>
        <v>1</v>
      </c>
      <c r="AY43" s="3" t="s">
        <v>65</v>
      </c>
      <c r="AZ43" s="3">
        <f t="shared" si="25"/>
        <v>2</v>
      </c>
      <c r="BA43" s="3" t="s">
        <v>64</v>
      </c>
      <c r="BB43" s="3">
        <f t="shared" si="26"/>
        <v>3</v>
      </c>
      <c r="BC43" s="3" t="s">
        <v>66</v>
      </c>
      <c r="BD43" s="3">
        <f t="shared" si="27"/>
        <v>0</v>
      </c>
      <c r="BE43" s="3" t="s">
        <v>64</v>
      </c>
      <c r="BF43" s="3">
        <f t="shared" si="28"/>
        <v>3</v>
      </c>
      <c r="BG43" s="3" t="s">
        <v>65</v>
      </c>
      <c r="BH43" s="8">
        <f t="shared" si="29"/>
        <v>2</v>
      </c>
      <c r="BI43" s="11">
        <f t="shared" si="31"/>
        <v>53</v>
      </c>
      <c r="BJ43" s="3" t="s">
        <v>105</v>
      </c>
      <c r="BK43" s="3" t="s">
        <v>126</v>
      </c>
    </row>
    <row r="44" spans="1:65" ht="40.799999999999997" thickBot="1" x14ac:dyDescent="0.35">
      <c r="A44" s="3" t="s">
        <v>64</v>
      </c>
      <c r="B44" s="3">
        <f t="shared" si="0"/>
        <v>3</v>
      </c>
      <c r="C44" s="3" t="s">
        <v>65</v>
      </c>
      <c r="D44" s="3">
        <f t="shared" si="1"/>
        <v>2</v>
      </c>
      <c r="E44" s="3" t="s">
        <v>64</v>
      </c>
      <c r="F44" s="7">
        <f t="shared" si="2"/>
        <v>3</v>
      </c>
      <c r="G44" s="3" t="s">
        <v>65</v>
      </c>
      <c r="H44" s="3">
        <f t="shared" si="3"/>
        <v>2</v>
      </c>
      <c r="I44" s="3" t="s">
        <v>65</v>
      </c>
      <c r="J44" s="3">
        <f t="shared" si="4"/>
        <v>2</v>
      </c>
      <c r="K44" s="3" t="s">
        <v>65</v>
      </c>
      <c r="L44" s="3">
        <f t="shared" si="5"/>
        <v>2</v>
      </c>
      <c r="M44" s="3" t="s">
        <v>64</v>
      </c>
      <c r="N44" s="3">
        <f t="shared" si="6"/>
        <v>3</v>
      </c>
      <c r="O44" s="3" t="s">
        <v>67</v>
      </c>
      <c r="P44" s="3">
        <f t="shared" si="7"/>
        <v>1</v>
      </c>
      <c r="Q44" s="3" t="s">
        <v>64</v>
      </c>
      <c r="R44" s="3">
        <f t="shared" si="8"/>
        <v>3</v>
      </c>
      <c r="S44" s="3" t="s">
        <v>64</v>
      </c>
      <c r="T44" s="3">
        <f t="shared" si="9"/>
        <v>3</v>
      </c>
      <c r="U44" s="3" t="s">
        <v>67</v>
      </c>
      <c r="V44" s="3">
        <f t="shared" si="10"/>
        <v>1</v>
      </c>
      <c r="W44" s="3" t="s">
        <v>64</v>
      </c>
      <c r="X44" s="3">
        <f t="shared" si="11"/>
        <v>3</v>
      </c>
      <c r="Y44" s="3" t="s">
        <v>63</v>
      </c>
      <c r="Z44" s="3">
        <f t="shared" si="12"/>
        <v>4</v>
      </c>
      <c r="AA44" s="3" t="s">
        <v>64</v>
      </c>
      <c r="AB44" s="3">
        <f t="shared" si="13"/>
        <v>3</v>
      </c>
      <c r="AC44" s="3" t="s">
        <v>64</v>
      </c>
      <c r="AD44" s="3">
        <f t="shared" si="14"/>
        <v>3</v>
      </c>
      <c r="AE44" s="3" t="s">
        <v>64</v>
      </c>
      <c r="AF44" s="3">
        <f t="shared" si="15"/>
        <v>3</v>
      </c>
      <c r="AG44" s="3" t="s">
        <v>63</v>
      </c>
      <c r="AH44" s="3">
        <f t="shared" si="16"/>
        <v>4</v>
      </c>
      <c r="AI44" s="3" t="s">
        <v>64</v>
      </c>
      <c r="AJ44" s="3">
        <f t="shared" si="17"/>
        <v>3</v>
      </c>
      <c r="AK44" s="3" t="s">
        <v>63</v>
      </c>
      <c r="AL44" s="3">
        <f t="shared" si="18"/>
        <v>4</v>
      </c>
      <c r="AM44" s="3" t="s">
        <v>63</v>
      </c>
      <c r="AN44" s="3">
        <f t="shared" si="19"/>
        <v>4</v>
      </c>
      <c r="AO44" s="3" t="s">
        <v>65</v>
      </c>
      <c r="AP44" s="3">
        <f t="shared" si="20"/>
        <v>2</v>
      </c>
      <c r="AQ44" s="3" t="s">
        <v>64</v>
      </c>
      <c r="AR44" s="3">
        <f t="shared" si="21"/>
        <v>3</v>
      </c>
      <c r="AS44" s="3" t="s">
        <v>63</v>
      </c>
      <c r="AT44" s="3">
        <f t="shared" si="22"/>
        <v>4</v>
      </c>
      <c r="AU44" s="3" t="s">
        <v>67</v>
      </c>
      <c r="AV44" s="3">
        <f t="shared" si="23"/>
        <v>1</v>
      </c>
      <c r="AW44" s="3" t="s">
        <v>64</v>
      </c>
      <c r="AX44" s="3">
        <f t="shared" si="24"/>
        <v>3</v>
      </c>
      <c r="AY44" s="3" t="s">
        <v>63</v>
      </c>
      <c r="AZ44" s="3">
        <f t="shared" si="25"/>
        <v>4</v>
      </c>
      <c r="BA44" s="3" t="s">
        <v>65</v>
      </c>
      <c r="BB44" s="3">
        <f t="shared" si="26"/>
        <v>2</v>
      </c>
      <c r="BC44" s="3" t="s">
        <v>66</v>
      </c>
      <c r="BD44" s="3">
        <f t="shared" si="27"/>
        <v>0</v>
      </c>
      <c r="BE44" s="3" t="s">
        <v>65</v>
      </c>
      <c r="BF44" s="3">
        <f t="shared" si="28"/>
        <v>2</v>
      </c>
      <c r="BG44" s="3" t="s">
        <v>63</v>
      </c>
      <c r="BH44" s="8">
        <f t="shared" si="29"/>
        <v>4</v>
      </c>
      <c r="BI44" s="9">
        <f t="shared" si="31"/>
        <v>81</v>
      </c>
      <c r="BJ44" s="3" t="s">
        <v>105</v>
      </c>
      <c r="BK44" s="3" t="s">
        <v>117</v>
      </c>
    </row>
    <row r="45" spans="1:65" ht="40.799999999999997" thickBot="1" x14ac:dyDescent="0.35">
      <c r="A45" s="3" t="s">
        <v>65</v>
      </c>
      <c r="B45" s="3">
        <f t="shared" si="0"/>
        <v>2</v>
      </c>
      <c r="C45" s="3" t="s">
        <v>64</v>
      </c>
      <c r="D45" s="3">
        <f t="shared" si="1"/>
        <v>3</v>
      </c>
      <c r="E45" s="3" t="s">
        <v>64</v>
      </c>
      <c r="F45" s="7">
        <f t="shared" si="2"/>
        <v>3</v>
      </c>
      <c r="G45" s="3" t="s">
        <v>65</v>
      </c>
      <c r="H45" s="3">
        <f t="shared" si="3"/>
        <v>2</v>
      </c>
      <c r="I45" s="3" t="s">
        <v>65</v>
      </c>
      <c r="J45" s="3">
        <f t="shared" si="4"/>
        <v>2</v>
      </c>
      <c r="K45" s="3" t="s">
        <v>64</v>
      </c>
      <c r="L45" s="3">
        <f t="shared" si="5"/>
        <v>3</v>
      </c>
      <c r="M45" s="3" t="s">
        <v>65</v>
      </c>
      <c r="N45" s="3">
        <f t="shared" si="6"/>
        <v>2</v>
      </c>
      <c r="O45" s="3" t="s">
        <v>65</v>
      </c>
      <c r="P45" s="3">
        <f t="shared" si="7"/>
        <v>2</v>
      </c>
      <c r="Q45" s="3" t="s">
        <v>65</v>
      </c>
      <c r="R45" s="3">
        <f t="shared" si="8"/>
        <v>2</v>
      </c>
      <c r="S45" s="3" t="s">
        <v>64</v>
      </c>
      <c r="T45" s="3">
        <f t="shared" si="9"/>
        <v>3</v>
      </c>
      <c r="U45" s="3" t="s">
        <v>65</v>
      </c>
      <c r="V45" s="3">
        <f t="shared" si="10"/>
        <v>2</v>
      </c>
      <c r="W45" s="3" t="s">
        <v>63</v>
      </c>
      <c r="X45" s="3">
        <f t="shared" si="11"/>
        <v>4</v>
      </c>
      <c r="Y45" s="3" t="s">
        <v>63</v>
      </c>
      <c r="Z45" s="3">
        <f t="shared" si="12"/>
        <v>4</v>
      </c>
      <c r="AA45" s="3" t="s">
        <v>64</v>
      </c>
      <c r="AB45" s="3">
        <f t="shared" si="13"/>
        <v>3</v>
      </c>
      <c r="AC45" s="3" t="s">
        <v>66</v>
      </c>
      <c r="AD45" s="3">
        <f t="shared" si="14"/>
        <v>0</v>
      </c>
      <c r="AE45" s="3" t="s">
        <v>66</v>
      </c>
      <c r="AF45" s="3">
        <f t="shared" si="15"/>
        <v>0</v>
      </c>
      <c r="AG45" s="3" t="s">
        <v>64</v>
      </c>
      <c r="AH45" s="3">
        <f t="shared" si="16"/>
        <v>3</v>
      </c>
      <c r="AI45" s="3" t="s">
        <v>64</v>
      </c>
      <c r="AJ45" s="3">
        <f t="shared" si="17"/>
        <v>3</v>
      </c>
      <c r="AK45" s="3" t="s">
        <v>66</v>
      </c>
      <c r="AL45" s="3">
        <f t="shared" si="18"/>
        <v>0</v>
      </c>
      <c r="AM45" s="3" t="s">
        <v>66</v>
      </c>
      <c r="AN45" s="3">
        <f t="shared" si="19"/>
        <v>0</v>
      </c>
      <c r="AO45" s="3" t="s">
        <v>66</v>
      </c>
      <c r="AP45" s="3">
        <f t="shared" si="20"/>
        <v>0</v>
      </c>
      <c r="AQ45" s="3" t="s">
        <v>64</v>
      </c>
      <c r="AR45" s="3">
        <f t="shared" si="21"/>
        <v>3</v>
      </c>
      <c r="AS45" s="3" t="s">
        <v>64</v>
      </c>
      <c r="AT45" s="3">
        <f t="shared" si="22"/>
        <v>3</v>
      </c>
      <c r="AU45" s="3" t="s">
        <v>65</v>
      </c>
      <c r="AV45" s="3">
        <f t="shared" si="23"/>
        <v>2</v>
      </c>
      <c r="AW45" s="3" t="s">
        <v>64</v>
      </c>
      <c r="AX45" s="3">
        <f t="shared" si="24"/>
        <v>3</v>
      </c>
      <c r="AY45" s="3" t="s">
        <v>63</v>
      </c>
      <c r="AZ45" s="3">
        <f t="shared" si="25"/>
        <v>4</v>
      </c>
      <c r="BA45" s="3" t="s">
        <v>63</v>
      </c>
      <c r="BB45" s="3">
        <f t="shared" si="26"/>
        <v>4</v>
      </c>
      <c r="BC45" s="3" t="s">
        <v>66</v>
      </c>
      <c r="BD45" s="3">
        <f t="shared" si="27"/>
        <v>0</v>
      </c>
      <c r="BE45" s="3" t="s">
        <v>64</v>
      </c>
      <c r="BF45" s="3">
        <f t="shared" si="28"/>
        <v>3</v>
      </c>
      <c r="BG45" s="3" t="s">
        <v>63</v>
      </c>
      <c r="BH45" s="8">
        <f t="shared" si="29"/>
        <v>4</v>
      </c>
      <c r="BI45" s="11">
        <f t="shared" si="31"/>
        <v>69</v>
      </c>
      <c r="BJ45" s="3" t="s">
        <v>105</v>
      </c>
      <c r="BK45" s="3" t="s">
        <v>126</v>
      </c>
    </row>
    <row r="46" spans="1:65" ht="40.799999999999997" thickBot="1" x14ac:dyDescent="0.35">
      <c r="A46" s="3" t="s">
        <v>63</v>
      </c>
      <c r="B46" s="3">
        <f t="shared" si="0"/>
        <v>4</v>
      </c>
      <c r="C46" s="3" t="s">
        <v>63</v>
      </c>
      <c r="D46" s="3">
        <f t="shared" si="1"/>
        <v>4</v>
      </c>
      <c r="E46" s="3" t="s">
        <v>63</v>
      </c>
      <c r="F46" s="7">
        <f t="shared" si="2"/>
        <v>4</v>
      </c>
      <c r="G46" s="3" t="s">
        <v>65</v>
      </c>
      <c r="H46" s="3">
        <f t="shared" si="3"/>
        <v>2</v>
      </c>
      <c r="I46" s="3" t="s">
        <v>67</v>
      </c>
      <c r="J46" s="3">
        <f t="shared" si="4"/>
        <v>1</v>
      </c>
      <c r="K46" s="3" t="s">
        <v>64</v>
      </c>
      <c r="L46" s="3">
        <f t="shared" si="5"/>
        <v>3</v>
      </c>
      <c r="M46" s="3" t="s">
        <v>65</v>
      </c>
      <c r="N46" s="3">
        <f t="shared" si="6"/>
        <v>2</v>
      </c>
      <c r="O46" s="3" t="s">
        <v>64</v>
      </c>
      <c r="P46" s="3">
        <f t="shared" si="7"/>
        <v>3</v>
      </c>
      <c r="Q46" s="3" t="s">
        <v>65</v>
      </c>
      <c r="R46" s="3">
        <f t="shared" si="8"/>
        <v>2</v>
      </c>
      <c r="S46" s="3" t="s">
        <v>67</v>
      </c>
      <c r="T46" s="3">
        <f t="shared" si="9"/>
        <v>1</v>
      </c>
      <c r="U46" s="3" t="s">
        <v>66</v>
      </c>
      <c r="V46" s="3">
        <f t="shared" si="10"/>
        <v>0</v>
      </c>
      <c r="W46" s="3" t="s">
        <v>64</v>
      </c>
      <c r="X46" s="3">
        <f t="shared" si="11"/>
        <v>3</v>
      </c>
      <c r="Y46" s="3" t="s">
        <v>64</v>
      </c>
      <c r="Z46" s="3">
        <f t="shared" si="12"/>
        <v>3</v>
      </c>
      <c r="AA46" s="3" t="s">
        <v>65</v>
      </c>
      <c r="AB46" s="3">
        <f t="shared" si="13"/>
        <v>2</v>
      </c>
      <c r="AC46" s="3" t="s">
        <v>64</v>
      </c>
      <c r="AD46" s="3">
        <f t="shared" si="14"/>
        <v>3</v>
      </c>
      <c r="AE46" s="3" t="s">
        <v>67</v>
      </c>
      <c r="AF46" s="3">
        <f t="shared" si="15"/>
        <v>1</v>
      </c>
      <c r="AG46" s="3" t="s">
        <v>64</v>
      </c>
      <c r="AH46" s="3">
        <f t="shared" si="16"/>
        <v>3</v>
      </c>
      <c r="AI46" s="3" t="s">
        <v>67</v>
      </c>
      <c r="AJ46" s="3">
        <f t="shared" si="17"/>
        <v>1</v>
      </c>
      <c r="AK46" s="3" t="s">
        <v>66</v>
      </c>
      <c r="AL46" s="3">
        <f t="shared" si="18"/>
        <v>0</v>
      </c>
      <c r="AM46" s="3" t="s">
        <v>66</v>
      </c>
      <c r="AN46" s="3">
        <f t="shared" si="19"/>
        <v>0</v>
      </c>
      <c r="AO46" s="3" t="s">
        <v>65</v>
      </c>
      <c r="AP46" s="3">
        <f t="shared" si="20"/>
        <v>2</v>
      </c>
      <c r="AQ46" s="3" t="s">
        <v>66</v>
      </c>
      <c r="AR46" s="3">
        <f t="shared" si="21"/>
        <v>0</v>
      </c>
      <c r="AS46" s="3" t="s">
        <v>67</v>
      </c>
      <c r="AT46" s="3">
        <f t="shared" si="22"/>
        <v>1</v>
      </c>
      <c r="AU46" s="3" t="s">
        <v>67</v>
      </c>
      <c r="AV46" s="3">
        <f t="shared" si="23"/>
        <v>1</v>
      </c>
      <c r="AW46" s="3" t="s">
        <v>65</v>
      </c>
      <c r="AX46" s="3">
        <f t="shared" si="24"/>
        <v>2</v>
      </c>
      <c r="AY46" s="3" t="s">
        <v>65</v>
      </c>
      <c r="AZ46" s="3">
        <f t="shared" si="25"/>
        <v>2</v>
      </c>
      <c r="BA46" s="3" t="s">
        <v>65</v>
      </c>
      <c r="BB46" s="3">
        <f t="shared" si="26"/>
        <v>2</v>
      </c>
      <c r="BC46" s="3" t="s">
        <v>67</v>
      </c>
      <c r="BD46" s="3">
        <f t="shared" si="27"/>
        <v>1</v>
      </c>
      <c r="BE46" s="3" t="s">
        <v>63</v>
      </c>
      <c r="BF46" s="3">
        <f t="shared" si="28"/>
        <v>4</v>
      </c>
      <c r="BG46" s="3" t="s">
        <v>63</v>
      </c>
      <c r="BH46" s="8">
        <f t="shared" si="29"/>
        <v>4</v>
      </c>
      <c r="BI46" s="11">
        <f t="shared" si="31"/>
        <v>61</v>
      </c>
      <c r="BJ46" s="3" t="s">
        <v>60</v>
      </c>
      <c r="BK46" s="3" t="s">
        <v>126</v>
      </c>
    </row>
    <row r="47" spans="1:65" ht="40.799999999999997" thickBot="1" x14ac:dyDescent="0.35">
      <c r="A47" s="3" t="s">
        <v>64</v>
      </c>
      <c r="B47" s="3">
        <f t="shared" si="0"/>
        <v>3</v>
      </c>
      <c r="C47" s="3" t="s">
        <v>63</v>
      </c>
      <c r="D47" s="3">
        <f t="shared" si="1"/>
        <v>4</v>
      </c>
      <c r="E47" s="3" t="s">
        <v>63</v>
      </c>
      <c r="F47" s="7">
        <f t="shared" si="2"/>
        <v>4</v>
      </c>
      <c r="G47" s="3" t="s">
        <v>64</v>
      </c>
      <c r="H47" s="3">
        <f t="shared" si="3"/>
        <v>3</v>
      </c>
      <c r="I47" s="3" t="s">
        <v>64</v>
      </c>
      <c r="J47" s="3">
        <f t="shared" si="4"/>
        <v>3</v>
      </c>
      <c r="K47" s="3" t="s">
        <v>63</v>
      </c>
      <c r="L47" s="3">
        <f t="shared" si="5"/>
        <v>4</v>
      </c>
      <c r="M47" s="3" t="s">
        <v>65</v>
      </c>
      <c r="N47" s="3">
        <f t="shared" si="6"/>
        <v>2</v>
      </c>
      <c r="O47" s="3" t="s">
        <v>67</v>
      </c>
      <c r="P47" s="3">
        <f t="shared" si="7"/>
        <v>1</v>
      </c>
      <c r="Q47" s="3" t="s">
        <v>64</v>
      </c>
      <c r="R47" s="3">
        <f t="shared" si="8"/>
        <v>3</v>
      </c>
      <c r="S47" s="3" t="s">
        <v>64</v>
      </c>
      <c r="T47" s="3">
        <f t="shared" si="9"/>
        <v>3</v>
      </c>
      <c r="U47" s="3" t="s">
        <v>65</v>
      </c>
      <c r="V47" s="3">
        <f t="shared" si="10"/>
        <v>2</v>
      </c>
      <c r="W47" s="3" t="s">
        <v>65</v>
      </c>
      <c r="X47" s="3">
        <f t="shared" si="11"/>
        <v>2</v>
      </c>
      <c r="Y47" s="3" t="s">
        <v>67</v>
      </c>
      <c r="Z47" s="3">
        <f t="shared" si="12"/>
        <v>1</v>
      </c>
      <c r="AA47" s="3" t="s">
        <v>64</v>
      </c>
      <c r="AB47" s="3">
        <f t="shared" si="13"/>
        <v>3</v>
      </c>
      <c r="AC47" s="3" t="s">
        <v>65</v>
      </c>
      <c r="AD47" s="3">
        <f t="shared" si="14"/>
        <v>2</v>
      </c>
      <c r="AE47" s="3" t="s">
        <v>64</v>
      </c>
      <c r="AF47" s="3">
        <f t="shared" si="15"/>
        <v>3</v>
      </c>
      <c r="AG47" s="3" t="s">
        <v>64</v>
      </c>
      <c r="AH47" s="3">
        <f t="shared" si="16"/>
        <v>3</v>
      </c>
      <c r="AI47" s="3" t="s">
        <v>63</v>
      </c>
      <c r="AJ47" s="3">
        <f t="shared" si="17"/>
        <v>4</v>
      </c>
      <c r="AK47" s="3" t="s">
        <v>64</v>
      </c>
      <c r="AL47" s="3">
        <f t="shared" si="18"/>
        <v>3</v>
      </c>
      <c r="AM47" s="3" t="s">
        <v>67</v>
      </c>
      <c r="AN47" s="3">
        <f t="shared" si="19"/>
        <v>1</v>
      </c>
      <c r="AO47" s="3" t="s">
        <v>67</v>
      </c>
      <c r="AP47" s="3">
        <f t="shared" si="20"/>
        <v>1</v>
      </c>
      <c r="AQ47" s="3" t="s">
        <v>64</v>
      </c>
      <c r="AR47" s="3">
        <f t="shared" si="21"/>
        <v>3</v>
      </c>
      <c r="AS47" s="3" t="s">
        <v>65</v>
      </c>
      <c r="AT47" s="3">
        <f t="shared" si="22"/>
        <v>2</v>
      </c>
      <c r="AU47" s="3" t="s">
        <v>65</v>
      </c>
      <c r="AV47" s="3">
        <f t="shared" si="23"/>
        <v>2</v>
      </c>
      <c r="AW47" s="3" t="s">
        <v>64</v>
      </c>
      <c r="AX47" s="3">
        <f t="shared" si="24"/>
        <v>3</v>
      </c>
      <c r="AY47" s="3" t="s">
        <v>63</v>
      </c>
      <c r="AZ47" s="3">
        <f t="shared" si="25"/>
        <v>4</v>
      </c>
      <c r="BA47" s="3" t="s">
        <v>64</v>
      </c>
      <c r="BB47" s="3">
        <f t="shared" si="26"/>
        <v>3</v>
      </c>
      <c r="BC47" s="3" t="s">
        <v>66</v>
      </c>
      <c r="BD47" s="3">
        <f t="shared" si="27"/>
        <v>0</v>
      </c>
      <c r="BE47" s="3" t="s">
        <v>63</v>
      </c>
      <c r="BF47" s="3">
        <f t="shared" si="28"/>
        <v>4</v>
      </c>
      <c r="BG47" s="3" t="s">
        <v>67</v>
      </c>
      <c r="BH47" s="8">
        <f t="shared" si="29"/>
        <v>1</v>
      </c>
      <c r="BI47" s="11">
        <f t="shared" si="31"/>
        <v>77</v>
      </c>
      <c r="BJ47" s="3" t="s">
        <v>105</v>
      </c>
      <c r="BK47" s="3" t="s">
        <v>126</v>
      </c>
    </row>
    <row r="48" spans="1:65" ht="40.799999999999997" thickBot="1" x14ac:dyDescent="0.35">
      <c r="A48" s="3" t="s">
        <v>64</v>
      </c>
      <c r="B48" s="3">
        <f t="shared" si="0"/>
        <v>3</v>
      </c>
      <c r="C48" s="3" t="s">
        <v>65</v>
      </c>
      <c r="D48" s="3">
        <f t="shared" si="1"/>
        <v>2</v>
      </c>
      <c r="E48" s="3" t="s">
        <v>64</v>
      </c>
      <c r="F48" s="7">
        <f t="shared" si="2"/>
        <v>3</v>
      </c>
      <c r="G48" s="3" t="s">
        <v>65</v>
      </c>
      <c r="H48" s="3">
        <f t="shared" si="3"/>
        <v>2</v>
      </c>
      <c r="I48" s="3" t="s">
        <v>65</v>
      </c>
      <c r="J48" s="3">
        <f t="shared" si="4"/>
        <v>2</v>
      </c>
      <c r="K48" s="3" t="s">
        <v>64</v>
      </c>
      <c r="L48" s="3">
        <f t="shared" si="5"/>
        <v>3</v>
      </c>
      <c r="M48" s="3" t="s">
        <v>65</v>
      </c>
      <c r="N48" s="3">
        <f t="shared" si="6"/>
        <v>2</v>
      </c>
      <c r="O48" s="3" t="s">
        <v>65</v>
      </c>
      <c r="P48" s="3">
        <f t="shared" si="7"/>
        <v>2</v>
      </c>
      <c r="Q48" s="3" t="s">
        <v>65</v>
      </c>
      <c r="R48" s="3">
        <f t="shared" si="8"/>
        <v>2</v>
      </c>
      <c r="S48" s="3" t="s">
        <v>65</v>
      </c>
      <c r="T48" s="3">
        <f t="shared" si="9"/>
        <v>2</v>
      </c>
      <c r="U48" s="3" t="s">
        <v>63</v>
      </c>
      <c r="V48" s="3">
        <f t="shared" si="10"/>
        <v>4</v>
      </c>
      <c r="W48" s="3" t="s">
        <v>64</v>
      </c>
      <c r="X48" s="3">
        <f t="shared" si="11"/>
        <v>3</v>
      </c>
      <c r="Y48" s="3" t="s">
        <v>64</v>
      </c>
      <c r="Z48" s="3">
        <f t="shared" si="12"/>
        <v>3</v>
      </c>
      <c r="AA48" s="3" t="s">
        <v>64</v>
      </c>
      <c r="AB48" s="3">
        <f t="shared" si="13"/>
        <v>3</v>
      </c>
      <c r="AC48" s="3" t="s">
        <v>67</v>
      </c>
      <c r="AD48" s="3">
        <f t="shared" si="14"/>
        <v>1</v>
      </c>
      <c r="AE48" s="3" t="s">
        <v>66</v>
      </c>
      <c r="AF48" s="3">
        <f t="shared" si="15"/>
        <v>0</v>
      </c>
      <c r="AG48" s="3" t="s">
        <v>65</v>
      </c>
      <c r="AH48" s="3">
        <f t="shared" si="16"/>
        <v>2</v>
      </c>
      <c r="AI48" s="3" t="s">
        <v>65</v>
      </c>
      <c r="AJ48" s="3">
        <f t="shared" si="17"/>
        <v>2</v>
      </c>
      <c r="AK48" s="3" t="s">
        <v>65</v>
      </c>
      <c r="AL48" s="3">
        <f t="shared" si="18"/>
        <v>2</v>
      </c>
      <c r="AM48" s="3" t="s">
        <v>65</v>
      </c>
      <c r="AN48" s="3">
        <f t="shared" si="19"/>
        <v>2</v>
      </c>
      <c r="AO48" s="3" t="s">
        <v>65</v>
      </c>
      <c r="AP48" s="3">
        <f t="shared" si="20"/>
        <v>2</v>
      </c>
      <c r="AQ48" s="3" t="s">
        <v>64</v>
      </c>
      <c r="AR48" s="3">
        <f t="shared" si="21"/>
        <v>3</v>
      </c>
      <c r="AS48" s="3" t="s">
        <v>65</v>
      </c>
      <c r="AT48" s="3">
        <f t="shared" si="22"/>
        <v>2</v>
      </c>
      <c r="AU48" s="3" t="s">
        <v>67</v>
      </c>
      <c r="AV48" s="3">
        <f t="shared" si="23"/>
        <v>1</v>
      </c>
      <c r="AW48" s="3" t="s">
        <v>63</v>
      </c>
      <c r="AX48" s="3">
        <f t="shared" si="24"/>
        <v>4</v>
      </c>
      <c r="AY48" s="3" t="s">
        <v>65</v>
      </c>
      <c r="AZ48" s="3">
        <f t="shared" si="25"/>
        <v>2</v>
      </c>
      <c r="BA48" s="3" t="s">
        <v>67</v>
      </c>
      <c r="BB48" s="3">
        <f t="shared" si="26"/>
        <v>1</v>
      </c>
      <c r="BC48" s="3" t="s">
        <v>66</v>
      </c>
      <c r="BD48" s="3">
        <f t="shared" si="27"/>
        <v>0</v>
      </c>
      <c r="BE48" s="3" t="s">
        <v>64</v>
      </c>
      <c r="BF48" s="3">
        <f t="shared" si="28"/>
        <v>3</v>
      </c>
      <c r="BG48" s="3" t="s">
        <v>63</v>
      </c>
      <c r="BH48" s="8">
        <f t="shared" si="29"/>
        <v>4</v>
      </c>
      <c r="BI48" s="11">
        <f t="shared" si="31"/>
        <v>67</v>
      </c>
      <c r="BJ48" s="3" t="s">
        <v>105</v>
      </c>
      <c r="BK48" s="3" t="s">
        <v>61</v>
      </c>
    </row>
    <row r="49" spans="1:63" ht="40.799999999999997" thickBot="1" x14ac:dyDescent="0.35">
      <c r="A49" s="3" t="s">
        <v>67</v>
      </c>
      <c r="B49" s="3">
        <f t="shared" si="0"/>
        <v>1</v>
      </c>
      <c r="C49" s="3" t="s">
        <v>67</v>
      </c>
      <c r="D49" s="3">
        <f t="shared" si="1"/>
        <v>1</v>
      </c>
      <c r="E49" s="3" t="s">
        <v>65</v>
      </c>
      <c r="F49" s="7">
        <f t="shared" si="2"/>
        <v>2</v>
      </c>
      <c r="G49" s="3" t="s">
        <v>64</v>
      </c>
      <c r="H49" s="3">
        <f t="shared" si="3"/>
        <v>3</v>
      </c>
      <c r="I49" s="3" t="s">
        <v>64</v>
      </c>
      <c r="J49" s="3">
        <f t="shared" si="4"/>
        <v>3</v>
      </c>
      <c r="K49" s="3" t="s">
        <v>67</v>
      </c>
      <c r="L49" s="3">
        <f t="shared" si="5"/>
        <v>1</v>
      </c>
      <c r="M49" s="3" t="s">
        <v>64</v>
      </c>
      <c r="N49" s="3">
        <f t="shared" si="6"/>
        <v>3</v>
      </c>
      <c r="O49" s="3" t="s">
        <v>64</v>
      </c>
      <c r="P49" s="3">
        <f t="shared" si="7"/>
        <v>3</v>
      </c>
      <c r="Q49" s="3" t="s">
        <v>66</v>
      </c>
      <c r="R49" s="3">
        <f t="shared" si="8"/>
        <v>0</v>
      </c>
      <c r="S49" s="3" t="s">
        <v>67</v>
      </c>
      <c r="T49" s="3">
        <f t="shared" si="9"/>
        <v>1</v>
      </c>
      <c r="U49" s="3" t="s">
        <v>66</v>
      </c>
      <c r="V49" s="3">
        <f t="shared" si="10"/>
        <v>0</v>
      </c>
      <c r="W49" s="3" t="s">
        <v>64</v>
      </c>
      <c r="X49" s="3">
        <f t="shared" si="11"/>
        <v>3</v>
      </c>
      <c r="Y49" s="3" t="s">
        <v>63</v>
      </c>
      <c r="Z49" s="3">
        <f t="shared" si="12"/>
        <v>4</v>
      </c>
      <c r="AA49" s="3" t="s">
        <v>65</v>
      </c>
      <c r="AB49" s="3">
        <f t="shared" si="13"/>
        <v>2</v>
      </c>
      <c r="AC49" s="3" t="s">
        <v>67</v>
      </c>
      <c r="AD49" s="3">
        <f t="shared" si="14"/>
        <v>1</v>
      </c>
      <c r="AE49" s="3" t="s">
        <v>67</v>
      </c>
      <c r="AF49" s="3">
        <f t="shared" si="15"/>
        <v>1</v>
      </c>
      <c r="AG49" s="3" t="s">
        <v>65</v>
      </c>
      <c r="AH49" s="3">
        <f t="shared" si="16"/>
        <v>2</v>
      </c>
      <c r="AI49" s="3" t="s">
        <v>63</v>
      </c>
      <c r="AJ49" s="3">
        <f t="shared" si="17"/>
        <v>4</v>
      </c>
      <c r="AK49" s="3" t="s">
        <v>66</v>
      </c>
      <c r="AL49" s="3">
        <f t="shared" si="18"/>
        <v>0</v>
      </c>
      <c r="AM49" s="3" t="s">
        <v>67</v>
      </c>
      <c r="AN49" s="3">
        <f t="shared" si="19"/>
        <v>1</v>
      </c>
      <c r="AO49" s="3" t="s">
        <v>66</v>
      </c>
      <c r="AP49" s="3">
        <f t="shared" si="20"/>
        <v>0</v>
      </c>
      <c r="AQ49" s="3" t="s">
        <v>66</v>
      </c>
      <c r="AR49" s="3">
        <f t="shared" si="21"/>
        <v>0</v>
      </c>
      <c r="AS49" s="3" t="s">
        <v>66</v>
      </c>
      <c r="AT49" s="3">
        <f t="shared" si="22"/>
        <v>0</v>
      </c>
      <c r="AU49" s="3" t="s">
        <v>66</v>
      </c>
      <c r="AV49" s="3">
        <f t="shared" si="23"/>
        <v>0</v>
      </c>
      <c r="AW49" s="3" t="s">
        <v>63</v>
      </c>
      <c r="AX49" s="3">
        <f t="shared" si="24"/>
        <v>4</v>
      </c>
      <c r="AY49" s="3" t="s">
        <v>66</v>
      </c>
      <c r="AZ49" s="3">
        <f t="shared" si="25"/>
        <v>0</v>
      </c>
      <c r="BA49" s="3" t="s">
        <v>66</v>
      </c>
      <c r="BB49" s="3">
        <f t="shared" si="26"/>
        <v>0</v>
      </c>
      <c r="BC49" s="3" t="s">
        <v>66</v>
      </c>
      <c r="BD49" s="3">
        <f t="shared" si="27"/>
        <v>0</v>
      </c>
      <c r="BE49" s="3" t="s">
        <v>65</v>
      </c>
      <c r="BF49" s="3">
        <f t="shared" si="28"/>
        <v>2</v>
      </c>
      <c r="BG49" s="3" t="s">
        <v>65</v>
      </c>
      <c r="BH49" s="8">
        <f t="shared" si="29"/>
        <v>2</v>
      </c>
      <c r="BI49" s="11">
        <f t="shared" si="31"/>
        <v>44</v>
      </c>
      <c r="BJ49" s="3" t="s">
        <v>60</v>
      </c>
      <c r="BK49" s="3" t="s">
        <v>61</v>
      </c>
    </row>
    <row r="50" spans="1:63" ht="40.799999999999997" thickBot="1" x14ac:dyDescent="0.35">
      <c r="A50" s="3" t="s">
        <v>64</v>
      </c>
      <c r="B50" s="3">
        <f t="shared" si="0"/>
        <v>3</v>
      </c>
      <c r="C50" s="3" t="s">
        <v>64</v>
      </c>
      <c r="D50" s="3">
        <f t="shared" si="1"/>
        <v>3</v>
      </c>
      <c r="E50" s="3" t="s">
        <v>63</v>
      </c>
      <c r="F50" s="7">
        <f t="shared" si="2"/>
        <v>4</v>
      </c>
      <c r="G50" s="3" t="s">
        <v>63</v>
      </c>
      <c r="H50" s="3">
        <f t="shared" si="3"/>
        <v>4</v>
      </c>
      <c r="I50" s="3" t="s">
        <v>67</v>
      </c>
      <c r="J50" s="3">
        <f t="shared" si="4"/>
        <v>1</v>
      </c>
      <c r="K50" s="3" t="s">
        <v>67</v>
      </c>
      <c r="L50" s="3">
        <f t="shared" si="5"/>
        <v>1</v>
      </c>
      <c r="M50" s="3" t="s">
        <v>65</v>
      </c>
      <c r="N50" s="3">
        <f t="shared" si="6"/>
        <v>2</v>
      </c>
      <c r="O50" s="3" t="s">
        <v>64</v>
      </c>
      <c r="P50" s="3">
        <f t="shared" si="7"/>
        <v>3</v>
      </c>
      <c r="Q50" s="3" t="s">
        <v>63</v>
      </c>
      <c r="R50" s="3">
        <f t="shared" si="8"/>
        <v>4</v>
      </c>
      <c r="S50" s="3" t="s">
        <v>65</v>
      </c>
      <c r="T50" s="3">
        <f t="shared" si="9"/>
        <v>2</v>
      </c>
      <c r="U50" s="3" t="s">
        <v>67</v>
      </c>
      <c r="V50" s="3">
        <f t="shared" si="10"/>
        <v>1</v>
      </c>
      <c r="W50" s="3" t="s">
        <v>65</v>
      </c>
      <c r="X50" s="3">
        <f t="shared" si="11"/>
        <v>2</v>
      </c>
      <c r="Y50" s="3" t="s">
        <v>63</v>
      </c>
      <c r="Z50" s="3">
        <f t="shared" si="12"/>
        <v>4</v>
      </c>
      <c r="AA50" s="3" t="s">
        <v>67</v>
      </c>
      <c r="AB50" s="3">
        <f t="shared" si="13"/>
        <v>1</v>
      </c>
      <c r="AC50" s="3" t="s">
        <v>64</v>
      </c>
      <c r="AD50" s="3">
        <f t="shared" si="14"/>
        <v>3</v>
      </c>
      <c r="AE50" s="3" t="s">
        <v>66</v>
      </c>
      <c r="AF50" s="3">
        <f t="shared" si="15"/>
        <v>0</v>
      </c>
      <c r="AG50" s="3" t="s">
        <v>65</v>
      </c>
      <c r="AH50" s="3">
        <f t="shared" si="16"/>
        <v>2</v>
      </c>
      <c r="AI50" s="3" t="s">
        <v>64</v>
      </c>
      <c r="AJ50" s="3">
        <f t="shared" si="17"/>
        <v>3</v>
      </c>
      <c r="AK50" s="3" t="s">
        <v>67</v>
      </c>
      <c r="AL50" s="3">
        <f t="shared" si="18"/>
        <v>1</v>
      </c>
      <c r="AM50" s="3" t="s">
        <v>65</v>
      </c>
      <c r="AN50" s="3">
        <f t="shared" si="19"/>
        <v>2</v>
      </c>
      <c r="AO50" s="3" t="s">
        <v>63</v>
      </c>
      <c r="AP50" s="3">
        <f t="shared" si="20"/>
        <v>4</v>
      </c>
      <c r="AQ50" s="3" t="s">
        <v>67</v>
      </c>
      <c r="AR50" s="3">
        <f t="shared" si="21"/>
        <v>1</v>
      </c>
      <c r="AS50" s="3" t="s">
        <v>65</v>
      </c>
      <c r="AT50" s="3">
        <f t="shared" si="22"/>
        <v>2</v>
      </c>
      <c r="AU50" s="3" t="s">
        <v>67</v>
      </c>
      <c r="AV50" s="3">
        <f t="shared" si="23"/>
        <v>1</v>
      </c>
      <c r="AW50" s="3" t="s">
        <v>63</v>
      </c>
      <c r="AX50" s="3">
        <f t="shared" si="24"/>
        <v>4</v>
      </c>
      <c r="AY50" s="3" t="s">
        <v>63</v>
      </c>
      <c r="AZ50" s="3">
        <f t="shared" si="25"/>
        <v>4</v>
      </c>
      <c r="BA50" s="3" t="s">
        <v>66</v>
      </c>
      <c r="BB50" s="3">
        <f t="shared" si="26"/>
        <v>0</v>
      </c>
      <c r="BC50" s="3" t="s">
        <v>64</v>
      </c>
      <c r="BD50" s="3">
        <f t="shared" si="27"/>
        <v>3</v>
      </c>
      <c r="BE50" s="3" t="s">
        <v>64</v>
      </c>
      <c r="BF50" s="3">
        <f t="shared" si="28"/>
        <v>3</v>
      </c>
      <c r="BG50" s="3" t="s">
        <v>63</v>
      </c>
      <c r="BH50" s="8">
        <f t="shared" si="29"/>
        <v>4</v>
      </c>
      <c r="BI50" s="11">
        <f t="shared" si="31"/>
        <v>72</v>
      </c>
      <c r="BJ50" s="3" t="s">
        <v>60</v>
      </c>
      <c r="BK50" s="3" t="s">
        <v>61</v>
      </c>
    </row>
    <row r="51" spans="1:63" ht="40.799999999999997" thickBot="1" x14ac:dyDescent="0.35">
      <c r="A51" s="3" t="s">
        <v>63</v>
      </c>
      <c r="B51" s="3">
        <f t="shared" si="0"/>
        <v>4</v>
      </c>
      <c r="C51" s="3" t="s">
        <v>64</v>
      </c>
      <c r="D51" s="3">
        <f t="shared" si="1"/>
        <v>3</v>
      </c>
      <c r="E51" s="3" t="s">
        <v>64</v>
      </c>
      <c r="F51" s="7">
        <f t="shared" si="2"/>
        <v>3</v>
      </c>
      <c r="G51" s="3" t="s">
        <v>64</v>
      </c>
      <c r="H51" s="3">
        <f t="shared" si="3"/>
        <v>3</v>
      </c>
      <c r="I51" s="3" t="s">
        <v>67</v>
      </c>
      <c r="J51" s="3">
        <f t="shared" si="4"/>
        <v>1</v>
      </c>
      <c r="K51" s="3" t="s">
        <v>65</v>
      </c>
      <c r="L51" s="3">
        <f t="shared" si="5"/>
        <v>2</v>
      </c>
      <c r="M51" s="3" t="s">
        <v>65</v>
      </c>
      <c r="N51" s="3">
        <f t="shared" si="6"/>
        <v>2</v>
      </c>
      <c r="O51" s="3" t="s">
        <v>65</v>
      </c>
      <c r="P51" s="3">
        <f t="shared" si="7"/>
        <v>2</v>
      </c>
      <c r="Q51" s="3" t="s">
        <v>64</v>
      </c>
      <c r="R51" s="3">
        <f t="shared" si="8"/>
        <v>3</v>
      </c>
      <c r="S51" s="3" t="s">
        <v>64</v>
      </c>
      <c r="T51" s="3">
        <f t="shared" si="9"/>
        <v>3</v>
      </c>
      <c r="U51" s="3" t="s">
        <v>63</v>
      </c>
      <c r="V51" s="3">
        <f t="shared" si="10"/>
        <v>4</v>
      </c>
      <c r="W51" s="3" t="s">
        <v>65</v>
      </c>
      <c r="X51" s="3">
        <f t="shared" si="11"/>
        <v>2</v>
      </c>
      <c r="Y51" s="3" t="s">
        <v>64</v>
      </c>
      <c r="Z51" s="3">
        <f t="shared" si="12"/>
        <v>3</v>
      </c>
      <c r="AA51" s="3" t="s">
        <v>64</v>
      </c>
      <c r="AB51" s="3">
        <f t="shared" si="13"/>
        <v>3</v>
      </c>
      <c r="AC51" s="3" t="s">
        <v>65</v>
      </c>
      <c r="AD51" s="3">
        <f t="shared" si="14"/>
        <v>2</v>
      </c>
      <c r="AE51" s="3" t="s">
        <v>65</v>
      </c>
      <c r="AF51" s="3">
        <f t="shared" si="15"/>
        <v>2</v>
      </c>
      <c r="AG51" s="3" t="s">
        <v>65</v>
      </c>
      <c r="AH51" s="3">
        <f t="shared" si="16"/>
        <v>2</v>
      </c>
      <c r="AI51" s="3" t="s">
        <v>64</v>
      </c>
      <c r="AJ51" s="3">
        <f t="shared" si="17"/>
        <v>3</v>
      </c>
      <c r="AK51" s="3" t="s">
        <v>67</v>
      </c>
      <c r="AL51" s="3">
        <f t="shared" si="18"/>
        <v>1</v>
      </c>
      <c r="AM51" s="3" t="s">
        <v>64</v>
      </c>
      <c r="AN51" s="3">
        <f t="shared" si="19"/>
        <v>3</v>
      </c>
      <c r="AO51" s="3" t="s">
        <v>67</v>
      </c>
      <c r="AP51" s="3">
        <f t="shared" si="20"/>
        <v>1</v>
      </c>
      <c r="AQ51" s="3" t="s">
        <v>65</v>
      </c>
      <c r="AR51" s="3">
        <f t="shared" si="21"/>
        <v>2</v>
      </c>
      <c r="AS51" s="3" t="s">
        <v>64</v>
      </c>
      <c r="AT51" s="3">
        <f t="shared" si="22"/>
        <v>3</v>
      </c>
      <c r="AU51" s="3" t="s">
        <v>65</v>
      </c>
      <c r="AV51" s="3">
        <f t="shared" si="23"/>
        <v>2</v>
      </c>
      <c r="AW51" s="3" t="s">
        <v>65</v>
      </c>
      <c r="AX51" s="3">
        <f t="shared" si="24"/>
        <v>2</v>
      </c>
      <c r="AY51" s="3" t="s">
        <v>64</v>
      </c>
      <c r="AZ51" s="3">
        <f t="shared" si="25"/>
        <v>3</v>
      </c>
      <c r="BA51" s="3" t="s">
        <v>65</v>
      </c>
      <c r="BB51" s="3">
        <f t="shared" si="26"/>
        <v>2</v>
      </c>
      <c r="BC51" s="3" t="s">
        <v>66</v>
      </c>
      <c r="BD51" s="3">
        <f t="shared" si="27"/>
        <v>0</v>
      </c>
      <c r="BE51" s="3" t="s">
        <v>63</v>
      </c>
      <c r="BF51" s="3">
        <f t="shared" si="28"/>
        <v>4</v>
      </c>
      <c r="BG51" s="3" t="s">
        <v>63</v>
      </c>
      <c r="BH51" s="8">
        <f t="shared" si="29"/>
        <v>4</v>
      </c>
      <c r="BI51" s="11">
        <f t="shared" si="31"/>
        <v>74</v>
      </c>
      <c r="BJ51" s="3" t="s">
        <v>105</v>
      </c>
      <c r="BK51" s="3" t="s">
        <v>61</v>
      </c>
    </row>
    <row r="52" spans="1:63" ht="40.799999999999997" thickBot="1" x14ac:dyDescent="0.35">
      <c r="A52" s="3" t="s">
        <v>65</v>
      </c>
      <c r="B52" s="3">
        <f t="shared" si="0"/>
        <v>2</v>
      </c>
      <c r="C52" s="3" t="s">
        <v>65</v>
      </c>
      <c r="D52" s="3">
        <f t="shared" si="1"/>
        <v>2</v>
      </c>
      <c r="E52" s="3" t="s">
        <v>64</v>
      </c>
      <c r="F52" s="7">
        <f t="shared" si="2"/>
        <v>3</v>
      </c>
      <c r="G52" s="3" t="s">
        <v>64</v>
      </c>
      <c r="H52" s="3">
        <f t="shared" si="3"/>
        <v>3</v>
      </c>
      <c r="I52" s="3" t="s">
        <v>64</v>
      </c>
      <c r="J52" s="3">
        <f t="shared" si="4"/>
        <v>3</v>
      </c>
      <c r="K52" s="3" t="s">
        <v>67</v>
      </c>
      <c r="L52" s="3">
        <f t="shared" si="5"/>
        <v>1</v>
      </c>
      <c r="M52" s="3" t="s">
        <v>65</v>
      </c>
      <c r="N52" s="3">
        <f t="shared" si="6"/>
        <v>2</v>
      </c>
      <c r="O52" s="3" t="s">
        <v>65</v>
      </c>
      <c r="P52" s="3">
        <f t="shared" si="7"/>
        <v>2</v>
      </c>
      <c r="Q52" s="3" t="s">
        <v>65</v>
      </c>
      <c r="R52" s="3">
        <f t="shared" si="8"/>
        <v>2</v>
      </c>
      <c r="S52" s="3" t="s">
        <v>65</v>
      </c>
      <c r="T52" s="3">
        <f t="shared" si="9"/>
        <v>2</v>
      </c>
      <c r="U52" s="3" t="s">
        <v>66</v>
      </c>
      <c r="V52" s="3">
        <f t="shared" si="10"/>
        <v>0</v>
      </c>
      <c r="W52" s="3" t="s">
        <v>65</v>
      </c>
      <c r="X52" s="3">
        <f t="shared" si="11"/>
        <v>2</v>
      </c>
      <c r="Y52" s="3" t="s">
        <v>64</v>
      </c>
      <c r="Z52" s="3">
        <f t="shared" si="12"/>
        <v>3</v>
      </c>
      <c r="AA52" s="3" t="s">
        <v>67</v>
      </c>
      <c r="AB52" s="3">
        <f t="shared" si="13"/>
        <v>1</v>
      </c>
      <c r="AC52" s="3" t="s">
        <v>65</v>
      </c>
      <c r="AD52" s="3">
        <f t="shared" si="14"/>
        <v>2</v>
      </c>
      <c r="AE52" s="3" t="s">
        <v>67</v>
      </c>
      <c r="AF52" s="3">
        <f t="shared" si="15"/>
        <v>1</v>
      </c>
      <c r="AG52" s="3" t="s">
        <v>67</v>
      </c>
      <c r="AH52" s="3">
        <f t="shared" si="16"/>
        <v>1</v>
      </c>
      <c r="AI52" s="3" t="s">
        <v>65</v>
      </c>
      <c r="AJ52" s="3">
        <f t="shared" si="17"/>
        <v>2</v>
      </c>
      <c r="AK52" s="3" t="s">
        <v>66</v>
      </c>
      <c r="AL52" s="3">
        <f t="shared" si="18"/>
        <v>0</v>
      </c>
      <c r="AM52" s="3" t="s">
        <v>65</v>
      </c>
      <c r="AN52" s="3">
        <f t="shared" si="19"/>
        <v>2</v>
      </c>
      <c r="AO52" s="3" t="s">
        <v>67</v>
      </c>
      <c r="AP52" s="3">
        <f t="shared" si="20"/>
        <v>1</v>
      </c>
      <c r="AQ52" s="3" t="s">
        <v>66</v>
      </c>
      <c r="AR52" s="3">
        <f t="shared" si="21"/>
        <v>0</v>
      </c>
      <c r="AS52" s="3" t="s">
        <v>65</v>
      </c>
      <c r="AT52" s="3">
        <f t="shared" si="22"/>
        <v>2</v>
      </c>
      <c r="AU52" s="3" t="s">
        <v>65</v>
      </c>
      <c r="AV52" s="3">
        <f t="shared" si="23"/>
        <v>2</v>
      </c>
      <c r="AW52" s="3" t="s">
        <v>67</v>
      </c>
      <c r="AX52" s="3">
        <f t="shared" si="24"/>
        <v>1</v>
      </c>
      <c r="AY52" s="3" t="s">
        <v>65</v>
      </c>
      <c r="AZ52" s="3">
        <f t="shared" si="25"/>
        <v>2</v>
      </c>
      <c r="BA52" s="3" t="s">
        <v>65</v>
      </c>
      <c r="BB52" s="3">
        <f t="shared" si="26"/>
        <v>2</v>
      </c>
      <c r="BC52" s="3" t="s">
        <v>66</v>
      </c>
      <c r="BD52" s="3">
        <f t="shared" si="27"/>
        <v>0</v>
      </c>
      <c r="BE52" s="3" t="s">
        <v>65</v>
      </c>
      <c r="BF52" s="3">
        <f t="shared" si="28"/>
        <v>2</v>
      </c>
      <c r="BG52" s="3" t="s">
        <v>64</v>
      </c>
      <c r="BH52" s="8">
        <f t="shared" si="29"/>
        <v>3</v>
      </c>
      <c r="BI52" s="11">
        <f t="shared" si="31"/>
        <v>51</v>
      </c>
      <c r="BJ52" s="3" t="s">
        <v>60</v>
      </c>
      <c r="BK52" s="3" t="s">
        <v>117</v>
      </c>
    </row>
    <row r="53" spans="1:63" ht="40.799999999999997" thickBot="1" x14ac:dyDescent="0.35">
      <c r="A53" s="3" t="s">
        <v>67</v>
      </c>
      <c r="B53" s="3">
        <f t="shared" si="0"/>
        <v>1</v>
      </c>
      <c r="C53" s="3" t="s">
        <v>65</v>
      </c>
      <c r="D53" s="3">
        <f t="shared" si="1"/>
        <v>2</v>
      </c>
      <c r="E53" s="3" t="s">
        <v>65</v>
      </c>
      <c r="F53" s="7">
        <f t="shared" si="2"/>
        <v>2</v>
      </c>
      <c r="G53" s="3" t="s">
        <v>65</v>
      </c>
      <c r="H53" s="3">
        <f t="shared" si="3"/>
        <v>2</v>
      </c>
      <c r="I53" s="3" t="s">
        <v>64</v>
      </c>
      <c r="J53" s="3">
        <f t="shared" si="4"/>
        <v>3</v>
      </c>
      <c r="K53" s="3" t="s">
        <v>64</v>
      </c>
      <c r="L53" s="3">
        <f t="shared" si="5"/>
        <v>3</v>
      </c>
      <c r="M53" s="3" t="s">
        <v>63</v>
      </c>
      <c r="N53" s="3">
        <f t="shared" si="6"/>
        <v>4</v>
      </c>
      <c r="O53" s="3" t="s">
        <v>64</v>
      </c>
      <c r="P53" s="3">
        <f t="shared" si="7"/>
        <v>3</v>
      </c>
      <c r="Q53" s="3" t="s">
        <v>67</v>
      </c>
      <c r="R53" s="3">
        <f t="shared" si="8"/>
        <v>1</v>
      </c>
      <c r="S53" s="3" t="s">
        <v>65</v>
      </c>
      <c r="T53" s="3">
        <f t="shared" si="9"/>
        <v>2</v>
      </c>
      <c r="U53" s="3" t="s">
        <v>67</v>
      </c>
      <c r="V53" s="3">
        <f t="shared" si="10"/>
        <v>1</v>
      </c>
      <c r="W53" s="3" t="s">
        <v>64</v>
      </c>
      <c r="X53" s="3">
        <f t="shared" si="11"/>
        <v>3</v>
      </c>
      <c r="Y53" s="3" t="s">
        <v>65</v>
      </c>
      <c r="Z53" s="3">
        <f t="shared" si="12"/>
        <v>2</v>
      </c>
      <c r="AA53" s="3" t="s">
        <v>65</v>
      </c>
      <c r="AB53" s="3">
        <f t="shared" si="13"/>
        <v>2</v>
      </c>
      <c r="AC53" s="3" t="s">
        <v>65</v>
      </c>
      <c r="AD53" s="3">
        <f t="shared" si="14"/>
        <v>2</v>
      </c>
      <c r="AE53" s="3" t="s">
        <v>66</v>
      </c>
      <c r="AF53" s="3">
        <f t="shared" si="15"/>
        <v>0</v>
      </c>
      <c r="AG53" s="3" t="s">
        <v>67</v>
      </c>
      <c r="AH53" s="3">
        <f t="shared" si="16"/>
        <v>1</v>
      </c>
      <c r="AI53" s="3" t="s">
        <v>64</v>
      </c>
      <c r="AJ53" s="3">
        <f t="shared" si="17"/>
        <v>3</v>
      </c>
      <c r="AK53" s="3" t="s">
        <v>63</v>
      </c>
      <c r="AL53" s="3">
        <f t="shared" si="18"/>
        <v>4</v>
      </c>
      <c r="AM53" s="3" t="s">
        <v>65</v>
      </c>
      <c r="AN53" s="3">
        <f t="shared" si="19"/>
        <v>2</v>
      </c>
      <c r="AO53" s="3" t="s">
        <v>67</v>
      </c>
      <c r="AP53" s="3">
        <f t="shared" si="20"/>
        <v>1</v>
      </c>
      <c r="AQ53" s="3" t="s">
        <v>66</v>
      </c>
      <c r="AR53" s="3">
        <f t="shared" si="21"/>
        <v>0</v>
      </c>
      <c r="AS53" s="3" t="s">
        <v>63</v>
      </c>
      <c r="AT53" s="3">
        <f t="shared" si="22"/>
        <v>4</v>
      </c>
      <c r="AU53" s="3" t="s">
        <v>65</v>
      </c>
      <c r="AV53" s="3">
        <f t="shared" si="23"/>
        <v>2</v>
      </c>
      <c r="AW53" s="3" t="s">
        <v>63</v>
      </c>
      <c r="AX53" s="3">
        <f t="shared" si="24"/>
        <v>4</v>
      </c>
      <c r="AY53" s="3" t="s">
        <v>64</v>
      </c>
      <c r="AZ53" s="3">
        <f t="shared" si="25"/>
        <v>3</v>
      </c>
      <c r="BA53" s="3" t="s">
        <v>67</v>
      </c>
      <c r="BB53" s="3">
        <f t="shared" si="26"/>
        <v>1</v>
      </c>
      <c r="BC53" s="3" t="s">
        <v>64</v>
      </c>
      <c r="BD53" s="3">
        <f t="shared" si="27"/>
        <v>3</v>
      </c>
      <c r="BE53" s="3" t="s">
        <v>65</v>
      </c>
      <c r="BF53" s="3">
        <f t="shared" si="28"/>
        <v>2</v>
      </c>
      <c r="BG53" s="3" t="s">
        <v>64</v>
      </c>
      <c r="BH53" s="8">
        <f t="shared" si="29"/>
        <v>3</v>
      </c>
      <c r="BI53" s="11">
        <f t="shared" si="31"/>
        <v>66</v>
      </c>
      <c r="BJ53" s="3" t="s">
        <v>60</v>
      </c>
      <c r="BK53" s="3" t="s">
        <v>61</v>
      </c>
    </row>
    <row r="54" spans="1:63" ht="40.799999999999997" thickBot="1" x14ac:dyDescent="0.35">
      <c r="A54" s="3" t="s">
        <v>65</v>
      </c>
      <c r="B54" s="3">
        <f t="shared" si="0"/>
        <v>2</v>
      </c>
      <c r="C54" s="3" t="s">
        <v>65</v>
      </c>
      <c r="D54" s="3">
        <f t="shared" si="1"/>
        <v>2</v>
      </c>
      <c r="E54" s="3" t="s">
        <v>64</v>
      </c>
      <c r="F54" s="7">
        <f t="shared" si="2"/>
        <v>3</v>
      </c>
      <c r="G54" s="3" t="s">
        <v>65</v>
      </c>
      <c r="H54" s="3">
        <f t="shared" si="3"/>
        <v>2</v>
      </c>
      <c r="I54" s="3" t="s">
        <v>65</v>
      </c>
      <c r="J54" s="3">
        <f t="shared" si="4"/>
        <v>2</v>
      </c>
      <c r="K54" s="3" t="s">
        <v>65</v>
      </c>
      <c r="L54" s="3">
        <f t="shared" si="5"/>
        <v>2</v>
      </c>
      <c r="M54" s="3" t="s">
        <v>65</v>
      </c>
      <c r="N54" s="3">
        <f t="shared" si="6"/>
        <v>2</v>
      </c>
      <c r="O54" s="3" t="s">
        <v>65</v>
      </c>
      <c r="P54" s="3">
        <f t="shared" si="7"/>
        <v>2</v>
      </c>
      <c r="Q54" s="3" t="s">
        <v>65</v>
      </c>
      <c r="R54" s="3">
        <f t="shared" si="8"/>
        <v>2</v>
      </c>
      <c r="S54" s="3" t="s">
        <v>64</v>
      </c>
      <c r="T54" s="3">
        <f t="shared" si="9"/>
        <v>3</v>
      </c>
      <c r="U54" s="3" t="s">
        <v>65</v>
      </c>
      <c r="V54" s="3">
        <f t="shared" si="10"/>
        <v>2</v>
      </c>
      <c r="W54" s="3" t="s">
        <v>63</v>
      </c>
      <c r="X54" s="3">
        <f t="shared" si="11"/>
        <v>4</v>
      </c>
      <c r="Y54" s="3" t="s">
        <v>64</v>
      </c>
      <c r="Z54" s="3">
        <f t="shared" si="12"/>
        <v>3</v>
      </c>
      <c r="AA54" s="3" t="s">
        <v>64</v>
      </c>
      <c r="AB54" s="3">
        <f t="shared" si="13"/>
        <v>3</v>
      </c>
      <c r="AC54" s="3" t="s">
        <v>65</v>
      </c>
      <c r="AD54" s="3">
        <f t="shared" si="14"/>
        <v>2</v>
      </c>
      <c r="AE54" s="3" t="s">
        <v>67</v>
      </c>
      <c r="AF54" s="3">
        <f t="shared" si="15"/>
        <v>1</v>
      </c>
      <c r="AG54" s="3" t="s">
        <v>64</v>
      </c>
      <c r="AH54" s="3">
        <f t="shared" si="16"/>
        <v>3</v>
      </c>
      <c r="AI54" s="3" t="s">
        <v>63</v>
      </c>
      <c r="AJ54" s="3">
        <f t="shared" si="17"/>
        <v>4</v>
      </c>
      <c r="AK54" s="3" t="s">
        <v>63</v>
      </c>
      <c r="AL54" s="3">
        <f t="shared" si="18"/>
        <v>4</v>
      </c>
      <c r="AM54" s="3" t="s">
        <v>64</v>
      </c>
      <c r="AN54" s="3">
        <f t="shared" si="19"/>
        <v>3</v>
      </c>
      <c r="AO54" s="3" t="s">
        <v>64</v>
      </c>
      <c r="AP54" s="3">
        <f t="shared" si="20"/>
        <v>3</v>
      </c>
      <c r="AQ54" s="3" t="s">
        <v>65</v>
      </c>
      <c r="AR54" s="3">
        <f t="shared" si="21"/>
        <v>2</v>
      </c>
      <c r="AS54" s="3" t="s">
        <v>64</v>
      </c>
      <c r="AT54" s="3">
        <f t="shared" si="22"/>
        <v>3</v>
      </c>
      <c r="AU54" s="3" t="s">
        <v>65</v>
      </c>
      <c r="AV54" s="3">
        <f t="shared" si="23"/>
        <v>2</v>
      </c>
      <c r="AW54" s="3" t="s">
        <v>65</v>
      </c>
      <c r="AX54" s="3">
        <f t="shared" si="24"/>
        <v>2</v>
      </c>
      <c r="AY54" s="3" t="s">
        <v>64</v>
      </c>
      <c r="AZ54" s="3">
        <f t="shared" si="25"/>
        <v>3</v>
      </c>
      <c r="BA54" s="3" t="s">
        <v>63</v>
      </c>
      <c r="BB54" s="3">
        <f t="shared" si="26"/>
        <v>4</v>
      </c>
      <c r="BC54" s="3" t="s">
        <v>63</v>
      </c>
      <c r="BD54" s="3">
        <f t="shared" si="27"/>
        <v>4</v>
      </c>
      <c r="BE54" s="3" t="s">
        <v>63</v>
      </c>
      <c r="BF54" s="3">
        <f t="shared" si="28"/>
        <v>4</v>
      </c>
      <c r="BG54" s="3" t="s">
        <v>63</v>
      </c>
      <c r="BH54" s="8">
        <f t="shared" si="29"/>
        <v>4</v>
      </c>
      <c r="BI54" s="9">
        <f t="shared" si="31"/>
        <v>82</v>
      </c>
      <c r="BJ54" s="3" t="s">
        <v>60</v>
      </c>
      <c r="BK54" s="3" t="s">
        <v>61</v>
      </c>
    </row>
    <row r="55" spans="1:63" ht="40.799999999999997" thickBot="1" x14ac:dyDescent="0.35">
      <c r="A55" s="3" t="s">
        <v>67</v>
      </c>
      <c r="B55" s="3">
        <f t="shared" si="0"/>
        <v>1</v>
      </c>
      <c r="C55" s="3" t="s">
        <v>65</v>
      </c>
      <c r="D55" s="3">
        <f t="shared" si="1"/>
        <v>2</v>
      </c>
      <c r="E55" s="3" t="s">
        <v>65</v>
      </c>
      <c r="F55" s="7">
        <f t="shared" si="2"/>
        <v>2</v>
      </c>
      <c r="G55" s="3" t="s">
        <v>64</v>
      </c>
      <c r="H55" s="3">
        <f t="shared" si="3"/>
        <v>3</v>
      </c>
      <c r="I55" s="3" t="s">
        <v>65</v>
      </c>
      <c r="J55" s="3">
        <f t="shared" si="4"/>
        <v>2</v>
      </c>
      <c r="K55" s="3" t="s">
        <v>66</v>
      </c>
      <c r="L55" s="3">
        <f t="shared" si="5"/>
        <v>0</v>
      </c>
      <c r="M55" s="3" t="s">
        <v>64</v>
      </c>
      <c r="N55" s="3">
        <f t="shared" si="6"/>
        <v>3</v>
      </c>
      <c r="O55" s="3" t="s">
        <v>65</v>
      </c>
      <c r="P55" s="3">
        <f t="shared" si="7"/>
        <v>2</v>
      </c>
      <c r="Q55" s="3" t="s">
        <v>67</v>
      </c>
      <c r="R55" s="3">
        <f t="shared" si="8"/>
        <v>1</v>
      </c>
      <c r="S55" s="3" t="s">
        <v>65</v>
      </c>
      <c r="T55" s="3">
        <f t="shared" si="9"/>
        <v>2</v>
      </c>
      <c r="U55" s="3" t="s">
        <v>64</v>
      </c>
      <c r="V55" s="3">
        <f t="shared" si="10"/>
        <v>3</v>
      </c>
      <c r="W55" s="3" t="s">
        <v>64</v>
      </c>
      <c r="X55" s="3">
        <f t="shared" si="11"/>
        <v>3</v>
      </c>
      <c r="Y55" s="3" t="s">
        <v>65</v>
      </c>
      <c r="Z55" s="3">
        <f t="shared" si="12"/>
        <v>2</v>
      </c>
      <c r="AA55" s="3" t="s">
        <v>64</v>
      </c>
      <c r="AB55" s="3">
        <f t="shared" si="13"/>
        <v>3</v>
      </c>
      <c r="AC55" s="3" t="s">
        <v>66</v>
      </c>
      <c r="AD55" s="3">
        <f t="shared" si="14"/>
        <v>0</v>
      </c>
      <c r="AE55" s="3" t="s">
        <v>66</v>
      </c>
      <c r="AF55" s="3">
        <f t="shared" si="15"/>
        <v>0</v>
      </c>
      <c r="AG55" s="3" t="s">
        <v>67</v>
      </c>
      <c r="AH55" s="3">
        <f t="shared" si="16"/>
        <v>1</v>
      </c>
      <c r="AI55" s="3" t="s">
        <v>63</v>
      </c>
      <c r="AJ55" s="3">
        <f t="shared" si="17"/>
        <v>4</v>
      </c>
      <c r="AK55" s="3" t="s">
        <v>66</v>
      </c>
      <c r="AL55" s="3">
        <f t="shared" si="18"/>
        <v>0</v>
      </c>
      <c r="AM55" s="3" t="s">
        <v>66</v>
      </c>
      <c r="AN55" s="3">
        <f t="shared" si="19"/>
        <v>0</v>
      </c>
      <c r="AO55" s="3" t="s">
        <v>65</v>
      </c>
      <c r="AP55" s="3">
        <f t="shared" si="20"/>
        <v>2</v>
      </c>
      <c r="AQ55" s="3" t="s">
        <v>65</v>
      </c>
      <c r="AR55" s="3">
        <f t="shared" si="21"/>
        <v>2</v>
      </c>
      <c r="AS55" s="3" t="s">
        <v>67</v>
      </c>
      <c r="AT55" s="3">
        <f t="shared" si="22"/>
        <v>1</v>
      </c>
      <c r="AU55" s="3" t="s">
        <v>65</v>
      </c>
      <c r="AV55" s="3">
        <f t="shared" si="23"/>
        <v>2</v>
      </c>
      <c r="AW55" s="3" t="s">
        <v>65</v>
      </c>
      <c r="AX55" s="3">
        <f t="shared" si="24"/>
        <v>2</v>
      </c>
      <c r="AY55" s="3" t="s">
        <v>67</v>
      </c>
      <c r="AZ55" s="3">
        <f t="shared" si="25"/>
        <v>1</v>
      </c>
      <c r="BA55" s="3" t="s">
        <v>66</v>
      </c>
      <c r="BB55" s="3">
        <f t="shared" si="26"/>
        <v>0</v>
      </c>
      <c r="BC55" s="3" t="s">
        <v>66</v>
      </c>
      <c r="BD55" s="3">
        <f t="shared" si="27"/>
        <v>0</v>
      </c>
      <c r="BE55" s="3" t="s">
        <v>64</v>
      </c>
      <c r="BF55" s="3">
        <f t="shared" si="28"/>
        <v>3</v>
      </c>
      <c r="BG55" s="3" t="s">
        <v>67</v>
      </c>
      <c r="BH55" s="8">
        <f t="shared" si="29"/>
        <v>1</v>
      </c>
      <c r="BI55" s="11">
        <f t="shared" si="31"/>
        <v>48</v>
      </c>
      <c r="BJ55" s="3" t="s">
        <v>60</v>
      </c>
      <c r="BK55" s="3" t="s">
        <v>61</v>
      </c>
    </row>
    <row r="56" spans="1:63" ht="40.799999999999997" thickBot="1" x14ac:dyDescent="0.35">
      <c r="A56" s="3" t="s">
        <v>64</v>
      </c>
      <c r="B56" s="3">
        <f t="shared" si="0"/>
        <v>3</v>
      </c>
      <c r="C56" s="3" t="s">
        <v>67</v>
      </c>
      <c r="D56" s="3">
        <f t="shared" si="1"/>
        <v>1</v>
      </c>
      <c r="E56" s="3" t="s">
        <v>63</v>
      </c>
      <c r="F56" s="7">
        <f t="shared" si="2"/>
        <v>4</v>
      </c>
      <c r="G56" s="3" t="s">
        <v>63</v>
      </c>
      <c r="H56" s="3">
        <f t="shared" si="3"/>
        <v>4</v>
      </c>
      <c r="I56" s="3" t="s">
        <v>63</v>
      </c>
      <c r="J56" s="3">
        <f t="shared" si="4"/>
        <v>4</v>
      </c>
      <c r="K56" s="3" t="s">
        <v>67</v>
      </c>
      <c r="L56" s="3">
        <f t="shared" si="5"/>
        <v>1</v>
      </c>
      <c r="M56" s="3" t="s">
        <v>65</v>
      </c>
      <c r="N56" s="3">
        <f t="shared" si="6"/>
        <v>2</v>
      </c>
      <c r="O56" s="3" t="s">
        <v>64</v>
      </c>
      <c r="P56" s="3">
        <f t="shared" si="7"/>
        <v>3</v>
      </c>
      <c r="Q56" s="3" t="s">
        <v>67</v>
      </c>
      <c r="R56" s="3">
        <f t="shared" si="8"/>
        <v>1</v>
      </c>
      <c r="S56" s="3" t="s">
        <v>66</v>
      </c>
      <c r="T56" s="3">
        <f t="shared" si="9"/>
        <v>0</v>
      </c>
      <c r="U56" s="3" t="s">
        <v>67</v>
      </c>
      <c r="V56" s="3">
        <f t="shared" si="10"/>
        <v>1</v>
      </c>
      <c r="W56" s="3" t="s">
        <v>65</v>
      </c>
      <c r="X56" s="3">
        <f t="shared" si="11"/>
        <v>2</v>
      </c>
      <c r="Y56" s="3" t="s">
        <v>63</v>
      </c>
      <c r="Z56" s="3">
        <f t="shared" si="12"/>
        <v>4</v>
      </c>
      <c r="AA56" s="3" t="s">
        <v>63</v>
      </c>
      <c r="AB56" s="3">
        <f t="shared" si="13"/>
        <v>4</v>
      </c>
      <c r="AC56" s="3" t="s">
        <v>64</v>
      </c>
      <c r="AD56" s="3">
        <f t="shared" si="14"/>
        <v>3</v>
      </c>
      <c r="AE56" s="3" t="s">
        <v>66</v>
      </c>
      <c r="AF56" s="3">
        <f t="shared" si="15"/>
        <v>0</v>
      </c>
      <c r="AG56" s="3" t="s">
        <v>63</v>
      </c>
      <c r="AH56" s="3">
        <f t="shared" si="16"/>
        <v>4</v>
      </c>
      <c r="AI56" s="3" t="s">
        <v>63</v>
      </c>
      <c r="AJ56" s="3">
        <f t="shared" si="17"/>
        <v>4</v>
      </c>
      <c r="AK56" s="3" t="s">
        <v>66</v>
      </c>
      <c r="AL56" s="3">
        <f t="shared" si="18"/>
        <v>0</v>
      </c>
      <c r="AM56" s="3" t="s">
        <v>63</v>
      </c>
      <c r="AN56" s="3">
        <f t="shared" si="19"/>
        <v>4</v>
      </c>
      <c r="AO56" s="3" t="s">
        <v>63</v>
      </c>
      <c r="AP56" s="3">
        <f t="shared" si="20"/>
        <v>4</v>
      </c>
      <c r="AQ56" s="3" t="s">
        <v>67</v>
      </c>
      <c r="AR56" s="3">
        <f t="shared" si="21"/>
        <v>1</v>
      </c>
      <c r="AS56" s="3" t="s">
        <v>63</v>
      </c>
      <c r="AT56" s="3">
        <f t="shared" si="22"/>
        <v>4</v>
      </c>
      <c r="AU56" s="3" t="s">
        <v>67</v>
      </c>
      <c r="AV56" s="3">
        <f t="shared" si="23"/>
        <v>1</v>
      </c>
      <c r="AW56" s="3" t="s">
        <v>63</v>
      </c>
      <c r="AX56" s="3">
        <f t="shared" si="24"/>
        <v>4</v>
      </c>
      <c r="AY56" s="3" t="s">
        <v>63</v>
      </c>
      <c r="AZ56" s="3">
        <f t="shared" si="25"/>
        <v>4</v>
      </c>
      <c r="BA56" s="3" t="s">
        <v>66</v>
      </c>
      <c r="BB56" s="3">
        <f t="shared" si="26"/>
        <v>0</v>
      </c>
      <c r="BC56" s="3" t="s">
        <v>65</v>
      </c>
      <c r="BD56" s="3">
        <f t="shared" si="27"/>
        <v>2</v>
      </c>
      <c r="BE56" s="3" t="s">
        <v>63</v>
      </c>
      <c r="BF56" s="3">
        <f t="shared" si="28"/>
        <v>4</v>
      </c>
      <c r="BG56" s="3" t="s">
        <v>63</v>
      </c>
      <c r="BH56" s="8">
        <f t="shared" si="29"/>
        <v>4</v>
      </c>
      <c r="BI56" s="11">
        <f t="shared" si="31"/>
        <v>77</v>
      </c>
      <c r="BJ56" s="3" t="s">
        <v>60</v>
      </c>
      <c r="BK56" s="3" t="s">
        <v>61</v>
      </c>
    </row>
    <row r="57" spans="1:63" ht="40.799999999999997" thickBot="1" x14ac:dyDescent="0.35">
      <c r="A57" s="3" t="s">
        <v>67</v>
      </c>
      <c r="B57" s="3">
        <f t="shared" si="0"/>
        <v>1</v>
      </c>
      <c r="C57" s="3" t="s">
        <v>64</v>
      </c>
      <c r="D57" s="3">
        <f t="shared" si="1"/>
        <v>3</v>
      </c>
      <c r="E57" s="3" t="s">
        <v>65</v>
      </c>
      <c r="F57" s="7">
        <f t="shared" si="2"/>
        <v>2</v>
      </c>
      <c r="G57" s="3" t="s">
        <v>67</v>
      </c>
      <c r="H57" s="3">
        <f t="shared" si="3"/>
        <v>1</v>
      </c>
      <c r="I57" s="3" t="s">
        <v>67</v>
      </c>
      <c r="J57" s="3">
        <f t="shared" si="4"/>
        <v>1</v>
      </c>
      <c r="K57" s="3" t="s">
        <v>65</v>
      </c>
      <c r="L57" s="3">
        <f t="shared" si="5"/>
        <v>2</v>
      </c>
      <c r="M57" s="3" t="s">
        <v>64</v>
      </c>
      <c r="N57" s="3">
        <f t="shared" si="6"/>
        <v>3</v>
      </c>
      <c r="O57" s="3" t="s">
        <v>67</v>
      </c>
      <c r="P57" s="3">
        <f t="shared" si="7"/>
        <v>1</v>
      </c>
      <c r="Q57" s="3" t="s">
        <v>65</v>
      </c>
      <c r="R57" s="3">
        <f t="shared" si="8"/>
        <v>2</v>
      </c>
      <c r="S57" s="3" t="s">
        <v>65</v>
      </c>
      <c r="T57" s="3">
        <f t="shared" si="9"/>
        <v>2</v>
      </c>
      <c r="U57" s="3" t="s">
        <v>67</v>
      </c>
      <c r="V57" s="3">
        <f t="shared" si="10"/>
        <v>1</v>
      </c>
      <c r="W57" s="3" t="s">
        <v>65</v>
      </c>
      <c r="X57" s="3">
        <f t="shared" si="11"/>
        <v>2</v>
      </c>
      <c r="Y57" s="3" t="s">
        <v>67</v>
      </c>
      <c r="Z57" s="3">
        <f t="shared" si="12"/>
        <v>1</v>
      </c>
      <c r="AA57" s="3" t="s">
        <v>64</v>
      </c>
      <c r="AB57" s="3">
        <f t="shared" si="13"/>
        <v>3</v>
      </c>
      <c r="AC57" s="3" t="s">
        <v>65</v>
      </c>
      <c r="AD57" s="3">
        <f t="shared" si="14"/>
        <v>2</v>
      </c>
      <c r="AE57" s="3" t="s">
        <v>66</v>
      </c>
      <c r="AF57" s="3">
        <f t="shared" si="15"/>
        <v>0</v>
      </c>
      <c r="AG57" s="3" t="s">
        <v>64</v>
      </c>
      <c r="AH57" s="3">
        <f t="shared" si="16"/>
        <v>3</v>
      </c>
      <c r="AI57" s="3" t="s">
        <v>63</v>
      </c>
      <c r="AJ57" s="3">
        <f t="shared" si="17"/>
        <v>4</v>
      </c>
      <c r="AK57" s="3" t="s">
        <v>66</v>
      </c>
      <c r="AL57" s="3">
        <f t="shared" si="18"/>
        <v>0</v>
      </c>
      <c r="AM57" s="3" t="s">
        <v>66</v>
      </c>
      <c r="AN57" s="3">
        <f t="shared" si="19"/>
        <v>0</v>
      </c>
      <c r="AO57" s="3" t="s">
        <v>65</v>
      </c>
      <c r="AP57" s="3">
        <f t="shared" si="20"/>
        <v>2</v>
      </c>
      <c r="AQ57" s="3" t="s">
        <v>65</v>
      </c>
      <c r="AR57" s="3">
        <f t="shared" si="21"/>
        <v>2</v>
      </c>
      <c r="AS57" s="3" t="s">
        <v>65</v>
      </c>
      <c r="AT57" s="3">
        <f t="shared" si="22"/>
        <v>2</v>
      </c>
      <c r="AU57" s="3" t="s">
        <v>67</v>
      </c>
      <c r="AV57" s="3">
        <f t="shared" si="23"/>
        <v>1</v>
      </c>
      <c r="AW57" s="3" t="s">
        <v>65</v>
      </c>
      <c r="AX57" s="3">
        <f t="shared" si="24"/>
        <v>2</v>
      </c>
      <c r="AY57" s="3" t="s">
        <v>67</v>
      </c>
      <c r="AZ57" s="3">
        <f t="shared" si="25"/>
        <v>1</v>
      </c>
      <c r="BA57" s="3" t="s">
        <v>66</v>
      </c>
      <c r="BB57" s="3">
        <f t="shared" si="26"/>
        <v>0</v>
      </c>
      <c r="BC57" s="3" t="s">
        <v>66</v>
      </c>
      <c r="BD57" s="3">
        <f t="shared" si="27"/>
        <v>0</v>
      </c>
      <c r="BE57" s="3" t="s">
        <v>64</v>
      </c>
      <c r="BF57" s="3">
        <f t="shared" si="28"/>
        <v>3</v>
      </c>
      <c r="BG57" s="3" t="s">
        <v>67</v>
      </c>
      <c r="BH57" s="8">
        <f t="shared" si="29"/>
        <v>1</v>
      </c>
      <c r="BI57" s="11">
        <f t="shared" si="31"/>
        <v>48</v>
      </c>
      <c r="BJ57" s="3" t="s">
        <v>60</v>
      </c>
      <c r="BK57" s="3" t="s">
        <v>61</v>
      </c>
    </row>
    <row r="58" spans="1:63" ht="40.799999999999997" thickBot="1" x14ac:dyDescent="0.35">
      <c r="A58" s="3" t="s">
        <v>66</v>
      </c>
      <c r="B58" s="3">
        <f t="shared" si="0"/>
        <v>0</v>
      </c>
      <c r="C58" s="3" t="s">
        <v>66</v>
      </c>
      <c r="D58" s="3">
        <f t="shared" si="1"/>
        <v>0</v>
      </c>
      <c r="E58" s="3" t="s">
        <v>65</v>
      </c>
      <c r="F58" s="7">
        <f t="shared" si="2"/>
        <v>2</v>
      </c>
      <c r="G58" s="3" t="s">
        <v>63</v>
      </c>
      <c r="H58" s="3">
        <f t="shared" si="3"/>
        <v>4</v>
      </c>
      <c r="I58" s="3" t="s">
        <v>65</v>
      </c>
      <c r="J58" s="3">
        <f t="shared" si="4"/>
        <v>2</v>
      </c>
      <c r="K58" s="3" t="s">
        <v>67</v>
      </c>
      <c r="L58" s="3">
        <f t="shared" si="5"/>
        <v>1</v>
      </c>
      <c r="M58" s="3" t="s">
        <v>64</v>
      </c>
      <c r="N58" s="3">
        <f t="shared" si="6"/>
        <v>3</v>
      </c>
      <c r="O58" s="3" t="s">
        <v>64</v>
      </c>
      <c r="P58" s="3">
        <f t="shared" si="7"/>
        <v>3</v>
      </c>
      <c r="Q58" s="3" t="s">
        <v>67</v>
      </c>
      <c r="R58" s="3">
        <f t="shared" si="8"/>
        <v>1</v>
      </c>
      <c r="S58" s="3" t="s">
        <v>65</v>
      </c>
      <c r="T58" s="3">
        <f t="shared" si="9"/>
        <v>2</v>
      </c>
      <c r="U58" s="3" t="s">
        <v>67</v>
      </c>
      <c r="V58" s="3">
        <f t="shared" si="10"/>
        <v>1</v>
      </c>
      <c r="W58" s="3" t="s">
        <v>65</v>
      </c>
      <c r="X58" s="3">
        <f t="shared" si="11"/>
        <v>2</v>
      </c>
      <c r="Y58" s="3" t="s">
        <v>67</v>
      </c>
      <c r="Z58" s="3">
        <f t="shared" si="12"/>
        <v>1</v>
      </c>
      <c r="AA58" s="3" t="s">
        <v>67</v>
      </c>
      <c r="AB58" s="3">
        <f t="shared" si="13"/>
        <v>1</v>
      </c>
      <c r="AC58" s="3" t="s">
        <v>66</v>
      </c>
      <c r="AD58" s="3">
        <f t="shared" si="14"/>
        <v>0</v>
      </c>
      <c r="AE58" s="3" t="s">
        <v>67</v>
      </c>
      <c r="AF58" s="3">
        <f t="shared" si="15"/>
        <v>1</v>
      </c>
      <c r="AG58" s="3" t="s">
        <v>67</v>
      </c>
      <c r="AH58" s="3">
        <f t="shared" si="16"/>
        <v>1</v>
      </c>
      <c r="AI58" s="3" t="s">
        <v>64</v>
      </c>
      <c r="AJ58" s="3">
        <f t="shared" si="17"/>
        <v>3</v>
      </c>
      <c r="AK58" s="3" t="s">
        <v>67</v>
      </c>
      <c r="AL58" s="3">
        <f t="shared" si="18"/>
        <v>1</v>
      </c>
      <c r="AM58" s="3" t="s">
        <v>65</v>
      </c>
      <c r="AN58" s="3">
        <f t="shared" si="19"/>
        <v>2</v>
      </c>
      <c r="AO58" s="3" t="s">
        <v>66</v>
      </c>
      <c r="AP58" s="3">
        <f t="shared" si="20"/>
        <v>0</v>
      </c>
      <c r="AQ58" s="3" t="s">
        <v>66</v>
      </c>
      <c r="AR58" s="3">
        <f t="shared" si="21"/>
        <v>0</v>
      </c>
      <c r="AS58" s="3" t="s">
        <v>65</v>
      </c>
      <c r="AT58" s="3">
        <f t="shared" si="22"/>
        <v>2</v>
      </c>
      <c r="AU58" s="3" t="s">
        <v>67</v>
      </c>
      <c r="AV58" s="3">
        <f t="shared" si="23"/>
        <v>1</v>
      </c>
      <c r="AW58" s="3" t="s">
        <v>66</v>
      </c>
      <c r="AX58" s="3">
        <f t="shared" si="24"/>
        <v>0</v>
      </c>
      <c r="AY58" s="3" t="s">
        <v>67</v>
      </c>
      <c r="AZ58" s="3">
        <f t="shared" si="25"/>
        <v>1</v>
      </c>
      <c r="BA58" s="3" t="s">
        <v>66</v>
      </c>
      <c r="BB58" s="3">
        <f t="shared" si="26"/>
        <v>0</v>
      </c>
      <c r="BC58" s="3" t="s">
        <v>66</v>
      </c>
      <c r="BD58" s="3">
        <f t="shared" si="27"/>
        <v>0</v>
      </c>
      <c r="BE58" s="3" t="s">
        <v>65</v>
      </c>
      <c r="BF58" s="3">
        <f t="shared" si="28"/>
        <v>2</v>
      </c>
      <c r="BG58" s="3" t="s">
        <v>66</v>
      </c>
      <c r="BH58" s="8">
        <f t="shared" si="29"/>
        <v>0</v>
      </c>
      <c r="BI58" s="10">
        <f t="shared" si="31"/>
        <v>37</v>
      </c>
      <c r="BJ58" s="3" t="s">
        <v>60</v>
      </c>
      <c r="BK58" s="3" t="s">
        <v>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E0A4-9FFC-4121-97B4-AFB9868F5191}">
  <dimension ref="A1:Y58"/>
  <sheetViews>
    <sheetView topLeftCell="B1" workbookViewId="0">
      <selection activeCell="U2" sqref="U2"/>
    </sheetView>
  </sheetViews>
  <sheetFormatPr defaultRowHeight="14.4" x14ac:dyDescent="0.3"/>
  <cols>
    <col min="1" max="1" width="0" hidden="1" customWidth="1"/>
    <col min="3" max="3" width="0" hidden="1" customWidth="1"/>
    <col min="5" max="5" width="0" hidden="1" customWidth="1"/>
    <col min="7" max="7" width="8.88671875" hidden="1" customWidth="1"/>
    <col min="9" max="9" width="0" hidden="1" customWidth="1"/>
    <col min="11" max="11" width="0" hidden="1" customWidth="1"/>
    <col min="13" max="13" width="0" hidden="1" customWidth="1"/>
    <col min="15" max="15" width="0" hidden="1" customWidth="1"/>
    <col min="17" max="17" width="0" hidden="1" customWidth="1"/>
    <col min="19" max="19" width="0" hidden="1" customWidth="1"/>
  </cols>
  <sheetData>
    <row r="1" spans="1:25" ht="159.6" thickBot="1" x14ac:dyDescent="0.35">
      <c r="A1" s="3" t="s">
        <v>36</v>
      </c>
      <c r="B1" s="3" t="s">
        <v>36</v>
      </c>
      <c r="C1" s="3" t="s">
        <v>37</v>
      </c>
      <c r="D1" s="3" t="s">
        <v>37</v>
      </c>
      <c r="E1" s="3" t="s">
        <v>38</v>
      </c>
      <c r="F1" s="3" t="s">
        <v>38</v>
      </c>
      <c r="G1" s="3" t="s">
        <v>39</v>
      </c>
      <c r="H1" s="3" t="s">
        <v>39</v>
      </c>
      <c r="I1" s="3" t="s">
        <v>40</v>
      </c>
      <c r="J1" s="3" t="s">
        <v>40</v>
      </c>
      <c r="K1" s="3" t="s">
        <v>41</v>
      </c>
      <c r="L1" s="3" t="s">
        <v>41</v>
      </c>
      <c r="M1" s="3" t="s">
        <v>42</v>
      </c>
      <c r="N1" s="3" t="s">
        <v>42</v>
      </c>
      <c r="O1" s="3" t="s">
        <v>43</v>
      </c>
      <c r="P1" s="3" t="s">
        <v>43</v>
      </c>
      <c r="Q1" s="3" t="s">
        <v>44</v>
      </c>
      <c r="R1" s="3" t="s">
        <v>44</v>
      </c>
      <c r="S1" s="3" t="s">
        <v>45</v>
      </c>
      <c r="T1" s="8" t="s">
        <v>45</v>
      </c>
      <c r="U1" s="8" t="s">
        <v>226</v>
      </c>
      <c r="V1" s="3" t="s">
        <v>3</v>
      </c>
      <c r="W1" s="3" t="s">
        <v>4</v>
      </c>
    </row>
    <row r="2" spans="1:25" ht="27.6" thickBot="1" x14ac:dyDescent="0.35">
      <c r="A2" s="3" t="s">
        <v>68</v>
      </c>
      <c r="B2" s="3">
        <f>IF(A2="4 - Strongly Agree", 4, IF(A2="3 - Agree", 3, IF(A2="2 - Disagree", 2, IF(A2="1 - Strongly Disagree", 1))))</f>
        <v>3</v>
      </c>
      <c r="C2" s="3" t="s">
        <v>69</v>
      </c>
      <c r="D2" s="3">
        <f>IF(C2="4 - Strongly Agree", 4, IF(C2="3 - Agree", 3, IF(C2="2 - Disagree", 2, IF(C2="1 - Strongly Disagree", 1))))</f>
        <v>2</v>
      </c>
      <c r="E2" s="3" t="s">
        <v>68</v>
      </c>
      <c r="F2" s="3">
        <f>IF(E2="4 - Strongly Agree", 4, IF(E2="3 - Agree", 3, IF(E2="2 - Disagree", 2, IF(E2="1 - Strongly Disagree", 1))))</f>
        <v>3</v>
      </c>
      <c r="G2" s="3" t="s">
        <v>68</v>
      </c>
      <c r="H2" s="3">
        <f>IF(G2="4 - Strongly Agree", 4, IF(G2="3 - Agree", 3, IF(G2="2 - Disagree", 2, IF(G2="1 - Strongly Disagree", 1))))</f>
        <v>3</v>
      </c>
      <c r="I2" s="3" t="s">
        <v>69</v>
      </c>
      <c r="J2" s="3">
        <f>IF(I2="4 - Strongly Agree", 4, IF(I2="3 - Agree", 3, IF(I2="2 - Disagree", 2, IF(I2="1 - Strongly Disagree", 1))))</f>
        <v>2</v>
      </c>
      <c r="K2" s="3" t="s">
        <v>68</v>
      </c>
      <c r="L2" s="3">
        <f>IF(K2="4 - Strongly Agree", 4, IF(K2="3 - Agree", 3, IF(K2="2 - Disagree", 2, IF(K2="1 - Strongly Disagree", 1))))</f>
        <v>3</v>
      </c>
      <c r="M2" s="3" t="s">
        <v>68</v>
      </c>
      <c r="N2" s="3">
        <f>IF(M2="4 - Strongly Agree", 4, IF(M2="3 - Agree", 3, IF(M2="2 - Disagree", 2, IF(M2="1 - Strongly Disagree", 1))))</f>
        <v>3</v>
      </c>
      <c r="O2" s="3" t="s">
        <v>68</v>
      </c>
      <c r="P2" s="3">
        <f>IF(O2="4 - Strongly Agree", 4, IF(O2="3 - Agree", 3, IF(O2="2 - Disagree", 2, IF(O2="1 - Strongly Disagree", 1))))</f>
        <v>3</v>
      </c>
      <c r="Q2" s="3" t="s">
        <v>68</v>
      </c>
      <c r="R2" s="3">
        <f>IF(Q2="4 - Strongly Agree", 4, IF(Q2="3 - Agree", 3, IF(Q2="2 - Disagree", 2, IF(Q2="1 - Strongly Disagree", 1))))</f>
        <v>3</v>
      </c>
      <c r="S2" s="3" t="s">
        <v>68</v>
      </c>
      <c r="T2" s="8">
        <f>IF(S2="4 - Strongly Agree", 4, IF(S2="3 - Agree", 3, IF(S2="2 - Disagree", 2, IF(S2="1 - Strongly Disagree", 1))))</f>
        <v>3</v>
      </c>
      <c r="U2" s="9">
        <f t="shared" ref="U2:U33" si="0">SUM(B2:T2)</f>
        <v>28</v>
      </c>
      <c r="V2" s="3" t="s">
        <v>60</v>
      </c>
      <c r="W2" s="3" t="s">
        <v>61</v>
      </c>
      <c r="X2" s="9">
        <v>28</v>
      </c>
      <c r="Y2" s="11">
        <v>27</v>
      </c>
    </row>
    <row r="3" spans="1:25" ht="40.799999999999997" thickBot="1" x14ac:dyDescent="0.35">
      <c r="A3" s="3" t="s">
        <v>68</v>
      </c>
      <c r="B3" s="3">
        <f t="shared" ref="B3:B58" si="1">IF(A3="4 - Strongly Agree", 4, IF(A3="3 - Agree", 3, IF(A3="2 - Disagree", 2, IF(A3="1 - Strongly Disagree", 1))))</f>
        <v>3</v>
      </c>
      <c r="C3" s="3" t="s">
        <v>68</v>
      </c>
      <c r="D3" s="3">
        <f t="shared" ref="D3:D58" si="2">IF(C3="4 - Strongly Agree", 4, IF(C3="3 - Agree", 3, IF(C3="2 - Disagree", 2, IF(C3="1 - Strongly Disagree", 1))))</f>
        <v>3</v>
      </c>
      <c r="E3" s="3" t="s">
        <v>69</v>
      </c>
      <c r="F3" s="3">
        <f t="shared" ref="F3:F58" si="3">IF(E3="4 - Strongly Agree", 4, IF(E3="3 - Agree", 3, IF(E3="2 - Disagree", 2, IF(E3="1 - Strongly Disagree", 1))))</f>
        <v>2</v>
      </c>
      <c r="G3" s="3" t="s">
        <v>68</v>
      </c>
      <c r="H3" s="3">
        <f t="shared" ref="H3:H58" si="4">IF(G3="4 - Strongly Agree", 4, IF(G3="3 - Agree", 3, IF(G3="2 - Disagree", 2, IF(G3="1 - Strongly Disagree", 1))))</f>
        <v>3</v>
      </c>
      <c r="I3" s="3" t="s">
        <v>81</v>
      </c>
      <c r="J3" s="3">
        <f t="shared" ref="J3:J58" si="5">IF(I3="4 - Strongly Agree", 4, IF(I3="3 - Agree", 3, IF(I3="2 - Disagree", 2, IF(I3="1 - Strongly Disagree", 1))))</f>
        <v>4</v>
      </c>
      <c r="K3" s="3" t="s">
        <v>81</v>
      </c>
      <c r="L3" s="3">
        <f t="shared" ref="L3:L58" si="6">IF(K3="4 - Strongly Agree", 4, IF(K3="3 - Agree", 3, IF(K3="2 - Disagree", 2, IF(K3="1 - Strongly Disagree", 1))))</f>
        <v>4</v>
      </c>
      <c r="M3" s="3" t="s">
        <v>68</v>
      </c>
      <c r="N3" s="3">
        <f t="shared" ref="N3:N58" si="7">IF(M3="4 - Strongly Agree", 4, IF(M3="3 - Agree", 3, IF(M3="2 - Disagree", 2, IF(M3="1 - Strongly Disagree", 1))))</f>
        <v>3</v>
      </c>
      <c r="O3" s="3" t="s">
        <v>68</v>
      </c>
      <c r="P3" s="3">
        <f t="shared" ref="P3:P58" si="8">IF(O3="4 - Strongly Agree", 4, IF(O3="3 - Agree", 3, IF(O3="2 - Disagree", 2, IF(O3="1 - Strongly Disagree", 1))))</f>
        <v>3</v>
      </c>
      <c r="Q3" s="3" t="s">
        <v>68</v>
      </c>
      <c r="R3" s="3">
        <f t="shared" ref="R3:R58" si="9">IF(Q3="4 - Strongly Agree", 4, IF(Q3="3 - Agree", 3, IF(Q3="2 - Disagree", 2, IF(Q3="1 - Strongly Disagree", 1))))</f>
        <v>3</v>
      </c>
      <c r="S3" s="3" t="s">
        <v>68</v>
      </c>
      <c r="T3" s="8">
        <f t="shared" ref="T3:T58" si="10">IF(S3="4 - Strongly Agree", 4, IF(S3="3 - Agree", 3, IF(S3="2 - Disagree", 2, IF(S3="1 - Strongly Disagree", 1))))</f>
        <v>3</v>
      </c>
      <c r="U3" s="9">
        <f t="shared" si="0"/>
        <v>31</v>
      </c>
      <c r="V3" s="3" t="s">
        <v>60</v>
      </c>
      <c r="W3" s="3" t="s">
        <v>61</v>
      </c>
      <c r="X3" s="9">
        <v>31</v>
      </c>
      <c r="Y3" s="11">
        <v>25</v>
      </c>
    </row>
    <row r="4" spans="1:25" ht="27.6" thickBot="1" x14ac:dyDescent="0.35">
      <c r="A4" s="3" t="s">
        <v>68</v>
      </c>
      <c r="B4" s="3">
        <f t="shared" si="1"/>
        <v>3</v>
      </c>
      <c r="C4" s="3" t="s">
        <v>68</v>
      </c>
      <c r="D4" s="3">
        <f t="shared" si="2"/>
        <v>3</v>
      </c>
      <c r="E4" s="3" t="s">
        <v>69</v>
      </c>
      <c r="F4" s="3">
        <f t="shared" si="3"/>
        <v>2</v>
      </c>
      <c r="G4" s="3" t="s">
        <v>69</v>
      </c>
      <c r="H4" s="3">
        <f t="shared" si="4"/>
        <v>2</v>
      </c>
      <c r="I4" s="3" t="s">
        <v>69</v>
      </c>
      <c r="J4" s="3">
        <f t="shared" si="5"/>
        <v>2</v>
      </c>
      <c r="K4" s="3" t="s">
        <v>68</v>
      </c>
      <c r="L4" s="3">
        <f t="shared" si="6"/>
        <v>3</v>
      </c>
      <c r="M4" s="3" t="s">
        <v>68</v>
      </c>
      <c r="N4" s="3">
        <f t="shared" si="7"/>
        <v>3</v>
      </c>
      <c r="O4" s="3" t="s">
        <v>68</v>
      </c>
      <c r="P4" s="3">
        <f t="shared" si="8"/>
        <v>3</v>
      </c>
      <c r="Q4" s="3" t="s">
        <v>68</v>
      </c>
      <c r="R4" s="3">
        <f t="shared" si="9"/>
        <v>3</v>
      </c>
      <c r="S4" s="3" t="s">
        <v>68</v>
      </c>
      <c r="T4" s="8">
        <f t="shared" si="10"/>
        <v>3</v>
      </c>
      <c r="U4" s="11">
        <f t="shared" si="0"/>
        <v>27</v>
      </c>
      <c r="V4" s="3" t="s">
        <v>60</v>
      </c>
      <c r="W4" s="3" t="s">
        <v>61</v>
      </c>
      <c r="X4" s="9">
        <v>28</v>
      </c>
      <c r="Y4" s="11">
        <v>26</v>
      </c>
    </row>
    <row r="5" spans="1:25" ht="27.6" thickBot="1" x14ac:dyDescent="0.35">
      <c r="A5" s="3" t="s">
        <v>69</v>
      </c>
      <c r="B5" s="3">
        <f t="shared" si="1"/>
        <v>2</v>
      </c>
      <c r="C5" s="3" t="s">
        <v>68</v>
      </c>
      <c r="D5" s="3">
        <f t="shared" si="2"/>
        <v>3</v>
      </c>
      <c r="E5" s="3" t="s">
        <v>69</v>
      </c>
      <c r="F5" s="3">
        <f t="shared" si="3"/>
        <v>2</v>
      </c>
      <c r="G5" s="3" t="s">
        <v>69</v>
      </c>
      <c r="H5" s="3">
        <f t="shared" si="4"/>
        <v>2</v>
      </c>
      <c r="I5" s="3" t="s">
        <v>68</v>
      </c>
      <c r="J5" s="3">
        <f t="shared" si="5"/>
        <v>3</v>
      </c>
      <c r="K5" s="3" t="s">
        <v>68</v>
      </c>
      <c r="L5" s="3">
        <f t="shared" si="6"/>
        <v>3</v>
      </c>
      <c r="M5" s="3" t="s">
        <v>68</v>
      </c>
      <c r="N5" s="3">
        <f t="shared" si="7"/>
        <v>3</v>
      </c>
      <c r="O5" s="3" t="s">
        <v>69</v>
      </c>
      <c r="P5" s="3">
        <f t="shared" si="8"/>
        <v>2</v>
      </c>
      <c r="Q5" s="3" t="s">
        <v>68</v>
      </c>
      <c r="R5" s="3">
        <f t="shared" si="9"/>
        <v>3</v>
      </c>
      <c r="S5" s="3" t="s">
        <v>69</v>
      </c>
      <c r="T5" s="8">
        <f t="shared" si="10"/>
        <v>2</v>
      </c>
      <c r="U5" s="11">
        <f t="shared" si="0"/>
        <v>25</v>
      </c>
      <c r="V5" s="3" t="s">
        <v>60</v>
      </c>
      <c r="W5" s="3" t="s">
        <v>61</v>
      </c>
      <c r="X5" s="9">
        <v>28</v>
      </c>
      <c r="Y5" s="11">
        <v>26</v>
      </c>
    </row>
    <row r="6" spans="1:25" ht="40.799999999999997" thickBot="1" x14ac:dyDescent="0.35">
      <c r="A6" s="3" t="s">
        <v>68</v>
      </c>
      <c r="B6" s="3">
        <f t="shared" si="1"/>
        <v>3</v>
      </c>
      <c r="C6" s="3" t="s">
        <v>69</v>
      </c>
      <c r="D6" s="3">
        <f t="shared" si="2"/>
        <v>2</v>
      </c>
      <c r="E6" s="3" t="s">
        <v>81</v>
      </c>
      <c r="F6" s="3">
        <f t="shared" si="3"/>
        <v>4</v>
      </c>
      <c r="G6" s="3" t="s">
        <v>68</v>
      </c>
      <c r="H6" s="3">
        <f t="shared" si="4"/>
        <v>3</v>
      </c>
      <c r="I6" s="3" t="s">
        <v>68</v>
      </c>
      <c r="J6" s="3">
        <f t="shared" si="5"/>
        <v>3</v>
      </c>
      <c r="K6" s="3" t="s">
        <v>68</v>
      </c>
      <c r="L6" s="3">
        <f t="shared" si="6"/>
        <v>3</v>
      </c>
      <c r="M6" s="3" t="s">
        <v>68</v>
      </c>
      <c r="N6" s="3">
        <f t="shared" si="7"/>
        <v>3</v>
      </c>
      <c r="O6" s="3" t="s">
        <v>69</v>
      </c>
      <c r="P6" s="3">
        <f t="shared" si="8"/>
        <v>2</v>
      </c>
      <c r="Q6" s="3" t="s">
        <v>69</v>
      </c>
      <c r="R6" s="3">
        <f t="shared" si="9"/>
        <v>2</v>
      </c>
      <c r="S6" s="3" t="s">
        <v>68</v>
      </c>
      <c r="T6" s="8">
        <f t="shared" si="10"/>
        <v>3</v>
      </c>
      <c r="U6" s="9">
        <f t="shared" si="0"/>
        <v>28</v>
      </c>
      <c r="V6" s="3" t="s">
        <v>105</v>
      </c>
      <c r="W6" s="3" t="s">
        <v>61</v>
      </c>
      <c r="X6" s="9">
        <v>31</v>
      </c>
      <c r="Y6" s="11">
        <v>24</v>
      </c>
    </row>
    <row r="7" spans="1:25" ht="40.799999999999997" thickBot="1" x14ac:dyDescent="0.35">
      <c r="A7" s="3" t="s">
        <v>68</v>
      </c>
      <c r="B7" s="3">
        <f t="shared" si="1"/>
        <v>3</v>
      </c>
      <c r="C7" s="3" t="s">
        <v>109</v>
      </c>
      <c r="D7" s="3">
        <f t="shared" si="2"/>
        <v>1</v>
      </c>
      <c r="E7" s="3" t="s">
        <v>68</v>
      </c>
      <c r="F7" s="3">
        <f t="shared" si="3"/>
        <v>3</v>
      </c>
      <c r="G7" s="3" t="s">
        <v>68</v>
      </c>
      <c r="H7" s="3">
        <f t="shared" si="4"/>
        <v>3</v>
      </c>
      <c r="I7" s="3" t="s">
        <v>68</v>
      </c>
      <c r="J7" s="3">
        <f t="shared" si="5"/>
        <v>3</v>
      </c>
      <c r="K7" s="3" t="s">
        <v>68</v>
      </c>
      <c r="L7" s="3">
        <f t="shared" si="6"/>
        <v>3</v>
      </c>
      <c r="M7" s="3" t="s">
        <v>68</v>
      </c>
      <c r="N7" s="3">
        <f t="shared" si="7"/>
        <v>3</v>
      </c>
      <c r="O7" s="3" t="s">
        <v>68</v>
      </c>
      <c r="P7" s="3">
        <f t="shared" si="8"/>
        <v>3</v>
      </c>
      <c r="Q7" s="3" t="s">
        <v>68</v>
      </c>
      <c r="R7" s="3">
        <f t="shared" si="9"/>
        <v>3</v>
      </c>
      <c r="S7" s="3" t="s">
        <v>68</v>
      </c>
      <c r="T7" s="8">
        <f t="shared" si="10"/>
        <v>3</v>
      </c>
      <c r="U7" s="9">
        <f t="shared" si="0"/>
        <v>28</v>
      </c>
      <c r="V7" s="3" t="s">
        <v>60</v>
      </c>
      <c r="W7" s="3" t="s">
        <v>61</v>
      </c>
      <c r="X7" s="9">
        <v>35</v>
      </c>
      <c r="Y7" s="11">
        <v>27</v>
      </c>
    </row>
    <row r="8" spans="1:25" ht="40.799999999999997" thickBot="1" x14ac:dyDescent="0.35">
      <c r="A8" s="3" t="s">
        <v>81</v>
      </c>
      <c r="B8" s="3">
        <f t="shared" si="1"/>
        <v>4</v>
      </c>
      <c r="C8" s="3" t="s">
        <v>68</v>
      </c>
      <c r="D8" s="3">
        <f t="shared" si="2"/>
        <v>3</v>
      </c>
      <c r="E8" s="3" t="s">
        <v>68</v>
      </c>
      <c r="F8" s="3">
        <f t="shared" si="3"/>
        <v>3</v>
      </c>
      <c r="G8" s="3" t="s">
        <v>68</v>
      </c>
      <c r="H8" s="3">
        <f t="shared" si="4"/>
        <v>3</v>
      </c>
      <c r="I8" s="3" t="s">
        <v>68</v>
      </c>
      <c r="J8" s="3">
        <f t="shared" si="5"/>
        <v>3</v>
      </c>
      <c r="K8" s="3" t="s">
        <v>68</v>
      </c>
      <c r="L8" s="3">
        <f t="shared" si="6"/>
        <v>3</v>
      </c>
      <c r="M8" s="3" t="s">
        <v>68</v>
      </c>
      <c r="N8" s="3">
        <f t="shared" si="7"/>
        <v>3</v>
      </c>
      <c r="O8" s="3" t="s">
        <v>68</v>
      </c>
      <c r="P8" s="3">
        <f t="shared" si="8"/>
        <v>3</v>
      </c>
      <c r="Q8" s="3" t="s">
        <v>68</v>
      </c>
      <c r="R8" s="3">
        <f t="shared" si="9"/>
        <v>3</v>
      </c>
      <c r="S8" s="3" t="s">
        <v>68</v>
      </c>
      <c r="T8" s="8">
        <f t="shared" si="10"/>
        <v>3</v>
      </c>
      <c r="U8" s="9">
        <f t="shared" si="0"/>
        <v>31</v>
      </c>
      <c r="V8" s="3" t="s">
        <v>60</v>
      </c>
      <c r="W8" s="3" t="s">
        <v>61</v>
      </c>
      <c r="X8" s="9">
        <v>28</v>
      </c>
      <c r="Y8" s="11">
        <v>26</v>
      </c>
    </row>
    <row r="9" spans="1:25" ht="27.6" thickBot="1" x14ac:dyDescent="0.35">
      <c r="A9" s="3" t="s">
        <v>68</v>
      </c>
      <c r="B9" s="3">
        <f t="shared" si="1"/>
        <v>3</v>
      </c>
      <c r="C9" s="3" t="s">
        <v>69</v>
      </c>
      <c r="D9" s="3">
        <f t="shared" si="2"/>
        <v>2</v>
      </c>
      <c r="E9" s="3" t="s">
        <v>69</v>
      </c>
      <c r="F9" s="3">
        <f t="shared" si="3"/>
        <v>2</v>
      </c>
      <c r="G9" s="3" t="s">
        <v>69</v>
      </c>
      <c r="H9" s="3">
        <f t="shared" si="4"/>
        <v>2</v>
      </c>
      <c r="I9" s="3" t="s">
        <v>68</v>
      </c>
      <c r="J9" s="3">
        <f t="shared" si="5"/>
        <v>3</v>
      </c>
      <c r="K9" s="3" t="s">
        <v>68</v>
      </c>
      <c r="L9" s="3">
        <f t="shared" si="6"/>
        <v>3</v>
      </c>
      <c r="M9" s="3" t="s">
        <v>69</v>
      </c>
      <c r="N9" s="3">
        <f t="shared" si="7"/>
        <v>2</v>
      </c>
      <c r="O9" s="3" t="s">
        <v>68</v>
      </c>
      <c r="P9" s="3">
        <f t="shared" si="8"/>
        <v>3</v>
      </c>
      <c r="Q9" s="3" t="s">
        <v>68</v>
      </c>
      <c r="R9" s="3">
        <f t="shared" si="9"/>
        <v>3</v>
      </c>
      <c r="S9" s="3" t="s">
        <v>68</v>
      </c>
      <c r="T9" s="8">
        <f t="shared" si="10"/>
        <v>3</v>
      </c>
      <c r="U9" s="11">
        <f t="shared" si="0"/>
        <v>26</v>
      </c>
      <c r="V9" s="3" t="s">
        <v>60</v>
      </c>
      <c r="W9" s="3" t="s">
        <v>117</v>
      </c>
      <c r="X9" s="9">
        <v>35</v>
      </c>
      <c r="Y9" s="11">
        <v>27</v>
      </c>
    </row>
    <row r="10" spans="1:25" ht="40.799999999999997" thickBot="1" x14ac:dyDescent="0.35">
      <c r="A10" s="3" t="s">
        <v>81</v>
      </c>
      <c r="B10" s="3">
        <f t="shared" si="1"/>
        <v>4</v>
      </c>
      <c r="C10" s="3" t="s">
        <v>68</v>
      </c>
      <c r="D10" s="3">
        <f t="shared" si="2"/>
        <v>3</v>
      </c>
      <c r="E10" s="3" t="s">
        <v>68</v>
      </c>
      <c r="F10" s="3">
        <f t="shared" si="3"/>
        <v>3</v>
      </c>
      <c r="G10" s="3" t="s">
        <v>81</v>
      </c>
      <c r="H10" s="3">
        <f t="shared" si="4"/>
        <v>4</v>
      </c>
      <c r="I10" s="3" t="s">
        <v>81</v>
      </c>
      <c r="J10" s="3">
        <f t="shared" si="5"/>
        <v>4</v>
      </c>
      <c r="K10" s="3" t="s">
        <v>81</v>
      </c>
      <c r="L10" s="3">
        <f t="shared" si="6"/>
        <v>4</v>
      </c>
      <c r="M10" s="3" t="s">
        <v>68</v>
      </c>
      <c r="N10" s="3">
        <f t="shared" si="7"/>
        <v>3</v>
      </c>
      <c r="O10" s="3" t="s">
        <v>81</v>
      </c>
      <c r="P10" s="3">
        <f t="shared" si="8"/>
        <v>4</v>
      </c>
      <c r="Q10" s="3" t="s">
        <v>68</v>
      </c>
      <c r="R10" s="3">
        <f t="shared" si="9"/>
        <v>3</v>
      </c>
      <c r="S10" s="3" t="s">
        <v>68</v>
      </c>
      <c r="T10" s="8">
        <f t="shared" si="10"/>
        <v>3</v>
      </c>
      <c r="U10" s="9">
        <f t="shared" si="0"/>
        <v>35</v>
      </c>
      <c r="V10" s="3" t="s">
        <v>60</v>
      </c>
      <c r="W10" s="3" t="s">
        <v>61</v>
      </c>
      <c r="X10" s="9">
        <v>32</v>
      </c>
      <c r="Y10" s="11">
        <v>25</v>
      </c>
    </row>
    <row r="11" spans="1:25" ht="27.6" thickBot="1" x14ac:dyDescent="0.35">
      <c r="A11" s="3" t="s">
        <v>68</v>
      </c>
      <c r="B11" s="3">
        <f t="shared" si="1"/>
        <v>3</v>
      </c>
      <c r="C11" s="3" t="s">
        <v>68</v>
      </c>
      <c r="D11" s="3">
        <f t="shared" si="2"/>
        <v>3</v>
      </c>
      <c r="E11" s="3" t="s">
        <v>68</v>
      </c>
      <c r="F11" s="3">
        <f t="shared" si="3"/>
        <v>3</v>
      </c>
      <c r="G11" s="3" t="s">
        <v>68</v>
      </c>
      <c r="H11" s="3">
        <f t="shared" si="4"/>
        <v>3</v>
      </c>
      <c r="I11" s="3" t="s">
        <v>68</v>
      </c>
      <c r="J11" s="3">
        <f t="shared" si="5"/>
        <v>3</v>
      </c>
      <c r="K11" s="3" t="s">
        <v>68</v>
      </c>
      <c r="L11" s="3">
        <f t="shared" si="6"/>
        <v>3</v>
      </c>
      <c r="M11" s="3" t="s">
        <v>68</v>
      </c>
      <c r="N11" s="3">
        <f t="shared" si="7"/>
        <v>3</v>
      </c>
      <c r="O11" s="3" t="s">
        <v>69</v>
      </c>
      <c r="P11" s="3">
        <f t="shared" si="8"/>
        <v>2</v>
      </c>
      <c r="Q11" s="3" t="s">
        <v>69</v>
      </c>
      <c r="R11" s="3">
        <f t="shared" si="9"/>
        <v>2</v>
      </c>
      <c r="S11" s="3" t="s">
        <v>68</v>
      </c>
      <c r="T11" s="8">
        <f t="shared" si="10"/>
        <v>3</v>
      </c>
      <c r="U11" s="9">
        <f t="shared" si="0"/>
        <v>28</v>
      </c>
      <c r="V11" s="3" t="s">
        <v>60</v>
      </c>
      <c r="W11" s="3" t="s">
        <v>126</v>
      </c>
      <c r="X11" s="9">
        <v>34</v>
      </c>
      <c r="Y11" s="11">
        <v>27</v>
      </c>
    </row>
    <row r="12" spans="1:25" ht="40.799999999999997" thickBot="1" x14ac:dyDescent="0.35">
      <c r="A12" s="3" t="s">
        <v>81</v>
      </c>
      <c r="B12" s="3">
        <f t="shared" si="1"/>
        <v>4</v>
      </c>
      <c r="C12" s="3" t="s">
        <v>81</v>
      </c>
      <c r="D12" s="3">
        <f t="shared" si="2"/>
        <v>4</v>
      </c>
      <c r="E12" s="3" t="s">
        <v>69</v>
      </c>
      <c r="F12" s="3">
        <f t="shared" si="3"/>
        <v>2</v>
      </c>
      <c r="G12" s="3" t="s">
        <v>68</v>
      </c>
      <c r="H12" s="3">
        <f t="shared" si="4"/>
        <v>3</v>
      </c>
      <c r="I12" s="3" t="s">
        <v>81</v>
      </c>
      <c r="J12" s="3">
        <f t="shared" si="5"/>
        <v>4</v>
      </c>
      <c r="K12" s="3" t="s">
        <v>81</v>
      </c>
      <c r="L12" s="3">
        <f t="shared" si="6"/>
        <v>4</v>
      </c>
      <c r="M12" s="3" t="s">
        <v>81</v>
      </c>
      <c r="N12" s="3">
        <f t="shared" si="7"/>
        <v>4</v>
      </c>
      <c r="O12" s="3" t="s">
        <v>81</v>
      </c>
      <c r="P12" s="3">
        <f t="shared" si="8"/>
        <v>4</v>
      </c>
      <c r="Q12" s="3" t="s">
        <v>81</v>
      </c>
      <c r="R12" s="3">
        <f t="shared" si="9"/>
        <v>4</v>
      </c>
      <c r="S12" s="3" t="s">
        <v>69</v>
      </c>
      <c r="T12" s="8">
        <f t="shared" si="10"/>
        <v>2</v>
      </c>
      <c r="U12" s="9">
        <f t="shared" si="0"/>
        <v>35</v>
      </c>
      <c r="V12" s="3" t="s">
        <v>60</v>
      </c>
      <c r="W12" s="3" t="s">
        <v>61</v>
      </c>
      <c r="X12" s="9">
        <v>34</v>
      </c>
      <c r="Y12" s="11">
        <v>25</v>
      </c>
    </row>
    <row r="13" spans="1:25" ht="40.799999999999997" thickBot="1" x14ac:dyDescent="0.35">
      <c r="A13" s="3" t="s">
        <v>68</v>
      </c>
      <c r="B13" s="3">
        <f t="shared" si="1"/>
        <v>3</v>
      </c>
      <c r="C13" s="3" t="s">
        <v>81</v>
      </c>
      <c r="D13" s="3">
        <f t="shared" si="2"/>
        <v>4</v>
      </c>
      <c r="E13" s="3" t="s">
        <v>68</v>
      </c>
      <c r="F13" s="3">
        <f t="shared" si="3"/>
        <v>3</v>
      </c>
      <c r="G13" s="3" t="s">
        <v>68</v>
      </c>
      <c r="H13" s="3">
        <f t="shared" si="4"/>
        <v>3</v>
      </c>
      <c r="I13" s="3" t="s">
        <v>68</v>
      </c>
      <c r="J13" s="3">
        <f t="shared" si="5"/>
        <v>3</v>
      </c>
      <c r="K13" s="3" t="s">
        <v>81</v>
      </c>
      <c r="L13" s="3">
        <f t="shared" si="6"/>
        <v>4</v>
      </c>
      <c r="M13" s="3" t="s">
        <v>68</v>
      </c>
      <c r="N13" s="3">
        <f t="shared" si="7"/>
        <v>3</v>
      </c>
      <c r="O13" s="3" t="s">
        <v>81</v>
      </c>
      <c r="P13" s="3">
        <f t="shared" si="8"/>
        <v>4</v>
      </c>
      <c r="Q13" s="3" t="s">
        <v>68</v>
      </c>
      <c r="R13" s="3">
        <f t="shared" si="9"/>
        <v>3</v>
      </c>
      <c r="S13" s="3" t="s">
        <v>69</v>
      </c>
      <c r="T13" s="8">
        <f t="shared" si="10"/>
        <v>2</v>
      </c>
      <c r="U13" s="9">
        <f t="shared" si="0"/>
        <v>32</v>
      </c>
      <c r="V13" s="3" t="s">
        <v>60</v>
      </c>
      <c r="W13" s="3" t="s">
        <v>133</v>
      </c>
      <c r="X13" s="9">
        <v>29</v>
      </c>
      <c r="Y13" s="11">
        <v>27</v>
      </c>
    </row>
    <row r="14" spans="1:25" ht="27.6" thickBot="1" x14ac:dyDescent="0.35">
      <c r="A14" s="3" t="s">
        <v>68</v>
      </c>
      <c r="B14" s="3">
        <f t="shared" si="1"/>
        <v>3</v>
      </c>
      <c r="C14" s="3" t="s">
        <v>68</v>
      </c>
      <c r="D14" s="3">
        <f t="shared" si="2"/>
        <v>3</v>
      </c>
      <c r="E14" s="3" t="s">
        <v>69</v>
      </c>
      <c r="F14" s="3">
        <f t="shared" si="3"/>
        <v>2</v>
      </c>
      <c r="G14" s="3" t="s">
        <v>68</v>
      </c>
      <c r="H14" s="3">
        <f t="shared" si="4"/>
        <v>3</v>
      </c>
      <c r="I14" s="3" t="s">
        <v>69</v>
      </c>
      <c r="J14" s="3">
        <f t="shared" si="5"/>
        <v>2</v>
      </c>
      <c r="K14" s="3" t="s">
        <v>68</v>
      </c>
      <c r="L14" s="3">
        <f t="shared" si="6"/>
        <v>3</v>
      </c>
      <c r="M14" s="3" t="s">
        <v>69</v>
      </c>
      <c r="N14" s="3">
        <f t="shared" si="7"/>
        <v>2</v>
      </c>
      <c r="O14" s="3" t="s">
        <v>69</v>
      </c>
      <c r="P14" s="3">
        <f t="shared" si="8"/>
        <v>2</v>
      </c>
      <c r="Q14" s="3" t="s">
        <v>68</v>
      </c>
      <c r="R14" s="3">
        <f t="shared" si="9"/>
        <v>3</v>
      </c>
      <c r="S14" s="3" t="s">
        <v>68</v>
      </c>
      <c r="T14" s="8">
        <f t="shared" si="10"/>
        <v>3</v>
      </c>
      <c r="U14" s="11">
        <f t="shared" si="0"/>
        <v>26</v>
      </c>
      <c r="V14" s="3" t="s">
        <v>105</v>
      </c>
      <c r="W14" s="3" t="s">
        <v>61</v>
      </c>
      <c r="X14" s="9">
        <v>29</v>
      </c>
      <c r="Y14" s="11">
        <v>24</v>
      </c>
    </row>
    <row r="15" spans="1:25" ht="40.799999999999997" thickBot="1" x14ac:dyDescent="0.35">
      <c r="A15" s="3" t="s">
        <v>68</v>
      </c>
      <c r="B15" s="3">
        <f t="shared" si="1"/>
        <v>3</v>
      </c>
      <c r="C15" s="3" t="s">
        <v>68</v>
      </c>
      <c r="D15" s="3">
        <f t="shared" si="2"/>
        <v>3</v>
      </c>
      <c r="E15" s="3" t="s">
        <v>68</v>
      </c>
      <c r="F15" s="3">
        <f t="shared" si="3"/>
        <v>3</v>
      </c>
      <c r="G15" s="3" t="s">
        <v>69</v>
      </c>
      <c r="H15" s="3">
        <f t="shared" si="4"/>
        <v>2</v>
      </c>
      <c r="I15" s="3" t="s">
        <v>69</v>
      </c>
      <c r="J15" s="3">
        <f t="shared" si="5"/>
        <v>2</v>
      </c>
      <c r="K15" s="3" t="s">
        <v>68</v>
      </c>
      <c r="L15" s="3">
        <f t="shared" si="6"/>
        <v>3</v>
      </c>
      <c r="M15" s="3" t="s">
        <v>69</v>
      </c>
      <c r="N15" s="3">
        <f t="shared" si="7"/>
        <v>2</v>
      </c>
      <c r="O15" s="3" t="s">
        <v>109</v>
      </c>
      <c r="P15" s="3">
        <f t="shared" si="8"/>
        <v>1</v>
      </c>
      <c r="Q15" s="3" t="s">
        <v>69</v>
      </c>
      <c r="R15" s="3">
        <f t="shared" si="9"/>
        <v>2</v>
      </c>
      <c r="S15" s="3" t="s">
        <v>68</v>
      </c>
      <c r="T15" s="8">
        <f t="shared" si="10"/>
        <v>3</v>
      </c>
      <c r="U15" s="11">
        <f t="shared" si="0"/>
        <v>24</v>
      </c>
      <c r="V15" s="3" t="s">
        <v>105</v>
      </c>
      <c r="W15" s="3" t="s">
        <v>126</v>
      </c>
      <c r="X15" s="9">
        <v>32</v>
      </c>
      <c r="Y15" s="11">
        <v>27</v>
      </c>
    </row>
    <row r="16" spans="1:25" ht="40.799999999999997" thickBot="1" x14ac:dyDescent="0.35">
      <c r="A16" s="3" t="s">
        <v>81</v>
      </c>
      <c r="B16" s="3">
        <f t="shared" si="1"/>
        <v>4</v>
      </c>
      <c r="C16" s="3" t="s">
        <v>81</v>
      </c>
      <c r="D16" s="3">
        <f t="shared" si="2"/>
        <v>4</v>
      </c>
      <c r="E16" s="3" t="s">
        <v>81</v>
      </c>
      <c r="F16" s="3">
        <f t="shared" si="3"/>
        <v>4</v>
      </c>
      <c r="G16" s="3" t="s">
        <v>68</v>
      </c>
      <c r="H16" s="3">
        <f t="shared" si="4"/>
        <v>3</v>
      </c>
      <c r="I16" s="3" t="s">
        <v>68</v>
      </c>
      <c r="J16" s="3">
        <f t="shared" si="5"/>
        <v>3</v>
      </c>
      <c r="K16" s="3" t="s">
        <v>81</v>
      </c>
      <c r="L16" s="3">
        <f t="shared" si="6"/>
        <v>4</v>
      </c>
      <c r="M16" s="3" t="s">
        <v>68</v>
      </c>
      <c r="N16" s="3">
        <f t="shared" si="7"/>
        <v>3</v>
      </c>
      <c r="O16" s="3" t="s">
        <v>68</v>
      </c>
      <c r="P16" s="3">
        <f t="shared" si="8"/>
        <v>3</v>
      </c>
      <c r="Q16" s="3" t="s">
        <v>68</v>
      </c>
      <c r="R16" s="3">
        <f t="shared" si="9"/>
        <v>3</v>
      </c>
      <c r="S16" s="3" t="s">
        <v>68</v>
      </c>
      <c r="T16" s="8">
        <f t="shared" si="10"/>
        <v>3</v>
      </c>
      <c r="U16" s="9">
        <f t="shared" si="0"/>
        <v>34</v>
      </c>
      <c r="V16" s="3" t="s">
        <v>105</v>
      </c>
      <c r="W16" s="3" t="s">
        <v>117</v>
      </c>
      <c r="X16" s="9">
        <v>29</v>
      </c>
      <c r="Y16" s="11">
        <v>20</v>
      </c>
    </row>
    <row r="17" spans="1:25" ht="40.799999999999997" thickBot="1" x14ac:dyDescent="0.35">
      <c r="A17" s="3" t="s">
        <v>81</v>
      </c>
      <c r="B17" s="3">
        <f t="shared" si="1"/>
        <v>4</v>
      </c>
      <c r="C17" s="3" t="s">
        <v>69</v>
      </c>
      <c r="D17" s="3">
        <f t="shared" si="2"/>
        <v>2</v>
      </c>
      <c r="E17" s="3" t="s">
        <v>68</v>
      </c>
      <c r="F17" s="3">
        <f t="shared" si="3"/>
        <v>3</v>
      </c>
      <c r="G17" s="3" t="s">
        <v>81</v>
      </c>
      <c r="H17" s="3">
        <f t="shared" si="4"/>
        <v>4</v>
      </c>
      <c r="I17" s="3" t="s">
        <v>81</v>
      </c>
      <c r="J17" s="3">
        <f t="shared" si="5"/>
        <v>4</v>
      </c>
      <c r="K17" s="3" t="s">
        <v>81</v>
      </c>
      <c r="L17" s="3">
        <f t="shared" si="6"/>
        <v>4</v>
      </c>
      <c r="M17" s="3" t="s">
        <v>68</v>
      </c>
      <c r="N17" s="3">
        <f t="shared" si="7"/>
        <v>3</v>
      </c>
      <c r="O17" s="3" t="s">
        <v>68</v>
      </c>
      <c r="P17" s="3">
        <f t="shared" si="8"/>
        <v>3</v>
      </c>
      <c r="Q17" s="3" t="s">
        <v>68</v>
      </c>
      <c r="R17" s="3">
        <f t="shared" si="9"/>
        <v>3</v>
      </c>
      <c r="S17" s="3" t="s">
        <v>81</v>
      </c>
      <c r="T17" s="8">
        <f t="shared" si="10"/>
        <v>4</v>
      </c>
      <c r="U17" s="9">
        <f t="shared" si="0"/>
        <v>34</v>
      </c>
      <c r="V17" s="3" t="s">
        <v>60</v>
      </c>
      <c r="W17" s="3" t="s">
        <v>117</v>
      </c>
      <c r="X17" s="9">
        <v>34</v>
      </c>
      <c r="Y17" s="11">
        <v>23</v>
      </c>
    </row>
    <row r="18" spans="1:25" ht="40.799999999999997" thickBot="1" x14ac:dyDescent="0.35">
      <c r="A18" s="3" t="s">
        <v>68</v>
      </c>
      <c r="B18" s="3">
        <f t="shared" si="1"/>
        <v>3</v>
      </c>
      <c r="C18" s="3" t="s">
        <v>68</v>
      </c>
      <c r="D18" s="3">
        <f t="shared" si="2"/>
        <v>3</v>
      </c>
      <c r="E18" s="3" t="s">
        <v>69</v>
      </c>
      <c r="F18" s="3">
        <f t="shared" si="3"/>
        <v>2</v>
      </c>
      <c r="G18" s="3" t="s">
        <v>68</v>
      </c>
      <c r="H18" s="3">
        <f t="shared" si="4"/>
        <v>3</v>
      </c>
      <c r="I18" s="3" t="s">
        <v>81</v>
      </c>
      <c r="J18" s="3">
        <f t="shared" si="5"/>
        <v>4</v>
      </c>
      <c r="K18" s="3" t="s">
        <v>81</v>
      </c>
      <c r="L18" s="3">
        <f t="shared" si="6"/>
        <v>4</v>
      </c>
      <c r="M18" s="3" t="s">
        <v>69</v>
      </c>
      <c r="N18" s="3">
        <f t="shared" si="7"/>
        <v>2</v>
      </c>
      <c r="O18" s="3" t="s">
        <v>69</v>
      </c>
      <c r="P18" s="3">
        <f t="shared" si="8"/>
        <v>2</v>
      </c>
      <c r="Q18" s="3" t="s">
        <v>68</v>
      </c>
      <c r="R18" s="3">
        <f t="shared" si="9"/>
        <v>3</v>
      </c>
      <c r="S18" s="3" t="s">
        <v>68</v>
      </c>
      <c r="T18" s="8">
        <f t="shared" si="10"/>
        <v>3</v>
      </c>
      <c r="U18" s="9">
        <f t="shared" si="0"/>
        <v>29</v>
      </c>
      <c r="V18" s="3" t="s">
        <v>60</v>
      </c>
      <c r="W18" s="3" t="s">
        <v>117</v>
      </c>
      <c r="X18" s="9">
        <v>37</v>
      </c>
      <c r="Y18" s="11">
        <v>26</v>
      </c>
    </row>
    <row r="19" spans="1:25" ht="27.6" thickBot="1" x14ac:dyDescent="0.35">
      <c r="A19" s="3" t="s">
        <v>68</v>
      </c>
      <c r="B19" s="3">
        <f t="shared" si="1"/>
        <v>3</v>
      </c>
      <c r="C19" s="3" t="s">
        <v>68</v>
      </c>
      <c r="D19" s="3">
        <f t="shared" si="2"/>
        <v>3</v>
      </c>
      <c r="E19" s="3" t="s">
        <v>68</v>
      </c>
      <c r="F19" s="3">
        <f t="shared" si="3"/>
        <v>3</v>
      </c>
      <c r="G19" s="3" t="s">
        <v>68</v>
      </c>
      <c r="H19" s="3">
        <f t="shared" si="4"/>
        <v>3</v>
      </c>
      <c r="I19" s="3" t="s">
        <v>68</v>
      </c>
      <c r="J19" s="3">
        <f t="shared" si="5"/>
        <v>3</v>
      </c>
      <c r="K19" s="3" t="s">
        <v>68</v>
      </c>
      <c r="L19" s="3">
        <f t="shared" si="6"/>
        <v>3</v>
      </c>
      <c r="M19" s="3" t="s">
        <v>68</v>
      </c>
      <c r="N19" s="3">
        <f t="shared" si="7"/>
        <v>3</v>
      </c>
      <c r="O19" s="3" t="s">
        <v>69</v>
      </c>
      <c r="P19" s="3">
        <f t="shared" si="8"/>
        <v>2</v>
      </c>
      <c r="Q19" s="3" t="s">
        <v>68</v>
      </c>
      <c r="R19" s="3">
        <f t="shared" si="9"/>
        <v>3</v>
      </c>
      <c r="S19" s="3" t="s">
        <v>68</v>
      </c>
      <c r="T19" s="8">
        <f t="shared" si="10"/>
        <v>3</v>
      </c>
      <c r="U19" s="9">
        <f t="shared" si="0"/>
        <v>29</v>
      </c>
      <c r="V19" s="3" t="s">
        <v>60</v>
      </c>
      <c r="W19" s="3" t="s">
        <v>126</v>
      </c>
      <c r="X19" s="9">
        <v>39</v>
      </c>
      <c r="Y19" s="11">
        <v>24</v>
      </c>
    </row>
    <row r="20" spans="1:25" ht="40.799999999999997" thickBot="1" x14ac:dyDescent="0.35">
      <c r="A20" s="3" t="s">
        <v>69</v>
      </c>
      <c r="B20" s="3">
        <f t="shared" si="1"/>
        <v>2</v>
      </c>
      <c r="C20" s="3" t="s">
        <v>68</v>
      </c>
      <c r="D20" s="3">
        <f t="shared" si="2"/>
        <v>3</v>
      </c>
      <c r="E20" s="3" t="s">
        <v>81</v>
      </c>
      <c r="F20" s="3">
        <f t="shared" si="3"/>
        <v>4</v>
      </c>
      <c r="G20" s="3" t="s">
        <v>68</v>
      </c>
      <c r="H20" s="3">
        <f t="shared" si="4"/>
        <v>3</v>
      </c>
      <c r="I20" s="3" t="s">
        <v>81</v>
      </c>
      <c r="J20" s="3">
        <f t="shared" si="5"/>
        <v>4</v>
      </c>
      <c r="K20" s="3" t="s">
        <v>81</v>
      </c>
      <c r="L20" s="3">
        <f t="shared" si="6"/>
        <v>4</v>
      </c>
      <c r="M20" s="3" t="s">
        <v>68</v>
      </c>
      <c r="N20" s="3">
        <f t="shared" si="7"/>
        <v>3</v>
      </c>
      <c r="O20" s="3" t="s">
        <v>68</v>
      </c>
      <c r="P20" s="3">
        <f t="shared" si="8"/>
        <v>3</v>
      </c>
      <c r="Q20" s="3" t="s">
        <v>68</v>
      </c>
      <c r="R20" s="3">
        <f t="shared" si="9"/>
        <v>3</v>
      </c>
      <c r="S20" s="3" t="s">
        <v>68</v>
      </c>
      <c r="T20" s="8">
        <f t="shared" si="10"/>
        <v>3</v>
      </c>
      <c r="U20" s="9">
        <f t="shared" si="0"/>
        <v>32</v>
      </c>
      <c r="V20" s="3" t="s">
        <v>60</v>
      </c>
      <c r="W20" s="3" t="s">
        <v>117</v>
      </c>
      <c r="X20" s="9">
        <v>28</v>
      </c>
      <c r="Y20" s="11">
        <v>22</v>
      </c>
    </row>
    <row r="21" spans="1:25" ht="40.799999999999997" thickBot="1" x14ac:dyDescent="0.35">
      <c r="A21" s="3" t="s">
        <v>68</v>
      </c>
      <c r="B21" s="3">
        <f t="shared" si="1"/>
        <v>3</v>
      </c>
      <c r="C21" s="3" t="s">
        <v>68</v>
      </c>
      <c r="D21" s="3">
        <f t="shared" si="2"/>
        <v>3</v>
      </c>
      <c r="E21" s="3" t="s">
        <v>69</v>
      </c>
      <c r="F21" s="3">
        <f t="shared" si="3"/>
        <v>2</v>
      </c>
      <c r="G21" s="3" t="s">
        <v>68</v>
      </c>
      <c r="H21" s="3">
        <f t="shared" si="4"/>
        <v>3</v>
      </c>
      <c r="I21" s="3" t="s">
        <v>69</v>
      </c>
      <c r="J21" s="3">
        <f t="shared" si="5"/>
        <v>2</v>
      </c>
      <c r="K21" s="3" t="s">
        <v>81</v>
      </c>
      <c r="L21" s="3">
        <f t="shared" si="6"/>
        <v>4</v>
      </c>
      <c r="M21" s="3" t="s">
        <v>68</v>
      </c>
      <c r="N21" s="3">
        <f t="shared" si="7"/>
        <v>3</v>
      </c>
      <c r="O21" s="3" t="s">
        <v>68</v>
      </c>
      <c r="P21" s="3">
        <f t="shared" si="8"/>
        <v>3</v>
      </c>
      <c r="Q21" s="3" t="s">
        <v>68</v>
      </c>
      <c r="R21" s="3">
        <f t="shared" si="9"/>
        <v>3</v>
      </c>
      <c r="S21" s="3" t="s">
        <v>68</v>
      </c>
      <c r="T21" s="8">
        <f t="shared" si="10"/>
        <v>3</v>
      </c>
      <c r="U21" s="9">
        <f t="shared" si="0"/>
        <v>29</v>
      </c>
      <c r="V21" s="3" t="s">
        <v>60</v>
      </c>
      <c r="W21" s="3" t="s">
        <v>61</v>
      </c>
      <c r="X21" s="9">
        <v>29</v>
      </c>
      <c r="Y21" s="11">
        <v>24</v>
      </c>
    </row>
    <row r="22" spans="1:25" ht="40.799999999999997" thickBot="1" x14ac:dyDescent="0.35">
      <c r="A22" s="3" t="s">
        <v>68</v>
      </c>
      <c r="B22" s="3">
        <f t="shared" si="1"/>
        <v>3</v>
      </c>
      <c r="C22" s="3" t="s">
        <v>69</v>
      </c>
      <c r="D22" s="3">
        <f t="shared" si="2"/>
        <v>2</v>
      </c>
      <c r="E22" s="3" t="s">
        <v>81</v>
      </c>
      <c r="F22" s="3">
        <f t="shared" si="3"/>
        <v>4</v>
      </c>
      <c r="G22" s="3" t="s">
        <v>69</v>
      </c>
      <c r="H22" s="3">
        <f t="shared" si="4"/>
        <v>2</v>
      </c>
      <c r="I22" s="3" t="s">
        <v>68</v>
      </c>
      <c r="J22" s="3">
        <f t="shared" si="5"/>
        <v>3</v>
      </c>
      <c r="K22" s="3" t="s">
        <v>68</v>
      </c>
      <c r="L22" s="3">
        <f t="shared" si="6"/>
        <v>3</v>
      </c>
      <c r="M22" s="3" t="s">
        <v>69</v>
      </c>
      <c r="N22" s="3">
        <f t="shared" si="7"/>
        <v>2</v>
      </c>
      <c r="O22" s="3" t="s">
        <v>69</v>
      </c>
      <c r="P22" s="3">
        <f t="shared" si="8"/>
        <v>2</v>
      </c>
      <c r="Q22" s="3" t="s">
        <v>68</v>
      </c>
      <c r="R22" s="3">
        <f t="shared" si="9"/>
        <v>3</v>
      </c>
      <c r="S22" s="3" t="s">
        <v>68</v>
      </c>
      <c r="T22" s="8">
        <f t="shared" si="10"/>
        <v>3</v>
      </c>
      <c r="U22" s="11">
        <f t="shared" si="0"/>
        <v>27</v>
      </c>
      <c r="V22" s="3" t="s">
        <v>105</v>
      </c>
      <c r="W22" s="3" t="s">
        <v>126</v>
      </c>
      <c r="X22" s="9">
        <v>33</v>
      </c>
      <c r="Y22" s="11">
        <v>26</v>
      </c>
    </row>
    <row r="23" spans="1:25" ht="27.6" thickBot="1" x14ac:dyDescent="0.35">
      <c r="A23" s="3" t="s">
        <v>68</v>
      </c>
      <c r="B23" s="3">
        <f t="shared" si="1"/>
        <v>3</v>
      </c>
      <c r="C23" s="3" t="s">
        <v>69</v>
      </c>
      <c r="D23" s="3">
        <f t="shared" si="2"/>
        <v>2</v>
      </c>
      <c r="E23" s="3" t="s">
        <v>69</v>
      </c>
      <c r="F23" s="3">
        <f t="shared" si="3"/>
        <v>2</v>
      </c>
      <c r="G23" s="3" t="s">
        <v>68</v>
      </c>
      <c r="H23" s="3">
        <f t="shared" si="4"/>
        <v>3</v>
      </c>
      <c r="I23" s="3" t="s">
        <v>68</v>
      </c>
      <c r="J23" s="3">
        <f t="shared" si="5"/>
        <v>3</v>
      </c>
      <c r="K23" s="3" t="s">
        <v>68</v>
      </c>
      <c r="L23" s="3">
        <f t="shared" si="6"/>
        <v>3</v>
      </c>
      <c r="M23" s="3" t="s">
        <v>69</v>
      </c>
      <c r="N23" s="3">
        <f t="shared" si="7"/>
        <v>2</v>
      </c>
      <c r="O23" s="3" t="s">
        <v>69</v>
      </c>
      <c r="P23" s="3">
        <f t="shared" si="8"/>
        <v>2</v>
      </c>
      <c r="Q23" s="3" t="s">
        <v>68</v>
      </c>
      <c r="R23" s="3">
        <f t="shared" si="9"/>
        <v>3</v>
      </c>
      <c r="S23" s="3" t="s">
        <v>68</v>
      </c>
      <c r="T23" s="8">
        <f t="shared" si="10"/>
        <v>3</v>
      </c>
      <c r="U23" s="11">
        <f t="shared" si="0"/>
        <v>26</v>
      </c>
      <c r="V23" s="3" t="s">
        <v>60</v>
      </c>
      <c r="W23" s="3" t="s">
        <v>126</v>
      </c>
      <c r="X23" s="9">
        <v>29</v>
      </c>
      <c r="Y23" s="11">
        <v>27</v>
      </c>
    </row>
    <row r="24" spans="1:25" ht="40.799999999999997" thickBot="1" x14ac:dyDescent="0.35">
      <c r="A24" s="3" t="s">
        <v>81</v>
      </c>
      <c r="B24" s="3">
        <f t="shared" si="1"/>
        <v>4</v>
      </c>
      <c r="C24" s="3" t="s">
        <v>68</v>
      </c>
      <c r="D24" s="3">
        <f t="shared" si="2"/>
        <v>3</v>
      </c>
      <c r="E24" s="3" t="s">
        <v>81</v>
      </c>
      <c r="F24" s="3">
        <f t="shared" si="3"/>
        <v>4</v>
      </c>
      <c r="G24" s="3" t="s">
        <v>68</v>
      </c>
      <c r="H24" s="3">
        <f t="shared" si="4"/>
        <v>3</v>
      </c>
      <c r="I24" s="3" t="s">
        <v>68</v>
      </c>
      <c r="J24" s="3">
        <f t="shared" si="5"/>
        <v>3</v>
      </c>
      <c r="K24" s="3" t="s">
        <v>81</v>
      </c>
      <c r="L24" s="3">
        <f t="shared" si="6"/>
        <v>4</v>
      </c>
      <c r="M24" s="3" t="s">
        <v>68</v>
      </c>
      <c r="N24" s="3">
        <f t="shared" si="7"/>
        <v>3</v>
      </c>
      <c r="O24" s="3" t="s">
        <v>68</v>
      </c>
      <c r="P24" s="3">
        <f t="shared" si="8"/>
        <v>3</v>
      </c>
      <c r="Q24" s="3" t="s">
        <v>81</v>
      </c>
      <c r="R24" s="3">
        <f t="shared" si="9"/>
        <v>4</v>
      </c>
      <c r="S24" s="3" t="s">
        <v>68</v>
      </c>
      <c r="T24" s="8">
        <f t="shared" si="10"/>
        <v>3</v>
      </c>
      <c r="U24" s="9">
        <f t="shared" si="0"/>
        <v>34</v>
      </c>
      <c r="V24" s="3" t="s">
        <v>60</v>
      </c>
      <c r="W24" s="3" t="s">
        <v>61</v>
      </c>
      <c r="X24" s="9">
        <v>34</v>
      </c>
    </row>
    <row r="25" spans="1:25" ht="27.6" thickBot="1" x14ac:dyDescent="0.35">
      <c r="A25" s="3" t="s">
        <v>68</v>
      </c>
      <c r="B25" s="3">
        <f t="shared" si="1"/>
        <v>3</v>
      </c>
      <c r="C25" s="3" t="s">
        <v>68</v>
      </c>
      <c r="D25" s="3">
        <f t="shared" si="2"/>
        <v>3</v>
      </c>
      <c r="E25" s="3" t="s">
        <v>69</v>
      </c>
      <c r="F25" s="3">
        <f t="shared" si="3"/>
        <v>2</v>
      </c>
      <c r="G25" s="3" t="s">
        <v>69</v>
      </c>
      <c r="H25" s="3">
        <f t="shared" si="4"/>
        <v>2</v>
      </c>
      <c r="I25" s="3" t="s">
        <v>68</v>
      </c>
      <c r="J25" s="3">
        <f t="shared" si="5"/>
        <v>3</v>
      </c>
      <c r="K25" s="3" t="s">
        <v>68</v>
      </c>
      <c r="L25" s="3">
        <f t="shared" si="6"/>
        <v>3</v>
      </c>
      <c r="M25" s="3" t="s">
        <v>68</v>
      </c>
      <c r="N25" s="3">
        <f t="shared" si="7"/>
        <v>3</v>
      </c>
      <c r="O25" s="3" t="s">
        <v>68</v>
      </c>
      <c r="P25" s="3">
        <f t="shared" si="8"/>
        <v>3</v>
      </c>
      <c r="Q25" s="3" t="s">
        <v>69</v>
      </c>
      <c r="R25" s="3">
        <f t="shared" si="9"/>
        <v>2</v>
      </c>
      <c r="S25" s="3" t="s">
        <v>68</v>
      </c>
      <c r="T25" s="8">
        <f t="shared" si="10"/>
        <v>3</v>
      </c>
      <c r="U25" s="11">
        <f t="shared" si="0"/>
        <v>27</v>
      </c>
      <c r="V25" s="3" t="s">
        <v>60</v>
      </c>
      <c r="W25" s="3" t="s">
        <v>133</v>
      </c>
      <c r="X25" s="9">
        <v>30</v>
      </c>
    </row>
    <row r="26" spans="1:25" ht="40.799999999999997" thickBot="1" x14ac:dyDescent="0.35">
      <c r="A26" s="3" t="s">
        <v>81</v>
      </c>
      <c r="B26" s="3">
        <f t="shared" si="1"/>
        <v>4</v>
      </c>
      <c r="C26" s="3" t="s">
        <v>81</v>
      </c>
      <c r="D26" s="3">
        <f t="shared" si="2"/>
        <v>4</v>
      </c>
      <c r="E26" s="3" t="s">
        <v>81</v>
      </c>
      <c r="F26" s="3">
        <f t="shared" si="3"/>
        <v>4</v>
      </c>
      <c r="G26" s="3" t="s">
        <v>81</v>
      </c>
      <c r="H26" s="3">
        <f t="shared" si="4"/>
        <v>4</v>
      </c>
      <c r="I26" s="3" t="s">
        <v>68</v>
      </c>
      <c r="J26" s="3">
        <f t="shared" si="5"/>
        <v>3</v>
      </c>
      <c r="K26" s="3" t="s">
        <v>81</v>
      </c>
      <c r="L26" s="3">
        <f t="shared" si="6"/>
        <v>4</v>
      </c>
      <c r="M26" s="3" t="s">
        <v>81</v>
      </c>
      <c r="N26" s="3">
        <f t="shared" si="7"/>
        <v>4</v>
      </c>
      <c r="O26" s="3" t="s">
        <v>68</v>
      </c>
      <c r="P26" s="3">
        <f t="shared" si="8"/>
        <v>3</v>
      </c>
      <c r="Q26" s="3" t="s">
        <v>68</v>
      </c>
      <c r="R26" s="3">
        <f t="shared" si="9"/>
        <v>3</v>
      </c>
      <c r="S26" s="3" t="s">
        <v>81</v>
      </c>
      <c r="T26" s="8">
        <f t="shared" si="10"/>
        <v>4</v>
      </c>
      <c r="U26" s="9">
        <f t="shared" si="0"/>
        <v>37</v>
      </c>
      <c r="V26" s="3" t="s">
        <v>105</v>
      </c>
      <c r="W26" s="3" t="s">
        <v>61</v>
      </c>
      <c r="X26" s="9">
        <v>31</v>
      </c>
    </row>
    <row r="27" spans="1:25" ht="40.799999999999997" thickBot="1" x14ac:dyDescent="0.35">
      <c r="A27" s="3" t="s">
        <v>81</v>
      </c>
      <c r="B27" s="3">
        <f t="shared" si="1"/>
        <v>4</v>
      </c>
      <c r="C27" s="3" t="s">
        <v>81</v>
      </c>
      <c r="D27" s="3">
        <f t="shared" si="2"/>
        <v>4</v>
      </c>
      <c r="E27" s="3" t="s">
        <v>81</v>
      </c>
      <c r="F27" s="3">
        <f t="shared" si="3"/>
        <v>4</v>
      </c>
      <c r="G27" s="3" t="s">
        <v>81</v>
      </c>
      <c r="H27" s="3">
        <f t="shared" si="4"/>
        <v>4</v>
      </c>
      <c r="I27" s="3" t="s">
        <v>81</v>
      </c>
      <c r="J27" s="3">
        <f t="shared" si="5"/>
        <v>4</v>
      </c>
      <c r="K27" s="3" t="s">
        <v>81</v>
      </c>
      <c r="L27" s="3">
        <f t="shared" si="6"/>
        <v>4</v>
      </c>
      <c r="M27" s="3" t="s">
        <v>81</v>
      </c>
      <c r="N27" s="3">
        <f t="shared" si="7"/>
        <v>4</v>
      </c>
      <c r="O27" s="3" t="s">
        <v>68</v>
      </c>
      <c r="P27" s="3">
        <f t="shared" si="8"/>
        <v>3</v>
      </c>
      <c r="Q27" s="3" t="s">
        <v>81</v>
      </c>
      <c r="R27" s="3">
        <f t="shared" si="9"/>
        <v>4</v>
      </c>
      <c r="S27" s="3" t="s">
        <v>81</v>
      </c>
      <c r="T27" s="8">
        <f t="shared" si="10"/>
        <v>4</v>
      </c>
      <c r="U27" s="9">
        <f t="shared" si="0"/>
        <v>39</v>
      </c>
      <c r="V27" s="3" t="s">
        <v>60</v>
      </c>
      <c r="W27" s="3" t="s">
        <v>61</v>
      </c>
      <c r="X27" s="9">
        <v>30</v>
      </c>
    </row>
    <row r="28" spans="1:25" ht="40.799999999999997" thickBot="1" x14ac:dyDescent="0.35">
      <c r="A28" s="3" t="s">
        <v>81</v>
      </c>
      <c r="B28" s="3">
        <f t="shared" si="1"/>
        <v>4</v>
      </c>
      <c r="C28" s="3" t="s">
        <v>69</v>
      </c>
      <c r="D28" s="3">
        <f t="shared" si="2"/>
        <v>2</v>
      </c>
      <c r="E28" s="3" t="s">
        <v>68</v>
      </c>
      <c r="F28" s="3">
        <f t="shared" si="3"/>
        <v>3</v>
      </c>
      <c r="G28" s="3" t="s">
        <v>68</v>
      </c>
      <c r="H28" s="3">
        <f t="shared" si="4"/>
        <v>3</v>
      </c>
      <c r="I28" s="3" t="s">
        <v>81</v>
      </c>
      <c r="J28" s="3">
        <f t="shared" si="5"/>
        <v>4</v>
      </c>
      <c r="K28" s="3" t="s">
        <v>81</v>
      </c>
      <c r="L28" s="3">
        <f t="shared" si="6"/>
        <v>4</v>
      </c>
      <c r="M28" s="3" t="s">
        <v>81</v>
      </c>
      <c r="N28" s="3">
        <f t="shared" si="7"/>
        <v>4</v>
      </c>
      <c r="O28" s="3" t="s">
        <v>109</v>
      </c>
      <c r="P28" s="3">
        <f t="shared" si="8"/>
        <v>1</v>
      </c>
      <c r="Q28" s="3" t="s">
        <v>69</v>
      </c>
      <c r="R28" s="3">
        <f t="shared" si="9"/>
        <v>2</v>
      </c>
      <c r="S28" s="3" t="s">
        <v>109</v>
      </c>
      <c r="T28" s="8">
        <f t="shared" si="10"/>
        <v>1</v>
      </c>
      <c r="U28" s="9">
        <f t="shared" si="0"/>
        <v>28</v>
      </c>
      <c r="V28" s="3" t="s">
        <v>60</v>
      </c>
      <c r="W28" s="3" t="s">
        <v>61</v>
      </c>
      <c r="X28" s="9">
        <v>32</v>
      </c>
    </row>
    <row r="29" spans="1:25" ht="27.6" thickBot="1" x14ac:dyDescent="0.35">
      <c r="A29" s="3" t="s">
        <v>69</v>
      </c>
      <c r="B29" s="3">
        <f t="shared" si="1"/>
        <v>2</v>
      </c>
      <c r="C29" s="3" t="s">
        <v>68</v>
      </c>
      <c r="D29" s="3">
        <f t="shared" si="2"/>
        <v>3</v>
      </c>
      <c r="E29" s="3" t="s">
        <v>69</v>
      </c>
      <c r="F29" s="3">
        <f t="shared" si="3"/>
        <v>2</v>
      </c>
      <c r="G29" s="3" t="s">
        <v>68</v>
      </c>
      <c r="H29" s="3">
        <f t="shared" si="4"/>
        <v>3</v>
      </c>
      <c r="I29" s="3" t="s">
        <v>69</v>
      </c>
      <c r="J29" s="3">
        <f t="shared" si="5"/>
        <v>2</v>
      </c>
      <c r="K29" s="3" t="s">
        <v>68</v>
      </c>
      <c r="L29" s="3">
        <f t="shared" si="6"/>
        <v>3</v>
      </c>
      <c r="M29" s="3" t="s">
        <v>69</v>
      </c>
      <c r="N29" s="3">
        <f t="shared" si="7"/>
        <v>2</v>
      </c>
      <c r="O29" s="3" t="s">
        <v>69</v>
      </c>
      <c r="P29" s="3">
        <f t="shared" si="8"/>
        <v>2</v>
      </c>
      <c r="Q29" s="3" t="s">
        <v>68</v>
      </c>
      <c r="R29" s="3">
        <f t="shared" si="9"/>
        <v>3</v>
      </c>
      <c r="S29" s="3" t="s">
        <v>68</v>
      </c>
      <c r="T29" s="8">
        <f t="shared" si="10"/>
        <v>3</v>
      </c>
      <c r="U29" s="11">
        <f t="shared" si="0"/>
        <v>25</v>
      </c>
      <c r="V29" s="3" t="s">
        <v>60</v>
      </c>
      <c r="W29" s="3" t="s">
        <v>61</v>
      </c>
      <c r="X29" s="9">
        <v>38</v>
      </c>
    </row>
    <row r="30" spans="1:25" ht="27.6" thickBot="1" x14ac:dyDescent="0.35">
      <c r="A30" s="3" t="s">
        <v>69</v>
      </c>
      <c r="B30" s="3">
        <f t="shared" si="1"/>
        <v>2</v>
      </c>
      <c r="C30" s="3" t="s">
        <v>69</v>
      </c>
      <c r="D30" s="3">
        <f t="shared" si="2"/>
        <v>2</v>
      </c>
      <c r="E30" s="3" t="s">
        <v>68</v>
      </c>
      <c r="F30" s="3">
        <f t="shared" si="3"/>
        <v>3</v>
      </c>
      <c r="G30" s="3" t="s">
        <v>69</v>
      </c>
      <c r="H30" s="3">
        <f t="shared" si="4"/>
        <v>2</v>
      </c>
      <c r="I30" s="3" t="s">
        <v>68</v>
      </c>
      <c r="J30" s="3">
        <f t="shared" si="5"/>
        <v>3</v>
      </c>
      <c r="K30" s="3" t="s">
        <v>68</v>
      </c>
      <c r="L30" s="3">
        <f t="shared" si="6"/>
        <v>3</v>
      </c>
      <c r="M30" s="3" t="s">
        <v>68</v>
      </c>
      <c r="N30" s="3">
        <f t="shared" si="7"/>
        <v>3</v>
      </c>
      <c r="O30" s="3" t="s">
        <v>68</v>
      </c>
      <c r="P30" s="3">
        <f t="shared" si="8"/>
        <v>3</v>
      </c>
      <c r="Q30" s="3" t="s">
        <v>68</v>
      </c>
      <c r="R30" s="3">
        <f t="shared" si="9"/>
        <v>3</v>
      </c>
      <c r="S30" s="3" t="s">
        <v>68</v>
      </c>
      <c r="T30" s="8">
        <f t="shared" si="10"/>
        <v>3</v>
      </c>
      <c r="U30" s="11">
        <f t="shared" si="0"/>
        <v>27</v>
      </c>
      <c r="V30" s="3" t="s">
        <v>105</v>
      </c>
      <c r="W30" s="3" t="s">
        <v>61</v>
      </c>
      <c r="X30" s="9">
        <v>29</v>
      </c>
    </row>
    <row r="31" spans="1:25" ht="27.6" thickBot="1" x14ac:dyDescent="0.35">
      <c r="A31" s="3" t="s">
        <v>68</v>
      </c>
      <c r="B31" s="3">
        <f t="shared" si="1"/>
        <v>3</v>
      </c>
      <c r="C31" s="3" t="s">
        <v>68</v>
      </c>
      <c r="D31" s="3">
        <f t="shared" si="2"/>
        <v>3</v>
      </c>
      <c r="E31" s="3" t="s">
        <v>68</v>
      </c>
      <c r="F31" s="3">
        <f t="shared" si="3"/>
        <v>3</v>
      </c>
      <c r="G31" s="3" t="s">
        <v>68</v>
      </c>
      <c r="H31" s="3">
        <f t="shared" si="4"/>
        <v>3</v>
      </c>
      <c r="I31" s="3" t="s">
        <v>68</v>
      </c>
      <c r="J31" s="3">
        <f t="shared" si="5"/>
        <v>3</v>
      </c>
      <c r="K31" s="3" t="s">
        <v>68</v>
      </c>
      <c r="L31" s="3">
        <f t="shared" si="6"/>
        <v>3</v>
      </c>
      <c r="M31" s="3" t="s">
        <v>68</v>
      </c>
      <c r="N31" s="3">
        <f t="shared" si="7"/>
        <v>3</v>
      </c>
      <c r="O31" s="3" t="s">
        <v>69</v>
      </c>
      <c r="P31" s="3">
        <f t="shared" si="8"/>
        <v>2</v>
      </c>
      <c r="Q31" s="3" t="s">
        <v>68</v>
      </c>
      <c r="R31" s="3">
        <f t="shared" si="9"/>
        <v>3</v>
      </c>
      <c r="S31" s="3" t="s">
        <v>68</v>
      </c>
      <c r="T31" s="8">
        <f t="shared" si="10"/>
        <v>3</v>
      </c>
      <c r="U31" s="9">
        <f t="shared" si="0"/>
        <v>29</v>
      </c>
      <c r="V31" s="3" t="s">
        <v>105</v>
      </c>
      <c r="W31" s="3" t="s">
        <v>61</v>
      </c>
      <c r="X31" s="9">
        <v>29</v>
      </c>
    </row>
    <row r="32" spans="1:25" ht="40.799999999999997" thickBot="1" x14ac:dyDescent="0.35">
      <c r="A32" s="3" t="s">
        <v>68</v>
      </c>
      <c r="B32" s="3">
        <f t="shared" si="1"/>
        <v>3</v>
      </c>
      <c r="C32" s="3" t="s">
        <v>69</v>
      </c>
      <c r="D32" s="3">
        <f t="shared" si="2"/>
        <v>2</v>
      </c>
      <c r="E32" s="3" t="s">
        <v>69</v>
      </c>
      <c r="F32" s="3">
        <f t="shared" si="3"/>
        <v>2</v>
      </c>
      <c r="G32" s="3" t="s">
        <v>68</v>
      </c>
      <c r="H32" s="3">
        <f t="shared" si="4"/>
        <v>3</v>
      </c>
      <c r="I32" s="3" t="s">
        <v>69</v>
      </c>
      <c r="J32" s="3">
        <f t="shared" si="5"/>
        <v>2</v>
      </c>
      <c r="K32" s="3" t="s">
        <v>68</v>
      </c>
      <c r="L32" s="3">
        <f t="shared" si="6"/>
        <v>3</v>
      </c>
      <c r="M32" s="3" t="s">
        <v>69</v>
      </c>
      <c r="N32" s="3">
        <f t="shared" si="7"/>
        <v>2</v>
      </c>
      <c r="O32" s="3" t="s">
        <v>69</v>
      </c>
      <c r="P32" s="3">
        <f t="shared" si="8"/>
        <v>2</v>
      </c>
      <c r="Q32" s="3" t="s">
        <v>81</v>
      </c>
      <c r="R32" s="3">
        <f t="shared" si="9"/>
        <v>4</v>
      </c>
      <c r="S32" s="3" t="s">
        <v>69</v>
      </c>
      <c r="T32" s="8">
        <f t="shared" si="10"/>
        <v>2</v>
      </c>
      <c r="U32" s="11">
        <f t="shared" si="0"/>
        <v>25</v>
      </c>
      <c r="V32" s="3" t="s">
        <v>105</v>
      </c>
      <c r="W32" s="3" t="s">
        <v>126</v>
      </c>
      <c r="X32" s="9">
        <v>30</v>
      </c>
    </row>
    <row r="33" spans="1:24" ht="40.799999999999997" thickBot="1" x14ac:dyDescent="0.35">
      <c r="A33" s="3" t="s">
        <v>68</v>
      </c>
      <c r="B33" s="3">
        <f t="shared" si="1"/>
        <v>3</v>
      </c>
      <c r="C33" s="3" t="s">
        <v>68</v>
      </c>
      <c r="D33" s="3">
        <f t="shared" si="2"/>
        <v>3</v>
      </c>
      <c r="E33" s="3" t="s">
        <v>68</v>
      </c>
      <c r="F33" s="3">
        <f t="shared" si="3"/>
        <v>3</v>
      </c>
      <c r="G33" s="3" t="s">
        <v>81</v>
      </c>
      <c r="H33" s="3">
        <f t="shared" si="4"/>
        <v>4</v>
      </c>
      <c r="I33" s="3" t="s">
        <v>81</v>
      </c>
      <c r="J33" s="3">
        <f t="shared" si="5"/>
        <v>4</v>
      </c>
      <c r="K33" s="3" t="s">
        <v>81</v>
      </c>
      <c r="L33" s="3">
        <f t="shared" si="6"/>
        <v>4</v>
      </c>
      <c r="M33" s="3" t="s">
        <v>68</v>
      </c>
      <c r="N33" s="3">
        <f t="shared" si="7"/>
        <v>3</v>
      </c>
      <c r="O33" s="3" t="s">
        <v>68</v>
      </c>
      <c r="P33" s="3">
        <f t="shared" si="8"/>
        <v>3</v>
      </c>
      <c r="Q33" s="3" t="s">
        <v>68</v>
      </c>
      <c r="R33" s="3">
        <f t="shared" si="9"/>
        <v>3</v>
      </c>
      <c r="S33" s="3" t="s">
        <v>68</v>
      </c>
      <c r="T33" s="8">
        <f t="shared" si="10"/>
        <v>3</v>
      </c>
      <c r="U33" s="9">
        <f t="shared" si="0"/>
        <v>33</v>
      </c>
      <c r="V33" s="3" t="s">
        <v>60</v>
      </c>
      <c r="W33" s="3" t="s">
        <v>61</v>
      </c>
      <c r="X33" s="9">
        <v>30</v>
      </c>
    </row>
    <row r="34" spans="1:24" ht="40.799999999999997" thickBot="1" x14ac:dyDescent="0.35">
      <c r="A34" s="3" t="s">
        <v>68</v>
      </c>
      <c r="B34" s="3">
        <f t="shared" si="1"/>
        <v>3</v>
      </c>
      <c r="C34" s="3" t="s">
        <v>68</v>
      </c>
      <c r="D34" s="3">
        <f t="shared" si="2"/>
        <v>3</v>
      </c>
      <c r="E34" s="3" t="s">
        <v>69</v>
      </c>
      <c r="F34" s="3">
        <f t="shared" si="3"/>
        <v>2</v>
      </c>
      <c r="G34" s="3" t="s">
        <v>68</v>
      </c>
      <c r="H34" s="3">
        <f t="shared" si="4"/>
        <v>3</v>
      </c>
      <c r="I34" s="3" t="s">
        <v>68</v>
      </c>
      <c r="J34" s="3">
        <f t="shared" si="5"/>
        <v>3</v>
      </c>
      <c r="K34" s="3" t="s">
        <v>81</v>
      </c>
      <c r="L34" s="3">
        <f t="shared" si="6"/>
        <v>4</v>
      </c>
      <c r="M34" s="3" t="s">
        <v>68</v>
      </c>
      <c r="N34" s="3">
        <f t="shared" si="7"/>
        <v>3</v>
      </c>
      <c r="O34" s="3" t="s">
        <v>69</v>
      </c>
      <c r="P34" s="3">
        <f t="shared" si="8"/>
        <v>2</v>
      </c>
      <c r="Q34" s="3" t="s">
        <v>68</v>
      </c>
      <c r="R34" s="3">
        <f t="shared" si="9"/>
        <v>3</v>
      </c>
      <c r="S34" s="3" t="s">
        <v>68</v>
      </c>
      <c r="T34" s="8">
        <f t="shared" si="10"/>
        <v>3</v>
      </c>
      <c r="U34" s="9">
        <f t="shared" ref="U34:U58" si="11">SUM(B34:T34)</f>
        <v>29</v>
      </c>
      <c r="V34" s="3" t="s">
        <v>60</v>
      </c>
      <c r="W34" s="3" t="s">
        <v>61</v>
      </c>
      <c r="X34" s="9">
        <v>32</v>
      </c>
    </row>
    <row r="35" spans="1:24" ht="27.6" thickBot="1" x14ac:dyDescent="0.35">
      <c r="A35" s="3" t="s">
        <v>69</v>
      </c>
      <c r="B35" s="3">
        <f t="shared" si="1"/>
        <v>2</v>
      </c>
      <c r="C35" s="3" t="s">
        <v>68</v>
      </c>
      <c r="D35" s="3">
        <f t="shared" si="2"/>
        <v>3</v>
      </c>
      <c r="E35" s="3" t="s">
        <v>69</v>
      </c>
      <c r="F35" s="3">
        <f t="shared" si="3"/>
        <v>2</v>
      </c>
      <c r="G35" s="3" t="s">
        <v>68</v>
      </c>
      <c r="H35" s="3">
        <f t="shared" si="4"/>
        <v>3</v>
      </c>
      <c r="I35" s="3" t="s">
        <v>68</v>
      </c>
      <c r="J35" s="3">
        <f t="shared" si="5"/>
        <v>3</v>
      </c>
      <c r="K35" s="3" t="s">
        <v>68</v>
      </c>
      <c r="L35" s="3">
        <f t="shared" si="6"/>
        <v>3</v>
      </c>
      <c r="M35" s="3" t="s">
        <v>68</v>
      </c>
      <c r="N35" s="3">
        <f t="shared" si="7"/>
        <v>3</v>
      </c>
      <c r="O35" s="3" t="s">
        <v>68</v>
      </c>
      <c r="P35" s="3">
        <f t="shared" si="8"/>
        <v>3</v>
      </c>
      <c r="Q35" s="3" t="s">
        <v>68</v>
      </c>
      <c r="R35" s="3">
        <f t="shared" si="9"/>
        <v>3</v>
      </c>
      <c r="S35" s="3" t="s">
        <v>69</v>
      </c>
      <c r="T35" s="8">
        <f t="shared" si="10"/>
        <v>2</v>
      </c>
      <c r="U35" s="11">
        <f t="shared" si="11"/>
        <v>27</v>
      </c>
      <c r="V35" s="3" t="s">
        <v>60</v>
      </c>
      <c r="W35" s="3" t="s">
        <v>61</v>
      </c>
      <c r="X35" s="9">
        <v>38</v>
      </c>
    </row>
    <row r="36" spans="1:24" ht="40.799999999999997" thickBot="1" x14ac:dyDescent="0.35">
      <c r="A36" s="3" t="s">
        <v>68</v>
      </c>
      <c r="B36" s="3">
        <f t="shared" si="1"/>
        <v>3</v>
      </c>
      <c r="C36" s="3" t="s">
        <v>68</v>
      </c>
      <c r="D36" s="3">
        <f t="shared" si="2"/>
        <v>3</v>
      </c>
      <c r="E36" s="3" t="s">
        <v>68</v>
      </c>
      <c r="F36" s="3">
        <f t="shared" si="3"/>
        <v>3</v>
      </c>
      <c r="G36" s="3" t="s">
        <v>81</v>
      </c>
      <c r="H36" s="3">
        <f t="shared" si="4"/>
        <v>4</v>
      </c>
      <c r="I36" s="3" t="s">
        <v>81</v>
      </c>
      <c r="J36" s="3">
        <f t="shared" si="5"/>
        <v>4</v>
      </c>
      <c r="K36" s="3" t="s">
        <v>81</v>
      </c>
      <c r="L36" s="3">
        <f t="shared" si="6"/>
        <v>4</v>
      </c>
      <c r="M36" s="3" t="s">
        <v>81</v>
      </c>
      <c r="N36" s="3">
        <f t="shared" si="7"/>
        <v>4</v>
      </c>
      <c r="O36" s="3" t="s">
        <v>68</v>
      </c>
      <c r="P36" s="3">
        <f t="shared" si="8"/>
        <v>3</v>
      </c>
      <c r="Q36" s="3" t="s">
        <v>68</v>
      </c>
      <c r="R36" s="3">
        <f t="shared" si="9"/>
        <v>3</v>
      </c>
      <c r="S36" s="3" t="s">
        <v>68</v>
      </c>
      <c r="T36" s="8">
        <f t="shared" si="10"/>
        <v>3</v>
      </c>
      <c r="U36" s="9">
        <f t="shared" si="11"/>
        <v>34</v>
      </c>
      <c r="V36" s="3" t="s">
        <v>60</v>
      </c>
      <c r="W36" s="3" t="s">
        <v>61</v>
      </c>
      <c r="X36" s="9">
        <v>34</v>
      </c>
    </row>
    <row r="37" spans="1:24" ht="40.799999999999997" thickBot="1" x14ac:dyDescent="0.35">
      <c r="A37" s="3" t="s">
        <v>68</v>
      </c>
      <c r="B37" s="3">
        <f t="shared" si="1"/>
        <v>3</v>
      </c>
      <c r="C37" s="3" t="s">
        <v>69</v>
      </c>
      <c r="D37" s="3">
        <f t="shared" si="2"/>
        <v>2</v>
      </c>
      <c r="E37" s="3" t="s">
        <v>68</v>
      </c>
      <c r="F37" s="3">
        <f t="shared" si="3"/>
        <v>3</v>
      </c>
      <c r="G37" s="3" t="s">
        <v>69</v>
      </c>
      <c r="H37" s="3">
        <f t="shared" si="4"/>
        <v>2</v>
      </c>
      <c r="I37" s="3" t="s">
        <v>69</v>
      </c>
      <c r="J37" s="3">
        <f t="shared" si="5"/>
        <v>2</v>
      </c>
      <c r="K37" s="3" t="s">
        <v>68</v>
      </c>
      <c r="L37" s="3">
        <f t="shared" si="6"/>
        <v>3</v>
      </c>
      <c r="M37" s="3" t="s">
        <v>109</v>
      </c>
      <c r="N37" s="3">
        <f t="shared" si="7"/>
        <v>1</v>
      </c>
      <c r="O37" s="3" t="s">
        <v>69</v>
      </c>
      <c r="P37" s="3">
        <f t="shared" si="8"/>
        <v>2</v>
      </c>
      <c r="Q37" s="3" t="s">
        <v>68</v>
      </c>
      <c r="R37" s="3">
        <f t="shared" si="9"/>
        <v>3</v>
      </c>
      <c r="S37" s="3" t="s">
        <v>68</v>
      </c>
      <c r="T37" s="8">
        <f t="shared" si="10"/>
        <v>3</v>
      </c>
      <c r="U37" s="11">
        <f t="shared" si="11"/>
        <v>24</v>
      </c>
      <c r="V37" s="3" t="s">
        <v>105</v>
      </c>
      <c r="W37" s="3" t="s">
        <v>61</v>
      </c>
    </row>
    <row r="38" spans="1:24" ht="40.799999999999997" thickBot="1" x14ac:dyDescent="0.35">
      <c r="A38" s="3" t="s">
        <v>81</v>
      </c>
      <c r="B38" s="3">
        <f t="shared" si="1"/>
        <v>4</v>
      </c>
      <c r="C38" s="3" t="s">
        <v>69</v>
      </c>
      <c r="D38" s="3">
        <f t="shared" si="2"/>
        <v>2</v>
      </c>
      <c r="E38" s="3" t="s">
        <v>68</v>
      </c>
      <c r="F38" s="3">
        <f t="shared" si="3"/>
        <v>3</v>
      </c>
      <c r="G38" s="3" t="s">
        <v>68</v>
      </c>
      <c r="H38" s="3">
        <f t="shared" si="4"/>
        <v>3</v>
      </c>
      <c r="I38" s="3" t="s">
        <v>68</v>
      </c>
      <c r="J38" s="3">
        <f t="shared" si="5"/>
        <v>3</v>
      </c>
      <c r="K38" s="3" t="s">
        <v>81</v>
      </c>
      <c r="L38" s="3">
        <f t="shared" si="6"/>
        <v>4</v>
      </c>
      <c r="M38" s="3" t="s">
        <v>69</v>
      </c>
      <c r="N38" s="3">
        <f t="shared" si="7"/>
        <v>2</v>
      </c>
      <c r="O38" s="3" t="s">
        <v>68</v>
      </c>
      <c r="P38" s="3">
        <f t="shared" si="8"/>
        <v>3</v>
      </c>
      <c r="Q38" s="3" t="s">
        <v>68</v>
      </c>
      <c r="R38" s="3">
        <f t="shared" si="9"/>
        <v>3</v>
      </c>
      <c r="S38" s="3" t="s">
        <v>68</v>
      </c>
      <c r="T38" s="8">
        <f t="shared" si="10"/>
        <v>3</v>
      </c>
      <c r="U38" s="9">
        <f t="shared" si="11"/>
        <v>30</v>
      </c>
      <c r="V38" s="3" t="s">
        <v>60</v>
      </c>
      <c r="W38" s="3" t="s">
        <v>61</v>
      </c>
    </row>
    <row r="39" spans="1:24" ht="40.799999999999997" thickBot="1" x14ac:dyDescent="0.35">
      <c r="A39" s="3" t="s">
        <v>81</v>
      </c>
      <c r="B39" s="3">
        <f t="shared" si="1"/>
        <v>4</v>
      </c>
      <c r="C39" s="3" t="s">
        <v>69</v>
      </c>
      <c r="D39" s="3">
        <f t="shared" si="2"/>
        <v>2</v>
      </c>
      <c r="E39" s="3" t="s">
        <v>68</v>
      </c>
      <c r="F39" s="3">
        <f t="shared" si="3"/>
        <v>3</v>
      </c>
      <c r="G39" s="3" t="s">
        <v>69</v>
      </c>
      <c r="H39" s="3">
        <f t="shared" si="4"/>
        <v>2</v>
      </c>
      <c r="I39" s="3" t="s">
        <v>69</v>
      </c>
      <c r="J39" s="3">
        <f t="shared" si="5"/>
        <v>2</v>
      </c>
      <c r="K39" s="3" t="s">
        <v>81</v>
      </c>
      <c r="L39" s="3">
        <f t="shared" si="6"/>
        <v>4</v>
      </c>
      <c r="M39" s="3" t="s">
        <v>68</v>
      </c>
      <c r="N39" s="3">
        <f t="shared" si="7"/>
        <v>3</v>
      </c>
      <c r="O39" s="3" t="s">
        <v>69</v>
      </c>
      <c r="P39" s="3">
        <f t="shared" si="8"/>
        <v>2</v>
      </c>
      <c r="Q39" s="3" t="s">
        <v>69</v>
      </c>
      <c r="R39" s="3">
        <f t="shared" si="9"/>
        <v>2</v>
      </c>
      <c r="S39" s="3" t="s">
        <v>68</v>
      </c>
      <c r="T39" s="8">
        <f t="shared" si="10"/>
        <v>3</v>
      </c>
      <c r="U39" s="11">
        <f t="shared" si="11"/>
        <v>27</v>
      </c>
      <c r="V39" s="3" t="s">
        <v>60</v>
      </c>
      <c r="W39" s="3" t="s">
        <v>61</v>
      </c>
    </row>
    <row r="40" spans="1:24" ht="40.799999999999997" thickBot="1" x14ac:dyDescent="0.35">
      <c r="A40" s="3" t="s">
        <v>68</v>
      </c>
      <c r="B40" s="3">
        <f t="shared" si="1"/>
        <v>3</v>
      </c>
      <c r="C40" s="3" t="s">
        <v>69</v>
      </c>
      <c r="D40" s="3">
        <f t="shared" si="2"/>
        <v>2</v>
      </c>
      <c r="E40" s="3" t="s">
        <v>69</v>
      </c>
      <c r="F40" s="3">
        <f t="shared" si="3"/>
        <v>2</v>
      </c>
      <c r="G40" s="3" t="s">
        <v>69</v>
      </c>
      <c r="H40" s="3">
        <f t="shared" si="4"/>
        <v>2</v>
      </c>
      <c r="I40" s="3" t="s">
        <v>109</v>
      </c>
      <c r="J40" s="3">
        <f t="shared" si="5"/>
        <v>1</v>
      </c>
      <c r="K40" s="3" t="s">
        <v>68</v>
      </c>
      <c r="L40" s="3">
        <f t="shared" si="6"/>
        <v>3</v>
      </c>
      <c r="M40" s="3" t="s">
        <v>69</v>
      </c>
      <c r="N40" s="3">
        <f t="shared" si="7"/>
        <v>2</v>
      </c>
      <c r="O40" s="3" t="s">
        <v>109</v>
      </c>
      <c r="P40" s="3">
        <f t="shared" si="8"/>
        <v>1</v>
      </c>
      <c r="Q40" s="3" t="s">
        <v>69</v>
      </c>
      <c r="R40" s="3">
        <f t="shared" si="9"/>
        <v>2</v>
      </c>
      <c r="S40" s="3" t="s">
        <v>69</v>
      </c>
      <c r="T40" s="8">
        <f t="shared" si="10"/>
        <v>2</v>
      </c>
      <c r="U40" s="11">
        <f t="shared" si="11"/>
        <v>20</v>
      </c>
      <c r="V40" s="3" t="s">
        <v>60</v>
      </c>
      <c r="W40" s="3" t="s">
        <v>126</v>
      </c>
    </row>
    <row r="41" spans="1:24" ht="40.799999999999997" thickBot="1" x14ac:dyDescent="0.35">
      <c r="A41" s="3" t="s">
        <v>69</v>
      </c>
      <c r="B41" s="3">
        <f t="shared" si="1"/>
        <v>2</v>
      </c>
      <c r="C41" s="3" t="s">
        <v>69</v>
      </c>
      <c r="D41" s="3">
        <f t="shared" si="2"/>
        <v>2</v>
      </c>
      <c r="E41" s="3" t="s">
        <v>69</v>
      </c>
      <c r="F41" s="3">
        <f t="shared" si="3"/>
        <v>2</v>
      </c>
      <c r="G41" s="3" t="s">
        <v>68</v>
      </c>
      <c r="H41" s="3">
        <f t="shared" si="4"/>
        <v>3</v>
      </c>
      <c r="I41" s="3" t="s">
        <v>81</v>
      </c>
      <c r="J41" s="3">
        <f t="shared" si="5"/>
        <v>4</v>
      </c>
      <c r="K41" s="3" t="s">
        <v>69</v>
      </c>
      <c r="L41" s="3">
        <f t="shared" si="6"/>
        <v>2</v>
      </c>
      <c r="M41" s="3" t="s">
        <v>81</v>
      </c>
      <c r="N41" s="3">
        <f t="shared" si="7"/>
        <v>4</v>
      </c>
      <c r="O41" s="3" t="s">
        <v>81</v>
      </c>
      <c r="P41" s="3">
        <f t="shared" si="8"/>
        <v>4</v>
      </c>
      <c r="Q41" s="3" t="s">
        <v>81</v>
      </c>
      <c r="R41" s="3">
        <f t="shared" si="9"/>
        <v>4</v>
      </c>
      <c r="S41" s="3" t="s">
        <v>81</v>
      </c>
      <c r="T41" s="8">
        <f t="shared" si="10"/>
        <v>4</v>
      </c>
      <c r="U41" s="9">
        <f t="shared" si="11"/>
        <v>31</v>
      </c>
      <c r="V41" s="3" t="s">
        <v>60</v>
      </c>
      <c r="W41" s="3" t="s">
        <v>61</v>
      </c>
    </row>
    <row r="42" spans="1:24" ht="40.799999999999997" thickBot="1" x14ac:dyDescent="0.35">
      <c r="A42" s="3" t="s">
        <v>69</v>
      </c>
      <c r="B42" s="3">
        <f t="shared" si="1"/>
        <v>2</v>
      </c>
      <c r="C42" s="3" t="s">
        <v>81</v>
      </c>
      <c r="D42" s="3">
        <f t="shared" si="2"/>
        <v>4</v>
      </c>
      <c r="E42" s="3" t="s">
        <v>69</v>
      </c>
      <c r="F42" s="3">
        <f t="shared" si="3"/>
        <v>2</v>
      </c>
      <c r="G42" s="3" t="s">
        <v>109</v>
      </c>
      <c r="H42" s="3">
        <f t="shared" si="4"/>
        <v>1</v>
      </c>
      <c r="I42" s="3" t="s">
        <v>109</v>
      </c>
      <c r="J42" s="3">
        <f t="shared" si="5"/>
        <v>1</v>
      </c>
      <c r="K42" s="3" t="s">
        <v>81</v>
      </c>
      <c r="L42" s="3">
        <f t="shared" si="6"/>
        <v>4</v>
      </c>
      <c r="M42" s="3" t="s">
        <v>109</v>
      </c>
      <c r="N42" s="3">
        <f t="shared" si="7"/>
        <v>1</v>
      </c>
      <c r="O42" s="3" t="s">
        <v>69</v>
      </c>
      <c r="P42" s="3">
        <f t="shared" si="8"/>
        <v>2</v>
      </c>
      <c r="Q42" s="3" t="s">
        <v>68</v>
      </c>
      <c r="R42" s="3">
        <f t="shared" si="9"/>
        <v>3</v>
      </c>
      <c r="S42" s="3" t="s">
        <v>68</v>
      </c>
      <c r="T42" s="8">
        <f t="shared" si="10"/>
        <v>3</v>
      </c>
      <c r="U42" s="11">
        <f t="shared" si="11"/>
        <v>23</v>
      </c>
      <c r="V42" s="3" t="s">
        <v>60</v>
      </c>
      <c r="W42" s="3" t="s">
        <v>61</v>
      </c>
    </row>
    <row r="43" spans="1:24" ht="15" thickBot="1" x14ac:dyDescent="0.35">
      <c r="A43" s="3" t="s">
        <v>68</v>
      </c>
      <c r="B43" s="3">
        <f t="shared" si="1"/>
        <v>3</v>
      </c>
      <c r="C43" s="3" t="s">
        <v>68</v>
      </c>
      <c r="D43" s="3">
        <f t="shared" si="2"/>
        <v>3</v>
      </c>
      <c r="E43" s="3" t="s">
        <v>68</v>
      </c>
      <c r="F43" s="3">
        <f t="shared" si="3"/>
        <v>3</v>
      </c>
      <c r="G43" s="3" t="s">
        <v>68</v>
      </c>
      <c r="H43" s="3">
        <f t="shared" si="4"/>
        <v>3</v>
      </c>
      <c r="I43" s="3" t="s">
        <v>68</v>
      </c>
      <c r="J43" s="3">
        <f t="shared" si="5"/>
        <v>3</v>
      </c>
      <c r="K43" s="3" t="s">
        <v>68</v>
      </c>
      <c r="L43" s="3">
        <f t="shared" si="6"/>
        <v>3</v>
      </c>
      <c r="M43" s="3" t="s">
        <v>68</v>
      </c>
      <c r="N43" s="3">
        <f t="shared" si="7"/>
        <v>3</v>
      </c>
      <c r="O43" s="3" t="s">
        <v>68</v>
      </c>
      <c r="P43" s="3">
        <f t="shared" si="8"/>
        <v>3</v>
      </c>
      <c r="Q43" s="3" t="s">
        <v>68</v>
      </c>
      <c r="R43" s="3">
        <f t="shared" si="9"/>
        <v>3</v>
      </c>
      <c r="S43" s="3" t="s">
        <v>68</v>
      </c>
      <c r="T43" s="8">
        <f t="shared" si="10"/>
        <v>3</v>
      </c>
      <c r="U43" s="9">
        <f t="shared" si="11"/>
        <v>30</v>
      </c>
      <c r="V43" s="3" t="s">
        <v>105</v>
      </c>
      <c r="W43" s="3" t="s">
        <v>126</v>
      </c>
    </row>
    <row r="44" spans="1:24" ht="40.799999999999997" thickBot="1" x14ac:dyDescent="0.35">
      <c r="A44" s="3" t="s">
        <v>68</v>
      </c>
      <c r="B44" s="3">
        <f t="shared" si="1"/>
        <v>3</v>
      </c>
      <c r="C44" s="3" t="s">
        <v>68</v>
      </c>
      <c r="D44" s="3">
        <f t="shared" si="2"/>
        <v>3</v>
      </c>
      <c r="E44" s="3" t="s">
        <v>81</v>
      </c>
      <c r="F44" s="3">
        <f t="shared" si="3"/>
        <v>4</v>
      </c>
      <c r="G44" s="3" t="s">
        <v>68</v>
      </c>
      <c r="H44" s="3">
        <f t="shared" si="4"/>
        <v>3</v>
      </c>
      <c r="I44" s="3" t="s">
        <v>68</v>
      </c>
      <c r="J44" s="3">
        <f t="shared" si="5"/>
        <v>3</v>
      </c>
      <c r="K44" s="3" t="s">
        <v>68</v>
      </c>
      <c r="L44" s="3">
        <f t="shared" si="6"/>
        <v>3</v>
      </c>
      <c r="M44" s="3" t="s">
        <v>68</v>
      </c>
      <c r="N44" s="3">
        <f t="shared" si="7"/>
        <v>3</v>
      </c>
      <c r="O44" s="3" t="s">
        <v>81</v>
      </c>
      <c r="P44" s="3">
        <f t="shared" si="8"/>
        <v>4</v>
      </c>
      <c r="Q44" s="3" t="s">
        <v>68</v>
      </c>
      <c r="R44" s="3">
        <f t="shared" si="9"/>
        <v>3</v>
      </c>
      <c r="S44" s="3" t="s">
        <v>68</v>
      </c>
      <c r="T44" s="8">
        <f t="shared" si="10"/>
        <v>3</v>
      </c>
      <c r="U44" s="9">
        <f t="shared" si="11"/>
        <v>32</v>
      </c>
      <c r="V44" s="3" t="s">
        <v>105</v>
      </c>
      <c r="W44" s="3" t="s">
        <v>117</v>
      </c>
    </row>
    <row r="45" spans="1:24" ht="40.799999999999997" thickBot="1" x14ac:dyDescent="0.35">
      <c r="A45" s="3" t="s">
        <v>68</v>
      </c>
      <c r="B45" s="3">
        <f t="shared" si="1"/>
        <v>3</v>
      </c>
      <c r="C45" s="3" t="s">
        <v>109</v>
      </c>
      <c r="D45" s="3">
        <f t="shared" si="2"/>
        <v>1</v>
      </c>
      <c r="E45" s="3" t="s">
        <v>68</v>
      </c>
      <c r="F45" s="3">
        <f t="shared" si="3"/>
        <v>3</v>
      </c>
      <c r="G45" s="3" t="s">
        <v>68</v>
      </c>
      <c r="H45" s="3">
        <f t="shared" si="4"/>
        <v>3</v>
      </c>
      <c r="I45" s="3" t="s">
        <v>68</v>
      </c>
      <c r="J45" s="3">
        <f t="shared" si="5"/>
        <v>3</v>
      </c>
      <c r="K45" s="3" t="s">
        <v>68</v>
      </c>
      <c r="L45" s="3">
        <f t="shared" si="6"/>
        <v>3</v>
      </c>
      <c r="M45" s="3" t="s">
        <v>69</v>
      </c>
      <c r="N45" s="3">
        <f t="shared" si="7"/>
        <v>2</v>
      </c>
      <c r="O45" s="3" t="s">
        <v>69</v>
      </c>
      <c r="P45" s="3">
        <f t="shared" si="8"/>
        <v>2</v>
      </c>
      <c r="Q45" s="3" t="s">
        <v>68</v>
      </c>
      <c r="R45" s="3">
        <f t="shared" si="9"/>
        <v>3</v>
      </c>
      <c r="S45" s="3" t="s">
        <v>68</v>
      </c>
      <c r="T45" s="8">
        <f t="shared" si="10"/>
        <v>3</v>
      </c>
      <c r="U45" s="11">
        <f t="shared" si="11"/>
        <v>26</v>
      </c>
      <c r="V45" s="3" t="s">
        <v>105</v>
      </c>
      <c r="W45" s="3" t="s">
        <v>126</v>
      </c>
    </row>
    <row r="46" spans="1:24" ht="27.6" thickBot="1" x14ac:dyDescent="0.35">
      <c r="A46" s="3" t="s">
        <v>68</v>
      </c>
      <c r="B46" s="3">
        <f t="shared" si="1"/>
        <v>3</v>
      </c>
      <c r="C46" s="3" t="s">
        <v>69</v>
      </c>
      <c r="D46" s="3">
        <f t="shared" si="2"/>
        <v>2</v>
      </c>
      <c r="E46" s="3" t="s">
        <v>68</v>
      </c>
      <c r="F46" s="3">
        <f t="shared" si="3"/>
        <v>3</v>
      </c>
      <c r="G46" s="3" t="s">
        <v>69</v>
      </c>
      <c r="H46" s="3">
        <f t="shared" si="4"/>
        <v>2</v>
      </c>
      <c r="I46" s="3" t="s">
        <v>69</v>
      </c>
      <c r="J46" s="3">
        <f t="shared" si="5"/>
        <v>2</v>
      </c>
      <c r="K46" s="3" t="s">
        <v>68</v>
      </c>
      <c r="L46" s="3">
        <f t="shared" si="6"/>
        <v>3</v>
      </c>
      <c r="M46" s="3" t="s">
        <v>69</v>
      </c>
      <c r="N46" s="3">
        <f t="shared" si="7"/>
        <v>2</v>
      </c>
      <c r="O46" s="3" t="s">
        <v>69</v>
      </c>
      <c r="P46" s="3">
        <f t="shared" si="8"/>
        <v>2</v>
      </c>
      <c r="Q46" s="3" t="s">
        <v>69</v>
      </c>
      <c r="R46" s="3">
        <f t="shared" si="9"/>
        <v>2</v>
      </c>
      <c r="S46" s="3" t="s">
        <v>68</v>
      </c>
      <c r="T46" s="8">
        <f t="shared" si="10"/>
        <v>3</v>
      </c>
      <c r="U46" s="11">
        <f t="shared" si="11"/>
        <v>24</v>
      </c>
      <c r="V46" s="3" t="s">
        <v>60</v>
      </c>
      <c r="W46" s="3" t="s">
        <v>126</v>
      </c>
    </row>
    <row r="47" spans="1:24" ht="40.799999999999997" thickBot="1" x14ac:dyDescent="0.35">
      <c r="A47" s="3" t="s">
        <v>69</v>
      </c>
      <c r="B47" s="3">
        <f t="shared" si="1"/>
        <v>2</v>
      </c>
      <c r="C47" s="3" t="s">
        <v>68</v>
      </c>
      <c r="D47" s="3">
        <f t="shared" si="2"/>
        <v>3</v>
      </c>
      <c r="E47" s="3" t="s">
        <v>68</v>
      </c>
      <c r="F47" s="3">
        <f t="shared" si="3"/>
        <v>3</v>
      </c>
      <c r="G47" s="3" t="s">
        <v>69</v>
      </c>
      <c r="H47" s="3">
        <f t="shared" si="4"/>
        <v>2</v>
      </c>
      <c r="I47" s="3" t="s">
        <v>109</v>
      </c>
      <c r="J47" s="3">
        <f t="shared" si="5"/>
        <v>1</v>
      </c>
      <c r="K47" s="3" t="s">
        <v>69</v>
      </c>
      <c r="L47" s="3">
        <f t="shared" si="6"/>
        <v>2</v>
      </c>
      <c r="M47" s="3" t="s">
        <v>69</v>
      </c>
      <c r="N47" s="3">
        <f t="shared" si="7"/>
        <v>2</v>
      </c>
      <c r="O47" s="3" t="s">
        <v>68</v>
      </c>
      <c r="P47" s="3">
        <f t="shared" si="8"/>
        <v>3</v>
      </c>
      <c r="Q47" s="3" t="s">
        <v>69</v>
      </c>
      <c r="R47" s="3">
        <f t="shared" si="9"/>
        <v>2</v>
      </c>
      <c r="S47" s="3" t="s">
        <v>69</v>
      </c>
      <c r="T47" s="8">
        <f t="shared" si="10"/>
        <v>2</v>
      </c>
      <c r="U47" s="11">
        <f t="shared" si="11"/>
        <v>22</v>
      </c>
      <c r="V47" s="3" t="s">
        <v>105</v>
      </c>
      <c r="W47" s="3" t="s">
        <v>126</v>
      </c>
    </row>
    <row r="48" spans="1:24" ht="27.6" thickBot="1" x14ac:dyDescent="0.35">
      <c r="A48" s="3" t="s">
        <v>68</v>
      </c>
      <c r="B48" s="3">
        <f t="shared" si="1"/>
        <v>3</v>
      </c>
      <c r="C48" s="3" t="s">
        <v>69</v>
      </c>
      <c r="D48" s="3">
        <f t="shared" si="2"/>
        <v>2</v>
      </c>
      <c r="E48" s="3" t="s">
        <v>69</v>
      </c>
      <c r="F48" s="3">
        <f t="shared" si="3"/>
        <v>2</v>
      </c>
      <c r="G48" s="3" t="s">
        <v>69</v>
      </c>
      <c r="H48" s="3">
        <f t="shared" si="4"/>
        <v>2</v>
      </c>
      <c r="I48" s="3" t="s">
        <v>69</v>
      </c>
      <c r="J48" s="3">
        <f t="shared" si="5"/>
        <v>2</v>
      </c>
      <c r="K48" s="3" t="s">
        <v>68</v>
      </c>
      <c r="L48" s="3">
        <f t="shared" si="6"/>
        <v>3</v>
      </c>
      <c r="M48" s="3" t="s">
        <v>68</v>
      </c>
      <c r="N48" s="3">
        <f t="shared" si="7"/>
        <v>3</v>
      </c>
      <c r="O48" s="3" t="s">
        <v>69</v>
      </c>
      <c r="P48" s="3">
        <f t="shared" si="8"/>
        <v>2</v>
      </c>
      <c r="Q48" s="3" t="s">
        <v>68</v>
      </c>
      <c r="R48" s="3">
        <f t="shared" si="9"/>
        <v>3</v>
      </c>
      <c r="S48" s="3" t="s">
        <v>69</v>
      </c>
      <c r="T48" s="8">
        <f t="shared" si="10"/>
        <v>2</v>
      </c>
      <c r="U48" s="11">
        <f t="shared" si="11"/>
        <v>24</v>
      </c>
      <c r="V48" s="3" t="s">
        <v>105</v>
      </c>
      <c r="W48" s="3" t="s">
        <v>61</v>
      </c>
    </row>
    <row r="49" spans="1:23" ht="40.799999999999997" thickBot="1" x14ac:dyDescent="0.35">
      <c r="A49" s="3" t="s">
        <v>81</v>
      </c>
      <c r="B49" s="3">
        <f t="shared" si="1"/>
        <v>4</v>
      </c>
      <c r="C49" s="3" t="s">
        <v>81</v>
      </c>
      <c r="D49" s="3">
        <f t="shared" si="2"/>
        <v>4</v>
      </c>
      <c r="E49" s="3" t="s">
        <v>81</v>
      </c>
      <c r="F49" s="3">
        <f t="shared" si="3"/>
        <v>4</v>
      </c>
      <c r="G49" s="3" t="s">
        <v>68</v>
      </c>
      <c r="H49" s="3">
        <f t="shared" si="4"/>
        <v>3</v>
      </c>
      <c r="I49" s="3" t="s">
        <v>81</v>
      </c>
      <c r="J49" s="3">
        <f t="shared" si="5"/>
        <v>4</v>
      </c>
      <c r="K49" s="3" t="s">
        <v>81</v>
      </c>
      <c r="L49" s="3">
        <f t="shared" si="6"/>
        <v>4</v>
      </c>
      <c r="M49" s="3" t="s">
        <v>81</v>
      </c>
      <c r="N49" s="3">
        <f t="shared" si="7"/>
        <v>4</v>
      </c>
      <c r="O49" s="3" t="s">
        <v>81</v>
      </c>
      <c r="P49" s="3">
        <f t="shared" si="8"/>
        <v>4</v>
      </c>
      <c r="Q49" s="3" t="s">
        <v>68</v>
      </c>
      <c r="R49" s="3">
        <f t="shared" si="9"/>
        <v>3</v>
      </c>
      <c r="S49" s="3" t="s">
        <v>81</v>
      </c>
      <c r="T49" s="8">
        <f t="shared" si="10"/>
        <v>4</v>
      </c>
      <c r="U49" s="9">
        <f t="shared" si="11"/>
        <v>38</v>
      </c>
      <c r="V49" s="3" t="s">
        <v>60</v>
      </c>
      <c r="W49" s="3" t="s">
        <v>61</v>
      </c>
    </row>
    <row r="50" spans="1:23" ht="40.799999999999997" thickBot="1" x14ac:dyDescent="0.35">
      <c r="A50" s="3" t="s">
        <v>68</v>
      </c>
      <c r="B50" s="3">
        <f t="shared" si="1"/>
        <v>3</v>
      </c>
      <c r="C50" s="3" t="s">
        <v>68</v>
      </c>
      <c r="D50" s="3">
        <f t="shared" si="2"/>
        <v>3</v>
      </c>
      <c r="E50" s="3" t="s">
        <v>81</v>
      </c>
      <c r="F50" s="3">
        <f t="shared" si="3"/>
        <v>4</v>
      </c>
      <c r="G50" s="3" t="s">
        <v>68</v>
      </c>
      <c r="H50" s="3">
        <f t="shared" si="4"/>
        <v>3</v>
      </c>
      <c r="I50" s="3" t="s">
        <v>68</v>
      </c>
      <c r="J50" s="3">
        <f t="shared" si="5"/>
        <v>3</v>
      </c>
      <c r="K50" s="3" t="s">
        <v>68</v>
      </c>
      <c r="L50" s="3">
        <f t="shared" si="6"/>
        <v>3</v>
      </c>
      <c r="M50" s="3" t="s">
        <v>109</v>
      </c>
      <c r="N50" s="3">
        <f t="shared" si="7"/>
        <v>1</v>
      </c>
      <c r="O50" s="3" t="s">
        <v>68</v>
      </c>
      <c r="P50" s="3">
        <f t="shared" si="8"/>
        <v>3</v>
      </c>
      <c r="Q50" s="3" t="s">
        <v>68</v>
      </c>
      <c r="R50" s="3">
        <f t="shared" si="9"/>
        <v>3</v>
      </c>
      <c r="S50" s="3" t="s">
        <v>68</v>
      </c>
      <c r="T50" s="8">
        <f t="shared" si="10"/>
        <v>3</v>
      </c>
      <c r="U50" s="9">
        <f t="shared" si="11"/>
        <v>29</v>
      </c>
      <c r="V50" s="3" t="s">
        <v>60</v>
      </c>
      <c r="W50" s="3" t="s">
        <v>61</v>
      </c>
    </row>
    <row r="51" spans="1:23" ht="27.6" thickBot="1" x14ac:dyDescent="0.35">
      <c r="A51" s="3" t="s">
        <v>68</v>
      </c>
      <c r="B51" s="3">
        <f t="shared" si="1"/>
        <v>3</v>
      </c>
      <c r="C51" s="3" t="s">
        <v>69</v>
      </c>
      <c r="D51" s="3">
        <f t="shared" si="2"/>
        <v>2</v>
      </c>
      <c r="E51" s="3" t="s">
        <v>68</v>
      </c>
      <c r="F51" s="3">
        <f t="shared" si="3"/>
        <v>3</v>
      </c>
      <c r="G51" s="3" t="s">
        <v>68</v>
      </c>
      <c r="H51" s="3">
        <f t="shared" si="4"/>
        <v>3</v>
      </c>
      <c r="I51" s="3" t="s">
        <v>68</v>
      </c>
      <c r="J51" s="3">
        <f t="shared" si="5"/>
        <v>3</v>
      </c>
      <c r="K51" s="3" t="s">
        <v>68</v>
      </c>
      <c r="L51" s="3">
        <f t="shared" si="6"/>
        <v>3</v>
      </c>
      <c r="M51" s="3" t="s">
        <v>69</v>
      </c>
      <c r="N51" s="3">
        <f t="shared" si="7"/>
        <v>2</v>
      </c>
      <c r="O51" s="3" t="s">
        <v>69</v>
      </c>
      <c r="P51" s="3">
        <f t="shared" si="8"/>
        <v>2</v>
      </c>
      <c r="Q51" s="3" t="s">
        <v>68</v>
      </c>
      <c r="R51" s="3">
        <f t="shared" si="9"/>
        <v>3</v>
      </c>
      <c r="S51" s="3" t="s">
        <v>69</v>
      </c>
      <c r="T51" s="8">
        <f t="shared" si="10"/>
        <v>2</v>
      </c>
      <c r="U51" s="11">
        <f t="shared" si="11"/>
        <v>26</v>
      </c>
      <c r="V51" s="3" t="s">
        <v>105</v>
      </c>
      <c r="W51" s="3" t="s">
        <v>61</v>
      </c>
    </row>
    <row r="52" spans="1:23" ht="27.6" thickBot="1" x14ac:dyDescent="0.35">
      <c r="A52" s="3" t="s">
        <v>68</v>
      </c>
      <c r="B52" s="3">
        <f t="shared" si="1"/>
        <v>3</v>
      </c>
      <c r="C52" s="3" t="s">
        <v>68</v>
      </c>
      <c r="D52" s="3">
        <f t="shared" si="2"/>
        <v>3</v>
      </c>
      <c r="E52" s="3" t="s">
        <v>68</v>
      </c>
      <c r="F52" s="3">
        <f t="shared" si="3"/>
        <v>3</v>
      </c>
      <c r="G52" s="3" t="s">
        <v>68</v>
      </c>
      <c r="H52" s="3">
        <f t="shared" si="4"/>
        <v>3</v>
      </c>
      <c r="I52" s="3" t="s">
        <v>68</v>
      </c>
      <c r="J52" s="3">
        <f t="shared" si="5"/>
        <v>3</v>
      </c>
      <c r="K52" s="3" t="s">
        <v>68</v>
      </c>
      <c r="L52" s="3">
        <f t="shared" si="6"/>
        <v>3</v>
      </c>
      <c r="M52" s="3" t="s">
        <v>69</v>
      </c>
      <c r="N52" s="3">
        <f t="shared" si="7"/>
        <v>2</v>
      </c>
      <c r="O52" s="3" t="s">
        <v>68</v>
      </c>
      <c r="P52" s="3">
        <f t="shared" si="8"/>
        <v>3</v>
      </c>
      <c r="Q52" s="3" t="s">
        <v>68</v>
      </c>
      <c r="R52" s="3">
        <f t="shared" si="9"/>
        <v>3</v>
      </c>
      <c r="S52" s="3" t="s">
        <v>68</v>
      </c>
      <c r="T52" s="8">
        <f t="shared" si="10"/>
        <v>3</v>
      </c>
      <c r="U52" s="9">
        <f t="shared" si="11"/>
        <v>29</v>
      </c>
      <c r="V52" s="3" t="s">
        <v>60</v>
      </c>
      <c r="W52" s="3" t="s">
        <v>117</v>
      </c>
    </row>
    <row r="53" spans="1:23" ht="40.799999999999997" thickBot="1" x14ac:dyDescent="0.35">
      <c r="A53" s="3" t="s">
        <v>81</v>
      </c>
      <c r="B53" s="3">
        <f t="shared" si="1"/>
        <v>4</v>
      </c>
      <c r="C53" s="3" t="s">
        <v>68</v>
      </c>
      <c r="D53" s="3">
        <f t="shared" si="2"/>
        <v>3</v>
      </c>
      <c r="E53" s="3" t="s">
        <v>68</v>
      </c>
      <c r="F53" s="3">
        <f t="shared" si="3"/>
        <v>3</v>
      </c>
      <c r="G53" s="3" t="s">
        <v>68</v>
      </c>
      <c r="H53" s="3">
        <f t="shared" si="4"/>
        <v>3</v>
      </c>
      <c r="I53" s="3" t="s">
        <v>69</v>
      </c>
      <c r="J53" s="3">
        <f t="shared" si="5"/>
        <v>2</v>
      </c>
      <c r="K53" s="3" t="s">
        <v>81</v>
      </c>
      <c r="L53" s="3">
        <f t="shared" si="6"/>
        <v>4</v>
      </c>
      <c r="M53" s="3" t="s">
        <v>68</v>
      </c>
      <c r="N53" s="3">
        <f t="shared" si="7"/>
        <v>3</v>
      </c>
      <c r="O53" s="3" t="s">
        <v>68</v>
      </c>
      <c r="P53" s="3">
        <f t="shared" si="8"/>
        <v>3</v>
      </c>
      <c r="Q53" s="3" t="s">
        <v>68</v>
      </c>
      <c r="R53" s="3">
        <f t="shared" si="9"/>
        <v>3</v>
      </c>
      <c r="S53" s="3" t="s">
        <v>69</v>
      </c>
      <c r="T53" s="8">
        <f t="shared" si="10"/>
        <v>2</v>
      </c>
      <c r="U53" s="9">
        <f t="shared" si="11"/>
        <v>30</v>
      </c>
      <c r="V53" s="3" t="s">
        <v>60</v>
      </c>
      <c r="W53" s="3" t="s">
        <v>61</v>
      </c>
    </row>
    <row r="54" spans="1:23" ht="40.799999999999997" thickBot="1" x14ac:dyDescent="0.35">
      <c r="A54" s="3" t="s">
        <v>81</v>
      </c>
      <c r="B54" s="3">
        <f t="shared" si="1"/>
        <v>4</v>
      </c>
      <c r="C54" s="3" t="s">
        <v>68</v>
      </c>
      <c r="D54" s="3">
        <f t="shared" si="2"/>
        <v>3</v>
      </c>
      <c r="E54" s="3" t="s">
        <v>68</v>
      </c>
      <c r="F54" s="3">
        <f t="shared" si="3"/>
        <v>3</v>
      </c>
      <c r="G54" s="3" t="s">
        <v>69</v>
      </c>
      <c r="H54" s="3">
        <f t="shared" si="4"/>
        <v>2</v>
      </c>
      <c r="I54" s="3" t="s">
        <v>68</v>
      </c>
      <c r="J54" s="3">
        <f t="shared" si="5"/>
        <v>3</v>
      </c>
      <c r="K54" s="3" t="s">
        <v>68</v>
      </c>
      <c r="L54" s="3">
        <f t="shared" si="6"/>
        <v>3</v>
      </c>
      <c r="M54" s="3" t="s">
        <v>68</v>
      </c>
      <c r="N54" s="3">
        <f t="shared" si="7"/>
        <v>3</v>
      </c>
      <c r="O54" s="3" t="s">
        <v>68</v>
      </c>
      <c r="P54" s="3">
        <f t="shared" si="8"/>
        <v>3</v>
      </c>
      <c r="Q54" s="3" t="s">
        <v>68</v>
      </c>
      <c r="R54" s="3">
        <f t="shared" si="9"/>
        <v>3</v>
      </c>
      <c r="S54" s="3" t="s">
        <v>68</v>
      </c>
      <c r="T54" s="8">
        <f t="shared" si="10"/>
        <v>3</v>
      </c>
      <c r="U54" s="9">
        <f t="shared" si="11"/>
        <v>30</v>
      </c>
      <c r="V54" s="3" t="s">
        <v>60</v>
      </c>
      <c r="W54" s="3" t="s">
        <v>61</v>
      </c>
    </row>
    <row r="55" spans="1:23" ht="40.799999999999997" thickBot="1" x14ac:dyDescent="0.35">
      <c r="A55" s="3" t="s">
        <v>81</v>
      </c>
      <c r="B55" s="3">
        <f t="shared" si="1"/>
        <v>4</v>
      </c>
      <c r="C55" s="3" t="s">
        <v>68</v>
      </c>
      <c r="D55" s="3">
        <f t="shared" si="2"/>
        <v>3</v>
      </c>
      <c r="E55" s="3" t="s">
        <v>68</v>
      </c>
      <c r="F55" s="3">
        <f t="shared" si="3"/>
        <v>3</v>
      </c>
      <c r="G55" s="3" t="s">
        <v>68</v>
      </c>
      <c r="H55" s="3">
        <f t="shared" si="4"/>
        <v>3</v>
      </c>
      <c r="I55" s="3" t="s">
        <v>68</v>
      </c>
      <c r="J55" s="3">
        <f t="shared" si="5"/>
        <v>3</v>
      </c>
      <c r="K55" s="3" t="s">
        <v>68</v>
      </c>
      <c r="L55" s="3">
        <f t="shared" si="6"/>
        <v>3</v>
      </c>
      <c r="M55" s="3" t="s">
        <v>81</v>
      </c>
      <c r="N55" s="3">
        <f t="shared" si="7"/>
        <v>4</v>
      </c>
      <c r="O55" s="3" t="s">
        <v>68</v>
      </c>
      <c r="P55" s="3">
        <f t="shared" si="8"/>
        <v>3</v>
      </c>
      <c r="Q55" s="3" t="s">
        <v>68</v>
      </c>
      <c r="R55" s="3">
        <f t="shared" si="9"/>
        <v>3</v>
      </c>
      <c r="S55" s="3" t="s">
        <v>68</v>
      </c>
      <c r="T55" s="8">
        <f t="shared" si="10"/>
        <v>3</v>
      </c>
      <c r="U55" s="9">
        <f t="shared" si="11"/>
        <v>32</v>
      </c>
      <c r="V55" s="3" t="s">
        <v>60</v>
      </c>
      <c r="W55" s="3" t="s">
        <v>61</v>
      </c>
    </row>
    <row r="56" spans="1:23" ht="40.799999999999997" thickBot="1" x14ac:dyDescent="0.35">
      <c r="A56" s="3" t="s">
        <v>81</v>
      </c>
      <c r="B56" s="3">
        <f t="shared" si="1"/>
        <v>4</v>
      </c>
      <c r="C56" s="3" t="s">
        <v>69</v>
      </c>
      <c r="D56" s="3">
        <f t="shared" si="2"/>
        <v>2</v>
      </c>
      <c r="E56" s="3" t="s">
        <v>81</v>
      </c>
      <c r="F56" s="3">
        <f t="shared" si="3"/>
        <v>4</v>
      </c>
      <c r="G56" s="3" t="s">
        <v>81</v>
      </c>
      <c r="H56" s="3">
        <f t="shared" si="4"/>
        <v>4</v>
      </c>
      <c r="I56" s="3" t="s">
        <v>81</v>
      </c>
      <c r="J56" s="3">
        <f t="shared" si="5"/>
        <v>4</v>
      </c>
      <c r="K56" s="3" t="s">
        <v>81</v>
      </c>
      <c r="L56" s="3">
        <f t="shared" si="6"/>
        <v>4</v>
      </c>
      <c r="M56" s="3" t="s">
        <v>81</v>
      </c>
      <c r="N56" s="3">
        <f t="shared" si="7"/>
        <v>4</v>
      </c>
      <c r="O56" s="3" t="s">
        <v>81</v>
      </c>
      <c r="P56" s="3">
        <f t="shared" si="8"/>
        <v>4</v>
      </c>
      <c r="Q56" s="3" t="s">
        <v>81</v>
      </c>
      <c r="R56" s="3">
        <f t="shared" si="9"/>
        <v>4</v>
      </c>
      <c r="S56" s="3" t="s">
        <v>81</v>
      </c>
      <c r="T56" s="8">
        <f t="shared" si="10"/>
        <v>4</v>
      </c>
      <c r="U56" s="9">
        <f t="shared" si="11"/>
        <v>38</v>
      </c>
      <c r="V56" s="3" t="s">
        <v>60</v>
      </c>
      <c r="W56" s="3" t="s">
        <v>61</v>
      </c>
    </row>
    <row r="57" spans="1:23" ht="40.799999999999997" thickBot="1" x14ac:dyDescent="0.35">
      <c r="A57" s="3" t="s">
        <v>68</v>
      </c>
      <c r="B57" s="3">
        <f t="shared" si="1"/>
        <v>3</v>
      </c>
      <c r="C57" s="3" t="s">
        <v>69</v>
      </c>
      <c r="D57" s="3">
        <f t="shared" si="2"/>
        <v>2</v>
      </c>
      <c r="E57" s="3" t="s">
        <v>69</v>
      </c>
      <c r="F57" s="3">
        <f t="shared" si="3"/>
        <v>2</v>
      </c>
      <c r="G57" s="3" t="s">
        <v>68</v>
      </c>
      <c r="H57" s="3">
        <f t="shared" si="4"/>
        <v>3</v>
      </c>
      <c r="I57" s="3" t="s">
        <v>68</v>
      </c>
      <c r="J57" s="3">
        <f t="shared" si="5"/>
        <v>3</v>
      </c>
      <c r="K57" s="3" t="s">
        <v>81</v>
      </c>
      <c r="L57" s="3">
        <f t="shared" si="6"/>
        <v>4</v>
      </c>
      <c r="M57" s="3" t="s">
        <v>69</v>
      </c>
      <c r="N57" s="3">
        <f t="shared" si="7"/>
        <v>2</v>
      </c>
      <c r="O57" s="3" t="s">
        <v>69</v>
      </c>
      <c r="P57" s="3">
        <f t="shared" si="8"/>
        <v>2</v>
      </c>
      <c r="Q57" s="3" t="s">
        <v>68</v>
      </c>
      <c r="R57" s="3">
        <f t="shared" si="9"/>
        <v>3</v>
      </c>
      <c r="S57" s="3" t="s">
        <v>68</v>
      </c>
      <c r="T57" s="8">
        <f t="shared" si="10"/>
        <v>3</v>
      </c>
      <c r="U57" s="11">
        <f t="shared" si="11"/>
        <v>27</v>
      </c>
      <c r="V57" s="3" t="s">
        <v>60</v>
      </c>
      <c r="W57" s="3" t="s">
        <v>61</v>
      </c>
    </row>
    <row r="58" spans="1:23" ht="40.799999999999997" thickBot="1" x14ac:dyDescent="0.35">
      <c r="A58" s="3" t="s">
        <v>81</v>
      </c>
      <c r="B58" s="3">
        <f t="shared" si="1"/>
        <v>4</v>
      </c>
      <c r="C58" s="3" t="s">
        <v>69</v>
      </c>
      <c r="D58" s="3">
        <f t="shared" si="2"/>
        <v>2</v>
      </c>
      <c r="E58" s="3" t="s">
        <v>68</v>
      </c>
      <c r="F58" s="3">
        <f t="shared" si="3"/>
        <v>3</v>
      </c>
      <c r="G58" s="3" t="s">
        <v>68</v>
      </c>
      <c r="H58" s="3">
        <f t="shared" si="4"/>
        <v>3</v>
      </c>
      <c r="I58" s="3" t="s">
        <v>68</v>
      </c>
      <c r="J58" s="3">
        <f t="shared" si="5"/>
        <v>3</v>
      </c>
      <c r="K58" s="3" t="s">
        <v>81</v>
      </c>
      <c r="L58" s="3">
        <f t="shared" si="6"/>
        <v>4</v>
      </c>
      <c r="M58" s="3" t="s">
        <v>68</v>
      </c>
      <c r="N58" s="3">
        <f t="shared" si="7"/>
        <v>3</v>
      </c>
      <c r="O58" s="3" t="s">
        <v>81</v>
      </c>
      <c r="P58" s="3">
        <f t="shared" si="8"/>
        <v>4</v>
      </c>
      <c r="Q58" s="3" t="s">
        <v>81</v>
      </c>
      <c r="R58" s="3">
        <f t="shared" si="9"/>
        <v>4</v>
      </c>
      <c r="S58" s="3" t="s">
        <v>81</v>
      </c>
      <c r="T58" s="8">
        <f t="shared" si="10"/>
        <v>4</v>
      </c>
      <c r="U58" s="9">
        <f t="shared" si="11"/>
        <v>34</v>
      </c>
      <c r="V58" s="3" t="s">
        <v>60</v>
      </c>
      <c r="W58" s="3" t="s">
        <v>61</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9235B-7F01-488E-97CB-73D7F6FED354}">
  <dimension ref="A1:D58"/>
  <sheetViews>
    <sheetView zoomScaleNormal="100" workbookViewId="0">
      <selection activeCell="C2" sqref="C2:C58"/>
    </sheetView>
  </sheetViews>
  <sheetFormatPr defaultRowHeight="14.4" x14ac:dyDescent="0.3"/>
  <sheetData>
    <row r="1" spans="1:4" ht="120" thickBot="1" x14ac:dyDescent="0.35">
      <c r="A1" s="3" t="s">
        <v>3</v>
      </c>
      <c r="B1" s="3" t="s">
        <v>4</v>
      </c>
      <c r="C1" s="3" t="s">
        <v>46</v>
      </c>
      <c r="D1" s="3" t="s">
        <v>229</v>
      </c>
    </row>
    <row r="2" spans="1:4" ht="27.6" thickBot="1" x14ac:dyDescent="0.35">
      <c r="A2" s="3" t="s">
        <v>60</v>
      </c>
      <c r="B2" s="3" t="s">
        <v>61</v>
      </c>
      <c r="C2" s="13" t="s">
        <v>70</v>
      </c>
      <c r="D2" s="17" t="s">
        <v>71</v>
      </c>
    </row>
    <row r="3" spans="1:4" ht="27.6" thickBot="1" x14ac:dyDescent="0.35">
      <c r="A3" s="3" t="s">
        <v>60</v>
      </c>
      <c r="B3" s="3" t="s">
        <v>61</v>
      </c>
      <c r="C3" s="14" t="s">
        <v>82</v>
      </c>
      <c r="D3" s="3" t="s">
        <v>83</v>
      </c>
    </row>
    <row r="4" spans="1:4" ht="27.6" thickBot="1" x14ac:dyDescent="0.35">
      <c r="A4" s="3" t="s">
        <v>60</v>
      </c>
      <c r="B4" s="3" t="s">
        <v>61</v>
      </c>
      <c r="C4" s="15" t="s">
        <v>91</v>
      </c>
      <c r="D4" s="3" t="s">
        <v>92</v>
      </c>
    </row>
    <row r="5" spans="1:4" ht="27.6" thickBot="1" x14ac:dyDescent="0.35">
      <c r="A5" s="3" t="s">
        <v>60</v>
      </c>
      <c r="B5" s="3" t="s">
        <v>61</v>
      </c>
      <c r="C5" s="15" t="s">
        <v>91</v>
      </c>
      <c r="D5" s="3" t="s">
        <v>92</v>
      </c>
    </row>
    <row r="6" spans="1:4" ht="27.6" thickBot="1" x14ac:dyDescent="0.35">
      <c r="A6" s="3" t="s">
        <v>105</v>
      </c>
      <c r="B6" s="3" t="s">
        <v>61</v>
      </c>
      <c r="C6" s="14" t="s">
        <v>82</v>
      </c>
      <c r="D6" s="3" t="s">
        <v>83</v>
      </c>
    </row>
    <row r="7" spans="1:4" ht="27.6" thickBot="1" x14ac:dyDescent="0.35">
      <c r="A7" s="3" t="s">
        <v>60</v>
      </c>
      <c r="B7" s="3" t="s">
        <v>61</v>
      </c>
      <c r="C7" s="13" t="s">
        <v>70</v>
      </c>
      <c r="D7" s="17" t="s">
        <v>71</v>
      </c>
    </row>
    <row r="8" spans="1:4" ht="27.6" thickBot="1" x14ac:dyDescent="0.35">
      <c r="A8" s="3" t="s">
        <v>60</v>
      </c>
      <c r="B8" s="3" t="s">
        <v>61</v>
      </c>
      <c r="C8" s="13" t="s">
        <v>70</v>
      </c>
      <c r="D8" s="17" t="s">
        <v>71</v>
      </c>
    </row>
    <row r="9" spans="1:4" ht="27.6" thickBot="1" x14ac:dyDescent="0.35">
      <c r="A9" s="3" t="s">
        <v>60</v>
      </c>
      <c r="B9" s="3" t="s">
        <v>117</v>
      </c>
      <c r="C9" s="14" t="s">
        <v>82</v>
      </c>
      <c r="D9" s="3" t="s">
        <v>83</v>
      </c>
    </row>
    <row r="10" spans="1:4" ht="27.6" thickBot="1" x14ac:dyDescent="0.35">
      <c r="A10" s="3" t="s">
        <v>60</v>
      </c>
      <c r="B10" s="3" t="s">
        <v>61</v>
      </c>
      <c r="C10" s="14" t="s">
        <v>82</v>
      </c>
      <c r="D10" s="3" t="s">
        <v>83</v>
      </c>
    </row>
    <row r="11" spans="1:4" ht="27.6" thickBot="1" x14ac:dyDescent="0.35">
      <c r="A11" s="3" t="s">
        <v>60</v>
      </c>
      <c r="B11" s="3" t="s">
        <v>126</v>
      </c>
      <c r="C11" s="14" t="s">
        <v>82</v>
      </c>
      <c r="D11" s="3" t="s">
        <v>83</v>
      </c>
    </row>
    <row r="12" spans="1:4" ht="27.6" thickBot="1" x14ac:dyDescent="0.35">
      <c r="A12" s="3" t="s">
        <v>60</v>
      </c>
      <c r="B12" s="3" t="s">
        <v>61</v>
      </c>
      <c r="C12" s="14" t="s">
        <v>82</v>
      </c>
      <c r="D12" s="3" t="s">
        <v>83</v>
      </c>
    </row>
    <row r="13" spans="1:4" ht="27.6" thickBot="1" x14ac:dyDescent="0.35">
      <c r="A13" s="3" t="s">
        <v>60</v>
      </c>
      <c r="B13" s="3" t="s">
        <v>133</v>
      </c>
      <c r="C13" s="14" t="s">
        <v>82</v>
      </c>
      <c r="D13" s="3" t="s">
        <v>83</v>
      </c>
    </row>
    <row r="14" spans="1:4" ht="27.6" thickBot="1" x14ac:dyDescent="0.35">
      <c r="A14" s="3" t="s">
        <v>105</v>
      </c>
      <c r="B14" s="3" t="s">
        <v>61</v>
      </c>
      <c r="C14" s="14" t="s">
        <v>82</v>
      </c>
      <c r="D14" s="3" t="s">
        <v>83</v>
      </c>
    </row>
    <row r="15" spans="1:4" ht="27.6" thickBot="1" x14ac:dyDescent="0.35">
      <c r="A15" s="3" t="s">
        <v>105</v>
      </c>
      <c r="B15" s="3" t="s">
        <v>126</v>
      </c>
      <c r="C15" s="14" t="s">
        <v>82</v>
      </c>
      <c r="D15" s="3" t="s">
        <v>83</v>
      </c>
    </row>
    <row r="16" spans="1:4" ht="27.6" thickBot="1" x14ac:dyDescent="0.35">
      <c r="A16" s="3" t="s">
        <v>105</v>
      </c>
      <c r="B16" s="3" t="s">
        <v>117</v>
      </c>
      <c r="C16" s="13" t="s">
        <v>70</v>
      </c>
      <c r="D16" s="17" t="s">
        <v>71</v>
      </c>
    </row>
    <row r="17" spans="1:4" ht="27.6" thickBot="1" x14ac:dyDescent="0.35">
      <c r="A17" s="3" t="s">
        <v>60</v>
      </c>
      <c r="B17" s="3" t="s">
        <v>117</v>
      </c>
      <c r="C17" s="13" t="s">
        <v>70</v>
      </c>
      <c r="D17" s="17" t="s">
        <v>71</v>
      </c>
    </row>
    <row r="18" spans="1:4" ht="27.6" thickBot="1" x14ac:dyDescent="0.35">
      <c r="A18" s="3" t="s">
        <v>60</v>
      </c>
      <c r="B18" s="3" t="s">
        <v>117</v>
      </c>
      <c r="C18" s="13" t="s">
        <v>70</v>
      </c>
      <c r="D18" s="17" t="s">
        <v>71</v>
      </c>
    </row>
    <row r="19" spans="1:4" ht="27.6" thickBot="1" x14ac:dyDescent="0.35">
      <c r="A19" s="3" t="s">
        <v>60</v>
      </c>
      <c r="B19" s="3" t="s">
        <v>126</v>
      </c>
      <c r="C19" s="14" t="s">
        <v>82</v>
      </c>
      <c r="D19" s="3" t="s">
        <v>83</v>
      </c>
    </row>
    <row r="20" spans="1:4" ht="27.6" thickBot="1" x14ac:dyDescent="0.35">
      <c r="A20" s="3" t="s">
        <v>60</v>
      </c>
      <c r="B20" s="3" t="s">
        <v>117</v>
      </c>
      <c r="C20" s="14" t="s">
        <v>82</v>
      </c>
      <c r="D20" s="3" t="s">
        <v>83</v>
      </c>
    </row>
    <row r="21" spans="1:4" ht="27.6" thickBot="1" x14ac:dyDescent="0.35">
      <c r="A21" s="3" t="s">
        <v>60</v>
      </c>
      <c r="B21" s="3" t="s">
        <v>61</v>
      </c>
      <c r="C21" s="14" t="s">
        <v>82</v>
      </c>
      <c r="D21" s="3" t="s">
        <v>83</v>
      </c>
    </row>
    <row r="22" spans="1:4" ht="27.6" thickBot="1" x14ac:dyDescent="0.35">
      <c r="A22" s="3" t="s">
        <v>105</v>
      </c>
      <c r="B22" s="3" t="s">
        <v>126</v>
      </c>
      <c r="C22" s="14" t="s">
        <v>82</v>
      </c>
      <c r="D22" s="17" t="s">
        <v>71</v>
      </c>
    </row>
    <row r="23" spans="1:4" ht="27.6" thickBot="1" x14ac:dyDescent="0.35">
      <c r="A23" s="3" t="s">
        <v>60</v>
      </c>
      <c r="B23" s="3" t="s">
        <v>126</v>
      </c>
      <c r="C23" s="14" t="s">
        <v>82</v>
      </c>
      <c r="D23" s="3" t="s">
        <v>83</v>
      </c>
    </row>
    <row r="24" spans="1:4" ht="27.6" thickBot="1" x14ac:dyDescent="0.35">
      <c r="A24" s="3" t="s">
        <v>60</v>
      </c>
      <c r="B24" s="3" t="s">
        <v>61</v>
      </c>
      <c r="C24" s="14" t="s">
        <v>82</v>
      </c>
      <c r="D24" s="3" t="s">
        <v>83</v>
      </c>
    </row>
    <row r="25" spans="1:4" ht="27.6" thickBot="1" x14ac:dyDescent="0.35">
      <c r="A25" s="3" t="s">
        <v>60</v>
      </c>
      <c r="B25" s="3" t="s">
        <v>133</v>
      </c>
      <c r="C25" s="14" t="s">
        <v>82</v>
      </c>
      <c r="D25" s="3" t="s">
        <v>83</v>
      </c>
    </row>
    <row r="26" spans="1:4" ht="27.6" thickBot="1" x14ac:dyDescent="0.35">
      <c r="A26" s="3" t="s">
        <v>105</v>
      </c>
      <c r="B26" s="3" t="s">
        <v>61</v>
      </c>
      <c r="C26" s="14" t="s">
        <v>82</v>
      </c>
      <c r="D26" s="3" t="s">
        <v>83</v>
      </c>
    </row>
    <row r="27" spans="1:4" ht="15" thickBot="1" x14ac:dyDescent="0.35">
      <c r="A27" s="3" t="s">
        <v>60</v>
      </c>
      <c r="B27" s="3" t="s">
        <v>61</v>
      </c>
      <c r="C27" s="13" t="s">
        <v>70</v>
      </c>
      <c r="D27" s="5">
        <v>32</v>
      </c>
    </row>
    <row r="28" spans="1:4" ht="27.6" thickBot="1" x14ac:dyDescent="0.35">
      <c r="A28" s="3" t="s">
        <v>60</v>
      </c>
      <c r="B28" s="3" t="s">
        <v>61</v>
      </c>
      <c r="C28" s="16" t="s">
        <v>168</v>
      </c>
      <c r="D28" s="3" t="s">
        <v>169</v>
      </c>
    </row>
    <row r="29" spans="1:4" ht="27.6" thickBot="1" x14ac:dyDescent="0.35">
      <c r="A29" s="3" t="s">
        <v>60</v>
      </c>
      <c r="B29" s="3" t="s">
        <v>61</v>
      </c>
      <c r="C29" s="14" t="s">
        <v>82</v>
      </c>
      <c r="D29" s="3" t="s">
        <v>83</v>
      </c>
    </row>
    <row r="30" spans="1:4" ht="27.6" thickBot="1" x14ac:dyDescent="0.35">
      <c r="A30" s="3" t="s">
        <v>105</v>
      </c>
      <c r="B30" s="3" t="s">
        <v>61</v>
      </c>
      <c r="C30" s="13" t="s">
        <v>70</v>
      </c>
      <c r="D30" s="3" t="s">
        <v>83</v>
      </c>
    </row>
    <row r="31" spans="1:4" ht="27.6" thickBot="1" x14ac:dyDescent="0.35">
      <c r="A31" s="3" t="s">
        <v>105</v>
      </c>
      <c r="B31" s="3" t="s">
        <v>61</v>
      </c>
      <c r="C31" s="14" t="s">
        <v>82</v>
      </c>
      <c r="D31" s="3" t="s">
        <v>83</v>
      </c>
    </row>
    <row r="32" spans="1:4" ht="27.6" thickBot="1" x14ac:dyDescent="0.35">
      <c r="A32" s="3" t="s">
        <v>105</v>
      </c>
      <c r="B32" s="3" t="s">
        <v>126</v>
      </c>
      <c r="C32" s="13" t="s">
        <v>70</v>
      </c>
      <c r="D32" s="17" t="s">
        <v>71</v>
      </c>
    </row>
    <row r="33" spans="1:4" ht="27.6" thickBot="1" x14ac:dyDescent="0.35">
      <c r="A33" s="3" t="s">
        <v>60</v>
      </c>
      <c r="B33" s="3" t="s">
        <v>61</v>
      </c>
      <c r="C33" s="13" t="s">
        <v>70</v>
      </c>
      <c r="D33" s="17" t="s">
        <v>71</v>
      </c>
    </row>
    <row r="34" spans="1:4" ht="27.6" thickBot="1" x14ac:dyDescent="0.35">
      <c r="A34" s="3" t="s">
        <v>60</v>
      </c>
      <c r="B34" s="3" t="s">
        <v>61</v>
      </c>
      <c r="C34" s="13" t="s">
        <v>70</v>
      </c>
      <c r="D34" s="17" t="s">
        <v>71</v>
      </c>
    </row>
    <row r="35" spans="1:4" ht="27.6" thickBot="1" x14ac:dyDescent="0.35">
      <c r="A35" s="3" t="s">
        <v>60</v>
      </c>
      <c r="B35" s="3" t="s">
        <v>61</v>
      </c>
      <c r="C35" s="13" t="s">
        <v>70</v>
      </c>
      <c r="D35" s="3" t="s">
        <v>83</v>
      </c>
    </row>
    <row r="36" spans="1:4" ht="27.6" thickBot="1" x14ac:dyDescent="0.35">
      <c r="A36" s="3" t="s">
        <v>60</v>
      </c>
      <c r="B36" s="3" t="s">
        <v>61</v>
      </c>
      <c r="C36" s="14" t="s">
        <v>82</v>
      </c>
      <c r="D36" s="3" t="s">
        <v>83</v>
      </c>
    </row>
    <row r="37" spans="1:4" ht="27.6" thickBot="1" x14ac:dyDescent="0.35">
      <c r="A37" s="3" t="s">
        <v>105</v>
      </c>
      <c r="B37" s="3" t="s">
        <v>61</v>
      </c>
      <c r="C37" s="13" t="s">
        <v>70</v>
      </c>
      <c r="D37" s="3" t="s">
        <v>92</v>
      </c>
    </row>
    <row r="38" spans="1:4" ht="27.6" thickBot="1" x14ac:dyDescent="0.35">
      <c r="A38" s="3" t="s">
        <v>60</v>
      </c>
      <c r="B38" s="3" t="s">
        <v>61</v>
      </c>
      <c r="C38" s="13" t="s">
        <v>70</v>
      </c>
      <c r="D38" s="3" t="s">
        <v>71</v>
      </c>
    </row>
    <row r="39" spans="1:4" ht="27.6" thickBot="1" x14ac:dyDescent="0.35">
      <c r="A39" s="3" t="s">
        <v>60</v>
      </c>
      <c r="B39" s="3" t="s">
        <v>61</v>
      </c>
      <c r="C39" s="15" t="s">
        <v>91</v>
      </c>
      <c r="D39" s="3" t="s">
        <v>92</v>
      </c>
    </row>
    <row r="40" spans="1:4" ht="27.6" thickBot="1" x14ac:dyDescent="0.35">
      <c r="A40" s="3" t="s">
        <v>60</v>
      </c>
      <c r="B40" s="3" t="s">
        <v>126</v>
      </c>
      <c r="C40" s="14" t="s">
        <v>82</v>
      </c>
      <c r="D40" s="3" t="s">
        <v>83</v>
      </c>
    </row>
    <row r="41" spans="1:4" ht="27.6" thickBot="1" x14ac:dyDescent="0.35">
      <c r="A41" s="3" t="s">
        <v>60</v>
      </c>
      <c r="B41" s="3" t="s">
        <v>61</v>
      </c>
      <c r="C41" s="13" t="s">
        <v>70</v>
      </c>
      <c r="D41" s="17" t="s">
        <v>71</v>
      </c>
    </row>
    <row r="42" spans="1:4" ht="15" thickBot="1" x14ac:dyDescent="0.35">
      <c r="A42" s="3" t="s">
        <v>60</v>
      </c>
      <c r="B42" s="3" t="s">
        <v>61</v>
      </c>
      <c r="C42" s="13" t="s">
        <v>70</v>
      </c>
      <c r="D42" s="3" t="s">
        <v>198</v>
      </c>
    </row>
    <row r="43" spans="1:4" ht="27.6" thickBot="1" x14ac:dyDescent="0.35">
      <c r="A43" s="3" t="s">
        <v>105</v>
      </c>
      <c r="B43" s="3" t="s">
        <v>126</v>
      </c>
      <c r="C43" s="13" t="s">
        <v>70</v>
      </c>
      <c r="D43" s="17" t="s">
        <v>71</v>
      </c>
    </row>
    <row r="44" spans="1:4" ht="27.6" thickBot="1" x14ac:dyDescent="0.35">
      <c r="A44" s="3" t="s">
        <v>105</v>
      </c>
      <c r="B44" s="3" t="s">
        <v>117</v>
      </c>
      <c r="C44" s="14" t="s">
        <v>82</v>
      </c>
      <c r="D44" s="3" t="s">
        <v>83</v>
      </c>
    </row>
    <row r="45" spans="1:4" ht="27.6" thickBot="1" x14ac:dyDescent="0.35">
      <c r="A45" s="3" t="s">
        <v>105</v>
      </c>
      <c r="B45" s="3" t="s">
        <v>126</v>
      </c>
      <c r="C45" s="13" t="s">
        <v>70</v>
      </c>
      <c r="D45" s="17" t="s">
        <v>71</v>
      </c>
    </row>
    <row r="46" spans="1:4" ht="27.6" thickBot="1" x14ac:dyDescent="0.35">
      <c r="A46" s="3" t="s">
        <v>60</v>
      </c>
      <c r="B46" s="3" t="s">
        <v>126</v>
      </c>
      <c r="C46" s="14" t="s">
        <v>82</v>
      </c>
      <c r="D46" s="3" t="s">
        <v>71</v>
      </c>
    </row>
    <row r="47" spans="1:4" ht="27.6" thickBot="1" x14ac:dyDescent="0.35">
      <c r="A47" s="3" t="s">
        <v>105</v>
      </c>
      <c r="B47" s="3" t="s">
        <v>126</v>
      </c>
      <c r="C47" s="15" t="s">
        <v>91</v>
      </c>
      <c r="D47" s="3" t="s">
        <v>92</v>
      </c>
    </row>
    <row r="48" spans="1:4" ht="27.6" thickBot="1" x14ac:dyDescent="0.35">
      <c r="A48" s="3" t="s">
        <v>105</v>
      </c>
      <c r="B48" s="3" t="s">
        <v>61</v>
      </c>
      <c r="C48" s="13" t="s">
        <v>70</v>
      </c>
      <c r="D48" s="17" t="s">
        <v>71</v>
      </c>
    </row>
    <row r="49" spans="1:4" ht="27.6" thickBot="1" x14ac:dyDescent="0.35">
      <c r="A49" s="3" t="s">
        <v>60</v>
      </c>
      <c r="B49" s="3" t="s">
        <v>61</v>
      </c>
      <c r="C49" s="13" t="s">
        <v>70</v>
      </c>
      <c r="D49" s="17" t="s">
        <v>71</v>
      </c>
    </row>
    <row r="50" spans="1:4" ht="27.6" thickBot="1" x14ac:dyDescent="0.35">
      <c r="A50" s="3" t="s">
        <v>60</v>
      </c>
      <c r="B50" s="3" t="s">
        <v>61</v>
      </c>
      <c r="C50" s="13" t="s">
        <v>70</v>
      </c>
      <c r="D50" s="17" t="s">
        <v>71</v>
      </c>
    </row>
    <row r="51" spans="1:4" ht="27.6" thickBot="1" x14ac:dyDescent="0.35">
      <c r="A51" s="3" t="s">
        <v>105</v>
      </c>
      <c r="B51" s="3" t="s">
        <v>61</v>
      </c>
      <c r="C51" s="14" t="s">
        <v>82</v>
      </c>
      <c r="D51" s="3" t="s">
        <v>83</v>
      </c>
    </row>
    <row r="52" spans="1:4" ht="27.6" thickBot="1" x14ac:dyDescent="0.35">
      <c r="A52" s="3" t="s">
        <v>60</v>
      </c>
      <c r="B52" s="3" t="s">
        <v>117</v>
      </c>
      <c r="C52" s="14" t="s">
        <v>82</v>
      </c>
      <c r="D52" s="3" t="s">
        <v>83</v>
      </c>
    </row>
    <row r="53" spans="1:4" ht="27.6" thickBot="1" x14ac:dyDescent="0.35">
      <c r="A53" s="3" t="s">
        <v>60</v>
      </c>
      <c r="B53" s="3" t="s">
        <v>61</v>
      </c>
      <c r="C53" s="14" t="s">
        <v>82</v>
      </c>
      <c r="D53" s="3" t="s">
        <v>83</v>
      </c>
    </row>
    <row r="54" spans="1:4" ht="27.6" thickBot="1" x14ac:dyDescent="0.35">
      <c r="A54" s="3" t="s">
        <v>60</v>
      </c>
      <c r="B54" s="3" t="s">
        <v>61</v>
      </c>
      <c r="C54" s="14" t="s">
        <v>82</v>
      </c>
      <c r="D54" s="3" t="s">
        <v>83</v>
      </c>
    </row>
    <row r="55" spans="1:4" ht="27.6" thickBot="1" x14ac:dyDescent="0.35">
      <c r="A55" s="3" t="s">
        <v>60</v>
      </c>
      <c r="B55" s="3" t="s">
        <v>61</v>
      </c>
      <c r="C55" s="14" t="s">
        <v>82</v>
      </c>
      <c r="D55" s="3" t="s">
        <v>83</v>
      </c>
    </row>
    <row r="56" spans="1:4" ht="27.6" thickBot="1" x14ac:dyDescent="0.35">
      <c r="A56" s="3" t="s">
        <v>60</v>
      </c>
      <c r="B56" s="3" t="s">
        <v>61</v>
      </c>
      <c r="C56" s="14" t="s">
        <v>82</v>
      </c>
      <c r="D56" s="3" t="s">
        <v>83</v>
      </c>
    </row>
    <row r="57" spans="1:4" ht="27.6" thickBot="1" x14ac:dyDescent="0.35">
      <c r="A57" s="3" t="s">
        <v>60</v>
      </c>
      <c r="B57" s="3" t="s">
        <v>61</v>
      </c>
      <c r="C57" s="13" t="s">
        <v>70</v>
      </c>
      <c r="D57" s="17" t="s">
        <v>71</v>
      </c>
    </row>
    <row r="58" spans="1:4" ht="15" thickBot="1" x14ac:dyDescent="0.35">
      <c r="A58" s="3" t="s">
        <v>60</v>
      </c>
      <c r="B58" s="3" t="s">
        <v>61</v>
      </c>
      <c r="C58" s="16" t="s">
        <v>227</v>
      </c>
      <c r="D58" s="3" t="s">
        <v>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99C09-6F7F-4F79-BEA4-3E23B9529AA6}">
  <dimension ref="A1:I58"/>
  <sheetViews>
    <sheetView topLeftCell="A54" workbookViewId="0">
      <selection activeCell="H2" sqref="H2:H58"/>
    </sheetView>
  </sheetViews>
  <sheetFormatPr defaultRowHeight="14.4" x14ac:dyDescent="0.3"/>
  <cols>
    <col min="3" max="3" width="8.88671875" customWidth="1"/>
    <col min="4" max="4" width="8.88671875" hidden="1" customWidth="1"/>
    <col min="5" max="6" width="8.88671875" customWidth="1"/>
  </cols>
  <sheetData>
    <row r="1" spans="1:9" ht="199.2" thickBot="1" x14ac:dyDescent="0.35">
      <c r="A1" s="3" t="s">
        <v>3</v>
      </c>
      <c r="B1" s="3" t="s">
        <v>4</v>
      </c>
      <c r="C1" s="3" t="s">
        <v>48</v>
      </c>
      <c r="D1" s="3" t="s">
        <v>48</v>
      </c>
      <c r="E1" s="3" t="s">
        <v>230</v>
      </c>
      <c r="F1" s="3" t="s">
        <v>50</v>
      </c>
      <c r="G1" s="3" t="s">
        <v>230</v>
      </c>
      <c r="H1" s="3" t="s">
        <v>51</v>
      </c>
      <c r="I1" s="8" t="s">
        <v>231</v>
      </c>
    </row>
    <row r="2" spans="1:9" ht="15" customHeight="1" thickBot="1" x14ac:dyDescent="0.35">
      <c r="A2" s="3" t="s">
        <v>60</v>
      </c>
      <c r="B2" s="3" t="s">
        <v>61</v>
      </c>
      <c r="C2" s="3" t="s">
        <v>72</v>
      </c>
      <c r="D2" s="3">
        <f>IF(C2="Almost Always", 4, IF(C2="Often", 3, IF(C2="Sometimes", 2, IF(C2="Rarely", 1, IF(C2="Never", 0)))))</f>
        <v>3</v>
      </c>
      <c r="E2" s="18">
        <f>COUNTIF(D2:D58, "4")</f>
        <v>14</v>
      </c>
      <c r="F2" s="3" t="s">
        <v>72</v>
      </c>
      <c r="G2" s="18">
        <f>COUNTIF(F2:F58, "Almost Always")</f>
        <v>18</v>
      </c>
      <c r="H2" s="3" t="s">
        <v>74</v>
      </c>
      <c r="I2" s="9">
        <f>COUNTIF(H2:H58, "8-9 hours")</f>
        <v>0</v>
      </c>
    </row>
    <row r="3" spans="1:9" ht="27.6" thickBot="1" x14ac:dyDescent="0.35">
      <c r="A3" s="3" t="s">
        <v>60</v>
      </c>
      <c r="B3" s="3" t="s">
        <v>61</v>
      </c>
      <c r="C3" s="3" t="s">
        <v>73</v>
      </c>
      <c r="D3" s="3">
        <f t="shared" ref="D3:D58" si="0">IF(C3="Almost Always", 4, IF(C3="Often", 3, IF(C3="Sometimes", 2, IF(C3="Rarely", 1, IF(C3="Never", 0)))))</f>
        <v>2</v>
      </c>
      <c r="E3" s="19">
        <f>COUNTIF(D2:D58, "3")</f>
        <v>15</v>
      </c>
      <c r="F3" s="3" t="s">
        <v>72</v>
      </c>
      <c r="G3" s="19">
        <f>COUNTIF(F2:F58, "Often")</f>
        <v>23</v>
      </c>
      <c r="H3" s="3" t="s">
        <v>84</v>
      </c>
      <c r="I3" s="11">
        <f>COUNTIF(H2:H58, "6-7 hours")</f>
        <v>2</v>
      </c>
    </row>
    <row r="4" spans="1:9" ht="15" thickBot="1" x14ac:dyDescent="0.35">
      <c r="A4" s="3" t="s">
        <v>60</v>
      </c>
      <c r="B4" s="3" t="s">
        <v>61</v>
      </c>
      <c r="C4" s="3" t="s">
        <v>93</v>
      </c>
      <c r="D4" s="3">
        <f t="shared" si="0"/>
        <v>1</v>
      </c>
      <c r="E4" s="13">
        <f>COUNTIF(D2:D58, "2")</f>
        <v>12</v>
      </c>
      <c r="F4" s="3" t="s">
        <v>72</v>
      </c>
      <c r="G4" s="13">
        <f>COUNTIF(F2:F58, "Sometimes")</f>
        <v>11</v>
      </c>
      <c r="H4" s="3" t="s">
        <v>94</v>
      </c>
      <c r="I4" s="10">
        <f>COUNTIF(H2:H58, "4-5 hours")</f>
        <v>18</v>
      </c>
    </row>
    <row r="5" spans="1:9" ht="15" thickBot="1" x14ac:dyDescent="0.35">
      <c r="A5" s="3" t="s">
        <v>60</v>
      </c>
      <c r="B5" s="3" t="s">
        <v>61</v>
      </c>
      <c r="C5" s="3" t="s">
        <v>72</v>
      </c>
      <c r="D5" s="3">
        <f t="shared" si="0"/>
        <v>3</v>
      </c>
      <c r="E5" s="20">
        <f>COUNTIF(D2:D58, "1")</f>
        <v>15</v>
      </c>
      <c r="F5" s="3" t="s">
        <v>72</v>
      </c>
      <c r="G5" s="20">
        <f>COUNTIF(F2:F58, "Rarely")</f>
        <v>4</v>
      </c>
      <c r="H5" s="3" t="s">
        <v>74</v>
      </c>
      <c r="I5" s="23">
        <f>COUNTIF(H2:H58, "2-3 hours")</f>
        <v>25</v>
      </c>
    </row>
    <row r="6" spans="1:9" ht="15" thickBot="1" x14ac:dyDescent="0.35">
      <c r="A6" s="3" t="s">
        <v>105</v>
      </c>
      <c r="B6" s="3" t="s">
        <v>61</v>
      </c>
      <c r="C6" s="3" t="s">
        <v>72</v>
      </c>
      <c r="D6" s="3">
        <f t="shared" si="0"/>
        <v>3</v>
      </c>
      <c r="E6" s="21">
        <f>COUNTIF(D2:D58, "0")</f>
        <v>1</v>
      </c>
      <c r="F6" s="3" t="s">
        <v>72</v>
      </c>
      <c r="G6" s="21">
        <f>COUNTIF(F2:F58, "Never")</f>
        <v>1</v>
      </c>
      <c r="H6" s="3" t="s">
        <v>74</v>
      </c>
      <c r="I6" s="24">
        <f>COUNTIF(H2:H58, "0-1 hours")</f>
        <v>11</v>
      </c>
    </row>
    <row r="7" spans="1:9" ht="15" thickBot="1" x14ac:dyDescent="0.35">
      <c r="A7" s="3" t="s">
        <v>60</v>
      </c>
      <c r="B7" s="3" t="s">
        <v>61</v>
      </c>
      <c r="C7" s="3" t="s">
        <v>72</v>
      </c>
      <c r="D7" s="3">
        <f t="shared" si="0"/>
        <v>3</v>
      </c>
      <c r="E7" s="3"/>
      <c r="F7" s="3" t="s">
        <v>72</v>
      </c>
      <c r="G7" s="3"/>
      <c r="H7" s="3" t="s">
        <v>94</v>
      </c>
      <c r="I7" s="8"/>
    </row>
    <row r="8" spans="1:9" ht="15" thickBot="1" x14ac:dyDescent="0.35">
      <c r="A8" s="3" t="s">
        <v>60</v>
      </c>
      <c r="B8" s="3" t="s">
        <v>61</v>
      </c>
      <c r="C8" s="3" t="s">
        <v>72</v>
      </c>
      <c r="D8" s="3">
        <f t="shared" si="0"/>
        <v>3</v>
      </c>
      <c r="E8" s="3"/>
      <c r="F8" s="3" t="s">
        <v>72</v>
      </c>
      <c r="G8" s="3"/>
      <c r="H8" s="3" t="s">
        <v>94</v>
      </c>
      <c r="I8" s="8"/>
    </row>
    <row r="9" spans="1:9" ht="27.6" thickBot="1" x14ac:dyDescent="0.35">
      <c r="A9" s="3" t="s">
        <v>60</v>
      </c>
      <c r="B9" s="3" t="s">
        <v>117</v>
      </c>
      <c r="C9" s="3" t="s">
        <v>72</v>
      </c>
      <c r="D9" s="3">
        <f t="shared" si="0"/>
        <v>3</v>
      </c>
      <c r="E9" s="3"/>
      <c r="F9" s="3" t="s">
        <v>72</v>
      </c>
      <c r="G9" s="3"/>
      <c r="H9" s="3" t="s">
        <v>94</v>
      </c>
      <c r="I9" s="8"/>
    </row>
    <row r="10" spans="1:9" ht="15" thickBot="1" x14ac:dyDescent="0.35">
      <c r="A10" s="3" t="s">
        <v>60</v>
      </c>
      <c r="B10" s="3" t="s">
        <v>61</v>
      </c>
      <c r="C10" s="3" t="s">
        <v>93</v>
      </c>
      <c r="D10" s="3">
        <f t="shared" si="0"/>
        <v>1</v>
      </c>
      <c r="E10" s="3"/>
      <c r="F10" s="3" t="s">
        <v>72</v>
      </c>
      <c r="G10" s="3"/>
      <c r="H10" s="3" t="s">
        <v>84</v>
      </c>
      <c r="I10" s="8"/>
    </row>
    <row r="11" spans="1:9" ht="27.6" thickBot="1" x14ac:dyDescent="0.35">
      <c r="A11" s="3" t="s">
        <v>60</v>
      </c>
      <c r="B11" s="3" t="s">
        <v>126</v>
      </c>
      <c r="C11" s="3" t="s">
        <v>73</v>
      </c>
      <c r="D11" s="3">
        <f t="shared" si="0"/>
        <v>2</v>
      </c>
      <c r="E11" s="3"/>
      <c r="F11" s="3" t="s">
        <v>72</v>
      </c>
      <c r="G11" s="3"/>
      <c r="H11" s="3" t="s">
        <v>94</v>
      </c>
      <c r="I11" s="8"/>
    </row>
    <row r="12" spans="1:9" ht="27.6" thickBot="1" x14ac:dyDescent="0.35">
      <c r="A12" s="3" t="s">
        <v>60</v>
      </c>
      <c r="B12" s="3" t="s">
        <v>61</v>
      </c>
      <c r="C12" s="3" t="s">
        <v>130</v>
      </c>
      <c r="D12" s="3">
        <f t="shared" si="0"/>
        <v>4</v>
      </c>
      <c r="E12" s="3"/>
      <c r="F12" s="3" t="s">
        <v>130</v>
      </c>
      <c r="G12" s="3"/>
      <c r="H12" s="3" t="s">
        <v>94</v>
      </c>
      <c r="I12" s="8"/>
    </row>
    <row r="13" spans="1:9" ht="27.6" thickBot="1" x14ac:dyDescent="0.35">
      <c r="A13" s="3" t="s">
        <v>60</v>
      </c>
      <c r="B13" s="3" t="s">
        <v>133</v>
      </c>
      <c r="C13" s="3" t="s">
        <v>130</v>
      </c>
      <c r="D13" s="3">
        <f t="shared" si="0"/>
        <v>4</v>
      </c>
      <c r="E13" s="3"/>
      <c r="F13" s="3" t="s">
        <v>130</v>
      </c>
      <c r="G13" s="3"/>
      <c r="H13" s="3" t="s">
        <v>74</v>
      </c>
      <c r="I13" s="8"/>
    </row>
    <row r="14" spans="1:9" ht="27.6" thickBot="1" x14ac:dyDescent="0.35">
      <c r="A14" s="3" t="s">
        <v>105</v>
      </c>
      <c r="B14" s="3" t="s">
        <v>61</v>
      </c>
      <c r="C14" s="3" t="s">
        <v>72</v>
      </c>
      <c r="D14" s="3">
        <f t="shared" si="0"/>
        <v>3</v>
      </c>
      <c r="E14" s="3"/>
      <c r="F14" s="3" t="s">
        <v>73</v>
      </c>
      <c r="G14" s="3"/>
      <c r="H14" s="3" t="s">
        <v>84</v>
      </c>
      <c r="I14" s="8"/>
    </row>
    <row r="15" spans="1:9" ht="27.6" thickBot="1" x14ac:dyDescent="0.35">
      <c r="A15" s="3" t="s">
        <v>105</v>
      </c>
      <c r="B15" s="3" t="s">
        <v>126</v>
      </c>
      <c r="C15" s="3" t="s">
        <v>72</v>
      </c>
      <c r="D15" s="3">
        <f t="shared" si="0"/>
        <v>3</v>
      </c>
      <c r="E15" s="3"/>
      <c r="F15" s="3" t="s">
        <v>73</v>
      </c>
      <c r="G15" s="3"/>
      <c r="H15" s="3" t="s">
        <v>94</v>
      </c>
      <c r="I15" s="8"/>
    </row>
    <row r="16" spans="1:9" ht="27.6" thickBot="1" x14ac:dyDescent="0.35">
      <c r="A16" s="3" t="s">
        <v>105</v>
      </c>
      <c r="B16" s="3" t="s">
        <v>117</v>
      </c>
      <c r="C16" s="3" t="s">
        <v>73</v>
      </c>
      <c r="D16" s="3">
        <f t="shared" si="0"/>
        <v>2</v>
      </c>
      <c r="E16" s="3"/>
      <c r="F16" s="3" t="s">
        <v>73</v>
      </c>
      <c r="G16" s="3"/>
      <c r="H16" s="3" t="s">
        <v>84</v>
      </c>
      <c r="I16" s="8"/>
    </row>
    <row r="17" spans="1:9" ht="27.6" thickBot="1" x14ac:dyDescent="0.35">
      <c r="A17" s="3" t="s">
        <v>60</v>
      </c>
      <c r="B17" s="3" t="s">
        <v>117</v>
      </c>
      <c r="C17" s="3" t="s">
        <v>130</v>
      </c>
      <c r="D17" s="3">
        <f t="shared" si="0"/>
        <v>4</v>
      </c>
      <c r="E17" s="3"/>
      <c r="F17" s="3" t="s">
        <v>130</v>
      </c>
      <c r="G17" s="3"/>
      <c r="H17" s="3" t="s">
        <v>94</v>
      </c>
      <c r="I17" s="8"/>
    </row>
    <row r="18" spans="1:9" ht="27.6" thickBot="1" x14ac:dyDescent="0.35">
      <c r="A18" s="3" t="s">
        <v>60</v>
      </c>
      <c r="B18" s="3" t="s">
        <v>117</v>
      </c>
      <c r="C18" s="3" t="s">
        <v>72</v>
      </c>
      <c r="D18" s="3">
        <f t="shared" si="0"/>
        <v>3</v>
      </c>
      <c r="E18" s="3"/>
      <c r="F18" s="3" t="s">
        <v>72</v>
      </c>
      <c r="G18" s="3"/>
      <c r="H18" s="3" t="s">
        <v>94</v>
      </c>
      <c r="I18" s="8"/>
    </row>
    <row r="19" spans="1:9" ht="15" thickBot="1" x14ac:dyDescent="0.35">
      <c r="A19" s="3" t="s">
        <v>60</v>
      </c>
      <c r="B19" s="3" t="s">
        <v>126</v>
      </c>
      <c r="C19" s="3" t="s">
        <v>72</v>
      </c>
      <c r="D19" s="3">
        <f t="shared" si="0"/>
        <v>3</v>
      </c>
      <c r="E19" s="3"/>
      <c r="F19" s="3" t="s">
        <v>72</v>
      </c>
      <c r="G19" s="3"/>
      <c r="H19" s="3" t="s">
        <v>94</v>
      </c>
      <c r="I19" s="8"/>
    </row>
    <row r="20" spans="1:9" ht="27.6" thickBot="1" x14ac:dyDescent="0.35">
      <c r="A20" s="3" t="s">
        <v>60</v>
      </c>
      <c r="B20" s="3" t="s">
        <v>117</v>
      </c>
      <c r="C20" s="3" t="s">
        <v>130</v>
      </c>
      <c r="D20" s="3">
        <f t="shared" si="0"/>
        <v>4</v>
      </c>
      <c r="E20" s="3"/>
      <c r="F20" s="3" t="s">
        <v>130</v>
      </c>
      <c r="G20" s="3"/>
      <c r="H20" s="3" t="s">
        <v>94</v>
      </c>
      <c r="I20" s="8"/>
    </row>
    <row r="21" spans="1:9" ht="27.6" thickBot="1" x14ac:dyDescent="0.35">
      <c r="A21" s="3" t="s">
        <v>60</v>
      </c>
      <c r="B21" s="3" t="s">
        <v>61</v>
      </c>
      <c r="C21" s="3" t="s">
        <v>121</v>
      </c>
      <c r="D21" s="3">
        <f t="shared" si="0"/>
        <v>0</v>
      </c>
      <c r="E21" s="3"/>
      <c r="F21" s="3" t="s">
        <v>130</v>
      </c>
      <c r="G21" s="3"/>
      <c r="H21" s="3" t="s">
        <v>84</v>
      </c>
      <c r="I21" s="8"/>
    </row>
    <row r="22" spans="1:9" ht="15" thickBot="1" x14ac:dyDescent="0.35">
      <c r="A22" s="3" t="s">
        <v>105</v>
      </c>
      <c r="B22" s="3" t="s">
        <v>126</v>
      </c>
      <c r="C22" s="3" t="s">
        <v>93</v>
      </c>
      <c r="D22" s="3">
        <f t="shared" si="0"/>
        <v>1</v>
      </c>
      <c r="E22" s="3"/>
      <c r="F22" s="3" t="s">
        <v>93</v>
      </c>
      <c r="G22" s="3"/>
      <c r="H22" s="3" t="s">
        <v>94</v>
      </c>
      <c r="I22" s="8"/>
    </row>
    <row r="23" spans="1:9" ht="27.6" thickBot="1" x14ac:dyDescent="0.35">
      <c r="A23" s="3" t="s">
        <v>60</v>
      </c>
      <c r="B23" s="3" t="s">
        <v>126</v>
      </c>
      <c r="C23" s="3" t="s">
        <v>130</v>
      </c>
      <c r="D23" s="3">
        <f t="shared" si="0"/>
        <v>4</v>
      </c>
      <c r="E23" s="3"/>
      <c r="F23" s="3" t="s">
        <v>73</v>
      </c>
      <c r="G23" s="3"/>
      <c r="H23" s="3" t="s">
        <v>94</v>
      </c>
      <c r="I23" s="8"/>
    </row>
    <row r="24" spans="1:9" ht="15" thickBot="1" x14ac:dyDescent="0.35">
      <c r="A24" s="3" t="s">
        <v>60</v>
      </c>
      <c r="B24" s="3" t="s">
        <v>61</v>
      </c>
      <c r="C24" s="3" t="s">
        <v>93</v>
      </c>
      <c r="D24" s="3">
        <f t="shared" si="0"/>
        <v>1</v>
      </c>
      <c r="E24" s="3"/>
      <c r="F24" s="3" t="s">
        <v>93</v>
      </c>
      <c r="G24" s="3"/>
      <c r="H24" s="3" t="s">
        <v>84</v>
      </c>
      <c r="I24" s="8"/>
    </row>
    <row r="25" spans="1:9" ht="27.6" thickBot="1" x14ac:dyDescent="0.35">
      <c r="A25" s="3" t="s">
        <v>60</v>
      </c>
      <c r="B25" s="3" t="s">
        <v>133</v>
      </c>
      <c r="C25" s="3" t="s">
        <v>130</v>
      </c>
      <c r="D25" s="3">
        <f t="shared" si="0"/>
        <v>4</v>
      </c>
      <c r="E25" s="3"/>
      <c r="F25" s="3" t="s">
        <v>130</v>
      </c>
      <c r="G25" s="3"/>
      <c r="H25" s="3" t="s">
        <v>94</v>
      </c>
      <c r="I25" s="8"/>
    </row>
    <row r="26" spans="1:9" ht="27.6" thickBot="1" x14ac:dyDescent="0.35">
      <c r="A26" s="3" t="s">
        <v>105</v>
      </c>
      <c r="B26" s="3" t="s">
        <v>61</v>
      </c>
      <c r="C26" s="3" t="s">
        <v>130</v>
      </c>
      <c r="D26" s="3">
        <f t="shared" si="0"/>
        <v>4</v>
      </c>
      <c r="E26" s="3"/>
      <c r="F26" s="3" t="s">
        <v>121</v>
      </c>
      <c r="G26" s="3"/>
      <c r="H26" s="3" t="s">
        <v>84</v>
      </c>
      <c r="I26" s="8"/>
    </row>
    <row r="27" spans="1:9" ht="27.6" thickBot="1" x14ac:dyDescent="0.35">
      <c r="A27" s="3" t="s">
        <v>60</v>
      </c>
      <c r="B27" s="3" t="s">
        <v>61</v>
      </c>
      <c r="C27" s="3" t="s">
        <v>130</v>
      </c>
      <c r="D27" s="3">
        <f t="shared" si="0"/>
        <v>4</v>
      </c>
      <c r="E27" s="3"/>
      <c r="F27" s="3" t="s">
        <v>130</v>
      </c>
      <c r="G27" s="3"/>
      <c r="H27" s="3" t="s">
        <v>74</v>
      </c>
      <c r="I27" s="8"/>
    </row>
    <row r="28" spans="1:9" ht="27.6" thickBot="1" x14ac:dyDescent="0.35">
      <c r="A28" s="3" t="s">
        <v>60</v>
      </c>
      <c r="B28" s="3" t="s">
        <v>61</v>
      </c>
      <c r="C28" s="3" t="s">
        <v>73</v>
      </c>
      <c r="D28" s="3">
        <f t="shared" si="0"/>
        <v>2</v>
      </c>
      <c r="E28" s="3"/>
      <c r="F28" s="3" t="s">
        <v>130</v>
      </c>
      <c r="G28" s="3"/>
      <c r="H28" s="3" t="s">
        <v>74</v>
      </c>
      <c r="I28" s="8"/>
    </row>
    <row r="29" spans="1:9" ht="15" thickBot="1" x14ac:dyDescent="0.35">
      <c r="A29" s="3" t="s">
        <v>60</v>
      </c>
      <c r="B29" s="3" t="s">
        <v>61</v>
      </c>
      <c r="C29" s="3" t="s">
        <v>93</v>
      </c>
      <c r="D29" s="3">
        <f t="shared" si="0"/>
        <v>1</v>
      </c>
      <c r="E29" s="3"/>
      <c r="F29" s="3" t="s">
        <v>72</v>
      </c>
      <c r="G29" s="3"/>
      <c r="H29" s="3" t="s">
        <v>74</v>
      </c>
      <c r="I29" s="8"/>
    </row>
    <row r="30" spans="1:9" ht="27.6" thickBot="1" x14ac:dyDescent="0.35">
      <c r="A30" s="3" t="s">
        <v>105</v>
      </c>
      <c r="B30" s="3" t="s">
        <v>61</v>
      </c>
      <c r="C30" s="3" t="s">
        <v>130</v>
      </c>
      <c r="D30" s="3">
        <f t="shared" si="0"/>
        <v>4</v>
      </c>
      <c r="E30" s="3"/>
      <c r="F30" s="3" t="s">
        <v>130</v>
      </c>
      <c r="G30" s="3"/>
      <c r="H30" s="3" t="s">
        <v>74</v>
      </c>
      <c r="I30" s="8"/>
    </row>
    <row r="31" spans="1:9" ht="27.6" thickBot="1" x14ac:dyDescent="0.35">
      <c r="A31" s="3" t="s">
        <v>105</v>
      </c>
      <c r="B31" s="3" t="s">
        <v>61</v>
      </c>
      <c r="C31" s="3" t="s">
        <v>72</v>
      </c>
      <c r="D31" s="3">
        <f t="shared" si="0"/>
        <v>3</v>
      </c>
      <c r="E31" s="3"/>
      <c r="F31" s="3" t="s">
        <v>73</v>
      </c>
      <c r="G31" s="3"/>
      <c r="H31" s="3" t="s">
        <v>176</v>
      </c>
      <c r="I31" s="8"/>
    </row>
    <row r="32" spans="1:9" ht="27.6" thickBot="1" x14ac:dyDescent="0.35">
      <c r="A32" s="3" t="s">
        <v>105</v>
      </c>
      <c r="B32" s="3" t="s">
        <v>126</v>
      </c>
      <c r="C32" s="3" t="s">
        <v>93</v>
      </c>
      <c r="D32" s="3">
        <f t="shared" si="0"/>
        <v>1</v>
      </c>
      <c r="E32" s="3"/>
      <c r="F32" s="3" t="s">
        <v>130</v>
      </c>
      <c r="G32" s="3"/>
      <c r="H32" s="3" t="s">
        <v>74</v>
      </c>
      <c r="I32" s="8"/>
    </row>
    <row r="33" spans="1:9" ht="27.6" thickBot="1" x14ac:dyDescent="0.35">
      <c r="A33" s="3" t="s">
        <v>60</v>
      </c>
      <c r="B33" s="3" t="s">
        <v>61</v>
      </c>
      <c r="C33" s="3" t="s">
        <v>93</v>
      </c>
      <c r="D33" s="3">
        <f t="shared" si="0"/>
        <v>1</v>
      </c>
      <c r="E33" s="3"/>
      <c r="F33" s="3" t="s">
        <v>73</v>
      </c>
      <c r="G33" s="3"/>
      <c r="H33" s="3" t="s">
        <v>84</v>
      </c>
      <c r="I33" s="8"/>
    </row>
    <row r="34" spans="1:9" ht="27.6" thickBot="1" x14ac:dyDescent="0.35">
      <c r="A34" s="3" t="s">
        <v>60</v>
      </c>
      <c r="B34" s="3" t="s">
        <v>61</v>
      </c>
      <c r="C34" s="3" t="s">
        <v>93</v>
      </c>
      <c r="D34" s="3">
        <f t="shared" si="0"/>
        <v>1</v>
      </c>
      <c r="E34" s="3"/>
      <c r="F34" s="3" t="s">
        <v>130</v>
      </c>
      <c r="G34" s="3"/>
      <c r="H34" s="3" t="s">
        <v>84</v>
      </c>
      <c r="I34" s="8"/>
    </row>
    <row r="35" spans="1:9" ht="15" thickBot="1" x14ac:dyDescent="0.35">
      <c r="A35" s="3" t="s">
        <v>60</v>
      </c>
      <c r="B35" s="3" t="s">
        <v>61</v>
      </c>
      <c r="C35" s="3" t="s">
        <v>93</v>
      </c>
      <c r="D35" s="3">
        <f t="shared" si="0"/>
        <v>1</v>
      </c>
      <c r="E35" s="3"/>
      <c r="F35" s="3" t="s">
        <v>72</v>
      </c>
      <c r="G35" s="3"/>
      <c r="H35" s="3" t="s">
        <v>94</v>
      </c>
      <c r="I35" s="8"/>
    </row>
    <row r="36" spans="1:9" ht="27.6" thickBot="1" x14ac:dyDescent="0.35">
      <c r="A36" s="3" t="s">
        <v>60</v>
      </c>
      <c r="B36" s="3" t="s">
        <v>61</v>
      </c>
      <c r="C36" s="3" t="s">
        <v>130</v>
      </c>
      <c r="D36" s="3">
        <f t="shared" si="0"/>
        <v>4</v>
      </c>
      <c r="E36" s="3"/>
      <c r="F36" s="3" t="s">
        <v>130</v>
      </c>
      <c r="G36" s="3"/>
      <c r="H36" s="3" t="s">
        <v>74</v>
      </c>
      <c r="I36" s="8"/>
    </row>
    <row r="37" spans="1:9" ht="27.6" thickBot="1" x14ac:dyDescent="0.35">
      <c r="A37" s="3" t="s">
        <v>105</v>
      </c>
      <c r="B37" s="3" t="s">
        <v>61</v>
      </c>
      <c r="C37" s="3" t="s">
        <v>130</v>
      </c>
      <c r="D37" s="3">
        <f t="shared" si="0"/>
        <v>4</v>
      </c>
      <c r="E37" s="3"/>
      <c r="F37" s="3" t="s">
        <v>72</v>
      </c>
      <c r="G37" s="3"/>
      <c r="H37" s="3" t="s">
        <v>74</v>
      </c>
      <c r="I37" s="8"/>
    </row>
    <row r="38" spans="1:9" ht="15" thickBot="1" x14ac:dyDescent="0.35">
      <c r="A38" s="3" t="s">
        <v>60</v>
      </c>
      <c r="B38" s="3" t="s">
        <v>61</v>
      </c>
      <c r="C38" s="3" t="s">
        <v>72</v>
      </c>
      <c r="D38" s="3">
        <f t="shared" si="0"/>
        <v>3</v>
      </c>
      <c r="E38" s="3"/>
      <c r="F38" s="3" t="s">
        <v>72</v>
      </c>
      <c r="G38" s="3"/>
      <c r="H38" s="3" t="s">
        <v>74</v>
      </c>
      <c r="I38" s="8"/>
    </row>
    <row r="39" spans="1:9" ht="27.6" thickBot="1" x14ac:dyDescent="0.35">
      <c r="A39" s="3" t="s">
        <v>60</v>
      </c>
      <c r="B39" s="3" t="s">
        <v>61</v>
      </c>
      <c r="C39" s="3" t="s">
        <v>72</v>
      </c>
      <c r="D39" s="3">
        <f t="shared" si="0"/>
        <v>3</v>
      </c>
      <c r="E39" s="3"/>
      <c r="F39" s="3" t="s">
        <v>73</v>
      </c>
      <c r="G39" s="3"/>
      <c r="H39" s="3" t="s">
        <v>176</v>
      </c>
      <c r="I39" s="8"/>
    </row>
    <row r="40" spans="1:9" ht="15" thickBot="1" x14ac:dyDescent="0.35">
      <c r="A40" s="3" t="s">
        <v>60</v>
      </c>
      <c r="B40" s="3" t="s">
        <v>126</v>
      </c>
      <c r="C40" s="3" t="s">
        <v>72</v>
      </c>
      <c r="D40" s="3">
        <f t="shared" si="0"/>
        <v>3</v>
      </c>
      <c r="E40" s="3"/>
      <c r="F40" s="3" t="s">
        <v>72</v>
      </c>
      <c r="G40" s="3"/>
      <c r="H40" s="3" t="s">
        <v>74</v>
      </c>
      <c r="I40" s="8"/>
    </row>
    <row r="41" spans="1:9" ht="27.6" thickBot="1" x14ac:dyDescent="0.35">
      <c r="A41" s="3" t="s">
        <v>60</v>
      </c>
      <c r="B41" s="3" t="s">
        <v>61</v>
      </c>
      <c r="C41" s="3" t="s">
        <v>93</v>
      </c>
      <c r="D41" s="3">
        <f t="shared" si="0"/>
        <v>1</v>
      </c>
      <c r="E41" s="3"/>
      <c r="F41" s="3" t="s">
        <v>130</v>
      </c>
      <c r="G41" s="3"/>
      <c r="H41" s="3" t="s">
        <v>94</v>
      </c>
      <c r="I41" s="8"/>
    </row>
    <row r="42" spans="1:9" ht="27.6" thickBot="1" x14ac:dyDescent="0.35">
      <c r="A42" s="3" t="s">
        <v>60</v>
      </c>
      <c r="B42" s="3" t="s">
        <v>61</v>
      </c>
      <c r="C42" s="3" t="s">
        <v>93</v>
      </c>
      <c r="D42" s="3">
        <f t="shared" si="0"/>
        <v>1</v>
      </c>
      <c r="E42" s="3"/>
      <c r="F42" s="3" t="s">
        <v>130</v>
      </c>
      <c r="G42" s="3"/>
      <c r="H42" s="6" t="s">
        <v>91</v>
      </c>
      <c r="I42" s="22"/>
    </row>
    <row r="43" spans="1:9" ht="27.6" thickBot="1" x14ac:dyDescent="0.35">
      <c r="A43" s="3" t="s">
        <v>105</v>
      </c>
      <c r="B43" s="3" t="s">
        <v>126</v>
      </c>
      <c r="C43" s="3" t="s">
        <v>73</v>
      </c>
      <c r="D43" s="3">
        <f t="shared" si="0"/>
        <v>2</v>
      </c>
      <c r="E43" s="3"/>
      <c r="F43" s="3" t="s">
        <v>73</v>
      </c>
      <c r="G43" s="3"/>
      <c r="H43" s="3" t="s">
        <v>94</v>
      </c>
      <c r="I43" s="8"/>
    </row>
    <row r="44" spans="1:9" ht="27.6" thickBot="1" x14ac:dyDescent="0.35">
      <c r="A44" s="3" t="s">
        <v>105</v>
      </c>
      <c r="B44" s="3" t="s">
        <v>117</v>
      </c>
      <c r="C44" s="3" t="s">
        <v>73</v>
      </c>
      <c r="D44" s="3">
        <f t="shared" si="0"/>
        <v>2</v>
      </c>
      <c r="E44" s="3"/>
      <c r="F44" s="3" t="s">
        <v>72</v>
      </c>
      <c r="G44" s="3"/>
      <c r="H44" s="3" t="s">
        <v>94</v>
      </c>
      <c r="I44" s="8"/>
    </row>
    <row r="45" spans="1:9" ht="27.6" thickBot="1" x14ac:dyDescent="0.35">
      <c r="A45" s="3" t="s">
        <v>105</v>
      </c>
      <c r="B45" s="3" t="s">
        <v>126</v>
      </c>
      <c r="C45" s="3" t="s">
        <v>72</v>
      </c>
      <c r="D45" s="3">
        <f t="shared" si="0"/>
        <v>3</v>
      </c>
      <c r="E45" s="3"/>
      <c r="F45" s="3" t="s">
        <v>130</v>
      </c>
      <c r="G45" s="3"/>
      <c r="H45" s="3" t="s">
        <v>74</v>
      </c>
      <c r="I45" s="8"/>
    </row>
    <row r="46" spans="1:9" ht="27.6" thickBot="1" x14ac:dyDescent="0.35">
      <c r="A46" s="3" t="s">
        <v>60</v>
      </c>
      <c r="B46" s="3" t="s">
        <v>126</v>
      </c>
      <c r="C46" s="3" t="s">
        <v>73</v>
      </c>
      <c r="D46" s="3">
        <f t="shared" si="0"/>
        <v>2</v>
      </c>
      <c r="E46" s="3"/>
      <c r="F46" s="3" t="s">
        <v>73</v>
      </c>
      <c r="G46" s="3"/>
      <c r="H46" s="3" t="s">
        <v>84</v>
      </c>
      <c r="I46" s="8"/>
    </row>
    <row r="47" spans="1:9" ht="15" thickBot="1" x14ac:dyDescent="0.35">
      <c r="A47" s="3" t="s">
        <v>105</v>
      </c>
      <c r="B47" s="3" t="s">
        <v>126</v>
      </c>
      <c r="C47" s="3" t="s">
        <v>93</v>
      </c>
      <c r="D47" s="3">
        <f t="shared" si="0"/>
        <v>1</v>
      </c>
      <c r="E47" s="3"/>
      <c r="F47" s="3" t="s">
        <v>72</v>
      </c>
      <c r="G47" s="3"/>
      <c r="H47" s="3" t="s">
        <v>74</v>
      </c>
      <c r="I47" s="8"/>
    </row>
    <row r="48" spans="1:9" ht="27.6" thickBot="1" x14ac:dyDescent="0.35">
      <c r="A48" s="3" t="s">
        <v>105</v>
      </c>
      <c r="B48" s="3" t="s">
        <v>61</v>
      </c>
      <c r="C48" s="3" t="s">
        <v>73</v>
      </c>
      <c r="D48" s="3">
        <f t="shared" si="0"/>
        <v>2</v>
      </c>
      <c r="E48" s="3"/>
      <c r="F48" s="3" t="s">
        <v>93</v>
      </c>
      <c r="G48" s="3"/>
      <c r="H48" s="3" t="s">
        <v>94</v>
      </c>
      <c r="I48" s="8"/>
    </row>
    <row r="49" spans="1:9" ht="27.6" thickBot="1" x14ac:dyDescent="0.35">
      <c r="A49" s="3" t="s">
        <v>60</v>
      </c>
      <c r="B49" s="3" t="s">
        <v>61</v>
      </c>
      <c r="C49" s="3" t="s">
        <v>73</v>
      </c>
      <c r="D49" s="3">
        <f t="shared" si="0"/>
        <v>2</v>
      </c>
      <c r="E49" s="3"/>
      <c r="F49" s="3" t="s">
        <v>130</v>
      </c>
      <c r="G49" s="3"/>
      <c r="H49" s="3" t="s">
        <v>94</v>
      </c>
      <c r="I49" s="8"/>
    </row>
    <row r="50" spans="1:9" ht="27.6" thickBot="1" x14ac:dyDescent="0.35">
      <c r="A50" s="3" t="s">
        <v>60</v>
      </c>
      <c r="B50" s="3" t="s">
        <v>61</v>
      </c>
      <c r="C50" s="3" t="s">
        <v>130</v>
      </c>
      <c r="D50" s="3">
        <f t="shared" si="0"/>
        <v>4</v>
      </c>
      <c r="E50" s="3"/>
      <c r="F50" s="3" t="s">
        <v>93</v>
      </c>
      <c r="G50" s="3"/>
      <c r="H50" s="3" t="s">
        <v>94</v>
      </c>
      <c r="I50" s="8"/>
    </row>
    <row r="51" spans="1:9" ht="27.6" thickBot="1" x14ac:dyDescent="0.35">
      <c r="A51" s="3" t="s">
        <v>105</v>
      </c>
      <c r="B51" s="3" t="s">
        <v>61</v>
      </c>
      <c r="C51" s="3" t="s">
        <v>73</v>
      </c>
      <c r="D51" s="3">
        <f t="shared" si="0"/>
        <v>2</v>
      </c>
      <c r="E51" s="3"/>
      <c r="F51" s="3" t="s">
        <v>130</v>
      </c>
      <c r="G51" s="3"/>
      <c r="H51" s="3" t="s">
        <v>94</v>
      </c>
      <c r="I51" s="8"/>
    </row>
    <row r="52" spans="1:9" ht="27.6" thickBot="1" x14ac:dyDescent="0.35">
      <c r="A52" s="3" t="s">
        <v>60</v>
      </c>
      <c r="B52" s="3" t="s">
        <v>117</v>
      </c>
      <c r="C52" s="3" t="s">
        <v>73</v>
      </c>
      <c r="D52" s="3">
        <f t="shared" si="0"/>
        <v>2</v>
      </c>
      <c r="E52" s="3"/>
      <c r="F52" s="3" t="s">
        <v>73</v>
      </c>
      <c r="G52" s="3"/>
      <c r="H52" s="3" t="s">
        <v>84</v>
      </c>
      <c r="I52" s="8"/>
    </row>
    <row r="53" spans="1:9" ht="27.6" thickBot="1" x14ac:dyDescent="0.35">
      <c r="A53" s="3" t="s">
        <v>60</v>
      </c>
      <c r="B53" s="3" t="s">
        <v>61</v>
      </c>
      <c r="C53" s="3" t="s">
        <v>130</v>
      </c>
      <c r="D53" s="3">
        <f t="shared" si="0"/>
        <v>4</v>
      </c>
      <c r="E53" s="3"/>
      <c r="F53" s="3" t="s">
        <v>72</v>
      </c>
      <c r="G53" s="3"/>
      <c r="H53" s="3" t="s">
        <v>74</v>
      </c>
      <c r="I53" s="8"/>
    </row>
    <row r="54" spans="1:9" ht="15" thickBot="1" x14ac:dyDescent="0.35">
      <c r="A54" s="3" t="s">
        <v>60</v>
      </c>
      <c r="B54" s="3" t="s">
        <v>61</v>
      </c>
      <c r="C54" s="3" t="s">
        <v>93</v>
      </c>
      <c r="D54" s="3">
        <f t="shared" si="0"/>
        <v>1</v>
      </c>
      <c r="E54" s="3"/>
      <c r="F54" s="3" t="s">
        <v>72</v>
      </c>
      <c r="G54" s="3"/>
      <c r="H54" s="3" t="s">
        <v>74</v>
      </c>
      <c r="I54" s="8"/>
    </row>
    <row r="55" spans="1:9" ht="27.6" thickBot="1" x14ac:dyDescent="0.35">
      <c r="A55" s="3" t="s">
        <v>60</v>
      </c>
      <c r="B55" s="3" t="s">
        <v>61</v>
      </c>
      <c r="C55" s="3" t="s">
        <v>93</v>
      </c>
      <c r="D55" s="3">
        <f t="shared" si="0"/>
        <v>1</v>
      </c>
      <c r="E55" s="3"/>
      <c r="F55" s="3" t="s">
        <v>130</v>
      </c>
      <c r="G55" s="3"/>
      <c r="H55" s="3" t="s">
        <v>94</v>
      </c>
      <c r="I55" s="8"/>
    </row>
    <row r="56" spans="1:9" ht="27.6" thickBot="1" x14ac:dyDescent="0.35">
      <c r="A56" s="3" t="s">
        <v>60</v>
      </c>
      <c r="B56" s="3" t="s">
        <v>61</v>
      </c>
      <c r="C56" s="3" t="s">
        <v>130</v>
      </c>
      <c r="D56" s="3">
        <f t="shared" si="0"/>
        <v>4</v>
      </c>
      <c r="E56" s="3"/>
      <c r="F56" s="3" t="s">
        <v>72</v>
      </c>
      <c r="G56" s="3"/>
      <c r="H56" s="3" t="s">
        <v>74</v>
      </c>
      <c r="I56" s="8"/>
    </row>
    <row r="57" spans="1:9" ht="27.6" thickBot="1" x14ac:dyDescent="0.35">
      <c r="A57" s="3" t="s">
        <v>60</v>
      </c>
      <c r="B57" s="3" t="s">
        <v>61</v>
      </c>
      <c r="C57" s="3" t="s">
        <v>73</v>
      </c>
      <c r="D57" s="3">
        <f t="shared" si="0"/>
        <v>2</v>
      </c>
      <c r="E57" s="3"/>
      <c r="F57" s="3" t="s">
        <v>72</v>
      </c>
      <c r="G57" s="3"/>
      <c r="H57" s="3" t="s">
        <v>94</v>
      </c>
      <c r="I57" s="8"/>
    </row>
    <row r="58" spans="1:9" ht="27.6" thickBot="1" x14ac:dyDescent="0.35">
      <c r="A58" s="3" t="s">
        <v>60</v>
      </c>
      <c r="B58" s="3" t="s">
        <v>61</v>
      </c>
      <c r="C58" s="3" t="s">
        <v>93</v>
      </c>
      <c r="D58" s="3">
        <f t="shared" si="0"/>
        <v>1</v>
      </c>
      <c r="E58" s="3"/>
      <c r="F58" s="3" t="s">
        <v>73</v>
      </c>
      <c r="G58" s="3"/>
      <c r="H58" s="3" t="s">
        <v>94</v>
      </c>
      <c r="I58"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273D-A3C3-463F-8A73-C3866DA0EAF8}">
  <dimension ref="A1:E58"/>
  <sheetViews>
    <sheetView topLeftCell="A25" zoomScaleNormal="100" workbookViewId="0">
      <selection activeCell="F57" sqref="F57"/>
    </sheetView>
  </sheetViews>
  <sheetFormatPr defaultRowHeight="14.4" x14ac:dyDescent="0.3"/>
  <sheetData>
    <row r="1" spans="1:5" ht="93.6" thickBot="1" x14ac:dyDescent="0.35">
      <c r="A1" s="3" t="s">
        <v>3</v>
      </c>
      <c r="B1" s="3" t="s">
        <v>4</v>
      </c>
      <c r="C1" s="3" t="s">
        <v>52</v>
      </c>
      <c r="D1" s="3"/>
      <c r="E1" s="3" t="s">
        <v>53</v>
      </c>
    </row>
    <row r="2" spans="1:5" ht="15" thickBot="1" x14ac:dyDescent="0.35">
      <c r="A2" s="3" t="s">
        <v>60</v>
      </c>
      <c r="B2" s="3" t="s">
        <v>61</v>
      </c>
      <c r="C2" s="5">
        <v>3.8</v>
      </c>
      <c r="D2" s="5">
        <f>COUNTIF(C2:C58,"4")</f>
        <v>27</v>
      </c>
      <c r="E2" s="5">
        <v>4.3</v>
      </c>
    </row>
    <row r="3" spans="1:5" ht="15" thickBot="1" x14ac:dyDescent="0.35">
      <c r="A3" s="3" t="s">
        <v>60</v>
      </c>
      <c r="B3" s="3" t="s">
        <v>61</v>
      </c>
      <c r="C3" s="5">
        <v>4</v>
      </c>
      <c r="D3" s="5">
        <f>COUNTIF(C2:C58,"3.8")</f>
        <v>5</v>
      </c>
      <c r="E3" s="5">
        <v>4.5999999999999996</v>
      </c>
    </row>
    <row r="4" spans="1:5" ht="15" thickBot="1" x14ac:dyDescent="0.35">
      <c r="A4" s="3" t="s">
        <v>60</v>
      </c>
      <c r="B4" s="3" t="s">
        <v>61</v>
      </c>
      <c r="C4" s="5">
        <v>2.8</v>
      </c>
      <c r="D4" s="5"/>
      <c r="E4" s="5">
        <v>3.1</v>
      </c>
    </row>
    <row r="5" spans="1:5" ht="15" thickBot="1" x14ac:dyDescent="0.35">
      <c r="A5" s="3" t="s">
        <v>60</v>
      </c>
      <c r="B5" s="3" t="s">
        <v>61</v>
      </c>
      <c r="C5" s="5">
        <v>3.65</v>
      </c>
      <c r="D5" s="5"/>
      <c r="E5" s="5">
        <v>4</v>
      </c>
    </row>
    <row r="6" spans="1:5" ht="15" thickBot="1" x14ac:dyDescent="0.35">
      <c r="A6" s="3" t="s">
        <v>105</v>
      </c>
      <c r="B6" s="3" t="s">
        <v>61</v>
      </c>
      <c r="C6" s="5">
        <v>3.74</v>
      </c>
      <c r="D6" s="5"/>
      <c r="E6" s="5">
        <v>4.4000000000000004</v>
      </c>
    </row>
    <row r="7" spans="1:5" ht="15" thickBot="1" x14ac:dyDescent="0.35">
      <c r="A7" s="3" t="s">
        <v>60</v>
      </c>
      <c r="B7" s="3" t="s">
        <v>61</v>
      </c>
      <c r="C7" s="5">
        <v>4</v>
      </c>
      <c r="D7" s="5"/>
      <c r="E7" s="5">
        <v>4.3</v>
      </c>
    </row>
    <row r="8" spans="1:5" ht="15" thickBot="1" x14ac:dyDescent="0.35">
      <c r="A8" s="3" t="s">
        <v>60</v>
      </c>
      <c r="B8" s="3" t="s">
        <v>61</v>
      </c>
      <c r="C8" s="5">
        <v>4</v>
      </c>
      <c r="D8" s="5"/>
      <c r="E8" s="5">
        <v>4.5</v>
      </c>
    </row>
    <row r="9" spans="1:5" ht="27.6" thickBot="1" x14ac:dyDescent="0.35">
      <c r="A9" s="3" t="s">
        <v>60</v>
      </c>
      <c r="B9" s="3" t="s">
        <v>117</v>
      </c>
      <c r="C9" s="5">
        <v>4</v>
      </c>
      <c r="D9" s="5"/>
      <c r="E9" s="5">
        <v>4.16</v>
      </c>
    </row>
    <row r="10" spans="1:5" ht="15" thickBot="1" x14ac:dyDescent="0.35">
      <c r="A10" s="3" t="s">
        <v>60</v>
      </c>
      <c r="B10" s="3" t="s">
        <v>61</v>
      </c>
      <c r="C10" s="5">
        <v>3</v>
      </c>
      <c r="D10" s="5"/>
      <c r="E10" s="5">
        <v>3.8</v>
      </c>
    </row>
    <row r="11" spans="1:5" ht="15" thickBot="1" x14ac:dyDescent="0.35">
      <c r="A11" s="3" t="s">
        <v>60</v>
      </c>
      <c r="B11" s="3" t="s">
        <v>126</v>
      </c>
      <c r="C11" s="5">
        <v>4</v>
      </c>
      <c r="D11" s="5"/>
      <c r="E11" s="5">
        <v>4.3</v>
      </c>
    </row>
    <row r="12" spans="1:5" ht="15" thickBot="1" x14ac:dyDescent="0.35">
      <c r="A12" s="3" t="s">
        <v>60</v>
      </c>
      <c r="B12" s="3" t="s">
        <v>61</v>
      </c>
      <c r="C12" s="5">
        <v>3.91</v>
      </c>
      <c r="D12" s="5"/>
      <c r="E12" s="5">
        <v>4.1500000000000004</v>
      </c>
    </row>
    <row r="13" spans="1:5" ht="27.6" thickBot="1" x14ac:dyDescent="0.35">
      <c r="A13" s="3" t="s">
        <v>60</v>
      </c>
      <c r="B13" s="3" t="s">
        <v>133</v>
      </c>
      <c r="C13" s="5">
        <v>4</v>
      </c>
      <c r="D13" s="5"/>
      <c r="E13" s="5">
        <v>4.1500000000000004</v>
      </c>
    </row>
    <row r="14" spans="1:5" ht="15" thickBot="1" x14ac:dyDescent="0.35">
      <c r="A14" s="3" t="s">
        <v>105</v>
      </c>
      <c r="B14" s="3" t="s">
        <v>61</v>
      </c>
      <c r="C14" s="5">
        <v>4</v>
      </c>
      <c r="D14" s="5"/>
      <c r="E14" s="5">
        <v>4.4000000000000004</v>
      </c>
    </row>
    <row r="15" spans="1:5" ht="15" thickBot="1" x14ac:dyDescent="0.35">
      <c r="A15" s="3" t="s">
        <v>105</v>
      </c>
      <c r="B15" s="3" t="s">
        <v>126</v>
      </c>
      <c r="C15" s="5">
        <v>3.81</v>
      </c>
      <c r="D15" s="5"/>
      <c r="E15" s="5">
        <v>4</v>
      </c>
    </row>
    <row r="16" spans="1:5" ht="27.6" thickBot="1" x14ac:dyDescent="0.35">
      <c r="A16" s="3" t="s">
        <v>105</v>
      </c>
      <c r="B16" s="3" t="s">
        <v>117</v>
      </c>
      <c r="C16" s="5">
        <v>3.75</v>
      </c>
      <c r="D16" s="5"/>
      <c r="E16" s="5">
        <v>3.4</v>
      </c>
    </row>
    <row r="17" spans="1:5" ht="27.6" thickBot="1" x14ac:dyDescent="0.35">
      <c r="A17" s="3" t="s">
        <v>60</v>
      </c>
      <c r="B17" s="3" t="s">
        <v>117</v>
      </c>
      <c r="C17" s="5">
        <v>4</v>
      </c>
      <c r="D17" s="5"/>
      <c r="E17" s="5">
        <v>5</v>
      </c>
    </row>
    <row r="18" spans="1:5" ht="27.6" thickBot="1" x14ac:dyDescent="0.35">
      <c r="A18" s="3" t="s">
        <v>60</v>
      </c>
      <c r="B18" s="3" t="s">
        <v>117</v>
      </c>
      <c r="C18" s="5">
        <v>3.75</v>
      </c>
      <c r="D18" s="5"/>
      <c r="E18" s="5">
        <v>4.13</v>
      </c>
    </row>
    <row r="19" spans="1:5" ht="15" thickBot="1" x14ac:dyDescent="0.35">
      <c r="A19" s="3" t="s">
        <v>60</v>
      </c>
      <c r="B19" s="3" t="s">
        <v>126</v>
      </c>
      <c r="C19" s="5">
        <v>4</v>
      </c>
      <c r="D19" s="5"/>
      <c r="E19" s="5">
        <v>4.5</v>
      </c>
    </row>
    <row r="20" spans="1:5" ht="27.6" thickBot="1" x14ac:dyDescent="0.35">
      <c r="A20" s="3" t="s">
        <v>60</v>
      </c>
      <c r="B20" s="3" t="s">
        <v>117</v>
      </c>
      <c r="C20" s="5">
        <v>4</v>
      </c>
      <c r="D20" s="5"/>
      <c r="E20" s="5">
        <v>4.33</v>
      </c>
    </row>
    <row r="21" spans="1:5" ht="15" thickBot="1" x14ac:dyDescent="0.35">
      <c r="A21" s="3" t="s">
        <v>60</v>
      </c>
      <c r="B21" s="3" t="s">
        <v>61</v>
      </c>
      <c r="C21" s="5">
        <v>3.94</v>
      </c>
      <c r="D21" s="5"/>
      <c r="E21" s="5">
        <v>4.68</v>
      </c>
    </row>
    <row r="22" spans="1:5" ht="15" thickBot="1" x14ac:dyDescent="0.35">
      <c r="A22" s="3" t="s">
        <v>105</v>
      </c>
      <c r="B22" s="3" t="s">
        <v>126</v>
      </c>
      <c r="C22" s="5">
        <v>3.97</v>
      </c>
      <c r="D22" s="5"/>
      <c r="E22" s="5">
        <v>4.07</v>
      </c>
    </row>
    <row r="23" spans="1:5" ht="15" thickBot="1" x14ac:dyDescent="0.35">
      <c r="A23" s="3" t="s">
        <v>60</v>
      </c>
      <c r="B23" s="3" t="s">
        <v>126</v>
      </c>
      <c r="C23" s="5">
        <v>4</v>
      </c>
      <c r="D23" s="5"/>
      <c r="E23" s="5">
        <v>4.5999999999999996</v>
      </c>
    </row>
    <row r="24" spans="1:5" ht="15" thickBot="1" x14ac:dyDescent="0.35">
      <c r="A24" s="3" t="s">
        <v>60</v>
      </c>
      <c r="B24" s="3" t="s">
        <v>61</v>
      </c>
      <c r="C24" s="5">
        <v>4</v>
      </c>
      <c r="D24" s="5"/>
      <c r="E24" s="5">
        <v>4.72</v>
      </c>
    </row>
    <row r="25" spans="1:5" ht="27.6" thickBot="1" x14ac:dyDescent="0.35">
      <c r="A25" s="3" t="s">
        <v>60</v>
      </c>
      <c r="B25" s="3" t="s">
        <v>133</v>
      </c>
      <c r="C25" s="5">
        <v>4</v>
      </c>
      <c r="D25" s="5"/>
      <c r="E25" s="3" t="s">
        <v>161</v>
      </c>
    </row>
    <row r="26" spans="1:5" ht="15" thickBot="1" x14ac:dyDescent="0.35">
      <c r="A26" s="3" t="s">
        <v>105</v>
      </c>
      <c r="B26" s="3" t="s">
        <v>61</v>
      </c>
      <c r="C26" s="5">
        <v>3.43</v>
      </c>
      <c r="D26" s="5"/>
      <c r="E26" s="5">
        <v>3.8</v>
      </c>
    </row>
    <row r="27" spans="1:5" ht="15" thickBot="1" x14ac:dyDescent="0.35">
      <c r="A27" s="3" t="s">
        <v>60</v>
      </c>
      <c r="B27" s="3" t="s">
        <v>61</v>
      </c>
      <c r="C27" s="5">
        <v>3.8</v>
      </c>
      <c r="D27" s="5"/>
      <c r="E27" s="5">
        <v>4.4000000000000004</v>
      </c>
    </row>
    <row r="28" spans="1:5" ht="15" thickBot="1" x14ac:dyDescent="0.35">
      <c r="A28" s="3" t="s">
        <v>60</v>
      </c>
      <c r="B28" s="3" t="s">
        <v>61</v>
      </c>
      <c r="C28" s="5">
        <v>4</v>
      </c>
      <c r="D28" s="5"/>
      <c r="E28" s="5">
        <v>4.7</v>
      </c>
    </row>
    <row r="29" spans="1:5" ht="15" thickBot="1" x14ac:dyDescent="0.35">
      <c r="A29" s="3" t="s">
        <v>60</v>
      </c>
      <c r="B29" s="3" t="s">
        <v>61</v>
      </c>
      <c r="C29" s="5">
        <v>3.5</v>
      </c>
      <c r="D29" s="5"/>
      <c r="E29" s="5">
        <v>4.33</v>
      </c>
    </row>
    <row r="30" spans="1:5" ht="15" thickBot="1" x14ac:dyDescent="0.35">
      <c r="A30" s="3" t="s">
        <v>105</v>
      </c>
      <c r="B30" s="3" t="s">
        <v>61</v>
      </c>
      <c r="C30" s="5">
        <v>3.71</v>
      </c>
      <c r="D30" s="5"/>
      <c r="E30" s="5">
        <v>4.12</v>
      </c>
    </row>
    <row r="31" spans="1:5" ht="15" thickBot="1" x14ac:dyDescent="0.35">
      <c r="A31" s="3" t="s">
        <v>105</v>
      </c>
      <c r="B31" s="3" t="s">
        <v>61</v>
      </c>
      <c r="C31" s="5">
        <v>4</v>
      </c>
      <c r="D31" s="5"/>
      <c r="E31" s="5">
        <v>4.43</v>
      </c>
    </row>
    <row r="32" spans="1:5" ht="40.799999999999997" thickBot="1" x14ac:dyDescent="0.35">
      <c r="A32" s="3" t="s">
        <v>105</v>
      </c>
      <c r="B32" s="3" t="s">
        <v>126</v>
      </c>
      <c r="C32" s="5">
        <v>3.5</v>
      </c>
      <c r="D32" s="5"/>
      <c r="E32" s="3" t="s">
        <v>180</v>
      </c>
    </row>
    <row r="33" spans="1:5" ht="15" thickBot="1" x14ac:dyDescent="0.35">
      <c r="A33" s="3" t="s">
        <v>60</v>
      </c>
      <c r="B33" s="3" t="s">
        <v>61</v>
      </c>
      <c r="C33" s="5">
        <v>4</v>
      </c>
      <c r="D33" s="5"/>
      <c r="E33" s="5">
        <v>4.5999999999999996</v>
      </c>
    </row>
    <row r="34" spans="1:5" ht="40.799999999999997" thickBot="1" x14ac:dyDescent="0.35">
      <c r="A34" s="3" t="s">
        <v>60</v>
      </c>
      <c r="B34" s="3" t="s">
        <v>61</v>
      </c>
      <c r="C34" s="3" t="s">
        <v>184</v>
      </c>
      <c r="D34" s="3"/>
      <c r="E34" s="5">
        <v>3.63</v>
      </c>
    </row>
    <row r="35" spans="1:5" ht="15" thickBot="1" x14ac:dyDescent="0.35">
      <c r="A35" s="3" t="s">
        <v>60</v>
      </c>
      <c r="B35" s="3" t="s">
        <v>61</v>
      </c>
      <c r="C35" s="5">
        <v>3.7</v>
      </c>
      <c r="D35" s="5"/>
      <c r="E35" s="5">
        <v>4.6500000000000004</v>
      </c>
    </row>
    <row r="36" spans="1:5" ht="15" thickBot="1" x14ac:dyDescent="0.35">
      <c r="A36" s="3" t="s">
        <v>60</v>
      </c>
      <c r="B36" s="3" t="s">
        <v>61</v>
      </c>
      <c r="C36" s="5">
        <v>3.8</v>
      </c>
      <c r="D36" s="5"/>
      <c r="E36" s="5">
        <v>4.8</v>
      </c>
    </row>
    <row r="37" spans="1:5" ht="15" thickBot="1" x14ac:dyDescent="0.35">
      <c r="A37" s="3" t="s">
        <v>105</v>
      </c>
      <c r="B37" s="3" t="s">
        <v>61</v>
      </c>
      <c r="C37" s="5">
        <v>3.8</v>
      </c>
      <c r="D37" s="5"/>
      <c r="E37" s="5">
        <v>4.55</v>
      </c>
    </row>
    <row r="38" spans="1:5" ht="15" thickBot="1" x14ac:dyDescent="0.35">
      <c r="A38" s="3" t="s">
        <v>60</v>
      </c>
      <c r="B38" s="3" t="s">
        <v>61</v>
      </c>
      <c r="C38" s="5">
        <v>4</v>
      </c>
      <c r="D38" s="5"/>
      <c r="E38" s="5">
        <v>3.6</v>
      </c>
    </row>
    <row r="39" spans="1:5" ht="15" thickBot="1" x14ac:dyDescent="0.35">
      <c r="A39" s="3" t="s">
        <v>60</v>
      </c>
      <c r="B39" s="3" t="s">
        <v>61</v>
      </c>
      <c r="C39" s="5">
        <v>3.3</v>
      </c>
      <c r="D39" s="5"/>
      <c r="E39" s="5">
        <v>4.4000000000000004</v>
      </c>
    </row>
    <row r="40" spans="1:5" ht="15" thickBot="1" x14ac:dyDescent="0.35">
      <c r="A40" s="3" t="s">
        <v>60</v>
      </c>
      <c r="B40" s="3" t="s">
        <v>126</v>
      </c>
      <c r="C40" s="5">
        <v>2.29</v>
      </c>
      <c r="D40" s="5"/>
      <c r="E40" s="5">
        <v>2.44</v>
      </c>
    </row>
    <row r="41" spans="1:5" ht="15" thickBot="1" x14ac:dyDescent="0.35">
      <c r="A41" s="3" t="s">
        <v>60</v>
      </c>
      <c r="B41" s="3" t="s">
        <v>61</v>
      </c>
      <c r="C41" s="5">
        <v>4</v>
      </c>
      <c r="D41" s="5"/>
      <c r="E41" s="5">
        <v>4.5999999999999996</v>
      </c>
    </row>
    <row r="42" spans="1:5" ht="15" thickBot="1" x14ac:dyDescent="0.35">
      <c r="A42" s="3" t="s">
        <v>60</v>
      </c>
      <c r="B42" s="3" t="s">
        <v>61</v>
      </c>
      <c r="C42" s="5">
        <v>4</v>
      </c>
      <c r="D42" s="5"/>
      <c r="E42" s="5">
        <v>4.5</v>
      </c>
    </row>
    <row r="43" spans="1:5" ht="15" thickBot="1" x14ac:dyDescent="0.35">
      <c r="A43" s="3" t="s">
        <v>105</v>
      </c>
      <c r="B43" s="3" t="s">
        <v>126</v>
      </c>
      <c r="C43" s="5">
        <v>4</v>
      </c>
      <c r="D43" s="5"/>
      <c r="E43" s="5">
        <v>5</v>
      </c>
    </row>
    <row r="44" spans="1:5" ht="27.6" thickBot="1" x14ac:dyDescent="0.35">
      <c r="A44" s="3" t="s">
        <v>105</v>
      </c>
      <c r="B44" s="3" t="s">
        <v>117</v>
      </c>
      <c r="C44" s="5">
        <v>4</v>
      </c>
      <c r="D44" s="5"/>
      <c r="E44" s="3" t="s">
        <v>201</v>
      </c>
    </row>
    <row r="45" spans="1:5" ht="15" thickBot="1" x14ac:dyDescent="0.35">
      <c r="A45" s="3" t="s">
        <v>105</v>
      </c>
      <c r="B45" s="3" t="s">
        <v>126</v>
      </c>
      <c r="C45" s="5">
        <v>3.83</v>
      </c>
      <c r="D45" s="5"/>
      <c r="E45" s="5">
        <v>4.09</v>
      </c>
    </row>
    <row r="46" spans="1:5" ht="15" thickBot="1" x14ac:dyDescent="0.35">
      <c r="A46" s="3" t="s">
        <v>60</v>
      </c>
      <c r="B46" s="3" t="s">
        <v>126</v>
      </c>
      <c r="C46" s="5">
        <v>4</v>
      </c>
      <c r="D46" s="5"/>
      <c r="E46" s="5">
        <v>4.33</v>
      </c>
    </row>
    <row r="47" spans="1:5" ht="15" thickBot="1" x14ac:dyDescent="0.35">
      <c r="A47" s="3" t="s">
        <v>105</v>
      </c>
      <c r="B47" s="3" t="s">
        <v>126</v>
      </c>
      <c r="C47" s="5">
        <v>3.6</v>
      </c>
      <c r="D47" s="5"/>
      <c r="E47" s="5">
        <v>4</v>
      </c>
    </row>
    <row r="48" spans="1:5" ht="15" thickBot="1" x14ac:dyDescent="0.35">
      <c r="A48" s="3" t="s">
        <v>105</v>
      </c>
      <c r="B48" s="3" t="s">
        <v>61</v>
      </c>
      <c r="C48" s="5">
        <v>3.44</v>
      </c>
      <c r="D48" s="5"/>
      <c r="E48" s="5">
        <v>3.4</v>
      </c>
    </row>
    <row r="49" spans="1:5" ht="15" thickBot="1" x14ac:dyDescent="0.35">
      <c r="A49" s="3" t="s">
        <v>60</v>
      </c>
      <c r="B49" s="3" t="s">
        <v>61</v>
      </c>
      <c r="C49" s="5">
        <v>3.71</v>
      </c>
      <c r="D49" s="5"/>
      <c r="E49" s="5">
        <v>4.5599999999999996</v>
      </c>
    </row>
    <row r="50" spans="1:5" ht="15" thickBot="1" x14ac:dyDescent="0.35">
      <c r="A50" s="3" t="s">
        <v>60</v>
      </c>
      <c r="B50" s="3" t="s">
        <v>61</v>
      </c>
      <c r="C50" s="5">
        <v>3.9</v>
      </c>
      <c r="D50" s="5"/>
      <c r="E50" s="5">
        <v>4.5999999999999996</v>
      </c>
    </row>
    <row r="51" spans="1:5" ht="15" thickBot="1" x14ac:dyDescent="0.35">
      <c r="A51" s="3" t="s">
        <v>105</v>
      </c>
      <c r="B51" s="3" t="s">
        <v>61</v>
      </c>
      <c r="C51" s="5">
        <v>4</v>
      </c>
      <c r="D51" s="5"/>
      <c r="E51" s="5">
        <v>4.8</v>
      </c>
    </row>
    <row r="52" spans="1:5" ht="27.6" thickBot="1" x14ac:dyDescent="0.35">
      <c r="A52" s="3" t="s">
        <v>60</v>
      </c>
      <c r="B52" s="3" t="s">
        <v>117</v>
      </c>
      <c r="C52" s="5">
        <v>4</v>
      </c>
      <c r="D52" s="5"/>
      <c r="E52" s="5">
        <v>4.0999999999999996</v>
      </c>
    </row>
    <row r="53" spans="1:5" ht="15" thickBot="1" x14ac:dyDescent="0.35">
      <c r="A53" s="3" t="s">
        <v>60</v>
      </c>
      <c r="B53" s="3" t="s">
        <v>61</v>
      </c>
      <c r="C53" s="5">
        <v>4</v>
      </c>
      <c r="D53" s="5"/>
      <c r="E53" s="5">
        <v>4.62</v>
      </c>
    </row>
    <row r="54" spans="1:5" ht="15" thickBot="1" x14ac:dyDescent="0.35">
      <c r="A54" s="3" t="s">
        <v>60</v>
      </c>
      <c r="B54" s="3" t="s">
        <v>61</v>
      </c>
      <c r="C54" s="5">
        <v>4</v>
      </c>
      <c r="D54" s="5"/>
      <c r="E54" s="5">
        <v>4.57</v>
      </c>
    </row>
    <row r="55" spans="1:5" ht="15" thickBot="1" x14ac:dyDescent="0.35">
      <c r="A55" s="3" t="s">
        <v>60</v>
      </c>
      <c r="B55" s="3" t="s">
        <v>61</v>
      </c>
      <c r="C55" s="5">
        <v>3.2</v>
      </c>
      <c r="D55" s="5"/>
      <c r="E55" s="5">
        <v>4.2</v>
      </c>
    </row>
    <row r="56" spans="1:5" ht="15" thickBot="1" x14ac:dyDescent="0.35">
      <c r="A56" s="3" t="s">
        <v>60</v>
      </c>
      <c r="B56" s="3" t="s">
        <v>61</v>
      </c>
      <c r="C56" s="5">
        <v>4</v>
      </c>
      <c r="D56" s="5"/>
      <c r="E56" s="5">
        <v>4.5599999999999996</v>
      </c>
    </row>
    <row r="57" spans="1:5" ht="15" thickBot="1" x14ac:dyDescent="0.35">
      <c r="A57" s="3" t="s">
        <v>60</v>
      </c>
      <c r="B57" s="3" t="s">
        <v>61</v>
      </c>
      <c r="C57" s="5">
        <v>3.91</v>
      </c>
      <c r="D57" s="5"/>
      <c r="E57" s="5">
        <v>4.5999999999999996</v>
      </c>
    </row>
    <row r="58" spans="1:5" ht="15" thickBot="1" x14ac:dyDescent="0.35">
      <c r="A58" s="3" t="s">
        <v>60</v>
      </c>
      <c r="B58" s="3" t="s">
        <v>61</v>
      </c>
      <c r="C58" s="5">
        <v>3.8</v>
      </c>
      <c r="D58" s="5"/>
      <c r="E58" s="5">
        <v>4.8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43C3F-0BD4-48C3-AEE1-67402B15F961}">
  <dimension ref="A1:C57"/>
  <sheetViews>
    <sheetView workbookViewId="0">
      <selection activeCell="E20" sqref="E20"/>
    </sheetView>
  </sheetViews>
  <sheetFormatPr defaultRowHeight="14.4" x14ac:dyDescent="0.3"/>
  <sheetData>
    <row r="1" spans="1:3" ht="15" thickBot="1" x14ac:dyDescent="0.35">
      <c r="A1" s="3" t="s">
        <v>61</v>
      </c>
      <c r="B1" s="5">
        <v>3.8</v>
      </c>
      <c r="C1" s="5">
        <v>91</v>
      </c>
    </row>
    <row r="2" spans="1:3" ht="15" thickBot="1" x14ac:dyDescent="0.35">
      <c r="A2" s="3" t="s">
        <v>61</v>
      </c>
      <c r="B2" s="5">
        <v>4</v>
      </c>
      <c r="C2" s="25">
        <v>39</v>
      </c>
    </row>
    <row r="3" spans="1:3" ht="15" thickBot="1" x14ac:dyDescent="0.35">
      <c r="A3" s="3" t="s">
        <v>61</v>
      </c>
      <c r="B3" s="5">
        <v>2.8</v>
      </c>
      <c r="C3" s="25">
        <v>85</v>
      </c>
    </row>
    <row r="4" spans="1:3" ht="15" thickBot="1" x14ac:dyDescent="0.35">
      <c r="A4" s="3" t="s">
        <v>61</v>
      </c>
      <c r="B4" s="5">
        <v>3.65</v>
      </c>
      <c r="C4" s="25">
        <v>89</v>
      </c>
    </row>
    <row r="5" spans="1:3" ht="15" thickBot="1" x14ac:dyDescent="0.35">
      <c r="A5" s="3" t="s">
        <v>61</v>
      </c>
      <c r="B5" s="5">
        <v>3.74</v>
      </c>
      <c r="C5" s="25">
        <v>87</v>
      </c>
    </row>
    <row r="6" spans="1:3" ht="15" thickBot="1" x14ac:dyDescent="0.35">
      <c r="A6" s="3" t="s">
        <v>61</v>
      </c>
      <c r="B6" s="5">
        <v>4</v>
      </c>
      <c r="C6" s="25">
        <v>51</v>
      </c>
    </row>
    <row r="7" spans="1:3" ht="15" thickBot="1" x14ac:dyDescent="0.35">
      <c r="A7" s="3" t="s">
        <v>61</v>
      </c>
      <c r="B7" s="5">
        <v>4</v>
      </c>
      <c r="C7" s="25">
        <v>43</v>
      </c>
    </row>
    <row r="8" spans="1:3" ht="27.6" thickBot="1" x14ac:dyDescent="0.35">
      <c r="A8" s="3" t="s">
        <v>117</v>
      </c>
      <c r="B8" s="5">
        <v>4</v>
      </c>
      <c r="C8" s="25">
        <v>84</v>
      </c>
    </row>
    <row r="9" spans="1:3" ht="15" thickBot="1" x14ac:dyDescent="0.35">
      <c r="A9" s="3" t="s">
        <v>61</v>
      </c>
      <c r="B9" s="5">
        <v>3</v>
      </c>
      <c r="C9" s="25">
        <v>80</v>
      </c>
    </row>
    <row r="10" spans="1:3" ht="15" thickBot="1" x14ac:dyDescent="0.35">
      <c r="A10" s="3" t="s">
        <v>126</v>
      </c>
      <c r="B10" s="5">
        <v>4</v>
      </c>
      <c r="C10" s="25">
        <v>63</v>
      </c>
    </row>
    <row r="11" spans="1:3" ht="15" thickBot="1" x14ac:dyDescent="0.35">
      <c r="A11" s="3" t="s">
        <v>61</v>
      </c>
      <c r="B11" s="5">
        <v>3.91</v>
      </c>
      <c r="C11" s="25">
        <v>78</v>
      </c>
    </row>
    <row r="12" spans="1:3" ht="27.6" thickBot="1" x14ac:dyDescent="0.35">
      <c r="A12" s="3" t="s">
        <v>133</v>
      </c>
      <c r="B12" s="5">
        <v>4</v>
      </c>
      <c r="C12" s="25">
        <v>74</v>
      </c>
    </row>
    <row r="13" spans="1:3" ht="15" thickBot="1" x14ac:dyDescent="0.35">
      <c r="A13" s="3" t="s">
        <v>61</v>
      </c>
      <c r="B13" s="5">
        <v>4</v>
      </c>
      <c r="C13" s="25">
        <v>65</v>
      </c>
    </row>
    <row r="14" spans="1:3" ht="15" thickBot="1" x14ac:dyDescent="0.35">
      <c r="A14" s="3" t="s">
        <v>126</v>
      </c>
      <c r="B14" s="5">
        <v>3.81</v>
      </c>
      <c r="C14" s="25">
        <v>82</v>
      </c>
    </row>
    <row r="15" spans="1:3" ht="27.6" thickBot="1" x14ac:dyDescent="0.35">
      <c r="A15" s="3" t="s">
        <v>117</v>
      </c>
      <c r="B15" s="5">
        <v>3.75</v>
      </c>
      <c r="C15" s="25">
        <v>55</v>
      </c>
    </row>
    <row r="16" spans="1:3" ht="27.6" thickBot="1" x14ac:dyDescent="0.35">
      <c r="A16" s="3" t="s">
        <v>117</v>
      </c>
      <c r="B16" s="5">
        <v>4</v>
      </c>
      <c r="C16" s="25">
        <v>52</v>
      </c>
    </row>
    <row r="17" spans="1:3" ht="27.6" thickBot="1" x14ac:dyDescent="0.35">
      <c r="A17" s="3" t="s">
        <v>117</v>
      </c>
      <c r="B17" s="5">
        <v>3.75</v>
      </c>
      <c r="C17" s="25">
        <v>71</v>
      </c>
    </row>
    <row r="18" spans="1:3" ht="15" thickBot="1" x14ac:dyDescent="0.35">
      <c r="A18" s="3" t="s">
        <v>126</v>
      </c>
      <c r="B18" s="5">
        <v>4</v>
      </c>
      <c r="C18" s="25">
        <v>56</v>
      </c>
    </row>
    <row r="19" spans="1:3" ht="27.6" thickBot="1" x14ac:dyDescent="0.35">
      <c r="A19" s="3" t="s">
        <v>117</v>
      </c>
      <c r="B19" s="5">
        <v>4</v>
      </c>
      <c r="C19" s="25">
        <v>63</v>
      </c>
    </row>
    <row r="20" spans="1:3" ht="15" thickBot="1" x14ac:dyDescent="0.35">
      <c r="A20" s="3" t="s">
        <v>61</v>
      </c>
      <c r="B20" s="5">
        <v>3.94</v>
      </c>
      <c r="C20" s="25">
        <v>59</v>
      </c>
    </row>
    <row r="21" spans="1:3" ht="15" thickBot="1" x14ac:dyDescent="0.35">
      <c r="A21" s="3" t="s">
        <v>126</v>
      </c>
      <c r="B21" s="5">
        <v>3.97</v>
      </c>
      <c r="C21" s="25">
        <v>56</v>
      </c>
    </row>
    <row r="22" spans="1:3" ht="15" thickBot="1" x14ac:dyDescent="0.35">
      <c r="A22" s="3" t="s">
        <v>126</v>
      </c>
      <c r="B22" s="5">
        <v>4</v>
      </c>
      <c r="C22" s="25">
        <v>61</v>
      </c>
    </row>
    <row r="23" spans="1:3" ht="15" thickBot="1" x14ac:dyDescent="0.35">
      <c r="A23" s="3" t="s">
        <v>61</v>
      </c>
      <c r="B23" s="5">
        <v>4</v>
      </c>
      <c r="C23" s="25">
        <v>40</v>
      </c>
    </row>
    <row r="24" spans="1:3" ht="27.6" thickBot="1" x14ac:dyDescent="0.35">
      <c r="A24" s="3" t="s">
        <v>133</v>
      </c>
      <c r="B24" s="5">
        <v>4</v>
      </c>
      <c r="C24" s="25">
        <v>59</v>
      </c>
    </row>
    <row r="25" spans="1:3" ht="15" thickBot="1" x14ac:dyDescent="0.35">
      <c r="A25" s="3" t="s">
        <v>61</v>
      </c>
      <c r="B25" s="5">
        <v>3.43</v>
      </c>
      <c r="C25" s="25">
        <v>34</v>
      </c>
    </row>
    <row r="26" spans="1:3" ht="15" thickBot="1" x14ac:dyDescent="0.35">
      <c r="A26" s="3" t="s">
        <v>61</v>
      </c>
      <c r="B26" s="5">
        <v>3.8</v>
      </c>
      <c r="C26" s="25">
        <v>88</v>
      </c>
    </row>
    <row r="27" spans="1:3" ht="15" thickBot="1" x14ac:dyDescent="0.35">
      <c r="A27" s="3" t="s">
        <v>61</v>
      </c>
      <c r="B27" s="5">
        <v>4</v>
      </c>
      <c r="C27" s="25">
        <v>93</v>
      </c>
    </row>
    <row r="28" spans="1:3" ht="15" thickBot="1" x14ac:dyDescent="0.35">
      <c r="A28" s="3" t="s">
        <v>61</v>
      </c>
      <c r="B28" s="5">
        <v>3.5</v>
      </c>
      <c r="C28" s="25">
        <v>90</v>
      </c>
    </row>
    <row r="29" spans="1:3" ht="15" thickBot="1" x14ac:dyDescent="0.35">
      <c r="A29" s="3" t="s">
        <v>61</v>
      </c>
      <c r="B29" s="5">
        <v>3.71</v>
      </c>
      <c r="C29" s="25">
        <v>106</v>
      </c>
    </row>
    <row r="30" spans="1:3" ht="15" thickBot="1" x14ac:dyDescent="0.35">
      <c r="A30" s="3" t="s">
        <v>61</v>
      </c>
      <c r="B30" s="5">
        <v>4</v>
      </c>
      <c r="C30" s="25">
        <v>66</v>
      </c>
    </row>
    <row r="31" spans="1:3" ht="15" thickBot="1" x14ac:dyDescent="0.35">
      <c r="A31" s="3" t="s">
        <v>126</v>
      </c>
      <c r="B31" s="5">
        <v>3.5</v>
      </c>
      <c r="C31" s="25">
        <v>88</v>
      </c>
    </row>
    <row r="32" spans="1:3" ht="15" thickBot="1" x14ac:dyDescent="0.35">
      <c r="A32" s="3" t="s">
        <v>61</v>
      </c>
      <c r="B32" s="5">
        <v>4</v>
      </c>
      <c r="C32" s="25">
        <v>40</v>
      </c>
    </row>
    <row r="33" spans="1:3" ht="15" thickBot="1" x14ac:dyDescent="0.35">
      <c r="A33" s="3" t="s">
        <v>61</v>
      </c>
      <c r="B33" s="3">
        <v>4</v>
      </c>
      <c r="C33" s="25">
        <v>80</v>
      </c>
    </row>
    <row r="34" spans="1:3" ht="15" thickBot="1" x14ac:dyDescent="0.35">
      <c r="A34" s="3" t="s">
        <v>61</v>
      </c>
      <c r="B34" s="5">
        <v>3.7</v>
      </c>
      <c r="C34" s="25">
        <v>80</v>
      </c>
    </row>
    <row r="35" spans="1:3" ht="15" thickBot="1" x14ac:dyDescent="0.35">
      <c r="A35" s="3" t="s">
        <v>61</v>
      </c>
      <c r="B35" s="5">
        <v>3.8</v>
      </c>
      <c r="C35" s="25">
        <v>60</v>
      </c>
    </row>
    <row r="36" spans="1:3" ht="15" thickBot="1" x14ac:dyDescent="0.35">
      <c r="A36" s="3" t="s">
        <v>61</v>
      </c>
      <c r="B36" s="5">
        <v>3.8</v>
      </c>
      <c r="C36" s="25">
        <v>81</v>
      </c>
    </row>
    <row r="37" spans="1:3" ht="15" thickBot="1" x14ac:dyDescent="0.35">
      <c r="A37" s="3" t="s">
        <v>61</v>
      </c>
      <c r="B37" s="5">
        <v>4</v>
      </c>
      <c r="C37" s="25">
        <v>75</v>
      </c>
    </row>
    <row r="38" spans="1:3" ht="15" thickBot="1" x14ac:dyDescent="0.35">
      <c r="A38" s="3" t="s">
        <v>61</v>
      </c>
      <c r="B38" s="5">
        <v>3.3</v>
      </c>
      <c r="C38" s="25">
        <v>72</v>
      </c>
    </row>
    <row r="39" spans="1:3" ht="15" thickBot="1" x14ac:dyDescent="0.35">
      <c r="A39" s="3" t="s">
        <v>126</v>
      </c>
      <c r="B39" s="5">
        <v>2.29</v>
      </c>
      <c r="C39" s="25">
        <v>81</v>
      </c>
    </row>
    <row r="40" spans="1:3" ht="15" thickBot="1" x14ac:dyDescent="0.35">
      <c r="A40" s="3" t="s">
        <v>61</v>
      </c>
      <c r="B40" s="5">
        <v>4</v>
      </c>
      <c r="C40" s="25">
        <v>52</v>
      </c>
    </row>
    <row r="41" spans="1:3" ht="15" thickBot="1" x14ac:dyDescent="0.35">
      <c r="A41" s="3" t="s">
        <v>61</v>
      </c>
      <c r="B41" s="5">
        <v>4</v>
      </c>
      <c r="C41" s="25">
        <v>76</v>
      </c>
    </row>
    <row r="42" spans="1:3" ht="15" thickBot="1" x14ac:dyDescent="0.35">
      <c r="A42" s="3" t="s">
        <v>126</v>
      </c>
      <c r="B42" s="5">
        <v>4</v>
      </c>
      <c r="C42" s="25">
        <v>53</v>
      </c>
    </row>
    <row r="43" spans="1:3" ht="27.6" thickBot="1" x14ac:dyDescent="0.35">
      <c r="A43" s="3" t="s">
        <v>117</v>
      </c>
      <c r="B43" s="5">
        <v>4</v>
      </c>
      <c r="C43" s="25">
        <v>81</v>
      </c>
    </row>
    <row r="44" spans="1:3" ht="15" thickBot="1" x14ac:dyDescent="0.35">
      <c r="A44" s="3" t="s">
        <v>126</v>
      </c>
      <c r="B44" s="5">
        <v>3.83</v>
      </c>
      <c r="C44" s="25">
        <v>69</v>
      </c>
    </row>
    <row r="45" spans="1:3" ht="15" thickBot="1" x14ac:dyDescent="0.35">
      <c r="A45" s="3" t="s">
        <v>126</v>
      </c>
      <c r="B45" s="5">
        <v>4</v>
      </c>
      <c r="C45" s="25">
        <v>61</v>
      </c>
    </row>
    <row r="46" spans="1:3" ht="15" thickBot="1" x14ac:dyDescent="0.35">
      <c r="A46" s="3" t="s">
        <v>126</v>
      </c>
      <c r="B46" s="5">
        <v>3.6</v>
      </c>
      <c r="C46" s="25">
        <v>77</v>
      </c>
    </row>
    <row r="47" spans="1:3" ht="15" thickBot="1" x14ac:dyDescent="0.35">
      <c r="A47" s="3" t="s">
        <v>61</v>
      </c>
      <c r="B47" s="5">
        <v>3.44</v>
      </c>
      <c r="C47" s="25">
        <v>67</v>
      </c>
    </row>
    <row r="48" spans="1:3" ht="15" thickBot="1" x14ac:dyDescent="0.35">
      <c r="A48" s="3" t="s">
        <v>61</v>
      </c>
      <c r="B48" s="5">
        <v>3.71</v>
      </c>
      <c r="C48" s="25">
        <v>44</v>
      </c>
    </row>
    <row r="49" spans="1:3" ht="15" thickBot="1" x14ac:dyDescent="0.35">
      <c r="A49" s="3" t="s">
        <v>61</v>
      </c>
      <c r="B49" s="5">
        <v>3.9</v>
      </c>
      <c r="C49" s="25">
        <v>72</v>
      </c>
    </row>
    <row r="50" spans="1:3" ht="15" thickBot="1" x14ac:dyDescent="0.35">
      <c r="A50" s="3" t="s">
        <v>61</v>
      </c>
      <c r="B50" s="5">
        <v>4</v>
      </c>
      <c r="C50" s="25">
        <v>74</v>
      </c>
    </row>
    <row r="51" spans="1:3" ht="27.6" thickBot="1" x14ac:dyDescent="0.35">
      <c r="A51" s="3" t="s">
        <v>117</v>
      </c>
      <c r="B51" s="5">
        <v>4</v>
      </c>
      <c r="C51" s="25">
        <v>51</v>
      </c>
    </row>
    <row r="52" spans="1:3" ht="15" thickBot="1" x14ac:dyDescent="0.35">
      <c r="A52" s="3" t="s">
        <v>61</v>
      </c>
      <c r="B52" s="5">
        <v>4</v>
      </c>
      <c r="C52" s="25">
        <v>66</v>
      </c>
    </row>
    <row r="53" spans="1:3" ht="15" thickBot="1" x14ac:dyDescent="0.35">
      <c r="A53" s="3" t="s">
        <v>61</v>
      </c>
      <c r="B53" s="5">
        <v>4</v>
      </c>
      <c r="C53" s="25">
        <v>82</v>
      </c>
    </row>
    <row r="54" spans="1:3" ht="15" thickBot="1" x14ac:dyDescent="0.35">
      <c r="A54" s="3" t="s">
        <v>61</v>
      </c>
      <c r="B54" s="5">
        <v>3.2</v>
      </c>
      <c r="C54" s="25">
        <v>48</v>
      </c>
    </row>
    <row r="55" spans="1:3" ht="15" thickBot="1" x14ac:dyDescent="0.35">
      <c r="A55" s="3" t="s">
        <v>61</v>
      </c>
      <c r="B55" s="5">
        <v>4</v>
      </c>
      <c r="C55" s="25">
        <v>77</v>
      </c>
    </row>
    <row r="56" spans="1:3" ht="15" thickBot="1" x14ac:dyDescent="0.35">
      <c r="A56" s="3" t="s">
        <v>61</v>
      </c>
      <c r="B56" s="5">
        <v>3.91</v>
      </c>
      <c r="C56" s="25">
        <v>48</v>
      </c>
    </row>
    <row r="57" spans="1:3" ht="15" thickBot="1" x14ac:dyDescent="0.35">
      <c r="A57" s="3" t="s">
        <v>61</v>
      </c>
      <c r="B57" s="5">
        <v>3.8</v>
      </c>
      <c r="C57" s="25">
        <v>37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C620-5D52-45CD-BAD6-8B53B5EB6DD2}">
  <dimension ref="A1:C58"/>
  <sheetViews>
    <sheetView workbookViewId="0">
      <selection activeCell="C3" sqref="C3"/>
    </sheetView>
  </sheetViews>
  <sheetFormatPr defaultRowHeight="14.4" x14ac:dyDescent="0.3"/>
  <sheetData>
    <row r="1" spans="1:3" ht="15" thickBot="1" x14ac:dyDescent="0.35">
      <c r="A1" t="s">
        <v>234</v>
      </c>
      <c r="B1" t="s">
        <v>160</v>
      </c>
    </row>
    <row r="2" spans="1:3" ht="15" thickBot="1" x14ac:dyDescent="0.35">
      <c r="A2" s="5">
        <v>3.8</v>
      </c>
      <c r="B2" s="5">
        <v>91</v>
      </c>
      <c r="C2">
        <f>CORREL(A2:A58,B2:B58)</f>
        <v>-0.23321884532133452</v>
      </c>
    </row>
    <row r="3" spans="1:3" ht="15" thickBot="1" x14ac:dyDescent="0.35">
      <c r="A3" s="5">
        <v>4</v>
      </c>
      <c r="B3" s="25">
        <v>39</v>
      </c>
    </row>
    <row r="4" spans="1:3" ht="15" thickBot="1" x14ac:dyDescent="0.35">
      <c r="A4" s="5">
        <v>2.8</v>
      </c>
      <c r="B4" s="25">
        <v>85</v>
      </c>
    </row>
    <row r="5" spans="1:3" ht="15" thickBot="1" x14ac:dyDescent="0.35">
      <c r="A5" s="5">
        <v>3.65</v>
      </c>
      <c r="B5" s="25">
        <v>89</v>
      </c>
    </row>
    <row r="6" spans="1:3" ht="15" thickBot="1" x14ac:dyDescent="0.35">
      <c r="A6" s="5">
        <v>3.74</v>
      </c>
      <c r="B6" s="25">
        <v>87</v>
      </c>
    </row>
    <row r="7" spans="1:3" ht="15" thickBot="1" x14ac:dyDescent="0.35">
      <c r="A7" s="5">
        <v>4</v>
      </c>
      <c r="B7" s="25">
        <v>51</v>
      </c>
    </row>
    <row r="8" spans="1:3" ht="15" thickBot="1" x14ac:dyDescent="0.35">
      <c r="A8" s="5">
        <v>4</v>
      </c>
      <c r="B8" s="25">
        <v>43</v>
      </c>
    </row>
    <row r="9" spans="1:3" ht="15" thickBot="1" x14ac:dyDescent="0.35">
      <c r="A9" s="5">
        <v>4</v>
      </c>
      <c r="B9" s="25">
        <v>84</v>
      </c>
    </row>
    <row r="10" spans="1:3" ht="15" thickBot="1" x14ac:dyDescent="0.35">
      <c r="A10" s="5">
        <v>3</v>
      </c>
      <c r="B10" s="25">
        <v>80</v>
      </c>
    </row>
    <row r="11" spans="1:3" ht="15" thickBot="1" x14ac:dyDescent="0.35">
      <c r="A11" s="5">
        <v>4</v>
      </c>
      <c r="B11" s="25">
        <v>63</v>
      </c>
    </row>
    <row r="12" spans="1:3" ht="15" thickBot="1" x14ac:dyDescent="0.35">
      <c r="A12" s="5">
        <v>3.91</v>
      </c>
      <c r="B12" s="25">
        <v>78</v>
      </c>
    </row>
    <row r="13" spans="1:3" ht="15" thickBot="1" x14ac:dyDescent="0.35">
      <c r="A13" s="5">
        <v>4</v>
      </c>
      <c r="B13" s="25">
        <v>74</v>
      </c>
    </row>
    <row r="14" spans="1:3" ht="15" thickBot="1" x14ac:dyDescent="0.35">
      <c r="A14" s="5">
        <v>4</v>
      </c>
      <c r="B14" s="25">
        <v>65</v>
      </c>
    </row>
    <row r="15" spans="1:3" ht="15" thickBot="1" x14ac:dyDescent="0.35">
      <c r="A15" s="5">
        <v>3.81</v>
      </c>
      <c r="B15" s="25">
        <v>82</v>
      </c>
    </row>
    <row r="16" spans="1:3" ht="15" thickBot="1" x14ac:dyDescent="0.35">
      <c r="A16" s="5">
        <v>3.75</v>
      </c>
      <c r="B16" s="25">
        <v>55</v>
      </c>
    </row>
    <row r="17" spans="1:2" ht="15" thickBot="1" x14ac:dyDescent="0.35">
      <c r="A17" s="5">
        <v>4</v>
      </c>
      <c r="B17" s="25">
        <v>52</v>
      </c>
    </row>
    <row r="18" spans="1:2" ht="15" thickBot="1" x14ac:dyDescent="0.35">
      <c r="A18" s="5">
        <v>3.75</v>
      </c>
      <c r="B18" s="25">
        <v>71</v>
      </c>
    </row>
    <row r="19" spans="1:2" ht="15" thickBot="1" x14ac:dyDescent="0.35">
      <c r="A19" s="5">
        <v>4</v>
      </c>
      <c r="B19" s="25">
        <v>56</v>
      </c>
    </row>
    <row r="20" spans="1:2" ht="15" thickBot="1" x14ac:dyDescent="0.35">
      <c r="A20" s="5">
        <v>4</v>
      </c>
      <c r="B20" s="25">
        <v>63</v>
      </c>
    </row>
    <row r="21" spans="1:2" ht="15" thickBot="1" x14ac:dyDescent="0.35">
      <c r="A21" s="5">
        <v>3.94</v>
      </c>
      <c r="B21" s="25">
        <v>59</v>
      </c>
    </row>
    <row r="22" spans="1:2" ht="15" thickBot="1" x14ac:dyDescent="0.35">
      <c r="A22" s="5">
        <v>3.97</v>
      </c>
      <c r="B22" s="25">
        <v>56</v>
      </c>
    </row>
    <row r="23" spans="1:2" ht="15" thickBot="1" x14ac:dyDescent="0.35">
      <c r="A23" s="5">
        <v>4</v>
      </c>
      <c r="B23" s="25">
        <v>61</v>
      </c>
    </row>
    <row r="24" spans="1:2" ht="15" thickBot="1" x14ac:dyDescent="0.35">
      <c r="A24" s="5">
        <v>4</v>
      </c>
      <c r="B24" s="25">
        <v>40</v>
      </c>
    </row>
    <row r="25" spans="1:2" ht="15" thickBot="1" x14ac:dyDescent="0.35">
      <c r="A25" s="5">
        <v>4</v>
      </c>
      <c r="B25" s="25">
        <v>59</v>
      </c>
    </row>
    <row r="26" spans="1:2" ht="15" thickBot="1" x14ac:dyDescent="0.35">
      <c r="A26" s="5">
        <v>3.43</v>
      </c>
      <c r="B26" s="25">
        <v>34</v>
      </c>
    </row>
    <row r="27" spans="1:2" ht="15" thickBot="1" x14ac:dyDescent="0.35">
      <c r="A27" s="5">
        <v>3.8</v>
      </c>
      <c r="B27" s="25">
        <v>88</v>
      </c>
    </row>
    <row r="28" spans="1:2" ht="15" thickBot="1" x14ac:dyDescent="0.35">
      <c r="A28" s="5">
        <v>4</v>
      </c>
      <c r="B28" s="25">
        <v>93</v>
      </c>
    </row>
    <row r="29" spans="1:2" ht="15" thickBot="1" x14ac:dyDescent="0.35">
      <c r="A29" s="5">
        <v>3.5</v>
      </c>
      <c r="B29" s="25">
        <v>90</v>
      </c>
    </row>
    <row r="30" spans="1:2" ht="15" thickBot="1" x14ac:dyDescent="0.35">
      <c r="A30" s="5">
        <v>3.71</v>
      </c>
      <c r="B30" s="25">
        <v>106</v>
      </c>
    </row>
    <row r="31" spans="1:2" ht="15" thickBot="1" x14ac:dyDescent="0.35">
      <c r="A31" s="5">
        <v>4</v>
      </c>
      <c r="B31" s="25">
        <v>66</v>
      </c>
    </row>
    <row r="32" spans="1:2" ht="15" thickBot="1" x14ac:dyDescent="0.35">
      <c r="A32" s="5">
        <v>3.5</v>
      </c>
      <c r="B32" s="25">
        <v>88</v>
      </c>
    </row>
    <row r="33" spans="1:2" ht="15" thickBot="1" x14ac:dyDescent="0.35">
      <c r="A33" s="5">
        <v>4</v>
      </c>
      <c r="B33" s="25">
        <v>40</v>
      </c>
    </row>
    <row r="34" spans="1:2" ht="15" thickBot="1" x14ac:dyDescent="0.35">
      <c r="A34" s="3">
        <v>4</v>
      </c>
      <c r="B34" s="25">
        <v>80</v>
      </c>
    </row>
    <row r="35" spans="1:2" ht="15" thickBot="1" x14ac:dyDescent="0.35">
      <c r="A35" s="5">
        <v>3.7</v>
      </c>
      <c r="B35" s="25">
        <v>80</v>
      </c>
    </row>
    <row r="36" spans="1:2" ht="15" thickBot="1" x14ac:dyDescent="0.35">
      <c r="A36" s="5">
        <v>3.8</v>
      </c>
      <c r="B36" s="25">
        <v>60</v>
      </c>
    </row>
    <row r="37" spans="1:2" ht="15" thickBot="1" x14ac:dyDescent="0.35">
      <c r="A37" s="5">
        <v>3.8</v>
      </c>
      <c r="B37" s="25">
        <v>81</v>
      </c>
    </row>
    <row r="38" spans="1:2" ht="15" thickBot="1" x14ac:dyDescent="0.35">
      <c r="A38" s="5">
        <v>4</v>
      </c>
      <c r="B38" s="25">
        <v>75</v>
      </c>
    </row>
    <row r="39" spans="1:2" ht="15" thickBot="1" x14ac:dyDescent="0.35">
      <c r="A39" s="5">
        <v>3.3</v>
      </c>
      <c r="B39" s="25">
        <v>72</v>
      </c>
    </row>
    <row r="40" spans="1:2" ht="15" thickBot="1" x14ac:dyDescent="0.35">
      <c r="A40" s="5">
        <v>2.29</v>
      </c>
      <c r="B40" s="25">
        <v>81</v>
      </c>
    </row>
    <row r="41" spans="1:2" ht="15" thickBot="1" x14ac:dyDescent="0.35">
      <c r="A41" s="5">
        <v>4</v>
      </c>
      <c r="B41" s="25">
        <v>52</v>
      </c>
    </row>
    <row r="42" spans="1:2" ht="15" thickBot="1" x14ac:dyDescent="0.35">
      <c r="A42" s="5">
        <v>4</v>
      </c>
      <c r="B42" s="25">
        <v>76</v>
      </c>
    </row>
    <row r="43" spans="1:2" ht="15" thickBot="1" x14ac:dyDescent="0.35">
      <c r="A43" s="5">
        <v>4</v>
      </c>
      <c r="B43" s="25">
        <v>53</v>
      </c>
    </row>
    <row r="44" spans="1:2" ht="15" thickBot="1" x14ac:dyDescent="0.35">
      <c r="A44" s="5">
        <v>4</v>
      </c>
      <c r="B44" s="25">
        <v>81</v>
      </c>
    </row>
    <row r="45" spans="1:2" ht="15" thickBot="1" x14ac:dyDescent="0.35">
      <c r="A45" s="5">
        <v>3.83</v>
      </c>
      <c r="B45" s="25">
        <v>69</v>
      </c>
    </row>
    <row r="46" spans="1:2" ht="15" thickBot="1" x14ac:dyDescent="0.35">
      <c r="A46" s="5">
        <v>4</v>
      </c>
      <c r="B46" s="25">
        <v>61</v>
      </c>
    </row>
    <row r="47" spans="1:2" ht="15" thickBot="1" x14ac:dyDescent="0.35">
      <c r="A47" s="5">
        <v>3.6</v>
      </c>
      <c r="B47" s="25">
        <v>77</v>
      </c>
    </row>
    <row r="48" spans="1:2" ht="15" thickBot="1" x14ac:dyDescent="0.35">
      <c r="A48" s="5">
        <v>3.44</v>
      </c>
      <c r="B48" s="25">
        <v>67</v>
      </c>
    </row>
    <row r="49" spans="1:2" ht="15" thickBot="1" x14ac:dyDescent="0.35">
      <c r="A49" s="5">
        <v>3.71</v>
      </c>
      <c r="B49" s="25">
        <v>44</v>
      </c>
    </row>
    <row r="50" spans="1:2" ht="15" thickBot="1" x14ac:dyDescent="0.35">
      <c r="A50" s="5">
        <v>3.9</v>
      </c>
      <c r="B50" s="25">
        <v>72</v>
      </c>
    </row>
    <row r="51" spans="1:2" ht="15" thickBot="1" x14ac:dyDescent="0.35">
      <c r="A51" s="5">
        <v>4</v>
      </c>
      <c r="B51" s="25">
        <v>74</v>
      </c>
    </row>
    <row r="52" spans="1:2" ht="15" thickBot="1" x14ac:dyDescent="0.35">
      <c r="A52" s="5">
        <v>4</v>
      </c>
      <c r="B52" s="25">
        <v>51</v>
      </c>
    </row>
    <row r="53" spans="1:2" ht="15" thickBot="1" x14ac:dyDescent="0.35">
      <c r="A53" s="5">
        <v>4</v>
      </c>
      <c r="B53" s="25">
        <v>66</v>
      </c>
    </row>
    <row r="54" spans="1:2" ht="15" thickBot="1" x14ac:dyDescent="0.35">
      <c r="A54" s="5">
        <v>4</v>
      </c>
      <c r="B54" s="25">
        <v>82</v>
      </c>
    </row>
    <row r="55" spans="1:2" ht="15" thickBot="1" x14ac:dyDescent="0.35">
      <c r="A55" s="5">
        <v>3.2</v>
      </c>
      <c r="B55" s="25">
        <v>48</v>
      </c>
    </row>
    <row r="56" spans="1:2" ht="15" thickBot="1" x14ac:dyDescent="0.35">
      <c r="A56" s="5">
        <v>4</v>
      </c>
      <c r="B56" s="25">
        <v>77</v>
      </c>
    </row>
    <row r="57" spans="1:2" ht="15" thickBot="1" x14ac:dyDescent="0.35">
      <c r="A57" s="5">
        <v>3.91</v>
      </c>
      <c r="B57" s="25">
        <v>48</v>
      </c>
    </row>
    <row r="58" spans="1:2" ht="15" thickBot="1" x14ac:dyDescent="0.35">
      <c r="A58" s="5">
        <v>3.8</v>
      </c>
      <c r="B58" s="25">
        <v>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Original Data</vt:lpstr>
      <vt:lpstr>Processed Data</vt:lpstr>
      <vt:lpstr>Perceived Stress Evaluation</vt:lpstr>
      <vt:lpstr>Self-Efficiacy Evaluation</vt:lpstr>
      <vt:lpstr>Sleep Evaluation</vt:lpstr>
      <vt:lpstr>HW Completion Evaluation</vt:lpstr>
      <vt:lpstr>GPA Evaluation</vt:lpstr>
      <vt:lpstr>Stress + GPA Correlation</vt:lpstr>
      <vt:lpstr>Stress GPA Correlation</vt:lpstr>
      <vt:lpstr>Mental Health Evaluation</vt:lpstr>
      <vt:lpstr>Self-Efficacy+GPA Correlation</vt:lpstr>
      <vt:lpstr>Self Efficiacy GPA Correlation</vt:lpstr>
      <vt:lpstr>Hw Sleep GPA Correlation</vt:lpstr>
      <vt:lpstr>HW+Sleep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Cade</dc:creator>
  <cp:lastModifiedBy>Cade</cp:lastModifiedBy>
  <dcterms:created xsi:type="dcterms:W3CDTF">2022-02-28T01:13:23Z</dcterms:created>
  <dcterms:modified xsi:type="dcterms:W3CDTF">2022-03-28T04:08:17Z</dcterms:modified>
</cp:coreProperties>
</file>