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codeName="ThisWorkbook"/>
  <mc:AlternateContent xmlns:mc="http://schemas.openxmlformats.org/markup-compatibility/2006">
    <mc:Choice Requires="x15">
      <x15ac:absPath xmlns:x15ac="http://schemas.microsoft.com/office/spreadsheetml/2010/11/ac" url="/Users/OsCaR/Desktop/DICE/CIIU/"/>
    </mc:Choice>
  </mc:AlternateContent>
  <xr:revisionPtr revIDLastSave="0" documentId="13_ncr:1_{32378F52-DA73-F746-93D6-9A99D9DE52D6}" xr6:coauthVersionLast="45" xr6:coauthVersionMax="45" xr10:uidLastSave="{00000000-0000-0000-0000-000000000000}"/>
  <bookViews>
    <workbookView xWindow="0" yWindow="460" windowWidth="25380" windowHeight="15540" tabRatio="542" xr2:uid="{00000000-000D-0000-FFFF-FFFF00000000}"/>
  </bookViews>
  <sheets>
    <sheet name="Indice" sheetId="17" r:id="rId1"/>
    <sheet name="1. EstructuraCIIU4-PobOcupada" sheetId="3" r:id="rId2"/>
    <sheet name="2. Visor de datos" sheetId="14" r:id="rId3"/>
    <sheet name="Ciud" sheetId="29" state="veryHidden" r:id="rId4"/>
    <sheet name="Nac" sheetId="28" state="veryHidden" r:id="rId5"/>
    <sheet name="Gru_Nac" sheetId="31" state="veryHidden" r:id="rId6"/>
    <sheet name="listas" sheetId="27" state="veryHidden" r:id="rId7"/>
  </sheets>
  <definedNames>
    <definedName name="_xlnm._FilterDatabase" localSheetId="1" hidden="1">'1. EstructuraCIIU4-PobOcupada'!$A$3:$G$242</definedName>
    <definedName name="_xlnm._FilterDatabase" localSheetId="2" hidden="1">'2. Visor de datos'!$B$25:$E$25</definedName>
    <definedName name="_xlnm._FilterDatabase" localSheetId="3" hidden="1">Ciud!$C$326:$G$2183</definedName>
    <definedName name="_xlnm._FilterDatabase" localSheetId="4" hidden="1">Nac!$C$77:$H$746</definedName>
    <definedName name="Actividades_artísticas__entretenimiento__recreación_y_otras_actividades_de_servicios">#REF!</definedName>
    <definedName name="Actividades_financieras_y_de_seguros">#REF!</definedName>
    <definedName name="Actividades_Inmobiliarias">#REF!</definedName>
    <definedName name="Actividades_profesionales__científicas__técnicas_y_servicios_administrativos">#REF!</definedName>
    <definedName name="Actividadesartísticasentretenimientorecreaciónyotrasactividadesdeservicios">#REF!</definedName>
    <definedName name="Actividadesfinancierasydeseguros">#REF!</definedName>
    <definedName name="ActividadesInmobiliarias">#REF!</definedName>
    <definedName name="Actividadesprofesionalescientíficastécnicasyserviciosadministrativos">#REF!</definedName>
    <definedName name="Administración_pública_y_defensa__educación_y_atención_de_la_salud_humana">#REF!</definedName>
    <definedName name="Administraciónpúblicaydefensaeducaciónyatencióndelasaludhumana">#REF!</definedName>
    <definedName name="Admon">listas!$O$4:$O$8</definedName>
    <definedName name="Agricultura">listas!$C$4:$C$6</definedName>
    <definedName name="Agricultura__pesca__ganadería__caza_y_silvicultura">#REF!</definedName>
    <definedName name="Agriculturapescaganaderíacazaysilvicultura">#REF!</definedName>
    <definedName name="Alojamiento">listas!$J$4:$J$5</definedName>
    <definedName name="Alojamiento_y_servicios_de_comida">#REF!</definedName>
    <definedName name="Alojamientoyserviciosdecomida">#REF!</definedName>
    <definedName name="Artes">listas!$P$4:$P$12</definedName>
    <definedName name="Comercio">listas!$H$4:$H$6</definedName>
    <definedName name="Comercio_y_reparación_de_vehículos">#REF!</definedName>
    <definedName name="Comercioyreparacióndevehículos">#REF!</definedName>
    <definedName name="Construccion">listas!$G$4:$G$6</definedName>
    <definedName name="Construcción">#REF!</definedName>
    <definedName name="Explotación">#REF!</definedName>
    <definedName name="Explotación_de_Minas_y_Canteras">#REF!</definedName>
    <definedName name="ExplotacióndeMinasyCanteras">#REF!</definedName>
    <definedName name="financiera">listas!$L$4:$L$6</definedName>
    <definedName name="gas">listas!$F$4:$F$8</definedName>
    <definedName name="Industria_manufacturera">#REF!</definedName>
    <definedName name="Industriamanufacturera">#REF!</definedName>
    <definedName name="informacion">listas!$K$4:$K$9</definedName>
    <definedName name="Información_y_telecomunicaciones">#REF!</definedName>
    <definedName name="Informaciónytelecomunicaciones">#REF!</definedName>
    <definedName name="inmobiliaria">listas!$M$4</definedName>
    <definedName name="manufactura">listas!$E$4:$E$27</definedName>
    <definedName name="minas">listas!$D$4:$D$8</definedName>
    <definedName name="mun">listas!$S$1:$S$24</definedName>
    <definedName name="muni">listas!$S$2:$S$24</definedName>
    <definedName name="Otro">#REF!</definedName>
    <definedName name="profesionales">listas!$N$4:$N$16</definedName>
    <definedName name="Suministro_de_Electricidad_Gas_y_Agua">#REF!</definedName>
    <definedName name="SuministrodeElectricidadGasyAgua">#REF!</definedName>
    <definedName name="Todas">#REF!</definedName>
    <definedName name="Transporte">listas!$I$4:$I$8</definedName>
    <definedName name="Transporte_y_almacenamiento">#REF!</definedName>
    <definedName name="Transporteyalmacenamiento">#REF!</definedName>
  </definedNames>
  <calcPr calcId="191029"/>
  <pivotCaches>
    <pivotCache cacheId="1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2" i="3" l="1"/>
  <c r="E241" i="3"/>
  <c r="E240" i="3"/>
  <c r="E239" i="3"/>
  <c r="E237" i="3"/>
  <c r="E234" i="3"/>
  <c r="E232" i="3"/>
  <c r="E231" i="3"/>
  <c r="E230" i="3"/>
  <c r="E229" i="3"/>
  <c r="E227" i="3"/>
  <c r="E223" i="3"/>
  <c r="E220" i="3"/>
  <c r="E214" i="3"/>
  <c r="E211" i="3"/>
  <c r="E207" i="3"/>
  <c r="E204" i="3"/>
  <c r="E201" i="3"/>
  <c r="E199" i="3"/>
  <c r="E196" i="3"/>
  <c r="E193" i="3"/>
  <c r="E192" i="3"/>
  <c r="E189" i="3"/>
  <c r="E187" i="3"/>
  <c r="E185" i="3"/>
  <c r="E183" i="3"/>
  <c r="E181" i="3"/>
  <c r="E179" i="3"/>
  <c r="E177" i="3"/>
  <c r="E174" i="3"/>
  <c r="E171" i="3"/>
  <c r="E167" i="3"/>
  <c r="E165" i="3"/>
  <c r="E164" i="3"/>
  <c r="E160" i="3"/>
  <c r="E158" i="3"/>
  <c r="E156" i="3"/>
  <c r="E154" i="3"/>
  <c r="E151" i="3"/>
  <c r="E147" i="3"/>
  <c r="E145" i="3"/>
  <c r="E143" i="3"/>
  <c r="E141" i="3"/>
  <c r="E139" i="3"/>
  <c r="E136" i="3"/>
  <c r="E127" i="3"/>
  <c r="E120" i="3"/>
  <c r="E116" i="3"/>
  <c r="E112" i="3"/>
  <c r="E109" i="3"/>
  <c r="E108" i="3"/>
  <c r="E107" i="3"/>
  <c r="E104" i="3"/>
  <c r="E103" i="3"/>
  <c r="E102" i="3"/>
  <c r="E99" i="3"/>
  <c r="E97" i="3"/>
  <c r="E91" i="3"/>
  <c r="E89" i="3"/>
  <c r="E86" i="3"/>
  <c r="E83" i="3"/>
  <c r="E81" i="3"/>
  <c r="E75" i="3"/>
  <c r="E68" i="3"/>
  <c r="E65" i="3"/>
  <c r="E62" i="3"/>
  <c r="E60" i="3"/>
  <c r="E58" i="3"/>
  <c r="E57" i="3"/>
  <c r="E54" i="3"/>
  <c r="E52" i="3"/>
  <c r="E50" i="3"/>
  <c r="E49" i="3"/>
  <c r="E44" i="3"/>
  <c r="E42" i="3"/>
  <c r="E39" i="3"/>
  <c r="E37" i="3"/>
  <c r="E36" i="3"/>
  <c r="E35" i="3"/>
  <c r="E26" i="3"/>
  <c r="E24" i="3"/>
  <c r="E21" i="3"/>
  <c r="E19" i="3"/>
  <c r="E17" i="3"/>
  <c r="E15" i="3"/>
  <c r="E11" i="3"/>
  <c r="E4" i="3"/>
  <c r="H37" i="14" l="1"/>
  <c r="E26" i="14"/>
  <c r="G56" i="14"/>
  <c r="F25" i="14" l="1"/>
  <c r="D327" i="29" l="1"/>
  <c r="D328" i="29"/>
  <c r="D329" i="29"/>
  <c r="D330" i="29"/>
  <c r="D331" i="29"/>
  <c r="D332" i="29"/>
  <c r="D333" i="29"/>
  <c r="D334" i="29"/>
  <c r="D335" i="29"/>
  <c r="D336" i="29"/>
  <c r="D337" i="29"/>
  <c r="D338" i="29"/>
  <c r="D339" i="29"/>
  <c r="D340" i="29"/>
  <c r="D341" i="29"/>
  <c r="D342" i="29"/>
  <c r="D343" i="29"/>
  <c r="D344" i="29"/>
  <c r="D345" i="29"/>
  <c r="D346" i="29"/>
  <c r="D347" i="29"/>
  <c r="D348" i="29"/>
  <c r="D349" i="29"/>
  <c r="D350" i="29"/>
  <c r="D351" i="29"/>
  <c r="D352" i="29"/>
  <c r="D353" i="29"/>
  <c r="D354" i="29"/>
  <c r="D355" i="29"/>
  <c r="D356" i="29"/>
  <c r="D357" i="29"/>
  <c r="D358" i="29"/>
  <c r="D359" i="29"/>
  <c r="D360" i="29"/>
  <c r="D361" i="29"/>
  <c r="D362" i="29"/>
  <c r="D363" i="29"/>
  <c r="D364" i="29"/>
  <c r="D365" i="29"/>
  <c r="D366" i="29"/>
  <c r="D367" i="29"/>
  <c r="D368" i="29"/>
  <c r="D369" i="29"/>
  <c r="D370" i="29"/>
  <c r="D371" i="29"/>
  <c r="D372" i="29"/>
  <c r="D373" i="29"/>
  <c r="D374" i="29"/>
  <c r="D375" i="29"/>
  <c r="D376" i="29"/>
  <c r="D377" i="29"/>
  <c r="D378" i="29"/>
  <c r="D379" i="29"/>
  <c r="D380" i="29"/>
  <c r="D381" i="29"/>
  <c r="D382" i="29"/>
  <c r="D383" i="29"/>
  <c r="D384" i="29"/>
  <c r="D385" i="29"/>
  <c r="D386" i="29"/>
  <c r="D387" i="29"/>
  <c r="D388" i="29"/>
  <c r="D389" i="29"/>
  <c r="D390" i="29"/>
  <c r="D391" i="29"/>
  <c r="D392" i="29"/>
  <c r="D393" i="29"/>
  <c r="D394" i="29"/>
  <c r="D395" i="29"/>
  <c r="D396" i="29"/>
  <c r="D397" i="29"/>
  <c r="D398" i="29"/>
  <c r="D399" i="29"/>
  <c r="D400" i="29"/>
  <c r="D401" i="29"/>
  <c r="D402" i="29"/>
  <c r="D403" i="29"/>
  <c r="D404" i="29"/>
  <c r="D405" i="29"/>
  <c r="D406" i="29"/>
  <c r="D407" i="29"/>
  <c r="D408" i="29"/>
  <c r="D409" i="29"/>
  <c r="D410" i="29"/>
  <c r="D411" i="29"/>
  <c r="D412" i="29"/>
  <c r="D413" i="29"/>
  <c r="D414" i="29"/>
  <c r="D415" i="29"/>
  <c r="D416" i="29"/>
  <c r="D417" i="29"/>
  <c r="D418" i="29"/>
  <c r="D419" i="29"/>
  <c r="D420" i="29"/>
  <c r="D421" i="29"/>
  <c r="D422" i="29"/>
  <c r="D423" i="29"/>
  <c r="D424" i="29"/>
  <c r="D425" i="29"/>
  <c r="D426" i="29"/>
  <c r="D427" i="29"/>
  <c r="D428" i="29"/>
  <c r="D429" i="29"/>
  <c r="D430" i="29"/>
  <c r="D431" i="29"/>
  <c r="D432" i="29"/>
  <c r="D433" i="29"/>
  <c r="D434" i="29"/>
  <c r="D435" i="29"/>
  <c r="D436" i="29"/>
  <c r="D437" i="29"/>
  <c r="D438" i="29"/>
  <c r="D439" i="29"/>
  <c r="D440" i="29"/>
  <c r="D441" i="29"/>
  <c r="D442" i="29"/>
  <c r="D443" i="29"/>
  <c r="D444" i="29"/>
  <c r="D445" i="29"/>
  <c r="D446" i="29"/>
  <c r="D447" i="29"/>
  <c r="D448" i="29"/>
  <c r="D449" i="29"/>
  <c r="D450" i="29"/>
  <c r="D451" i="29"/>
  <c r="D452" i="29"/>
  <c r="D453" i="29"/>
  <c r="D454" i="29"/>
  <c r="D455" i="29"/>
  <c r="D456" i="29"/>
  <c r="D457" i="29"/>
  <c r="D458" i="29"/>
  <c r="D459" i="29"/>
  <c r="D460" i="29"/>
  <c r="D461" i="29"/>
  <c r="D462" i="29"/>
  <c r="D463" i="29"/>
  <c r="D464" i="29"/>
  <c r="D465" i="29"/>
  <c r="D466" i="29"/>
  <c r="D467" i="29"/>
  <c r="D468" i="29"/>
  <c r="D469" i="29"/>
  <c r="D470" i="29"/>
  <c r="D471" i="29"/>
  <c r="D472" i="29"/>
  <c r="D473" i="29"/>
  <c r="D474" i="29"/>
  <c r="D475" i="29"/>
  <c r="D476" i="29"/>
  <c r="D477" i="29"/>
  <c r="D478" i="29"/>
  <c r="D479" i="29"/>
  <c r="D480" i="29"/>
  <c r="D481" i="29"/>
  <c r="D482" i="29"/>
  <c r="D483" i="29"/>
  <c r="D484" i="29"/>
  <c r="D485" i="29"/>
  <c r="D486" i="29"/>
  <c r="D487" i="29"/>
  <c r="D488" i="29"/>
  <c r="D489" i="29"/>
  <c r="D490" i="29"/>
  <c r="D491" i="29"/>
  <c r="D492" i="29"/>
  <c r="D493" i="29"/>
  <c r="D494" i="29"/>
  <c r="D495" i="29"/>
  <c r="D496" i="29"/>
  <c r="D497" i="29"/>
  <c r="D498" i="29"/>
  <c r="D499" i="29"/>
  <c r="D500" i="29"/>
  <c r="D501" i="29"/>
  <c r="D502" i="29"/>
  <c r="D503" i="29"/>
  <c r="D504" i="29"/>
  <c r="D505" i="29"/>
  <c r="D506" i="29"/>
  <c r="D507" i="29"/>
  <c r="D508" i="29"/>
  <c r="D509" i="29"/>
  <c r="D510" i="29"/>
  <c r="D511" i="29"/>
  <c r="D512" i="29"/>
  <c r="D513" i="29"/>
  <c r="D514" i="29"/>
  <c r="D515" i="29"/>
  <c r="D516" i="29"/>
  <c r="D517" i="29"/>
  <c r="D518" i="29"/>
  <c r="D519" i="29"/>
  <c r="D520" i="29"/>
  <c r="D521" i="29"/>
  <c r="D522" i="29"/>
  <c r="D523" i="29"/>
  <c r="D524" i="29"/>
  <c r="D525" i="29"/>
  <c r="D526" i="29"/>
  <c r="D527" i="29"/>
  <c r="D528" i="29"/>
  <c r="D529" i="29"/>
  <c r="D530" i="29"/>
  <c r="D531" i="29"/>
  <c r="D532" i="29"/>
  <c r="D533" i="29"/>
  <c r="D534" i="29"/>
  <c r="D535" i="29"/>
  <c r="D536" i="29"/>
  <c r="D537" i="29"/>
  <c r="D538" i="29"/>
  <c r="D539" i="29"/>
  <c r="D540" i="29"/>
  <c r="D541" i="29"/>
  <c r="D542" i="29"/>
  <c r="D543" i="29"/>
  <c r="D544" i="29"/>
  <c r="D545" i="29"/>
  <c r="D546" i="29"/>
  <c r="D547" i="29"/>
  <c r="D548" i="29"/>
  <c r="D549" i="29"/>
  <c r="D550" i="29"/>
  <c r="D551" i="29"/>
  <c r="D552" i="29"/>
  <c r="D553" i="29"/>
  <c r="D554" i="29"/>
  <c r="D555" i="29"/>
  <c r="D556" i="29"/>
  <c r="D557" i="29"/>
  <c r="D558" i="29"/>
  <c r="D559" i="29"/>
  <c r="D560" i="29"/>
  <c r="D561" i="29"/>
  <c r="D562" i="29"/>
  <c r="D563" i="29"/>
  <c r="D564" i="29"/>
  <c r="D565" i="29"/>
  <c r="D566" i="29"/>
  <c r="D567" i="29"/>
  <c r="D568" i="29"/>
  <c r="D569" i="29"/>
  <c r="D570" i="29"/>
  <c r="D571" i="29"/>
  <c r="D572" i="29"/>
  <c r="D573" i="29"/>
  <c r="D574" i="29"/>
  <c r="D575" i="29"/>
  <c r="D576" i="29"/>
  <c r="D577" i="29"/>
  <c r="D578" i="29"/>
  <c r="D579" i="29"/>
  <c r="D580" i="29"/>
  <c r="D581" i="29"/>
  <c r="D582" i="29"/>
  <c r="D583" i="29"/>
  <c r="D584" i="29"/>
  <c r="D585" i="29"/>
  <c r="D586" i="29"/>
  <c r="D587" i="29"/>
  <c r="D588" i="29"/>
  <c r="D589" i="29"/>
  <c r="D590" i="29"/>
  <c r="D591" i="29"/>
  <c r="D592" i="29"/>
  <c r="D593" i="29"/>
  <c r="D594" i="29"/>
  <c r="D595" i="29"/>
  <c r="D596" i="29"/>
  <c r="D597" i="29"/>
  <c r="D598" i="29"/>
  <c r="D599" i="29"/>
  <c r="D600" i="29"/>
  <c r="D601" i="29"/>
  <c r="D602" i="29"/>
  <c r="D603" i="29"/>
  <c r="D604" i="29"/>
  <c r="D605" i="29"/>
  <c r="D606" i="29"/>
  <c r="D607" i="29"/>
  <c r="D608" i="29"/>
  <c r="D609" i="29"/>
  <c r="D610" i="29"/>
  <c r="D611" i="29"/>
  <c r="D612" i="29"/>
  <c r="D613" i="29"/>
  <c r="D614" i="29"/>
  <c r="D615" i="29"/>
  <c r="D616" i="29"/>
  <c r="D617" i="29"/>
  <c r="D618" i="29"/>
  <c r="D619" i="29"/>
  <c r="D620" i="29"/>
  <c r="D621" i="29"/>
  <c r="D622" i="29"/>
  <c r="D623" i="29"/>
  <c r="D624" i="29"/>
  <c r="D625" i="29"/>
  <c r="D626" i="29"/>
  <c r="D627" i="29"/>
  <c r="D628" i="29"/>
  <c r="D629" i="29"/>
  <c r="D630" i="29"/>
  <c r="D631" i="29"/>
  <c r="D632" i="29"/>
  <c r="D633" i="29"/>
  <c r="D634" i="29"/>
  <c r="D635" i="29"/>
  <c r="D636" i="29"/>
  <c r="D637" i="29"/>
  <c r="D638" i="29"/>
  <c r="D639" i="29"/>
  <c r="D640" i="29"/>
  <c r="D641" i="29"/>
  <c r="D642" i="29"/>
  <c r="D643" i="29"/>
  <c r="D644" i="29"/>
  <c r="D645" i="29"/>
  <c r="D646" i="29"/>
  <c r="D647" i="29"/>
  <c r="D648" i="29"/>
  <c r="D649" i="29"/>
  <c r="D650" i="29"/>
  <c r="D651" i="29"/>
  <c r="D652" i="29"/>
  <c r="D653" i="29"/>
  <c r="D654" i="29"/>
  <c r="D655" i="29"/>
  <c r="D656" i="29"/>
  <c r="D657" i="29"/>
  <c r="D658" i="29"/>
  <c r="D659" i="29"/>
  <c r="D660" i="29"/>
  <c r="D661" i="29"/>
  <c r="D662" i="29"/>
  <c r="D663" i="29"/>
  <c r="D664" i="29"/>
  <c r="D665" i="29"/>
  <c r="D666" i="29"/>
  <c r="D667" i="29"/>
  <c r="D668" i="29"/>
  <c r="D669" i="29"/>
  <c r="D670" i="29"/>
  <c r="D671" i="29"/>
  <c r="D672" i="29"/>
  <c r="D673" i="29"/>
  <c r="D674" i="29"/>
  <c r="D675" i="29"/>
  <c r="D676" i="29"/>
  <c r="D677" i="29"/>
  <c r="D678" i="29"/>
  <c r="D679" i="29"/>
  <c r="D680" i="29"/>
  <c r="D681" i="29"/>
  <c r="D682" i="29"/>
  <c r="D683" i="29"/>
  <c r="D684" i="29"/>
  <c r="D685" i="29"/>
  <c r="D686" i="29"/>
  <c r="D687" i="29"/>
  <c r="D688" i="29"/>
  <c r="D689" i="29"/>
  <c r="D690" i="29"/>
  <c r="D691" i="29"/>
  <c r="D692" i="29"/>
  <c r="D693" i="29"/>
  <c r="D694" i="29"/>
  <c r="D695" i="29"/>
  <c r="D696" i="29"/>
  <c r="D697" i="29"/>
  <c r="D698" i="29"/>
  <c r="D699" i="29"/>
  <c r="D700" i="29"/>
  <c r="D701" i="29"/>
  <c r="D702" i="29"/>
  <c r="D703" i="29"/>
  <c r="D704" i="29"/>
  <c r="D705" i="29"/>
  <c r="D706" i="29"/>
  <c r="D707" i="29"/>
  <c r="D708" i="29"/>
  <c r="D709" i="29"/>
  <c r="D710" i="29"/>
  <c r="D711" i="29"/>
  <c r="D712" i="29"/>
  <c r="D713" i="29"/>
  <c r="D714" i="29"/>
  <c r="D715" i="29"/>
  <c r="D716" i="29"/>
  <c r="D717" i="29"/>
  <c r="D718" i="29"/>
  <c r="D719" i="29"/>
  <c r="D720" i="29"/>
  <c r="D721" i="29"/>
  <c r="D722" i="29"/>
  <c r="D723" i="29"/>
  <c r="D724" i="29"/>
  <c r="D725" i="29"/>
  <c r="D726" i="29"/>
  <c r="D727" i="29"/>
  <c r="D728" i="29"/>
  <c r="D729" i="29"/>
  <c r="D730" i="29"/>
  <c r="D731" i="29"/>
  <c r="D732" i="29"/>
  <c r="D733" i="29"/>
  <c r="D734" i="29"/>
  <c r="D735" i="29"/>
  <c r="D736" i="29"/>
  <c r="D737" i="29"/>
  <c r="D738" i="29"/>
  <c r="D739" i="29"/>
  <c r="D740" i="29"/>
  <c r="D741" i="29"/>
  <c r="D742" i="29"/>
  <c r="D743" i="29"/>
  <c r="D744" i="29"/>
  <c r="D745" i="29"/>
  <c r="D746" i="29"/>
  <c r="D747" i="29"/>
  <c r="D748" i="29"/>
  <c r="D749" i="29"/>
  <c r="D750" i="29"/>
  <c r="D751" i="29"/>
  <c r="D752" i="29"/>
  <c r="D753" i="29"/>
  <c r="D754" i="29"/>
  <c r="D755" i="29"/>
  <c r="D756" i="29"/>
  <c r="D757" i="29"/>
  <c r="D758" i="29"/>
  <c r="D759" i="29"/>
  <c r="D760" i="29"/>
  <c r="D761" i="29"/>
  <c r="D762" i="29"/>
  <c r="D763" i="29"/>
  <c r="D764" i="29"/>
  <c r="D765" i="29"/>
  <c r="D766" i="29"/>
  <c r="D767" i="29"/>
  <c r="D768" i="29"/>
  <c r="D769" i="29"/>
  <c r="D770" i="29"/>
  <c r="D771" i="29"/>
  <c r="D772" i="29"/>
  <c r="D773" i="29"/>
  <c r="D774" i="29"/>
  <c r="D775" i="29"/>
  <c r="D776" i="29"/>
  <c r="D777" i="29"/>
  <c r="D778" i="29"/>
  <c r="D779" i="29"/>
  <c r="D780" i="29"/>
  <c r="D781" i="29"/>
  <c r="D782" i="29"/>
  <c r="D783" i="29"/>
  <c r="D784" i="29"/>
  <c r="D785" i="29"/>
  <c r="D786" i="29"/>
  <c r="D787" i="29"/>
  <c r="D788" i="29"/>
  <c r="D789" i="29"/>
  <c r="D790" i="29"/>
  <c r="D791" i="29"/>
  <c r="D792" i="29"/>
  <c r="D793" i="29"/>
  <c r="D794" i="29"/>
  <c r="D795" i="29"/>
  <c r="D796" i="29"/>
  <c r="D797" i="29"/>
  <c r="D798" i="29"/>
  <c r="D799" i="29"/>
  <c r="D800" i="29"/>
  <c r="D801" i="29"/>
  <c r="D802" i="29"/>
  <c r="D803" i="29"/>
  <c r="D804" i="29"/>
  <c r="D805" i="29"/>
  <c r="D806" i="29"/>
  <c r="D807" i="29"/>
  <c r="D808" i="29"/>
  <c r="D809" i="29"/>
  <c r="D810" i="29"/>
  <c r="D811" i="29"/>
  <c r="D812" i="29"/>
  <c r="D813" i="29"/>
  <c r="D814" i="29"/>
  <c r="D815" i="29"/>
  <c r="D816" i="29"/>
  <c r="D817" i="29"/>
  <c r="D818" i="29"/>
  <c r="D819" i="29"/>
  <c r="D820" i="29"/>
  <c r="D821" i="29"/>
  <c r="D822" i="29"/>
  <c r="D823" i="29"/>
  <c r="D824" i="29"/>
  <c r="D825" i="29"/>
  <c r="D826" i="29"/>
  <c r="D827" i="29"/>
  <c r="D828" i="29"/>
  <c r="D829" i="29"/>
  <c r="D830" i="29"/>
  <c r="D831" i="29"/>
  <c r="D832" i="29"/>
  <c r="D833" i="29"/>
  <c r="D834" i="29"/>
  <c r="D835" i="29"/>
  <c r="D836" i="29"/>
  <c r="D837" i="29"/>
  <c r="D838" i="29"/>
  <c r="D839" i="29"/>
  <c r="D840" i="29"/>
  <c r="D841" i="29"/>
  <c r="D842" i="29"/>
  <c r="D843" i="29"/>
  <c r="D844" i="29"/>
  <c r="D845" i="29"/>
  <c r="D846" i="29"/>
  <c r="D847" i="29"/>
  <c r="D848" i="29"/>
  <c r="D849" i="29"/>
  <c r="D850" i="29"/>
  <c r="D851" i="29"/>
  <c r="D852" i="29"/>
  <c r="D853" i="29"/>
  <c r="D854" i="29"/>
  <c r="D855" i="29"/>
  <c r="D856" i="29"/>
  <c r="D857" i="29"/>
  <c r="D858" i="29"/>
  <c r="D859" i="29"/>
  <c r="D860" i="29"/>
  <c r="D861" i="29"/>
  <c r="D862" i="29"/>
  <c r="D863" i="29"/>
  <c r="D864" i="29"/>
  <c r="D865" i="29"/>
  <c r="D866" i="29"/>
  <c r="D867" i="29"/>
  <c r="D868" i="29"/>
  <c r="D869" i="29"/>
  <c r="D870" i="29"/>
  <c r="D871" i="29"/>
  <c r="D872" i="29"/>
  <c r="D873" i="29"/>
  <c r="D874" i="29"/>
  <c r="D875" i="29"/>
  <c r="D876" i="29"/>
  <c r="D877" i="29"/>
  <c r="D878" i="29"/>
  <c r="D879" i="29"/>
  <c r="D880" i="29"/>
  <c r="D881" i="29"/>
  <c r="D882" i="29"/>
  <c r="D883" i="29"/>
  <c r="D884" i="29"/>
  <c r="D885" i="29"/>
  <c r="D886" i="29"/>
  <c r="D887" i="29"/>
  <c r="D888" i="29"/>
  <c r="D889" i="29"/>
  <c r="D890" i="29"/>
  <c r="D891" i="29"/>
  <c r="D892" i="29"/>
  <c r="D893" i="29"/>
  <c r="D894" i="29"/>
  <c r="D895" i="29"/>
  <c r="D896" i="29"/>
  <c r="D897" i="29"/>
  <c r="D898" i="29"/>
  <c r="D899" i="29"/>
  <c r="D900" i="29"/>
  <c r="D901" i="29"/>
  <c r="D902" i="29"/>
  <c r="D903" i="29"/>
  <c r="D904" i="29"/>
  <c r="D905" i="29"/>
  <c r="D906" i="29"/>
  <c r="D907" i="29"/>
  <c r="D908" i="29"/>
  <c r="D909" i="29"/>
  <c r="D910" i="29"/>
  <c r="D911" i="29"/>
  <c r="D912" i="29"/>
  <c r="D913" i="29"/>
  <c r="D914" i="29"/>
  <c r="D915" i="29"/>
  <c r="D916" i="29"/>
  <c r="D917" i="29"/>
  <c r="D918" i="29"/>
  <c r="D919" i="29"/>
  <c r="D920" i="29"/>
  <c r="D921" i="29"/>
  <c r="D922" i="29"/>
  <c r="D923" i="29"/>
  <c r="D924" i="29"/>
  <c r="D925" i="29"/>
  <c r="D926" i="29"/>
  <c r="D927" i="29"/>
  <c r="D928" i="29"/>
  <c r="D929" i="29"/>
  <c r="D930" i="29"/>
  <c r="D931" i="29"/>
  <c r="D932" i="29"/>
  <c r="D933" i="29"/>
  <c r="D934" i="29"/>
  <c r="D935" i="29"/>
  <c r="D936" i="29"/>
  <c r="D937" i="29"/>
  <c r="D938" i="29"/>
  <c r="D939" i="29"/>
  <c r="D940" i="29"/>
  <c r="D941" i="29"/>
  <c r="D942" i="29"/>
  <c r="D943" i="29"/>
  <c r="D944" i="29"/>
  <c r="D945" i="29"/>
  <c r="D946" i="29"/>
  <c r="D947" i="29"/>
  <c r="D948" i="29"/>
  <c r="D949" i="29"/>
  <c r="D950" i="29"/>
  <c r="D951" i="29"/>
  <c r="D952" i="29"/>
  <c r="D953" i="29"/>
  <c r="D954" i="29"/>
  <c r="D955" i="29"/>
  <c r="D956" i="29"/>
  <c r="D957" i="29"/>
  <c r="D958" i="29"/>
  <c r="D959" i="29"/>
  <c r="D960" i="29"/>
  <c r="D961" i="29"/>
  <c r="D962" i="29"/>
  <c r="D963" i="29"/>
  <c r="D964" i="29"/>
  <c r="D965" i="29"/>
  <c r="D966" i="29"/>
  <c r="D967" i="29"/>
  <c r="D968" i="29"/>
  <c r="D969" i="29"/>
  <c r="D970" i="29"/>
  <c r="D971" i="29"/>
  <c r="D972" i="29"/>
  <c r="D973" i="29"/>
  <c r="D974" i="29"/>
  <c r="D975" i="29"/>
  <c r="D976" i="29"/>
  <c r="D977" i="29"/>
  <c r="D978" i="29"/>
  <c r="D979" i="29"/>
  <c r="D980" i="29"/>
  <c r="D981" i="29"/>
  <c r="D982" i="29"/>
  <c r="D983" i="29"/>
  <c r="D984" i="29"/>
  <c r="D985" i="29"/>
  <c r="D986" i="29"/>
  <c r="D987" i="29"/>
  <c r="D988" i="29"/>
  <c r="D989" i="29"/>
  <c r="D990" i="29"/>
  <c r="D991" i="29"/>
  <c r="D992" i="29"/>
  <c r="D993" i="29"/>
  <c r="D994" i="29"/>
  <c r="D995" i="29"/>
  <c r="D996" i="29"/>
  <c r="D997" i="29"/>
  <c r="D998" i="29"/>
  <c r="D999" i="29"/>
  <c r="D1000" i="29"/>
  <c r="D1001" i="29"/>
  <c r="D1002" i="29"/>
  <c r="D1003" i="29"/>
  <c r="D1004" i="29"/>
  <c r="D1005" i="29"/>
  <c r="D1006" i="29"/>
  <c r="D1007" i="29"/>
  <c r="D1008" i="29"/>
  <c r="D1009" i="29"/>
  <c r="D1010" i="29"/>
  <c r="D1011" i="29"/>
  <c r="D1012" i="29"/>
  <c r="D1013" i="29"/>
  <c r="D1014" i="29"/>
  <c r="D1015" i="29"/>
  <c r="D1016" i="29"/>
  <c r="D1017" i="29"/>
  <c r="D1018" i="29"/>
  <c r="D1019" i="29"/>
  <c r="D1020" i="29"/>
  <c r="D1021" i="29"/>
  <c r="D1022" i="29"/>
  <c r="D1023" i="29"/>
  <c r="D1024" i="29"/>
  <c r="D1025" i="29"/>
  <c r="D1026" i="29"/>
  <c r="D1027" i="29"/>
  <c r="D1028" i="29"/>
  <c r="D1029" i="29"/>
  <c r="D1030" i="29"/>
  <c r="D1031" i="29"/>
  <c r="D1032" i="29"/>
  <c r="D1033" i="29"/>
  <c r="D1034" i="29"/>
  <c r="D1035" i="29"/>
  <c r="D1036" i="29"/>
  <c r="D1037" i="29"/>
  <c r="D1038" i="29"/>
  <c r="D1039" i="29"/>
  <c r="D1040" i="29"/>
  <c r="D1041" i="29"/>
  <c r="D1042" i="29"/>
  <c r="D1043" i="29"/>
  <c r="D1044" i="29"/>
  <c r="D1045" i="29"/>
  <c r="D1046" i="29"/>
  <c r="D1047" i="29"/>
  <c r="D1048" i="29"/>
  <c r="D1049" i="29"/>
  <c r="D1050" i="29"/>
  <c r="D1051" i="29"/>
  <c r="D1052" i="29"/>
  <c r="D1053" i="29"/>
  <c r="D1054" i="29"/>
  <c r="D1055" i="29"/>
  <c r="D1056" i="29"/>
  <c r="D1057" i="29"/>
  <c r="D1058" i="29"/>
  <c r="D1059" i="29"/>
  <c r="D1060" i="29"/>
  <c r="D1061" i="29"/>
  <c r="D1062" i="29"/>
  <c r="D1063" i="29"/>
  <c r="D1064" i="29"/>
  <c r="D1065" i="29"/>
  <c r="D1066" i="29"/>
  <c r="D1067" i="29"/>
  <c r="D1068" i="29"/>
  <c r="D1069" i="29"/>
  <c r="D1070" i="29"/>
  <c r="D1071" i="29"/>
  <c r="D1072" i="29"/>
  <c r="D1073" i="29"/>
  <c r="D1074" i="29"/>
  <c r="D1075" i="29"/>
  <c r="D1076" i="29"/>
  <c r="D1077" i="29"/>
  <c r="D1078" i="29"/>
  <c r="D1079" i="29"/>
  <c r="D1080" i="29"/>
  <c r="D1081" i="29"/>
  <c r="D1082" i="29"/>
  <c r="D1083" i="29"/>
  <c r="D1084" i="29"/>
  <c r="D1085" i="29"/>
  <c r="D1086" i="29"/>
  <c r="D1087" i="29"/>
  <c r="D1088" i="29"/>
  <c r="D1089" i="29"/>
  <c r="D1090" i="29"/>
  <c r="D1091" i="29"/>
  <c r="D1092" i="29"/>
  <c r="D1093" i="29"/>
  <c r="D1094" i="29"/>
  <c r="D1095" i="29"/>
  <c r="D1096" i="29"/>
  <c r="D1097" i="29"/>
  <c r="D1098" i="29"/>
  <c r="D1099" i="29"/>
  <c r="D1100" i="29"/>
  <c r="D1101" i="29"/>
  <c r="D1102" i="29"/>
  <c r="D1103" i="29"/>
  <c r="D1104" i="29"/>
  <c r="D1105" i="29"/>
  <c r="D1106" i="29"/>
  <c r="D1107" i="29"/>
  <c r="D1108" i="29"/>
  <c r="D1109" i="29"/>
  <c r="D1110" i="29"/>
  <c r="D1111" i="29"/>
  <c r="D1112" i="29"/>
  <c r="D1113" i="29"/>
  <c r="D1114" i="29"/>
  <c r="D1115" i="29"/>
  <c r="D1116" i="29"/>
  <c r="D1117" i="29"/>
  <c r="D1118" i="29"/>
  <c r="D1119" i="29"/>
  <c r="D1120" i="29"/>
  <c r="D1121" i="29"/>
  <c r="D1122" i="29"/>
  <c r="D1123" i="29"/>
  <c r="D1124" i="29"/>
  <c r="D1125" i="29"/>
  <c r="D1126" i="29"/>
  <c r="D1127" i="29"/>
  <c r="D1128" i="29"/>
  <c r="D1129" i="29"/>
  <c r="D1130" i="29"/>
  <c r="D1131" i="29"/>
  <c r="D1132" i="29"/>
  <c r="D1133" i="29"/>
  <c r="D1134" i="29"/>
  <c r="D1135" i="29"/>
  <c r="D1136" i="29"/>
  <c r="D1137" i="29"/>
  <c r="D1138" i="29"/>
  <c r="D1139" i="29"/>
  <c r="D1140" i="29"/>
  <c r="D1141" i="29"/>
  <c r="D1142" i="29"/>
  <c r="D1143" i="29"/>
  <c r="D1144" i="29"/>
  <c r="D1145" i="29"/>
  <c r="D1146" i="29"/>
  <c r="D1147" i="29"/>
  <c r="D1148" i="29"/>
  <c r="D1149" i="29"/>
  <c r="D1150" i="29"/>
  <c r="D1151" i="29"/>
  <c r="D1152" i="29"/>
  <c r="D1153" i="29"/>
  <c r="D1154" i="29"/>
  <c r="D1155" i="29"/>
  <c r="D1156" i="29"/>
  <c r="D1157" i="29"/>
  <c r="D1158" i="29"/>
  <c r="D1159" i="29"/>
  <c r="D1160" i="29"/>
  <c r="D1161" i="29"/>
  <c r="D1162" i="29"/>
  <c r="D1163" i="29"/>
  <c r="D1164" i="29"/>
  <c r="D1165" i="29"/>
  <c r="D1166" i="29"/>
  <c r="D1167" i="29"/>
  <c r="D1168" i="29"/>
  <c r="D1169" i="29"/>
  <c r="D1170" i="29"/>
  <c r="D1171" i="29"/>
  <c r="D1172" i="29"/>
  <c r="D1173" i="29"/>
  <c r="D1174" i="29"/>
  <c r="D1175" i="29"/>
  <c r="D1176" i="29"/>
  <c r="D1177" i="29"/>
  <c r="D1178" i="29"/>
  <c r="D1179" i="29"/>
  <c r="D1180" i="29"/>
  <c r="D1181" i="29"/>
  <c r="D1182" i="29"/>
  <c r="D1183" i="29"/>
  <c r="D1184" i="29"/>
  <c r="D1185" i="29"/>
  <c r="D1186" i="29"/>
  <c r="D1187" i="29"/>
  <c r="D1188" i="29"/>
  <c r="D1189" i="29"/>
  <c r="D1190" i="29"/>
  <c r="D1191" i="29"/>
  <c r="D1192" i="29"/>
  <c r="D1193" i="29"/>
  <c r="D1194" i="29"/>
  <c r="D1195" i="29"/>
  <c r="D1196" i="29"/>
  <c r="D1197" i="29"/>
  <c r="D1198" i="29"/>
  <c r="D1199" i="29"/>
  <c r="D1200" i="29"/>
  <c r="D1201" i="29"/>
  <c r="D1202" i="29"/>
  <c r="D1203" i="29"/>
  <c r="D1204" i="29"/>
  <c r="D1205" i="29"/>
  <c r="D1206" i="29"/>
  <c r="D1207" i="29"/>
  <c r="D1208" i="29"/>
  <c r="D1209" i="29"/>
  <c r="D1210" i="29"/>
  <c r="D1211" i="29"/>
  <c r="D1212" i="29"/>
  <c r="D1213" i="29"/>
  <c r="D1214" i="29"/>
  <c r="D1215" i="29"/>
  <c r="D1216" i="29"/>
  <c r="D1217" i="29"/>
  <c r="D1218" i="29"/>
  <c r="D1219" i="29"/>
  <c r="D1220" i="29"/>
  <c r="D1221" i="29"/>
  <c r="D1222" i="29"/>
  <c r="D1223" i="29"/>
  <c r="D1224" i="29"/>
  <c r="D1225" i="29"/>
  <c r="D1226" i="29"/>
  <c r="D1227" i="29"/>
  <c r="D1228" i="29"/>
  <c r="D1229" i="29"/>
  <c r="D1230" i="29"/>
  <c r="D1231" i="29"/>
  <c r="D1232" i="29"/>
  <c r="D1233" i="29"/>
  <c r="D1234" i="29"/>
  <c r="D1235" i="29"/>
  <c r="D1236" i="29"/>
  <c r="D1237" i="29"/>
  <c r="D1238" i="29"/>
  <c r="D1239" i="29"/>
  <c r="D1240" i="29"/>
  <c r="D1241" i="29"/>
  <c r="D1242" i="29"/>
  <c r="D1243" i="29"/>
  <c r="D1244" i="29"/>
  <c r="D1245" i="29"/>
  <c r="D1246" i="29"/>
  <c r="D1247" i="29"/>
  <c r="D1248" i="29"/>
  <c r="D1249" i="29"/>
  <c r="D1250" i="29"/>
  <c r="D1251" i="29"/>
  <c r="D1252" i="29"/>
  <c r="D1253" i="29"/>
  <c r="D1254" i="29"/>
  <c r="D1255" i="29"/>
  <c r="D1256" i="29"/>
  <c r="D1257" i="29"/>
  <c r="D1258" i="29"/>
  <c r="D1259" i="29"/>
  <c r="D1260" i="29"/>
  <c r="D1261" i="29"/>
  <c r="D1262" i="29"/>
  <c r="D1263" i="29"/>
  <c r="D1264" i="29"/>
  <c r="D1265" i="29"/>
  <c r="D1266" i="29"/>
  <c r="D1267" i="29"/>
  <c r="D1268" i="29"/>
  <c r="D1269" i="29"/>
  <c r="D1270" i="29"/>
  <c r="D1271" i="29"/>
  <c r="D1272" i="29"/>
  <c r="D1273" i="29"/>
  <c r="D1274" i="29"/>
  <c r="D1275" i="29"/>
  <c r="D1276" i="29"/>
  <c r="D1277" i="29"/>
  <c r="D1278" i="29"/>
  <c r="D1279" i="29"/>
  <c r="D1280" i="29"/>
  <c r="D1281" i="29"/>
  <c r="D1282" i="29"/>
  <c r="D1283" i="29"/>
  <c r="D1284" i="29"/>
  <c r="D1285" i="29"/>
  <c r="D1286" i="29"/>
  <c r="D1287" i="29"/>
  <c r="D1288" i="29"/>
  <c r="D1289" i="29"/>
  <c r="D1290" i="29"/>
  <c r="D1291" i="29"/>
  <c r="D1292" i="29"/>
  <c r="D1293" i="29"/>
  <c r="D1294" i="29"/>
  <c r="D1295" i="29"/>
  <c r="D1296" i="29"/>
  <c r="D1297" i="29"/>
  <c r="D1298" i="29"/>
  <c r="D1299" i="29"/>
  <c r="D1300" i="29"/>
  <c r="D1301" i="29"/>
  <c r="D1302" i="29"/>
  <c r="D1303" i="29"/>
  <c r="D1304" i="29"/>
  <c r="D1305" i="29"/>
  <c r="D1306" i="29"/>
  <c r="D1307" i="29"/>
  <c r="D1308" i="29"/>
  <c r="D1309" i="29"/>
  <c r="D1310" i="29"/>
  <c r="D1311" i="29"/>
  <c r="D1312" i="29"/>
  <c r="D1313" i="29"/>
  <c r="D1314" i="29"/>
  <c r="D1315" i="29"/>
  <c r="D1316" i="29"/>
  <c r="D1317" i="29"/>
  <c r="D1318" i="29"/>
  <c r="D1319" i="29"/>
  <c r="D1320" i="29"/>
  <c r="D1321" i="29"/>
  <c r="D1322" i="29"/>
  <c r="D1323" i="29"/>
  <c r="D1324" i="29"/>
  <c r="D1325" i="29"/>
  <c r="D1326" i="29"/>
  <c r="D1327" i="29"/>
  <c r="D1328" i="29"/>
  <c r="D1329" i="29"/>
  <c r="D1330" i="29"/>
  <c r="D1331" i="29"/>
  <c r="D1332" i="29"/>
  <c r="D1333" i="29"/>
  <c r="D1334" i="29"/>
  <c r="D1335" i="29"/>
  <c r="D1336" i="29"/>
  <c r="D1337" i="29"/>
  <c r="D1338" i="29"/>
  <c r="D1339" i="29"/>
  <c r="D1340" i="29"/>
  <c r="D1341" i="29"/>
  <c r="D1342" i="29"/>
  <c r="D1343" i="29"/>
  <c r="D1344" i="29"/>
  <c r="D1345" i="29"/>
  <c r="D1346" i="29"/>
  <c r="D1347" i="29"/>
  <c r="D1348" i="29"/>
  <c r="D1349" i="29"/>
  <c r="D1350" i="29"/>
  <c r="D1351" i="29"/>
  <c r="D1352" i="29"/>
  <c r="D1353" i="29"/>
  <c r="D1354" i="29"/>
  <c r="D1355" i="29"/>
  <c r="D1356" i="29"/>
  <c r="D1357" i="29"/>
  <c r="D1358" i="29"/>
  <c r="D1359" i="29"/>
  <c r="D1360" i="29"/>
  <c r="D1361" i="29"/>
  <c r="D1362" i="29"/>
  <c r="D1363" i="29"/>
  <c r="D1364" i="29"/>
  <c r="D1365" i="29"/>
  <c r="D1366" i="29"/>
  <c r="D1367" i="29"/>
  <c r="D1368" i="29"/>
  <c r="D1369" i="29"/>
  <c r="D1370" i="29"/>
  <c r="D1371" i="29"/>
  <c r="D1372" i="29"/>
  <c r="D1373" i="29"/>
  <c r="D1374" i="29"/>
  <c r="D1375" i="29"/>
  <c r="D1376" i="29"/>
  <c r="D1377" i="29"/>
  <c r="D1378" i="29"/>
  <c r="D1379" i="29"/>
  <c r="D1380" i="29"/>
  <c r="D1381" i="29"/>
  <c r="D1382" i="29"/>
  <c r="D1383" i="29"/>
  <c r="D1384" i="29"/>
  <c r="D1385" i="29"/>
  <c r="D1386" i="29"/>
  <c r="D1387" i="29"/>
  <c r="D1388" i="29"/>
  <c r="D1389" i="29"/>
  <c r="D1390" i="29"/>
  <c r="D1391" i="29"/>
  <c r="D1392" i="29"/>
  <c r="D1393" i="29"/>
  <c r="D1394" i="29"/>
  <c r="D1395" i="29"/>
  <c r="D1396" i="29"/>
  <c r="D1397" i="29"/>
  <c r="D1398" i="29"/>
  <c r="D1399" i="29"/>
  <c r="D1400" i="29"/>
  <c r="D1401" i="29"/>
  <c r="D1402" i="29"/>
  <c r="D1403" i="29"/>
  <c r="D1404" i="29"/>
  <c r="D1405" i="29"/>
  <c r="D1406" i="29"/>
  <c r="D1407" i="29"/>
  <c r="D1408" i="29"/>
  <c r="D1409" i="29"/>
  <c r="D1410" i="29"/>
  <c r="D1411" i="29"/>
  <c r="D1412" i="29"/>
  <c r="D1413" i="29"/>
  <c r="D1414" i="29"/>
  <c r="D1415" i="29"/>
  <c r="D1416" i="29"/>
  <c r="D1417" i="29"/>
  <c r="D1418" i="29"/>
  <c r="D1419" i="29"/>
  <c r="D1420" i="29"/>
  <c r="D1421" i="29"/>
  <c r="D1422" i="29"/>
  <c r="D1423" i="29"/>
  <c r="D1424" i="29"/>
  <c r="D1425" i="29"/>
  <c r="D1426" i="29"/>
  <c r="D1427" i="29"/>
  <c r="D1428" i="29"/>
  <c r="D1429" i="29"/>
  <c r="D1430" i="29"/>
  <c r="D1431" i="29"/>
  <c r="D1432" i="29"/>
  <c r="D1433" i="29"/>
  <c r="D1434" i="29"/>
  <c r="D1435" i="29"/>
  <c r="D1436" i="29"/>
  <c r="D1437" i="29"/>
  <c r="D1438" i="29"/>
  <c r="D1439" i="29"/>
  <c r="D1440" i="29"/>
  <c r="D1441" i="29"/>
  <c r="D1442" i="29"/>
  <c r="D1443" i="29"/>
  <c r="D1444" i="29"/>
  <c r="D1445" i="29"/>
  <c r="D1446" i="29"/>
  <c r="D1447" i="29"/>
  <c r="D1448" i="29"/>
  <c r="D1449" i="29"/>
  <c r="D1450" i="29"/>
  <c r="D1451" i="29"/>
  <c r="D1452" i="29"/>
  <c r="D1453" i="29"/>
  <c r="D1454" i="29"/>
  <c r="D1455" i="29"/>
  <c r="D1456" i="29"/>
  <c r="D1457" i="29"/>
  <c r="D1458" i="29"/>
  <c r="D1459" i="29"/>
  <c r="D1460" i="29"/>
  <c r="D1461" i="29"/>
  <c r="D1462" i="29"/>
  <c r="D1463" i="29"/>
  <c r="D1464" i="29"/>
  <c r="D1465" i="29"/>
  <c r="D1466" i="29"/>
  <c r="D1467" i="29"/>
  <c r="D1468" i="29"/>
  <c r="D1469" i="29"/>
  <c r="D1470" i="29"/>
  <c r="D1471" i="29"/>
  <c r="D1472" i="29"/>
  <c r="D1473" i="29"/>
  <c r="D1474" i="29"/>
  <c r="D1475" i="29"/>
  <c r="D1476" i="29"/>
  <c r="D1477" i="29"/>
  <c r="D1478" i="29"/>
  <c r="D1479" i="29"/>
  <c r="D1480" i="29"/>
  <c r="D1481" i="29"/>
  <c r="D1482" i="29"/>
  <c r="D1483" i="29"/>
  <c r="D1484" i="29"/>
  <c r="D1485" i="29"/>
  <c r="D1486" i="29"/>
  <c r="D1487" i="29"/>
  <c r="D1488" i="29"/>
  <c r="D1489" i="29"/>
  <c r="D1490" i="29"/>
  <c r="D1491" i="29"/>
  <c r="D1492" i="29"/>
  <c r="D1493" i="29"/>
  <c r="D1494" i="29"/>
  <c r="D1495" i="29"/>
  <c r="D1496" i="29"/>
  <c r="D1497" i="29"/>
  <c r="D1498" i="29"/>
  <c r="D1499" i="29"/>
  <c r="D1500" i="29"/>
  <c r="D1501" i="29"/>
  <c r="D1502" i="29"/>
  <c r="D1503" i="29"/>
  <c r="D1504" i="29"/>
  <c r="D1505" i="29"/>
  <c r="D1506" i="29"/>
  <c r="D1507" i="29"/>
  <c r="D1508" i="29"/>
  <c r="D1509" i="29"/>
  <c r="D1510" i="29"/>
  <c r="D1511" i="29"/>
  <c r="D1512" i="29"/>
  <c r="D1513" i="29"/>
  <c r="D1514" i="29"/>
  <c r="D1515" i="29"/>
  <c r="D1516" i="29"/>
  <c r="D1517" i="29"/>
  <c r="D1518" i="29"/>
  <c r="D1519" i="29"/>
  <c r="D1520" i="29"/>
  <c r="D1521" i="29"/>
  <c r="D1522" i="29"/>
  <c r="D1523" i="29"/>
  <c r="D1524" i="29"/>
  <c r="D1525" i="29"/>
  <c r="D1526" i="29"/>
  <c r="D1527" i="29"/>
  <c r="D1528" i="29"/>
  <c r="D1529" i="29"/>
  <c r="D1530" i="29"/>
  <c r="D1531" i="29"/>
  <c r="D1532" i="29"/>
  <c r="D1533" i="29"/>
  <c r="D1534" i="29"/>
  <c r="D1535" i="29"/>
  <c r="D1536" i="29"/>
  <c r="D1537" i="29"/>
  <c r="D1538" i="29"/>
  <c r="D1539" i="29"/>
  <c r="D1540" i="29"/>
  <c r="D1541" i="29"/>
  <c r="D1542" i="29"/>
  <c r="D1543" i="29"/>
  <c r="D1544" i="29"/>
  <c r="D1545" i="29"/>
  <c r="D1546" i="29"/>
  <c r="D1547" i="29"/>
  <c r="D1548" i="29"/>
  <c r="D1549" i="29"/>
  <c r="D1550" i="29"/>
  <c r="D1551" i="29"/>
  <c r="D1552" i="29"/>
  <c r="D1553" i="29"/>
  <c r="D1554" i="29"/>
  <c r="D1555" i="29"/>
  <c r="D1556" i="29"/>
  <c r="D1557" i="29"/>
  <c r="D1558" i="29"/>
  <c r="D1559" i="29"/>
  <c r="D1560" i="29"/>
  <c r="D1561" i="29"/>
  <c r="D1562" i="29"/>
  <c r="D1563" i="29"/>
  <c r="D1564" i="29"/>
  <c r="D1565" i="29"/>
  <c r="D1566" i="29"/>
  <c r="D1567" i="29"/>
  <c r="D1568" i="29"/>
  <c r="D1569" i="29"/>
  <c r="D1570" i="29"/>
  <c r="D1571" i="29"/>
  <c r="D1572" i="29"/>
  <c r="D1573" i="29"/>
  <c r="D1574" i="29"/>
  <c r="D1575" i="29"/>
  <c r="D1576" i="29"/>
  <c r="D1577" i="29"/>
  <c r="D1578" i="29"/>
  <c r="D1579" i="29"/>
  <c r="D1580" i="29"/>
  <c r="D1581" i="29"/>
  <c r="D1582" i="29"/>
  <c r="D1583" i="29"/>
  <c r="D1584" i="29"/>
  <c r="D1585" i="29"/>
  <c r="D1586" i="29"/>
  <c r="D1587" i="29"/>
  <c r="D1588" i="29"/>
  <c r="D1589" i="29"/>
  <c r="D1590" i="29"/>
  <c r="D1591" i="29"/>
  <c r="D1592" i="29"/>
  <c r="D1593" i="29"/>
  <c r="D1594" i="29"/>
  <c r="D1595" i="29"/>
  <c r="D1596" i="29"/>
  <c r="D1597" i="29"/>
  <c r="D1598" i="29"/>
  <c r="D1599" i="29"/>
  <c r="D1600" i="29"/>
  <c r="D1601" i="29"/>
  <c r="D1602" i="29"/>
  <c r="D1603" i="29"/>
  <c r="D1604" i="29"/>
  <c r="D1605" i="29"/>
  <c r="D1606" i="29"/>
  <c r="D1607" i="29"/>
  <c r="D1608" i="29"/>
  <c r="D1609" i="29"/>
  <c r="D1610" i="29"/>
  <c r="D1611" i="29"/>
  <c r="D1612" i="29"/>
  <c r="D1613" i="29"/>
  <c r="D1614" i="29"/>
  <c r="D1615" i="29"/>
  <c r="D1616" i="29"/>
  <c r="D1617" i="29"/>
  <c r="D1618" i="29"/>
  <c r="D1619" i="29"/>
  <c r="D1620" i="29"/>
  <c r="D1621" i="29"/>
  <c r="D1622" i="29"/>
  <c r="D1623" i="29"/>
  <c r="D1624" i="29"/>
  <c r="D1625" i="29"/>
  <c r="D1626" i="29"/>
  <c r="D1627" i="29"/>
  <c r="D1628" i="29"/>
  <c r="D1629" i="29"/>
  <c r="D1630" i="29"/>
  <c r="D1631" i="29"/>
  <c r="D1632" i="29"/>
  <c r="D1633" i="29"/>
  <c r="D1634" i="29"/>
  <c r="D1635" i="29"/>
  <c r="D1636" i="29"/>
  <c r="D1637" i="29"/>
  <c r="D1638" i="29"/>
  <c r="D1639" i="29"/>
  <c r="D1640" i="29"/>
  <c r="D1641" i="29"/>
  <c r="D1642" i="29"/>
  <c r="D1643" i="29"/>
  <c r="D1644" i="29"/>
  <c r="D1645" i="29"/>
  <c r="D1646" i="29"/>
  <c r="D1647" i="29"/>
  <c r="D1648" i="29"/>
  <c r="D1649" i="29"/>
  <c r="D1650" i="29"/>
  <c r="D1651" i="29"/>
  <c r="D1652" i="29"/>
  <c r="D1653" i="29"/>
  <c r="D1654" i="29"/>
  <c r="D1655" i="29"/>
  <c r="D1656" i="29"/>
  <c r="D1657" i="29"/>
  <c r="D1658" i="29"/>
  <c r="D1659" i="29"/>
  <c r="D1660" i="29"/>
  <c r="D1661" i="29"/>
  <c r="D1662" i="29"/>
  <c r="D1663" i="29"/>
  <c r="D1664" i="29"/>
  <c r="D1665" i="29"/>
  <c r="D1666" i="29"/>
  <c r="D1667" i="29"/>
  <c r="D1668" i="29"/>
  <c r="D1669" i="29"/>
  <c r="D1670" i="29"/>
  <c r="D1671" i="29"/>
  <c r="D1672" i="29"/>
  <c r="D1673" i="29"/>
  <c r="D1674" i="29"/>
  <c r="D1675" i="29"/>
  <c r="D1676" i="29"/>
  <c r="D1677" i="29"/>
  <c r="D1678" i="29"/>
  <c r="D1679" i="29"/>
  <c r="D1680" i="29"/>
  <c r="D1681" i="29"/>
  <c r="D1682" i="29"/>
  <c r="D1683" i="29"/>
  <c r="D1684" i="29"/>
  <c r="D1685" i="29"/>
  <c r="D1686" i="29"/>
  <c r="D1687" i="29"/>
  <c r="D1688" i="29"/>
  <c r="D1689" i="29"/>
  <c r="D1690" i="29"/>
  <c r="D1691" i="29"/>
  <c r="D1692" i="29"/>
  <c r="D1693" i="29"/>
  <c r="D1694" i="29"/>
  <c r="D1695" i="29"/>
  <c r="D1696" i="29"/>
  <c r="D1697" i="29"/>
  <c r="D1698" i="29"/>
  <c r="D1699" i="29"/>
  <c r="D1700" i="29"/>
  <c r="D1701" i="29"/>
  <c r="D1702" i="29"/>
  <c r="D1703" i="29"/>
  <c r="D1704" i="29"/>
  <c r="D1705" i="29"/>
  <c r="D1706" i="29"/>
  <c r="D1707" i="29"/>
  <c r="D1708" i="29"/>
  <c r="D1709" i="29"/>
  <c r="D1710" i="29"/>
  <c r="D1711" i="29"/>
  <c r="D1712" i="29"/>
  <c r="D1713" i="29"/>
  <c r="D1714" i="29"/>
  <c r="D1715" i="29"/>
  <c r="D1716" i="29"/>
  <c r="D1717" i="29"/>
  <c r="D1718" i="29"/>
  <c r="D1719" i="29"/>
  <c r="D1720" i="29"/>
  <c r="D1721" i="29"/>
  <c r="D1722" i="29"/>
  <c r="D1723" i="29"/>
  <c r="D1724" i="29"/>
  <c r="D1725" i="29"/>
  <c r="D1726" i="29"/>
  <c r="D1727" i="29"/>
  <c r="D1728" i="29"/>
  <c r="D1729" i="29"/>
  <c r="D1730" i="29"/>
  <c r="D1731" i="29"/>
  <c r="D1732" i="29"/>
  <c r="D1733" i="29"/>
  <c r="D1734" i="29"/>
  <c r="D1735" i="29"/>
  <c r="D1736" i="29"/>
  <c r="D1737" i="29"/>
  <c r="D1738" i="29"/>
  <c r="D1739" i="29"/>
  <c r="D1740" i="29"/>
  <c r="D1741" i="29"/>
  <c r="D1742" i="29"/>
  <c r="D1743" i="29"/>
  <c r="D1744" i="29"/>
  <c r="D1745" i="29"/>
  <c r="D1746" i="29"/>
  <c r="D1747" i="29"/>
  <c r="D1748" i="29"/>
  <c r="D1749" i="29"/>
  <c r="D1750" i="29"/>
  <c r="D1751" i="29"/>
  <c r="D1752" i="29"/>
  <c r="D1753" i="29"/>
  <c r="D1754" i="29"/>
  <c r="D1755" i="29"/>
  <c r="D1756" i="29"/>
  <c r="D1757" i="29"/>
  <c r="D1758" i="29"/>
  <c r="D1759" i="29"/>
  <c r="D1760" i="29"/>
  <c r="D1761" i="29"/>
  <c r="D1762" i="29"/>
  <c r="D1763" i="29"/>
  <c r="D1764" i="29"/>
  <c r="D1765" i="29"/>
  <c r="D1766" i="29"/>
  <c r="D1767" i="29"/>
  <c r="D1768" i="29"/>
  <c r="D1769" i="29"/>
  <c r="D1770" i="29"/>
  <c r="D1771" i="29"/>
  <c r="D1772" i="29"/>
  <c r="D1773" i="29"/>
  <c r="D1774" i="29"/>
  <c r="D1775" i="29"/>
  <c r="D1776" i="29"/>
  <c r="D1777" i="29"/>
  <c r="D1778" i="29"/>
  <c r="D1779" i="29"/>
  <c r="D1780" i="29"/>
  <c r="D1781" i="29"/>
  <c r="D1782" i="29"/>
  <c r="D1783" i="29"/>
  <c r="D1784" i="29"/>
  <c r="D1785" i="29"/>
  <c r="D1786" i="29"/>
  <c r="D1787" i="29"/>
  <c r="D1788" i="29"/>
  <c r="D1789" i="29"/>
  <c r="D1790" i="29"/>
  <c r="D1791" i="29"/>
  <c r="D1792" i="29"/>
  <c r="D1793" i="29"/>
  <c r="D1794" i="29"/>
  <c r="D1795" i="29"/>
  <c r="D1796" i="29"/>
  <c r="D1797" i="29"/>
  <c r="D1798" i="29"/>
  <c r="D1799" i="29"/>
  <c r="D1800" i="29"/>
  <c r="D1801" i="29"/>
  <c r="D1802" i="29"/>
  <c r="D1803" i="29"/>
  <c r="D1804" i="29"/>
  <c r="D1805" i="29"/>
  <c r="D1806" i="29"/>
  <c r="D1807" i="29"/>
  <c r="D1808" i="29"/>
  <c r="D1809" i="29"/>
  <c r="D1810" i="29"/>
  <c r="D1811" i="29"/>
  <c r="D1812" i="29"/>
  <c r="D1813" i="29"/>
  <c r="D1814" i="29"/>
  <c r="D1815" i="29"/>
  <c r="D1816" i="29"/>
  <c r="D1817" i="29"/>
  <c r="D1818" i="29"/>
  <c r="D1819" i="29"/>
  <c r="D1820" i="29"/>
  <c r="D1821" i="29"/>
  <c r="D1822" i="29"/>
  <c r="D1823" i="29"/>
  <c r="D1824" i="29"/>
  <c r="D1825" i="29"/>
  <c r="D1826" i="29"/>
  <c r="D1827" i="29"/>
  <c r="D1828" i="29"/>
  <c r="D1829" i="29"/>
  <c r="D1830" i="29"/>
  <c r="D1831" i="29"/>
  <c r="D1832" i="29"/>
  <c r="D1833" i="29"/>
  <c r="D1834" i="29"/>
  <c r="D1835" i="29"/>
  <c r="D1836" i="29"/>
  <c r="D1837" i="29"/>
  <c r="D1838" i="29"/>
  <c r="D1839" i="29"/>
  <c r="D1840" i="29"/>
  <c r="D1841" i="29"/>
  <c r="D1842" i="29"/>
  <c r="D1843" i="29"/>
  <c r="D1844" i="29"/>
  <c r="D1845" i="29"/>
  <c r="D1846" i="29"/>
  <c r="D1847" i="29"/>
  <c r="D1848" i="29"/>
  <c r="D1849" i="29"/>
  <c r="D1850" i="29"/>
  <c r="D1851" i="29"/>
  <c r="D1852" i="29"/>
  <c r="D1853" i="29"/>
  <c r="D1854" i="29"/>
  <c r="D1855" i="29"/>
  <c r="D1856" i="29"/>
  <c r="D1857" i="29"/>
  <c r="D1858" i="29"/>
  <c r="D1859" i="29"/>
  <c r="D1860" i="29"/>
  <c r="D1861" i="29"/>
  <c r="D1862" i="29"/>
  <c r="D1863" i="29"/>
  <c r="D1864" i="29"/>
  <c r="D1865" i="29"/>
  <c r="D1866" i="29"/>
  <c r="D1867" i="29"/>
  <c r="D1868" i="29"/>
  <c r="D1869" i="29"/>
  <c r="D1870" i="29"/>
  <c r="D1871" i="29"/>
  <c r="D1872" i="29"/>
  <c r="D1873" i="29"/>
  <c r="D1874" i="29"/>
  <c r="D1875" i="29"/>
  <c r="D1876" i="29"/>
  <c r="D1877" i="29"/>
  <c r="D1878" i="29"/>
  <c r="D1879" i="29"/>
  <c r="D1880" i="29"/>
  <c r="D1881" i="29"/>
  <c r="D1882" i="29"/>
  <c r="D1883" i="29"/>
  <c r="D1884" i="29"/>
  <c r="D1885" i="29"/>
  <c r="D1886" i="29"/>
  <c r="D1887" i="29"/>
  <c r="D1888" i="29"/>
  <c r="D1889" i="29"/>
  <c r="D1890" i="29"/>
  <c r="D1891" i="29"/>
  <c r="D1892" i="29"/>
  <c r="D1893" i="29"/>
  <c r="D1894" i="29"/>
  <c r="D1895" i="29"/>
  <c r="D1896" i="29"/>
  <c r="D1897" i="29"/>
  <c r="D1898" i="29"/>
  <c r="D1899" i="29"/>
  <c r="D1900" i="29"/>
  <c r="D1901" i="29"/>
  <c r="D1902" i="29"/>
  <c r="D1903" i="29"/>
  <c r="D1904" i="29"/>
  <c r="D1905" i="29"/>
  <c r="D1906" i="29"/>
  <c r="D1907" i="29"/>
  <c r="D1908" i="29"/>
  <c r="D1909" i="29"/>
  <c r="D1910" i="29"/>
  <c r="D1911" i="29"/>
  <c r="D1912" i="29"/>
  <c r="D1913" i="29"/>
  <c r="D1914" i="29"/>
  <c r="D1915" i="29"/>
  <c r="D1916" i="29"/>
  <c r="D1917" i="29"/>
  <c r="D1918" i="29"/>
  <c r="D1919" i="29"/>
  <c r="D1920" i="29"/>
  <c r="D1921" i="29"/>
  <c r="D1922" i="29"/>
  <c r="D1923" i="29"/>
  <c r="D1924" i="29"/>
  <c r="D1925" i="29"/>
  <c r="D1926" i="29"/>
  <c r="D1927" i="29"/>
  <c r="D1928" i="29"/>
  <c r="D1929" i="29"/>
  <c r="D1930" i="29"/>
  <c r="D1931" i="29"/>
  <c r="D1932" i="29"/>
  <c r="D1933" i="29"/>
  <c r="D1934" i="29"/>
  <c r="D1935" i="29"/>
  <c r="D1936" i="29"/>
  <c r="D1937" i="29"/>
  <c r="D1938" i="29"/>
  <c r="D1939" i="29"/>
  <c r="D1940" i="29"/>
  <c r="D1941" i="29"/>
  <c r="D1942" i="29"/>
  <c r="D1943" i="29"/>
  <c r="D1944" i="29"/>
  <c r="D1945" i="29"/>
  <c r="D1946" i="29"/>
  <c r="D1947" i="29"/>
  <c r="D1948" i="29"/>
  <c r="D1949" i="29"/>
  <c r="D1950" i="29"/>
  <c r="D1951" i="29"/>
  <c r="D1952" i="29"/>
  <c r="D1953" i="29"/>
  <c r="D1954" i="29"/>
  <c r="D1955" i="29"/>
  <c r="D1956" i="29"/>
  <c r="D1957" i="29"/>
  <c r="D1958" i="29"/>
  <c r="D1959" i="29"/>
  <c r="D1960" i="29"/>
  <c r="D1961" i="29"/>
  <c r="D1962" i="29"/>
  <c r="D1963" i="29"/>
  <c r="D1964" i="29"/>
  <c r="D1965" i="29"/>
  <c r="D1966" i="29"/>
  <c r="D1967" i="29"/>
  <c r="D1968" i="29"/>
  <c r="D1969" i="29"/>
  <c r="D1970" i="29"/>
  <c r="D1971" i="29"/>
  <c r="D1972" i="29"/>
  <c r="D1973" i="29"/>
  <c r="D1974" i="29"/>
  <c r="D1975" i="29"/>
  <c r="D1976" i="29"/>
  <c r="D1977" i="29"/>
  <c r="D1978" i="29"/>
  <c r="D1979" i="29"/>
  <c r="D1980" i="29"/>
  <c r="D1981" i="29"/>
  <c r="D1982" i="29"/>
  <c r="D1983" i="29"/>
  <c r="D1984" i="29"/>
  <c r="D1985" i="29"/>
  <c r="D1986" i="29"/>
  <c r="D1987" i="29"/>
  <c r="D1988" i="29"/>
  <c r="D1989" i="29"/>
  <c r="D1990" i="29"/>
  <c r="D1991" i="29"/>
  <c r="D1992" i="29"/>
  <c r="D1993" i="29"/>
  <c r="D1994" i="29"/>
  <c r="D1995" i="29"/>
  <c r="D1996" i="29"/>
  <c r="D1997" i="29"/>
  <c r="D1998" i="29"/>
  <c r="D1999" i="29"/>
  <c r="D2000" i="29"/>
  <c r="D2001" i="29"/>
  <c r="D2002" i="29"/>
  <c r="D2003" i="29"/>
  <c r="D2004" i="29"/>
  <c r="D2005" i="29"/>
  <c r="D2006" i="29"/>
  <c r="D2007" i="29"/>
  <c r="D2008" i="29"/>
  <c r="D2009" i="29"/>
  <c r="D2010" i="29"/>
  <c r="D2011" i="29"/>
  <c r="D2012" i="29"/>
  <c r="D2013" i="29"/>
  <c r="D2014" i="29"/>
  <c r="D2015" i="29"/>
  <c r="D2016" i="29"/>
  <c r="D2017" i="29"/>
  <c r="D2018" i="29"/>
  <c r="D2019" i="29"/>
  <c r="D2020" i="29"/>
  <c r="D2021" i="29"/>
  <c r="D2022" i="29"/>
  <c r="D2023" i="29"/>
  <c r="D2024" i="29"/>
  <c r="D2025" i="29"/>
  <c r="D2026" i="29"/>
  <c r="D2027" i="29"/>
  <c r="D2028" i="29"/>
  <c r="D2029" i="29"/>
  <c r="D2030" i="29"/>
  <c r="D2031" i="29"/>
  <c r="D2032" i="29"/>
  <c r="D2033" i="29"/>
  <c r="D2034" i="29"/>
  <c r="D2035" i="29"/>
  <c r="D2036" i="29"/>
  <c r="D2037" i="29"/>
  <c r="D2038" i="29"/>
  <c r="D2039" i="29"/>
  <c r="D2040" i="29"/>
  <c r="D2041" i="29"/>
  <c r="D2042" i="29"/>
  <c r="D2043" i="29"/>
  <c r="D2044" i="29"/>
  <c r="D2045" i="29"/>
  <c r="D2046" i="29"/>
  <c r="D2047" i="29"/>
  <c r="D2048" i="29"/>
  <c r="D2049" i="29"/>
  <c r="D2050" i="29"/>
  <c r="D2051" i="29"/>
  <c r="D2052" i="29"/>
  <c r="D2053" i="29"/>
  <c r="D2054" i="29"/>
  <c r="D2055" i="29"/>
  <c r="D2056" i="29"/>
  <c r="D2057" i="29"/>
  <c r="D2058" i="29"/>
  <c r="D2059" i="29"/>
  <c r="D2060" i="29"/>
  <c r="D2061" i="29"/>
  <c r="D2062" i="29"/>
  <c r="D2063" i="29"/>
  <c r="D2064" i="29"/>
  <c r="D2065" i="29"/>
  <c r="D2066" i="29"/>
  <c r="D2067" i="29"/>
  <c r="D2068" i="29"/>
  <c r="D2069" i="29"/>
  <c r="D2070" i="29"/>
  <c r="D2071" i="29"/>
  <c r="D2072" i="29"/>
  <c r="D2073" i="29"/>
  <c r="D2074" i="29"/>
  <c r="D2075" i="29"/>
  <c r="D2076" i="29"/>
  <c r="D2077" i="29"/>
  <c r="D2078" i="29"/>
  <c r="D2079" i="29"/>
  <c r="D2080" i="29"/>
  <c r="D2081" i="29"/>
  <c r="D2082" i="29"/>
  <c r="D2083" i="29"/>
  <c r="D2084" i="29"/>
  <c r="D2085" i="29"/>
  <c r="D2086" i="29"/>
  <c r="D2087" i="29"/>
  <c r="D2088" i="29"/>
  <c r="D2089" i="29"/>
  <c r="D2090" i="29"/>
  <c r="D2091" i="29"/>
  <c r="D2092" i="29"/>
  <c r="D2093" i="29"/>
  <c r="D2094" i="29"/>
  <c r="D2095" i="29"/>
  <c r="D2096" i="29"/>
  <c r="D2097" i="29"/>
  <c r="D2098" i="29"/>
  <c r="D2099" i="29"/>
  <c r="D2100" i="29"/>
  <c r="D2101" i="29"/>
  <c r="D2102" i="29"/>
  <c r="D2103" i="29"/>
  <c r="D2104" i="29"/>
  <c r="D2105" i="29"/>
  <c r="D2106" i="29"/>
  <c r="D2107" i="29"/>
  <c r="D2108" i="29"/>
  <c r="D2109" i="29"/>
  <c r="D2110" i="29"/>
  <c r="D2111" i="29"/>
  <c r="D2112" i="29"/>
  <c r="D2113" i="29"/>
  <c r="D2114" i="29"/>
  <c r="D2115" i="29"/>
  <c r="D2116" i="29"/>
  <c r="D2117" i="29"/>
  <c r="D2118" i="29"/>
  <c r="D2119" i="29"/>
  <c r="D2120" i="29"/>
  <c r="D2121" i="29"/>
  <c r="D2122" i="29"/>
  <c r="D2123" i="29"/>
  <c r="D2124" i="29"/>
  <c r="D2125" i="29"/>
  <c r="D2126" i="29"/>
  <c r="D2127" i="29"/>
  <c r="D2128" i="29"/>
  <c r="D2129" i="29"/>
  <c r="D2130" i="29"/>
  <c r="D2131" i="29"/>
  <c r="D2132" i="29"/>
  <c r="D2133" i="29"/>
  <c r="D2134" i="29"/>
  <c r="D2135" i="29"/>
  <c r="D2136" i="29"/>
  <c r="D2137" i="29"/>
  <c r="D2138" i="29"/>
  <c r="D2139" i="29"/>
  <c r="D2140" i="29"/>
  <c r="D2141" i="29"/>
  <c r="D2142" i="29"/>
  <c r="D2143" i="29"/>
  <c r="D2144" i="29"/>
  <c r="D2145" i="29"/>
  <c r="D2146" i="29"/>
  <c r="D2147" i="29"/>
  <c r="D2148" i="29"/>
  <c r="D2149" i="29"/>
  <c r="D2150" i="29"/>
  <c r="D2151" i="29"/>
  <c r="D2152" i="29"/>
  <c r="D2153" i="29"/>
  <c r="D2154" i="29"/>
  <c r="D2155" i="29"/>
  <c r="D2156" i="29"/>
  <c r="D2157" i="29"/>
  <c r="D2158" i="29"/>
  <c r="D2159" i="29"/>
  <c r="D2160" i="29"/>
  <c r="D2161" i="29"/>
  <c r="D2162" i="29"/>
  <c r="D2163" i="29"/>
  <c r="D2164" i="29"/>
  <c r="D2165" i="29"/>
  <c r="D2166" i="29"/>
  <c r="D2167" i="29"/>
  <c r="D2168" i="29"/>
  <c r="D2169" i="29"/>
  <c r="D2170" i="29"/>
  <c r="D2171" i="29"/>
  <c r="D2172" i="29"/>
  <c r="D2173" i="29"/>
  <c r="D2174" i="29"/>
  <c r="D2175" i="29"/>
  <c r="D2176" i="29"/>
  <c r="D2177" i="29"/>
  <c r="D2178" i="29"/>
  <c r="D2179" i="29"/>
  <c r="D2180" i="29"/>
  <c r="D2181" i="29"/>
  <c r="D2182" i="29"/>
  <c r="D2183" i="29"/>
  <c r="D326" i="29"/>
  <c r="D325" i="29"/>
  <c r="D3" i="29"/>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D202" i="29"/>
  <c r="D203" i="29"/>
  <c r="D204" i="29"/>
  <c r="D205" i="29"/>
  <c r="D206" i="29"/>
  <c r="D207" i="29"/>
  <c r="D208" i="29"/>
  <c r="D209" i="29"/>
  <c r="D210" i="29"/>
  <c r="D211" i="29"/>
  <c r="D212" i="29"/>
  <c r="D213" i="29"/>
  <c r="D214" i="29"/>
  <c r="D215" i="29"/>
  <c r="D216" i="29"/>
  <c r="D217" i="29"/>
  <c r="D218" i="29"/>
  <c r="D219" i="29"/>
  <c r="D220" i="29"/>
  <c r="D221" i="29"/>
  <c r="D222" i="29"/>
  <c r="D223" i="29"/>
  <c r="D224" i="29"/>
  <c r="D225" i="29"/>
  <c r="D226" i="29"/>
  <c r="D227" i="29"/>
  <c r="D228" i="29"/>
  <c r="D229" i="29"/>
  <c r="D230" i="29"/>
  <c r="D231" i="29"/>
  <c r="D232" i="29"/>
  <c r="D233" i="29"/>
  <c r="D234" i="29"/>
  <c r="D235" i="29"/>
  <c r="D236" i="29"/>
  <c r="D237" i="29"/>
  <c r="D238" i="29"/>
  <c r="D239" i="29"/>
  <c r="D240" i="29"/>
  <c r="D241" i="29"/>
  <c r="D242" i="29"/>
  <c r="D243" i="29"/>
  <c r="D244" i="29"/>
  <c r="D245" i="29"/>
  <c r="D246" i="29"/>
  <c r="D247" i="29"/>
  <c r="D248" i="29"/>
  <c r="D249" i="29"/>
  <c r="D250" i="29"/>
  <c r="D251" i="29"/>
  <c r="D252" i="29"/>
  <c r="D253" i="29"/>
  <c r="D254" i="29"/>
  <c r="D255" i="29"/>
  <c r="D256" i="29"/>
  <c r="D257" i="29"/>
  <c r="D258" i="29"/>
  <c r="D259" i="29"/>
  <c r="D260" i="29"/>
  <c r="D261" i="29"/>
  <c r="D262" i="29"/>
  <c r="D263" i="29"/>
  <c r="D264" i="29"/>
  <c r="D265" i="29"/>
  <c r="D266" i="29"/>
  <c r="D267" i="29"/>
  <c r="D268" i="29"/>
  <c r="D269" i="29"/>
  <c r="D270" i="29"/>
  <c r="D271" i="29"/>
  <c r="D272" i="29"/>
  <c r="D273" i="29"/>
  <c r="D274" i="29"/>
  <c r="D275" i="29"/>
  <c r="D276" i="29"/>
  <c r="D277" i="29"/>
  <c r="D278" i="29"/>
  <c r="D279" i="29"/>
  <c r="D280" i="29"/>
  <c r="D281" i="29"/>
  <c r="D282" i="29"/>
  <c r="D283" i="29"/>
  <c r="D284" i="29"/>
  <c r="D285" i="29"/>
  <c r="D286" i="29"/>
  <c r="D287" i="29"/>
  <c r="D288" i="29"/>
  <c r="D289" i="29"/>
  <c r="D290" i="29"/>
  <c r="D291" i="29"/>
  <c r="D292" i="29"/>
  <c r="D293" i="29"/>
  <c r="D294" i="29"/>
  <c r="D295" i="29"/>
  <c r="D296" i="29"/>
  <c r="D297" i="29"/>
  <c r="D298" i="29"/>
  <c r="D299" i="29"/>
  <c r="D300" i="29"/>
  <c r="D301" i="29"/>
  <c r="D302" i="29"/>
  <c r="D303" i="29"/>
  <c r="D304" i="29"/>
  <c r="D305" i="29"/>
  <c r="D306" i="29"/>
  <c r="D307" i="29"/>
  <c r="D308" i="29"/>
  <c r="D309" i="29"/>
  <c r="D310" i="29"/>
  <c r="D311" i="29"/>
  <c r="D312" i="29"/>
  <c r="D313" i="29"/>
  <c r="D314" i="29"/>
  <c r="D315" i="29"/>
  <c r="D316" i="29"/>
  <c r="D317" i="29"/>
  <c r="D318" i="29"/>
  <c r="D319" i="29"/>
  <c r="D320" i="29"/>
  <c r="D321" i="29"/>
  <c r="D322" i="29"/>
  <c r="D323" i="29"/>
  <c r="D324" i="29"/>
  <c r="D2" i="29"/>
  <c r="R27" i="14"/>
  <c r="S27" i="14" s="1"/>
  <c r="R28" i="14"/>
  <c r="S28" i="14" s="1"/>
  <c r="R29" i="14"/>
  <c r="S29" i="14" s="1"/>
  <c r="R30" i="14"/>
  <c r="S30" i="14" s="1"/>
  <c r="R31" i="14"/>
  <c r="S31" i="14" s="1"/>
  <c r="R32" i="14"/>
  <c r="S32" i="14" s="1"/>
  <c r="R33" i="14"/>
  <c r="S33" i="14" s="1"/>
  <c r="R34" i="14"/>
  <c r="S34" i="14" s="1"/>
  <c r="R35" i="14"/>
  <c r="S35" i="14" s="1"/>
  <c r="R36" i="14"/>
  <c r="S36" i="14" s="1"/>
  <c r="R37" i="14"/>
  <c r="S37" i="14" s="1"/>
  <c r="R38" i="14"/>
  <c r="S38" i="14" s="1"/>
  <c r="R39" i="14"/>
  <c r="S39" i="14" s="1"/>
  <c r="R40" i="14"/>
  <c r="S40" i="14" s="1"/>
  <c r="R26" i="14"/>
  <c r="S26" i="14" s="1"/>
  <c r="D60" i="14" l="1"/>
  <c r="D72" i="14"/>
  <c r="D59" i="14"/>
  <c r="D70" i="14"/>
  <c r="D66" i="14"/>
  <c r="D62" i="14"/>
  <c r="D58" i="14"/>
  <c r="D69" i="14"/>
  <c r="D65" i="14"/>
  <c r="D61" i="14"/>
  <c r="D68" i="14"/>
  <c r="D64" i="14"/>
  <c r="D71" i="14"/>
  <c r="D67" i="14"/>
  <c r="D63" i="14"/>
  <c r="D73" i="14" l="1"/>
  <c r="E59" i="14" s="1"/>
  <c r="B2" i="28"/>
  <c r="B3" i="28"/>
  <c r="B4" i="28"/>
  <c r="B5" i="28"/>
  <c r="B6" i="28"/>
  <c r="B7" i="28"/>
  <c r="B8" i="28"/>
  <c r="B9" i="28"/>
  <c r="B10" i="28"/>
  <c r="B11" i="28"/>
  <c r="B12" i="28"/>
  <c r="B13" i="28"/>
  <c r="B14" i="28"/>
  <c r="B15" i="28"/>
  <c r="B16" i="28"/>
  <c r="B17" i="28"/>
  <c r="B18" i="28"/>
  <c r="B19" i="28"/>
  <c r="B20" i="28"/>
  <c r="B21" i="28"/>
  <c r="B22" i="28"/>
  <c r="B23" i="28"/>
  <c r="B24" i="28"/>
  <c r="B25" i="28"/>
  <c r="B26" i="28"/>
  <c r="B27" i="28"/>
  <c r="B28" i="28"/>
  <c r="B29" i="28"/>
  <c r="B30" i="28"/>
  <c r="B31" i="28"/>
  <c r="B32" i="28"/>
  <c r="B33" i="28"/>
  <c r="B34" i="28"/>
  <c r="B35" i="28"/>
  <c r="B36" i="28"/>
  <c r="B37" i="28"/>
  <c r="B38" i="28"/>
  <c r="B39" i="28"/>
  <c r="B40" i="28"/>
  <c r="B41" i="28"/>
  <c r="B42" i="28"/>
  <c r="B43" i="28"/>
  <c r="B44" i="28"/>
  <c r="B45" i="28"/>
  <c r="B46" i="28"/>
  <c r="B47" i="28"/>
  <c r="B48" i="28"/>
  <c r="B49" i="28"/>
  <c r="B50" i="28"/>
  <c r="B51" i="28"/>
  <c r="B52" i="28"/>
  <c r="B53" i="28"/>
  <c r="B54" i="28"/>
  <c r="B55" i="28"/>
  <c r="B56" i="28"/>
  <c r="B57" i="28"/>
  <c r="B58" i="28"/>
  <c r="B59" i="28"/>
  <c r="B60" i="28"/>
  <c r="B61" i="28"/>
  <c r="B62" i="28"/>
  <c r="B63" i="28"/>
  <c r="B64" i="28"/>
  <c r="B65" i="28"/>
  <c r="B66" i="28"/>
  <c r="B67" i="28"/>
  <c r="B68" i="28"/>
  <c r="B69" i="28"/>
  <c r="B70" i="28"/>
  <c r="B71" i="28"/>
  <c r="B72" i="28"/>
  <c r="B73" i="28"/>
  <c r="B74" i="28"/>
  <c r="B75" i="28"/>
  <c r="E27" i="14"/>
  <c r="E64" i="14" l="1"/>
  <c r="E61" i="14"/>
  <c r="E63" i="14"/>
  <c r="E65" i="14"/>
  <c r="E71" i="14"/>
  <c r="E69" i="14"/>
  <c r="E67" i="14"/>
  <c r="E68" i="14"/>
  <c r="E62" i="14"/>
  <c r="E70" i="14"/>
  <c r="E66" i="14"/>
  <c r="E58" i="14"/>
  <c r="E60" i="14"/>
  <c r="E72" i="14"/>
  <c r="H41" i="14"/>
  <c r="I41" i="14" s="1"/>
  <c r="H39" i="14"/>
  <c r="I39" i="14" s="1"/>
  <c r="H40" i="14"/>
  <c r="I40" i="14" s="1"/>
  <c r="I37" i="14"/>
  <c r="H38" i="14"/>
  <c r="I38" i="14" s="1"/>
  <c r="A2183" i="29"/>
  <c r="A2179" i="29"/>
  <c r="A2175" i="29"/>
  <c r="A2171" i="29"/>
  <c r="A2167" i="29"/>
  <c r="A2163" i="29"/>
  <c r="A2159" i="29"/>
  <c r="A2155" i="29"/>
  <c r="A2151" i="29"/>
  <c r="A2147" i="29"/>
  <c r="A2143" i="29"/>
  <c r="A2139" i="29"/>
  <c r="A2135" i="29"/>
  <c r="A2131" i="29"/>
  <c r="A2127" i="29"/>
  <c r="A2123" i="29"/>
  <c r="A2119" i="29"/>
  <c r="A2115" i="29"/>
  <c r="A2111" i="29"/>
  <c r="A2107" i="29"/>
  <c r="A2103" i="29"/>
  <c r="A2099" i="29"/>
  <c r="A2095" i="29"/>
  <c r="A2091" i="29"/>
  <c r="A2087" i="29"/>
  <c r="A2083" i="29"/>
  <c r="A2079" i="29"/>
  <c r="A2075" i="29"/>
  <c r="A2071" i="29"/>
  <c r="A2067" i="29"/>
  <c r="A2063" i="29"/>
  <c r="A2059" i="29"/>
  <c r="A2055" i="29"/>
  <c r="A2051" i="29"/>
  <c r="A2047" i="29"/>
  <c r="A2043" i="29"/>
  <c r="A2039" i="29"/>
  <c r="A2035" i="29"/>
  <c r="A2031" i="29"/>
  <c r="A2027" i="29"/>
  <c r="A2023" i="29"/>
  <c r="A2019" i="29"/>
  <c r="A2015" i="29"/>
  <c r="A2011" i="29"/>
  <c r="A2007" i="29"/>
  <c r="A2003" i="29"/>
  <c r="A1999" i="29"/>
  <c r="A1995" i="29"/>
  <c r="A1991" i="29"/>
  <c r="A1987" i="29"/>
  <c r="A1983" i="29"/>
  <c r="A1979" i="29"/>
  <c r="A1975" i="29"/>
  <c r="A1971" i="29"/>
  <c r="A1967" i="29"/>
  <c r="A1963" i="29"/>
  <c r="A1959" i="29"/>
  <c r="A1955" i="29"/>
  <c r="A1951" i="29"/>
  <c r="A1947" i="29"/>
  <c r="A2182" i="29"/>
  <c r="A2178" i="29"/>
  <c r="A2174" i="29"/>
  <c r="A2170" i="29"/>
  <c r="A2166" i="29"/>
  <c r="A2162" i="29"/>
  <c r="A2158" i="29"/>
  <c r="A2154" i="29"/>
  <c r="A2150" i="29"/>
  <c r="A2146" i="29"/>
  <c r="A2142" i="29"/>
  <c r="A2138" i="29"/>
  <c r="A2134" i="29"/>
  <c r="A2130" i="29"/>
  <c r="A2126" i="29"/>
  <c r="A2122" i="29"/>
  <c r="A2118" i="29"/>
  <c r="A2114" i="29"/>
  <c r="A2110" i="29"/>
  <c r="A2106" i="29"/>
  <c r="A2102" i="29"/>
  <c r="A2098" i="29"/>
  <c r="A2094" i="29"/>
  <c r="A2090" i="29"/>
  <c r="A2086" i="29"/>
  <c r="A2082" i="29"/>
  <c r="A2078" i="29"/>
  <c r="A2074" i="29"/>
  <c r="A2070" i="29"/>
  <c r="A2066" i="29"/>
  <c r="A2062" i="29"/>
  <c r="A2058" i="29"/>
  <c r="A2054" i="29"/>
  <c r="A2050" i="29"/>
  <c r="A2046" i="29"/>
  <c r="A2042" i="29"/>
  <c r="A2038" i="29"/>
  <c r="A2034" i="29"/>
  <c r="A2030" i="29"/>
  <c r="A2026" i="29"/>
  <c r="A2022" i="29"/>
  <c r="A2018" i="29"/>
  <c r="A2014" i="29"/>
  <c r="A2010" i="29"/>
  <c r="A2006" i="29"/>
  <c r="A2002" i="29"/>
  <c r="A1998" i="29"/>
  <c r="A1994" i="29"/>
  <c r="A1990" i="29"/>
  <c r="A1986" i="29"/>
  <c r="A1982" i="29"/>
  <c r="A1978" i="29"/>
  <c r="A1974" i="29"/>
  <c r="A1970" i="29"/>
  <c r="A1966" i="29"/>
  <c r="A1962" i="29"/>
  <c r="A1958" i="29"/>
  <c r="A1954" i="29"/>
  <c r="A1950" i="29"/>
  <c r="A1946" i="29"/>
  <c r="A1942" i="29"/>
  <c r="A1938" i="29"/>
  <c r="A1934" i="29"/>
  <c r="A1930" i="29"/>
  <c r="A1926" i="29"/>
  <c r="A1922" i="29"/>
  <c r="A1918" i="29"/>
  <c r="A1914" i="29"/>
  <c r="A1910" i="29"/>
  <c r="A1906" i="29"/>
  <c r="A1902" i="29"/>
  <c r="A1898" i="29"/>
  <c r="A1894" i="29"/>
  <c r="A1890" i="29"/>
  <c r="A1886" i="29"/>
  <c r="A1882" i="29"/>
  <c r="A1878" i="29"/>
  <c r="A1874" i="29"/>
  <c r="A1870" i="29"/>
  <c r="A1866" i="29"/>
  <c r="A1862" i="29"/>
  <c r="A1858" i="29"/>
  <c r="A1854" i="29"/>
  <c r="A1850" i="29"/>
  <c r="A1846" i="29"/>
  <c r="A2181" i="29"/>
  <c r="A2177" i="29"/>
  <c r="A2173" i="29"/>
  <c r="A2169" i="29"/>
  <c r="A2165" i="29"/>
  <c r="A2161" i="29"/>
  <c r="A2157" i="29"/>
  <c r="A2153" i="29"/>
  <c r="A2149" i="29"/>
  <c r="A2145" i="29"/>
  <c r="A2141" i="29"/>
  <c r="A2137" i="29"/>
  <c r="A2133" i="29"/>
  <c r="A2129" i="29"/>
  <c r="A2125" i="29"/>
  <c r="A2121" i="29"/>
  <c r="A2117" i="29"/>
  <c r="A2113" i="29"/>
  <c r="A2109" i="29"/>
  <c r="A2105" i="29"/>
  <c r="A2101" i="29"/>
  <c r="A2097" i="29"/>
  <c r="A2093" i="29"/>
  <c r="A2089" i="29"/>
  <c r="A2085" i="29"/>
  <c r="A2081" i="29"/>
  <c r="A2077" i="29"/>
  <c r="A2073" i="29"/>
  <c r="A2069" i="29"/>
  <c r="A2065" i="29"/>
  <c r="A2061" i="29"/>
  <c r="A2057" i="29"/>
  <c r="A2053" i="29"/>
  <c r="A2049" i="29"/>
  <c r="A2045" i="29"/>
  <c r="A2041" i="29"/>
  <c r="A2037" i="29"/>
  <c r="A2033" i="29"/>
  <c r="A2029" i="29"/>
  <c r="A2025" i="29"/>
  <c r="A2021" i="29"/>
  <c r="A2017" i="29"/>
  <c r="A2013" i="29"/>
  <c r="A2009" i="29"/>
  <c r="A2005" i="29"/>
  <c r="A2001" i="29"/>
  <c r="A1997" i="29"/>
  <c r="A1993" i="29"/>
  <c r="A1989" i="29"/>
  <c r="A1985" i="29"/>
  <c r="A1981" i="29"/>
  <c r="A1977" i="29"/>
  <c r="A1973" i="29"/>
  <c r="A1969" i="29"/>
  <c r="A1965" i="29"/>
  <c r="A1961" i="29"/>
  <c r="A1957" i="29"/>
  <c r="A1953" i="29"/>
  <c r="A1949" i="29"/>
  <c r="A1945" i="29"/>
  <c r="A1941" i="29"/>
  <c r="A1937" i="29"/>
  <c r="A1933" i="29"/>
  <c r="A2180" i="29"/>
  <c r="A2176" i="29"/>
  <c r="A2172" i="29"/>
  <c r="A2168" i="29"/>
  <c r="A2164" i="29"/>
  <c r="A2160" i="29"/>
  <c r="A2156" i="29"/>
  <c r="A2152" i="29"/>
  <c r="A2148" i="29"/>
  <c r="A2144" i="29"/>
  <c r="A2140" i="29"/>
  <c r="A2136" i="29"/>
  <c r="A2132" i="29"/>
  <c r="A2128" i="29"/>
  <c r="A2124" i="29"/>
  <c r="A2120" i="29"/>
  <c r="A2116" i="29"/>
  <c r="A2112" i="29"/>
  <c r="A2108" i="29"/>
  <c r="A2104" i="29"/>
  <c r="A2100" i="29"/>
  <c r="A2096" i="29"/>
  <c r="A2092" i="29"/>
  <c r="A2088" i="29"/>
  <c r="A2084" i="29"/>
  <c r="A2080" i="29"/>
  <c r="A2076" i="29"/>
  <c r="A2072" i="29"/>
  <c r="A2068" i="29"/>
  <c r="A2064" i="29"/>
  <c r="A2060" i="29"/>
  <c r="A2056" i="29"/>
  <c r="A2052" i="29"/>
  <c r="A2048" i="29"/>
  <c r="A2044" i="29"/>
  <c r="A2040" i="29"/>
  <c r="A2036" i="29"/>
  <c r="A2032" i="29"/>
  <c r="A2028" i="29"/>
  <c r="A2024" i="29"/>
  <c r="A2020" i="29"/>
  <c r="A2016" i="29"/>
  <c r="A2012" i="29"/>
  <c r="A2008" i="29"/>
  <c r="A2004" i="29"/>
  <c r="A2000" i="29"/>
  <c r="A1996" i="29"/>
  <c r="A1992" i="29"/>
  <c r="A1988" i="29"/>
  <c r="A1984" i="29"/>
  <c r="A1980" i="29"/>
  <c r="A1964" i="29"/>
  <c r="A1948" i="29"/>
  <c r="A1939" i="29"/>
  <c r="A1931" i="29"/>
  <c r="A1925" i="29"/>
  <c r="A1920" i="29"/>
  <c r="A1915" i="29"/>
  <c r="A1909" i="29"/>
  <c r="A1904" i="29"/>
  <c r="A1899" i="29"/>
  <c r="A1893" i="29"/>
  <c r="A1888" i="29"/>
  <c r="A1883" i="29"/>
  <c r="A1877" i="29"/>
  <c r="A1872" i="29"/>
  <c r="A1867" i="29"/>
  <c r="A1861" i="29"/>
  <c r="A1856" i="29"/>
  <c r="A1851" i="29"/>
  <c r="A1845" i="29"/>
  <c r="A1841" i="29"/>
  <c r="A1837" i="29"/>
  <c r="A1833" i="29"/>
  <c r="A1829" i="29"/>
  <c r="A1825" i="29"/>
  <c r="A1821" i="29"/>
  <c r="A1817" i="29"/>
  <c r="A1813" i="29"/>
  <c r="A1809" i="29"/>
  <c r="A1805" i="29"/>
  <c r="A1801" i="29"/>
  <c r="A1797" i="29"/>
  <c r="A1793" i="29"/>
  <c r="A1789" i="29"/>
  <c r="A1785" i="29"/>
  <c r="A1781" i="29"/>
  <c r="A1777" i="29"/>
  <c r="A1773" i="29"/>
  <c r="A1769" i="29"/>
  <c r="A1765" i="29"/>
  <c r="A1761" i="29"/>
  <c r="A1757" i="29"/>
  <c r="A1753" i="29"/>
  <c r="A1749" i="29"/>
  <c r="A1745" i="29"/>
  <c r="A1741" i="29"/>
  <c r="A1737" i="29"/>
  <c r="A1733" i="29"/>
  <c r="A1729" i="29"/>
  <c r="A1725" i="29"/>
  <c r="A1721" i="29"/>
  <c r="A1717" i="29"/>
  <c r="A1713" i="29"/>
  <c r="A1709" i="29"/>
  <c r="A1705" i="29"/>
  <c r="A1701" i="29"/>
  <c r="A1697" i="29"/>
  <c r="A1693" i="29"/>
  <c r="A1689" i="29"/>
  <c r="A1685" i="29"/>
  <c r="A1681" i="29"/>
  <c r="A1677" i="29"/>
  <c r="A1673" i="29"/>
  <c r="A1669" i="29"/>
  <c r="A1665" i="29"/>
  <c r="A1661" i="29"/>
  <c r="A1657" i="29"/>
  <c r="A1653" i="29"/>
  <c r="A1649" i="29"/>
  <c r="A1645" i="29"/>
  <c r="A1641" i="29"/>
  <c r="A1637" i="29"/>
  <c r="A1633" i="29"/>
  <c r="A1629" i="29"/>
  <c r="A1625" i="29"/>
  <c r="A1621" i="29"/>
  <c r="A1617" i="29"/>
  <c r="A1613" i="29"/>
  <c r="A1609" i="29"/>
  <c r="A1605" i="29"/>
  <c r="A1601" i="29"/>
  <c r="A1597" i="29"/>
  <c r="A1593" i="29"/>
  <c r="A1589" i="29"/>
  <c r="A1976" i="29"/>
  <c r="A1960" i="29"/>
  <c r="A1944" i="29"/>
  <c r="A1936" i="29"/>
  <c r="A1929" i="29"/>
  <c r="A1924" i="29"/>
  <c r="A1919" i="29"/>
  <c r="A1913" i="29"/>
  <c r="A1908" i="29"/>
  <c r="A1903" i="29"/>
  <c r="A1897" i="29"/>
  <c r="A1892" i="29"/>
  <c r="A1887" i="29"/>
  <c r="A1881" i="29"/>
  <c r="A1876" i="29"/>
  <c r="A1871" i="29"/>
  <c r="A1865" i="29"/>
  <c r="A1860" i="29"/>
  <c r="A1855" i="29"/>
  <c r="A1849" i="29"/>
  <c r="A1844" i="29"/>
  <c r="A1840" i="29"/>
  <c r="A1836" i="29"/>
  <c r="A1832" i="29"/>
  <c r="A1828" i="29"/>
  <c r="A1824" i="29"/>
  <c r="A1820" i="29"/>
  <c r="A1816" i="29"/>
  <c r="A1812" i="29"/>
  <c r="A1808" i="29"/>
  <c r="A1804" i="29"/>
  <c r="A1800" i="29"/>
  <c r="A1796" i="29"/>
  <c r="A1792" i="29"/>
  <c r="A1788" i="29"/>
  <c r="A1784" i="29"/>
  <c r="A1780" i="29"/>
  <c r="A1776" i="29"/>
  <c r="A1772" i="29"/>
  <c r="A1768" i="29"/>
  <c r="A1764" i="29"/>
  <c r="A1760" i="29"/>
  <c r="A1756" i="29"/>
  <c r="A1752" i="29"/>
  <c r="A1748" i="29"/>
  <c r="A1744" i="29"/>
  <c r="A1740" i="29"/>
  <c r="A1736" i="29"/>
  <c r="A1732" i="29"/>
  <c r="A1728" i="29"/>
  <c r="A1724" i="29"/>
  <c r="A1720" i="29"/>
  <c r="A1716" i="29"/>
  <c r="A1712" i="29"/>
  <c r="A1708" i="29"/>
  <c r="A1704" i="29"/>
  <c r="A1700" i="29"/>
  <c r="A1696" i="29"/>
  <c r="A1692" i="29"/>
  <c r="A1688" i="29"/>
  <c r="A1684" i="29"/>
  <c r="A1680" i="29"/>
  <c r="A1676" i="29"/>
  <c r="A1672" i="29"/>
  <c r="A1668" i="29"/>
  <c r="A1664" i="29"/>
  <c r="A1660" i="29"/>
  <c r="A1656" i="29"/>
  <c r="A1652" i="29"/>
  <c r="A1648" i="29"/>
  <c r="A1644" i="29"/>
  <c r="A1640" i="29"/>
  <c r="A1636" i="29"/>
  <c r="A1632" i="29"/>
  <c r="A1628" i="29"/>
  <c r="A1624" i="29"/>
  <c r="A1620" i="29"/>
  <c r="A1616" i="29"/>
  <c r="A1612" i="29"/>
  <c r="A1608" i="29"/>
  <c r="A1604" i="29"/>
  <c r="A1600" i="29"/>
  <c r="A1596" i="29"/>
  <c r="A1592" i="29"/>
  <c r="A1588" i="29"/>
  <c r="A1972" i="29"/>
  <c r="A1956" i="29"/>
  <c r="A1968" i="29"/>
  <c r="A1952" i="29"/>
  <c r="A1943" i="29"/>
  <c r="A1928" i="29"/>
  <c r="A1917" i="29"/>
  <c r="A1907" i="29"/>
  <c r="A1896" i="29"/>
  <c r="A1885" i="29"/>
  <c r="A1875" i="29"/>
  <c r="A1864" i="29"/>
  <c r="A1853" i="29"/>
  <c r="A1843" i="29"/>
  <c r="A1835" i="29"/>
  <c r="A1827" i="29"/>
  <c r="A1819" i="29"/>
  <c r="A1811" i="29"/>
  <c r="A1803" i="29"/>
  <c r="A1795" i="29"/>
  <c r="A1787" i="29"/>
  <c r="A1779" i="29"/>
  <c r="A1771" i="29"/>
  <c r="A1763" i="29"/>
  <c r="A1755" i="29"/>
  <c r="A1747" i="29"/>
  <c r="A1739" i="29"/>
  <c r="A1731" i="29"/>
  <c r="A1723" i="29"/>
  <c r="A1715" i="29"/>
  <c r="A1707" i="29"/>
  <c r="A1699" i="29"/>
  <c r="A1691" i="29"/>
  <c r="A1683" i="29"/>
  <c r="A1675" i="29"/>
  <c r="A1667" i="29"/>
  <c r="A1659" i="29"/>
  <c r="A1651" i="29"/>
  <c r="A1643" i="29"/>
  <c r="A1635" i="29"/>
  <c r="A1627" i="29"/>
  <c r="A1619" i="29"/>
  <c r="A1611" i="29"/>
  <c r="A1603" i="29"/>
  <c r="A1595" i="29"/>
  <c r="A1587" i="29"/>
  <c r="A1583" i="29"/>
  <c r="A1579" i="29"/>
  <c r="A1575" i="29"/>
  <c r="A1571" i="29"/>
  <c r="A1567" i="29"/>
  <c r="A1940" i="29"/>
  <c r="A1927" i="29"/>
  <c r="A1916" i="29"/>
  <c r="A1905" i="29"/>
  <c r="A1895" i="29"/>
  <c r="A1884" i="29"/>
  <c r="A1873" i="29"/>
  <c r="A1863" i="29"/>
  <c r="A1852" i="29"/>
  <c r="A1842" i="29"/>
  <c r="A1834" i="29"/>
  <c r="A1826" i="29"/>
  <c r="A1818" i="29"/>
  <c r="A1810" i="29"/>
  <c r="A1802" i="29"/>
  <c r="A1794" i="29"/>
  <c r="A1786" i="29"/>
  <c r="A1778" i="29"/>
  <c r="A1770" i="29"/>
  <c r="A1762" i="29"/>
  <c r="A1754" i="29"/>
  <c r="A1746" i="29"/>
  <c r="A1738" i="29"/>
  <c r="A1730" i="29"/>
  <c r="A1722" i="29"/>
  <c r="A1714" i="29"/>
  <c r="A1706" i="29"/>
  <c r="A1698" i="29"/>
  <c r="A1690" i="29"/>
  <c r="A1682" i="29"/>
  <c r="A1674" i="29"/>
  <c r="A1666" i="29"/>
  <c r="A1658" i="29"/>
  <c r="A1650" i="29"/>
  <c r="A1642" i="29"/>
  <c r="A1634" i="29"/>
  <c r="A1626" i="29"/>
  <c r="A1618" i="29"/>
  <c r="A1610" i="29"/>
  <c r="A1602" i="29"/>
  <c r="A1594" i="29"/>
  <c r="A1586" i="29"/>
  <c r="A1582" i="29"/>
  <c r="A1578" i="29"/>
  <c r="A1574" i="29"/>
  <c r="A1570" i="29"/>
  <c r="A1566" i="29"/>
  <c r="A1562" i="29"/>
  <c r="A1558" i="29"/>
  <c r="A1554" i="29"/>
  <c r="A1550" i="29"/>
  <c r="A1546" i="29"/>
  <c r="A1542" i="29"/>
  <c r="A1538" i="29"/>
  <c r="A1534" i="29"/>
  <c r="A1530" i="29"/>
  <c r="A1526" i="29"/>
  <c r="A1522" i="29"/>
  <c r="A1518" i="29"/>
  <c r="A1514" i="29"/>
  <c r="A1510" i="29"/>
  <c r="A1506" i="29"/>
  <c r="A1502" i="29"/>
  <c r="A1498" i="29"/>
  <c r="A1494" i="29"/>
  <c r="A1490" i="29"/>
  <c r="A1486" i="29"/>
  <c r="A1482" i="29"/>
  <c r="A1478" i="29"/>
  <c r="A1474" i="29"/>
  <c r="A1470" i="29"/>
  <c r="A1466" i="29"/>
  <c r="A1462" i="29"/>
  <c r="A1458" i="29"/>
  <c r="A1454" i="29"/>
  <c r="A1450" i="29"/>
  <c r="A1446" i="29"/>
  <c r="A1442" i="29"/>
  <c r="A1438" i="29"/>
  <c r="A1434" i="29"/>
  <c r="A1935" i="29"/>
  <c r="A1923" i="29"/>
  <c r="A1912" i="29"/>
  <c r="A1901" i="29"/>
  <c r="A1891" i="29"/>
  <c r="A1880" i="29"/>
  <c r="A1869" i="29"/>
  <c r="A1859" i="29"/>
  <c r="A1848" i="29"/>
  <c r="A1839" i="29"/>
  <c r="A1831" i="29"/>
  <c r="A1823" i="29"/>
  <c r="A1815" i="29"/>
  <c r="A1807" i="29"/>
  <c r="A1799" i="29"/>
  <c r="A1791" i="29"/>
  <c r="A1783" i="29"/>
  <c r="A1775" i="29"/>
  <c r="A1767" i="29"/>
  <c r="A1759" i="29"/>
  <c r="A1751" i="29"/>
  <c r="A1743" i="29"/>
  <c r="A1735" i="29"/>
  <c r="A1727" i="29"/>
  <c r="A1719" i="29"/>
  <c r="A1711" i="29"/>
  <c r="A1703" i="29"/>
  <c r="A1695" i="29"/>
  <c r="A1687" i="29"/>
  <c r="A1679" i="29"/>
  <c r="A1671" i="29"/>
  <c r="A1663" i="29"/>
  <c r="A1655" i="29"/>
  <c r="A1647" i="29"/>
  <c r="A1639" i="29"/>
  <c r="A1631" i="29"/>
  <c r="A1623" i="29"/>
  <c r="A1615" i="29"/>
  <c r="A1607" i="29"/>
  <c r="A1599" i="29"/>
  <c r="A1591" i="29"/>
  <c r="A1585" i="29"/>
  <c r="A1581" i="29"/>
  <c r="A1577" i="29"/>
  <c r="A1573" i="29"/>
  <c r="A1569" i="29"/>
  <c r="A1565" i="29"/>
  <c r="A1561" i="29"/>
  <c r="A1557" i="29"/>
  <c r="A1553" i="29"/>
  <c r="A1549" i="29"/>
  <c r="A1545" i="29"/>
  <c r="A1541" i="29"/>
  <c r="A1537" i="29"/>
  <c r="A1533" i="29"/>
  <c r="A1529" i="29"/>
  <c r="A1525" i="29"/>
  <c r="A1521" i="29"/>
  <c r="A1517" i="29"/>
  <c r="A1513" i="29"/>
  <c r="A1509" i="29"/>
  <c r="A1505" i="29"/>
  <c r="A1501" i="29"/>
  <c r="A1497" i="29"/>
  <c r="A1493" i="29"/>
  <c r="A1489" i="29"/>
  <c r="A1485" i="29"/>
  <c r="A1481" i="29"/>
  <c r="A1477" i="29"/>
  <c r="A1473" i="29"/>
  <c r="A1469" i="29"/>
  <c r="A1465" i="29"/>
  <c r="A1461" i="29"/>
  <c r="A1457" i="29"/>
  <c r="A1453" i="29"/>
  <c r="A1449" i="29"/>
  <c r="A1445" i="29"/>
  <c r="A1441" i="29"/>
  <c r="A1437" i="29"/>
  <c r="A1932" i="29"/>
  <c r="A1921" i="29"/>
  <c r="A1911" i="29"/>
  <c r="A1900" i="29"/>
  <c r="A1889" i="29"/>
  <c r="A1879" i="29"/>
  <c r="A1868" i="29"/>
  <c r="A1857" i="29"/>
  <c r="A1847" i="29"/>
  <c r="A1838" i="29"/>
  <c r="A1830" i="29"/>
  <c r="A1822" i="29"/>
  <c r="A1814" i="29"/>
  <c r="A1806" i="29"/>
  <c r="A1798" i="29"/>
  <c r="A1790" i="29"/>
  <c r="A1782" i="29"/>
  <c r="A1774" i="29"/>
  <c r="A1766" i="29"/>
  <c r="A1758" i="29"/>
  <c r="A1750" i="29"/>
  <c r="A1742" i="29"/>
  <c r="A1734" i="29"/>
  <c r="A1726" i="29"/>
  <c r="A1718" i="29"/>
  <c r="A1710" i="29"/>
  <c r="A1702" i="29"/>
  <c r="A1694" i="29"/>
  <c r="A1686" i="29"/>
  <c r="A1678" i="29"/>
  <c r="A1670" i="29"/>
  <c r="A1662" i="29"/>
  <c r="A1654" i="29"/>
  <c r="A1646" i="29"/>
  <c r="A1638" i="29"/>
  <c r="A1630" i="29"/>
  <c r="A1622" i="29"/>
  <c r="A1614" i="29"/>
  <c r="A1606" i="29"/>
  <c r="A1598" i="29"/>
  <c r="A1590" i="29"/>
  <c r="A1584" i="29"/>
  <c r="A1580" i="29"/>
  <c r="A1576" i="29"/>
  <c r="A1572" i="29"/>
  <c r="A1568" i="29"/>
  <c r="A1564" i="29"/>
  <c r="A1560" i="29"/>
  <c r="A1556" i="29"/>
  <c r="A1552" i="29"/>
  <c r="A1548" i="29"/>
  <c r="A1544" i="29"/>
  <c r="A1540" i="29"/>
  <c r="A1536" i="29"/>
  <c r="A1532" i="29"/>
  <c r="A1528" i="29"/>
  <c r="A1524" i="29"/>
  <c r="A1520" i="29"/>
  <c r="A1516" i="29"/>
  <c r="A1512" i="29"/>
  <c r="A1508" i="29"/>
  <c r="A1504" i="29"/>
  <c r="A1500" i="29"/>
  <c r="A1496" i="29"/>
  <c r="A1492" i="29"/>
  <c r="A1488" i="29"/>
  <c r="A1484" i="29"/>
  <c r="A1480" i="29"/>
  <c r="A1476" i="29"/>
  <c r="A1472" i="29"/>
  <c r="A1468" i="29"/>
  <c r="A1464" i="29"/>
  <c r="A1460" i="29"/>
  <c r="A1456" i="29"/>
  <c r="A1452" i="29"/>
  <c r="A1448" i="29"/>
  <c r="A1444" i="29"/>
  <c r="A1440" i="29"/>
  <c r="A1436" i="29"/>
  <c r="A1432" i="29"/>
  <c r="A1428" i="29"/>
  <c r="A1424" i="29"/>
  <c r="A1420" i="29"/>
  <c r="A1416" i="29"/>
  <c r="A1412" i="29"/>
  <c r="A1563" i="29"/>
  <c r="A1547" i="29"/>
  <c r="A1531" i="29"/>
  <c r="A1515" i="29"/>
  <c r="A1499" i="29"/>
  <c r="A1483" i="29"/>
  <c r="A1467" i="29"/>
  <c r="A1451" i="29"/>
  <c r="A1435" i="29"/>
  <c r="A1429" i="29"/>
  <c r="A1423" i="29"/>
  <c r="A1418" i="29"/>
  <c r="A1413" i="29"/>
  <c r="A1408" i="29"/>
  <c r="A1404" i="29"/>
  <c r="A1400" i="29"/>
  <c r="A1396" i="29"/>
  <c r="A1392" i="29"/>
  <c r="A1388" i="29"/>
  <c r="A1384" i="29"/>
  <c r="A1380" i="29"/>
  <c r="A1376" i="29"/>
  <c r="A1372" i="29"/>
  <c r="A1368" i="29"/>
  <c r="A1364" i="29"/>
  <c r="A1360" i="29"/>
  <c r="A1356" i="29"/>
  <c r="A1352" i="29"/>
  <c r="A1348" i="29"/>
  <c r="A1344" i="29"/>
  <c r="A1340" i="29"/>
  <c r="A1336" i="29"/>
  <c r="A1332" i="29"/>
  <c r="A1328" i="29"/>
  <c r="A1324" i="29"/>
  <c r="A1320" i="29"/>
  <c r="A1316" i="29"/>
  <c r="A1312" i="29"/>
  <c r="A1308" i="29"/>
  <c r="A1304" i="29"/>
  <c r="A1300" i="29"/>
  <c r="A1296" i="29"/>
  <c r="A1292" i="29"/>
  <c r="A1288" i="29"/>
  <c r="A1284" i="29"/>
  <c r="A1280" i="29"/>
  <c r="A1276" i="29"/>
  <c r="A1272" i="29"/>
  <c r="A1268" i="29"/>
  <c r="A1264" i="29"/>
  <c r="A1260" i="29"/>
  <c r="A1256" i="29"/>
  <c r="A1252" i="29"/>
  <c r="A1248" i="29"/>
  <c r="A1244" i="29"/>
  <c r="A1240" i="29"/>
  <c r="A1236" i="29"/>
  <c r="A1232" i="29"/>
  <c r="A1228" i="29"/>
  <c r="A1224" i="29"/>
  <c r="A1220" i="29"/>
  <c r="A1216" i="29"/>
  <c r="A1212" i="29"/>
  <c r="A1208" i="29"/>
  <c r="A1204" i="29"/>
  <c r="A1200" i="29"/>
  <c r="A1196" i="29"/>
  <c r="A1192" i="29"/>
  <c r="A1188" i="29"/>
  <c r="A1184" i="29"/>
  <c r="A1180" i="29"/>
  <c r="A1176" i="29"/>
  <c r="A1172" i="29"/>
  <c r="A1168" i="29"/>
  <c r="A1164" i="29"/>
  <c r="A1160" i="29"/>
  <c r="A1156" i="29"/>
  <c r="A1152" i="29"/>
  <c r="A1148" i="29"/>
  <c r="A1144" i="29"/>
  <c r="A1140" i="29"/>
  <c r="A1136" i="29"/>
  <c r="A1132" i="29"/>
  <c r="A1128" i="29"/>
  <c r="A1124" i="29"/>
  <c r="A1120" i="29"/>
  <c r="A1116" i="29"/>
  <c r="A1112" i="29"/>
  <c r="A1108" i="29"/>
  <c r="A1104" i="29"/>
  <c r="A1100" i="29"/>
  <c r="A1096" i="29"/>
  <c r="A1092" i="29"/>
  <c r="A1088" i="29"/>
  <c r="A1084" i="29"/>
  <c r="A1080" i="29"/>
  <c r="A1076" i="29"/>
  <c r="A1072" i="29"/>
  <c r="A1068" i="29"/>
  <c r="A1064" i="29"/>
  <c r="A1060" i="29"/>
  <c r="A1056" i="29"/>
  <c r="A1052" i="29"/>
  <c r="A1048" i="29"/>
  <c r="A1044" i="29"/>
  <c r="A1559" i="29"/>
  <c r="A1543" i="29"/>
  <c r="A1527" i="29"/>
  <c r="A1511" i="29"/>
  <c r="A1495" i="29"/>
  <c r="A1479" i="29"/>
  <c r="A1463" i="29"/>
  <c r="A1447" i="29"/>
  <c r="A1433" i="29"/>
  <c r="A1427" i="29"/>
  <c r="A1422" i="29"/>
  <c r="A1417" i="29"/>
  <c r="A1411" i="29"/>
  <c r="A1407" i="29"/>
  <c r="A1403" i="29"/>
  <c r="A1399" i="29"/>
  <c r="A1395" i="29"/>
  <c r="A1391" i="29"/>
  <c r="A1387" i="29"/>
  <c r="A1383" i="29"/>
  <c r="A1379" i="29"/>
  <c r="A1375" i="29"/>
  <c r="A1371" i="29"/>
  <c r="A1367" i="29"/>
  <c r="A1363" i="29"/>
  <c r="A1359" i="29"/>
  <c r="A1355" i="29"/>
  <c r="A1351" i="29"/>
  <c r="A1347" i="29"/>
  <c r="A1343" i="29"/>
  <c r="A1339" i="29"/>
  <c r="A1335" i="29"/>
  <c r="A1331" i="29"/>
  <c r="A1327" i="29"/>
  <c r="A1323" i="29"/>
  <c r="A1319" i="29"/>
  <c r="A1315" i="29"/>
  <c r="A1311" i="29"/>
  <c r="A1307" i="29"/>
  <c r="A1303" i="29"/>
  <c r="A1299" i="29"/>
  <c r="A1295" i="29"/>
  <c r="A1291" i="29"/>
  <c r="A1287" i="29"/>
  <c r="A1283" i="29"/>
  <c r="A1279" i="29"/>
  <c r="A1275" i="29"/>
  <c r="A1271" i="29"/>
  <c r="A1267" i="29"/>
  <c r="A1263" i="29"/>
  <c r="A1259" i="29"/>
  <c r="A1255" i="29"/>
  <c r="A1251" i="29"/>
  <c r="A1247" i="29"/>
  <c r="A1243" i="29"/>
  <c r="A1239" i="29"/>
  <c r="A1235" i="29"/>
  <c r="A1231" i="29"/>
  <c r="A1227" i="29"/>
  <c r="A1223" i="29"/>
  <c r="A1219" i="29"/>
  <c r="A1215" i="29"/>
  <c r="A1211" i="29"/>
  <c r="A1207" i="29"/>
  <c r="A1203" i="29"/>
  <c r="A1199" i="29"/>
  <c r="A1195" i="29"/>
  <c r="A1191" i="29"/>
  <c r="A1187" i="29"/>
  <c r="A1183" i="29"/>
  <c r="A1179" i="29"/>
  <c r="A1175" i="29"/>
  <c r="A1171" i="29"/>
  <c r="A1167" i="29"/>
  <c r="A1163" i="29"/>
  <c r="A1159" i="29"/>
  <c r="A1155" i="29"/>
  <c r="A1555" i="29"/>
  <c r="A1539" i="29"/>
  <c r="A1523" i="29"/>
  <c r="A1507" i="29"/>
  <c r="A1491" i="29"/>
  <c r="A1475" i="29"/>
  <c r="A1459" i="29"/>
  <c r="A1443" i="29"/>
  <c r="A1431" i="29"/>
  <c r="A1426" i="29"/>
  <c r="A1421" i="29"/>
  <c r="A1415" i="29"/>
  <c r="A1410" i="29"/>
  <c r="A1406" i="29"/>
  <c r="A1402" i="29"/>
  <c r="A1398" i="29"/>
  <c r="A1394" i="29"/>
  <c r="A1390" i="29"/>
  <c r="A1386" i="29"/>
  <c r="A1382" i="29"/>
  <c r="A1378" i="29"/>
  <c r="A1374" i="29"/>
  <c r="A1370" i="29"/>
  <c r="A1366" i="29"/>
  <c r="A1362" i="29"/>
  <c r="A1358" i="29"/>
  <c r="A1354" i="29"/>
  <c r="A1350" i="29"/>
  <c r="A1346" i="29"/>
  <c r="A1342" i="29"/>
  <c r="A1338" i="29"/>
  <c r="A1334" i="29"/>
  <c r="A1330" i="29"/>
  <c r="A1326" i="29"/>
  <c r="A1322" i="29"/>
  <c r="A1318" i="29"/>
  <c r="A1314" i="29"/>
  <c r="A1310" i="29"/>
  <c r="A1306" i="29"/>
  <c r="A1302" i="29"/>
  <c r="A1298" i="29"/>
  <c r="A1294" i="29"/>
  <c r="A1290" i="29"/>
  <c r="A1286" i="29"/>
  <c r="A1282" i="29"/>
  <c r="A1278" i="29"/>
  <c r="A1274" i="29"/>
  <c r="A1270" i="29"/>
  <c r="A1266" i="29"/>
  <c r="A1262" i="29"/>
  <c r="A1258" i="29"/>
  <c r="A1254" i="29"/>
  <c r="A1250" i="29"/>
  <c r="A1246" i="29"/>
  <c r="A1242" i="29"/>
  <c r="A1238" i="29"/>
  <c r="A1234" i="29"/>
  <c r="A1230" i="29"/>
  <c r="A1226" i="29"/>
  <c r="A1222" i="29"/>
  <c r="A1218" i="29"/>
  <c r="A1214" i="29"/>
  <c r="A1210" i="29"/>
  <c r="A1206" i="29"/>
  <c r="A1202" i="29"/>
  <c r="A1198" i="29"/>
  <c r="A1194" i="29"/>
  <c r="A1190" i="29"/>
  <c r="A1186" i="29"/>
  <c r="A1182" i="29"/>
  <c r="A1178" i="29"/>
  <c r="A1174" i="29"/>
  <c r="A1170" i="29"/>
  <c r="A1166" i="29"/>
  <c r="A1162" i="29"/>
  <c r="A1158" i="29"/>
  <c r="A1154" i="29"/>
  <c r="A1150" i="29"/>
  <c r="A1146" i="29"/>
  <c r="A1142" i="29"/>
  <c r="A1138" i="29"/>
  <c r="A1134" i="29"/>
  <c r="A1130" i="29"/>
  <c r="A1126" i="29"/>
  <c r="A1122" i="29"/>
  <c r="A1551" i="29"/>
  <c r="A1535" i="29"/>
  <c r="A1519" i="29"/>
  <c r="A1503" i="29"/>
  <c r="A1487" i="29"/>
  <c r="A1471" i="29"/>
  <c r="A1455" i="29"/>
  <c r="A1439" i="29"/>
  <c r="A1430" i="29"/>
  <c r="A1425" i="29"/>
  <c r="A1419" i="29"/>
  <c r="A1414" i="29"/>
  <c r="A1409" i="29"/>
  <c r="A1405" i="29"/>
  <c r="A1401" i="29"/>
  <c r="A1397" i="29"/>
  <c r="A1393" i="29"/>
  <c r="A1389" i="29"/>
  <c r="A1385" i="29"/>
  <c r="A1381" i="29"/>
  <c r="A1377" i="29"/>
  <c r="A1373" i="29"/>
  <c r="A1369" i="29"/>
  <c r="A1365" i="29"/>
  <c r="A1361" i="29"/>
  <c r="A1357" i="29"/>
  <c r="A1353" i="29"/>
  <c r="A1349" i="29"/>
  <c r="A1345" i="29"/>
  <c r="A1341" i="29"/>
  <c r="A1337" i="29"/>
  <c r="A1333" i="29"/>
  <c r="A1329" i="29"/>
  <c r="A1325" i="29"/>
  <c r="A1321" i="29"/>
  <c r="A1317" i="29"/>
  <c r="A1313" i="29"/>
  <c r="A1309" i="29"/>
  <c r="A1305" i="29"/>
  <c r="A1301" i="29"/>
  <c r="A1297" i="29"/>
  <c r="A1293" i="29"/>
  <c r="A1289" i="29"/>
  <c r="A1285" i="29"/>
  <c r="A1281" i="29"/>
  <c r="A1277" i="29"/>
  <c r="A1273" i="29"/>
  <c r="A1269" i="29"/>
  <c r="A1265" i="29"/>
  <c r="A1261" i="29"/>
  <c r="A1257" i="29"/>
  <c r="A1253" i="29"/>
  <c r="A1249" i="29"/>
  <c r="A1245" i="29"/>
  <c r="A1241" i="29"/>
  <c r="A1237" i="29"/>
  <c r="A1233" i="29"/>
  <c r="A1229" i="29"/>
  <c r="A1225" i="29"/>
  <c r="A1221" i="29"/>
  <c r="A1217" i="29"/>
  <c r="A1213" i="29"/>
  <c r="A1209" i="29"/>
  <c r="A1205" i="29"/>
  <c r="A1201" i="29"/>
  <c r="A1197" i="29"/>
  <c r="A1193" i="29"/>
  <c r="A1189" i="29"/>
  <c r="A1185" i="29"/>
  <c r="A1181" i="29"/>
  <c r="A1177" i="29"/>
  <c r="A1173" i="29"/>
  <c r="A1169" i="29"/>
  <c r="A1165" i="29"/>
  <c r="A1161" i="29"/>
  <c r="A1157" i="29"/>
  <c r="A1153" i="29"/>
  <c r="A1149" i="29"/>
  <c r="A1145" i="29"/>
  <c r="A1141" i="29"/>
  <c r="A1137" i="29"/>
  <c r="A1133" i="29"/>
  <c r="A1129" i="29"/>
  <c r="A1125" i="29"/>
  <c r="A1121" i="29"/>
  <c r="A1117" i="29"/>
  <c r="A1151" i="29"/>
  <c r="A1135" i="29"/>
  <c r="A1119" i="29"/>
  <c r="A1113" i="29"/>
  <c r="A1107" i="29"/>
  <c r="A1102" i="29"/>
  <c r="A1097" i="29"/>
  <c r="A1091" i="29"/>
  <c r="A1086" i="29"/>
  <c r="A1081" i="29"/>
  <c r="A1075" i="29"/>
  <c r="A1070" i="29"/>
  <c r="A1065" i="29"/>
  <c r="A1059" i="29"/>
  <c r="A1054" i="29"/>
  <c r="A1049" i="29"/>
  <c r="A1043" i="29"/>
  <c r="A1039" i="29"/>
  <c r="A1035" i="29"/>
  <c r="A1031" i="29"/>
  <c r="A1027" i="29"/>
  <c r="A1023" i="29"/>
  <c r="A1019" i="29"/>
  <c r="A1015" i="29"/>
  <c r="A1011" i="29"/>
  <c r="A1007" i="29"/>
  <c r="A1003" i="29"/>
  <c r="A999" i="29"/>
  <c r="A995" i="29"/>
  <c r="A991" i="29"/>
  <c r="A987" i="29"/>
  <c r="A983" i="29"/>
  <c r="A979" i="29"/>
  <c r="A975" i="29"/>
  <c r="A971" i="29"/>
  <c r="A967" i="29"/>
  <c r="A963" i="29"/>
  <c r="A959" i="29"/>
  <c r="A955" i="29"/>
  <c r="A951" i="29"/>
  <c r="A947" i="29"/>
  <c r="A943" i="29"/>
  <c r="A939" i="29"/>
  <c r="A935" i="29"/>
  <c r="A931" i="29"/>
  <c r="A927" i="29"/>
  <c r="A923" i="29"/>
  <c r="A919" i="29"/>
  <c r="A915" i="29"/>
  <c r="A911" i="29"/>
  <c r="A907" i="29"/>
  <c r="A903" i="29"/>
  <c r="A899" i="29"/>
  <c r="A895" i="29"/>
  <c r="A891" i="29"/>
  <c r="A887" i="29"/>
  <c r="A883" i="29"/>
  <c r="A879" i="29"/>
  <c r="A875" i="29"/>
  <c r="A871" i="29"/>
  <c r="A867" i="29"/>
  <c r="A863" i="29"/>
  <c r="A859" i="29"/>
  <c r="A855" i="29"/>
  <c r="A851" i="29"/>
  <c r="A847" i="29"/>
  <c r="A843" i="29"/>
  <c r="A839" i="29"/>
  <c r="A835" i="29"/>
  <c r="A831" i="29"/>
  <c r="A827" i="29"/>
  <c r="A823" i="29"/>
  <c r="A819" i="29"/>
  <c r="A815" i="29"/>
  <c r="A811" i="29"/>
  <c r="A807" i="29"/>
  <c r="A803" i="29"/>
  <c r="A799" i="29"/>
  <c r="A795" i="29"/>
  <c r="A791" i="29"/>
  <c r="A787" i="29"/>
  <c r="A783" i="29"/>
  <c r="A779" i="29"/>
  <c r="A775" i="29"/>
  <c r="A771" i="29"/>
  <c r="A767" i="29"/>
  <c r="A763" i="29"/>
  <c r="A759" i="29"/>
  <c r="A755" i="29"/>
  <c r="A751" i="29"/>
  <c r="A747" i="29"/>
  <c r="A743" i="29"/>
  <c r="A739" i="29"/>
  <c r="A735" i="29"/>
  <c r="A731" i="29"/>
  <c r="A727" i="29"/>
  <c r="A723" i="29"/>
  <c r="A719" i="29"/>
  <c r="A715" i="29"/>
  <c r="A711" i="29"/>
  <c r="A707" i="29"/>
  <c r="A703" i="29"/>
  <c r="A699" i="29"/>
  <c r="A695" i="29"/>
  <c r="A691" i="29"/>
  <c r="A687" i="29"/>
  <c r="A683" i="29"/>
  <c r="A679" i="29"/>
  <c r="A675" i="29"/>
  <c r="A671" i="29"/>
  <c r="A667" i="29"/>
  <c r="A663" i="29"/>
  <c r="A659" i="29"/>
  <c r="A655" i="29"/>
  <c r="A651" i="29"/>
  <c r="A647" i="29"/>
  <c r="A643" i="29"/>
  <c r="A639" i="29"/>
  <c r="A635" i="29"/>
  <c r="A631" i="29"/>
  <c r="A627" i="29"/>
  <c r="A623" i="29"/>
  <c r="A619" i="29"/>
  <c r="A615" i="29"/>
  <c r="A611" i="29"/>
  <c r="A607" i="29"/>
  <c r="A603" i="29"/>
  <c r="A599" i="29"/>
  <c r="A595" i="29"/>
  <c r="A591" i="29"/>
  <c r="A587" i="29"/>
  <c r="A583" i="29"/>
  <c r="A579" i="29"/>
  <c r="A575" i="29"/>
  <c r="A571" i="29"/>
  <c r="A567" i="29"/>
  <c r="A563" i="29"/>
  <c r="A559" i="29"/>
  <c r="A555" i="29"/>
  <c r="A551" i="29"/>
  <c r="A547" i="29"/>
  <c r="A543" i="29"/>
  <c r="A539" i="29"/>
  <c r="A535" i="29"/>
  <c r="A531" i="29"/>
  <c r="A527" i="29"/>
  <c r="A523" i="29"/>
  <c r="A519" i="29"/>
  <c r="A515" i="29"/>
  <c r="A511" i="29"/>
  <c r="A507" i="29"/>
  <c r="A503" i="29"/>
  <c r="A499" i="29"/>
  <c r="A495" i="29"/>
  <c r="A491" i="29"/>
  <c r="A487" i="29"/>
  <c r="A483" i="29"/>
  <c r="A479" i="29"/>
  <c r="A475" i="29"/>
  <c r="A471" i="29"/>
  <c r="A467" i="29"/>
  <c r="A463" i="29"/>
  <c r="A459" i="29"/>
  <c r="A455" i="29"/>
  <c r="A451" i="29"/>
  <c r="A447" i="29"/>
  <c r="A443" i="29"/>
  <c r="A439" i="29"/>
  <c r="A435" i="29"/>
  <c r="A431" i="29"/>
  <c r="A1147" i="29"/>
  <c r="A1131" i="29"/>
  <c r="A1118" i="29"/>
  <c r="A1111" i="29"/>
  <c r="A1106" i="29"/>
  <c r="A1101" i="29"/>
  <c r="A1095" i="29"/>
  <c r="A1090" i="29"/>
  <c r="A1085" i="29"/>
  <c r="A1079" i="29"/>
  <c r="A1074" i="29"/>
  <c r="A1069" i="29"/>
  <c r="A1063" i="29"/>
  <c r="A1058" i="29"/>
  <c r="A1053" i="29"/>
  <c r="A1047" i="29"/>
  <c r="A1042" i="29"/>
  <c r="A1038" i="29"/>
  <c r="A1034" i="29"/>
  <c r="A1030" i="29"/>
  <c r="A1026" i="29"/>
  <c r="A1022" i="29"/>
  <c r="A1018" i="29"/>
  <c r="A1014" i="29"/>
  <c r="A1010" i="29"/>
  <c r="A1006" i="29"/>
  <c r="A1002" i="29"/>
  <c r="A998" i="29"/>
  <c r="A994" i="29"/>
  <c r="A990" i="29"/>
  <c r="A986" i="29"/>
  <c r="A982" i="29"/>
  <c r="A978" i="29"/>
  <c r="A974" i="29"/>
  <c r="A970" i="29"/>
  <c r="A966" i="29"/>
  <c r="A962" i="29"/>
  <c r="A958" i="29"/>
  <c r="A954" i="29"/>
  <c r="A950" i="29"/>
  <c r="A946" i="29"/>
  <c r="A942" i="29"/>
  <c r="A938" i="29"/>
  <c r="A934" i="29"/>
  <c r="A930" i="29"/>
  <c r="A926" i="29"/>
  <c r="A922" i="29"/>
  <c r="A918" i="29"/>
  <c r="A914" i="29"/>
  <c r="A910" i="29"/>
  <c r="A906" i="29"/>
  <c r="A902" i="29"/>
  <c r="A898" i="29"/>
  <c r="A894" i="29"/>
  <c r="A890" i="29"/>
  <c r="A886" i="29"/>
  <c r="A882" i="29"/>
  <c r="A878" i="29"/>
  <c r="A874" i="29"/>
  <c r="A870" i="29"/>
  <c r="A866" i="29"/>
  <c r="A862" i="29"/>
  <c r="A858" i="29"/>
  <c r="A854" i="29"/>
  <c r="A850" i="29"/>
  <c r="A846" i="29"/>
  <c r="A842" i="29"/>
  <c r="A838" i="29"/>
  <c r="A834" i="29"/>
  <c r="A830" i="29"/>
  <c r="A826" i="29"/>
  <c r="A822" i="29"/>
  <c r="A818" i="29"/>
  <c r="A814" i="29"/>
  <c r="A810" i="29"/>
  <c r="A806" i="29"/>
  <c r="A802" i="29"/>
  <c r="A798" i="29"/>
  <c r="A794" i="29"/>
  <c r="A790" i="29"/>
  <c r="A786" i="29"/>
  <c r="A782" i="29"/>
  <c r="A778" i="29"/>
  <c r="A774" i="29"/>
  <c r="A770" i="29"/>
  <c r="A766" i="29"/>
  <c r="A762" i="29"/>
  <c r="A758" i="29"/>
  <c r="A754" i="29"/>
  <c r="A750" i="29"/>
  <c r="A746" i="29"/>
  <c r="A742" i="29"/>
  <c r="A738" i="29"/>
  <c r="A734" i="29"/>
  <c r="A730" i="29"/>
  <c r="A726" i="29"/>
  <c r="A722" i="29"/>
  <c r="A718" i="29"/>
  <c r="A714" i="29"/>
  <c r="A710" i="29"/>
  <c r="A706" i="29"/>
  <c r="A702" i="29"/>
  <c r="A698" i="29"/>
  <c r="A694" i="29"/>
  <c r="A690" i="29"/>
  <c r="A686" i="29"/>
  <c r="A682" i="29"/>
  <c r="A678" i="29"/>
  <c r="A674" i="29"/>
  <c r="A670" i="29"/>
  <c r="A666" i="29"/>
  <c r="A662" i="29"/>
  <c r="A658" i="29"/>
  <c r="A654" i="29"/>
  <c r="A650" i="29"/>
  <c r="A646" i="29"/>
  <c r="A642" i="29"/>
  <c r="A638" i="29"/>
  <c r="A634" i="29"/>
  <c r="A630" i="29"/>
  <c r="A626" i="29"/>
  <c r="A622" i="29"/>
  <c r="A618" i="29"/>
  <c r="A614" i="29"/>
  <c r="A610" i="29"/>
  <c r="A606" i="29"/>
  <c r="A602" i="29"/>
  <c r="A598" i="29"/>
  <c r="A594" i="29"/>
  <c r="A590" i="29"/>
  <c r="A586" i="29"/>
  <c r="A582" i="29"/>
  <c r="A578" i="29"/>
  <c r="A574" i="29"/>
  <c r="A570" i="29"/>
  <c r="A566" i="29"/>
  <c r="A562" i="29"/>
  <c r="A558" i="29"/>
  <c r="A554" i="29"/>
  <c r="A550" i="29"/>
  <c r="A546" i="29"/>
  <c r="A542" i="29"/>
  <c r="A538" i="29"/>
  <c r="A534" i="29"/>
  <c r="A530" i="29"/>
  <c r="A526" i="29"/>
  <c r="A522" i="29"/>
  <c r="A518" i="29"/>
  <c r="A514" i="29"/>
  <c r="A510" i="29"/>
  <c r="A506" i="29"/>
  <c r="A1143" i="29"/>
  <c r="A1127" i="29"/>
  <c r="A1115" i="29"/>
  <c r="A1110" i="29"/>
  <c r="A1105" i="29"/>
  <c r="A1099" i="29"/>
  <c r="A1094" i="29"/>
  <c r="A1089" i="29"/>
  <c r="A1083" i="29"/>
  <c r="A1078" i="29"/>
  <c r="A1073" i="29"/>
  <c r="A1067" i="29"/>
  <c r="A1062" i="29"/>
  <c r="A1057" i="29"/>
  <c r="A1051" i="29"/>
  <c r="A1046" i="29"/>
  <c r="A1041" i="29"/>
  <c r="A1037" i="29"/>
  <c r="A1033" i="29"/>
  <c r="A1029" i="29"/>
  <c r="A1025" i="29"/>
  <c r="A1021" i="29"/>
  <c r="A1017" i="29"/>
  <c r="A1013" i="29"/>
  <c r="A1009" i="29"/>
  <c r="A1005" i="29"/>
  <c r="A1001" i="29"/>
  <c r="A997" i="29"/>
  <c r="A993" i="29"/>
  <c r="A989" i="29"/>
  <c r="A985" i="29"/>
  <c r="A981" i="29"/>
  <c r="A977" i="29"/>
  <c r="A973" i="29"/>
  <c r="A969" i="29"/>
  <c r="A965" i="29"/>
  <c r="A961" i="29"/>
  <c r="A957" i="29"/>
  <c r="A953" i="29"/>
  <c r="A949" i="29"/>
  <c r="A945" i="29"/>
  <c r="A941" i="29"/>
  <c r="A937" i="29"/>
  <c r="A933" i="29"/>
  <c r="A929" i="29"/>
  <c r="A925" i="29"/>
  <c r="A921" i="29"/>
  <c r="A917" i="29"/>
  <c r="A913" i="29"/>
  <c r="A909" i="29"/>
  <c r="A905" i="29"/>
  <c r="A901" i="29"/>
  <c r="A897" i="29"/>
  <c r="A893" i="29"/>
  <c r="A889" i="29"/>
  <c r="A885" i="29"/>
  <c r="A881" i="29"/>
  <c r="A877" i="29"/>
  <c r="A873" i="29"/>
  <c r="A869" i="29"/>
  <c r="A865" i="29"/>
  <c r="A861" i="29"/>
  <c r="A857" i="29"/>
  <c r="A853" i="29"/>
  <c r="A849" i="29"/>
  <c r="A845" i="29"/>
  <c r="A841" i="29"/>
  <c r="A837" i="29"/>
  <c r="A833" i="29"/>
  <c r="A829" i="29"/>
  <c r="A825" i="29"/>
  <c r="A821" i="29"/>
  <c r="A817" i="29"/>
  <c r="A813" i="29"/>
  <c r="A809" i="29"/>
  <c r="A805" i="29"/>
  <c r="A801" i="29"/>
  <c r="A797" i="29"/>
  <c r="A793" i="29"/>
  <c r="A789" i="29"/>
  <c r="A785" i="29"/>
  <c r="A781" i="29"/>
  <c r="A777" i="29"/>
  <c r="A773" i="29"/>
  <c r="A769" i="29"/>
  <c r="A765" i="29"/>
  <c r="A761" i="29"/>
  <c r="A757" i="29"/>
  <c r="A753" i="29"/>
  <c r="A749" i="29"/>
  <c r="A745" i="29"/>
  <c r="A741" i="29"/>
  <c r="A737" i="29"/>
  <c r="A733" i="29"/>
  <c r="A729" i="29"/>
  <c r="A725" i="29"/>
  <c r="A721" i="29"/>
  <c r="A717" i="29"/>
  <c r="A713" i="29"/>
  <c r="A709" i="29"/>
  <c r="A705" i="29"/>
  <c r="A701" i="29"/>
  <c r="A697" i="29"/>
  <c r="A693" i="29"/>
  <c r="A689" i="29"/>
  <c r="A685" i="29"/>
  <c r="A681" i="29"/>
  <c r="A677" i="29"/>
  <c r="A673" i="29"/>
  <c r="A669" i="29"/>
  <c r="A665" i="29"/>
  <c r="A661" i="29"/>
  <c r="A657" i="29"/>
  <c r="A653" i="29"/>
  <c r="A649" i="29"/>
  <c r="A645" i="29"/>
  <c r="A641" i="29"/>
  <c r="A637" i="29"/>
  <c r="A633" i="29"/>
  <c r="A629" i="29"/>
  <c r="A625" i="29"/>
  <c r="A621" i="29"/>
  <c r="A617" i="29"/>
  <c r="A613" i="29"/>
  <c r="A609" i="29"/>
  <c r="A605" i="29"/>
  <c r="A601" i="29"/>
  <c r="A597" i="29"/>
  <c r="A593" i="29"/>
  <c r="A589" i="29"/>
  <c r="A585" i="29"/>
  <c r="A581" i="29"/>
  <c r="A577" i="29"/>
  <c r="A573" i="29"/>
  <c r="A569" i="29"/>
  <c r="A565" i="29"/>
  <c r="A561" i="29"/>
  <c r="A557" i="29"/>
  <c r="A553" i="29"/>
  <c r="A549" i="29"/>
  <c r="A545" i="29"/>
  <c r="A541" i="29"/>
  <c r="A537" i="29"/>
  <c r="A533" i="29"/>
  <c r="A529" i="29"/>
  <c r="A525" i="29"/>
  <c r="A521" i="29"/>
  <c r="A517" i="29"/>
  <c r="A513" i="29"/>
  <c r="A509" i="29"/>
  <c r="A1139" i="29"/>
  <c r="A1123" i="29"/>
  <c r="A1114" i="29"/>
  <c r="A1109" i="29"/>
  <c r="A1103" i="29"/>
  <c r="A1098" i="29"/>
  <c r="A1093" i="29"/>
  <c r="A1087" i="29"/>
  <c r="A1082" i="29"/>
  <c r="A1077" i="29"/>
  <c r="A1071" i="29"/>
  <c r="A1066" i="29"/>
  <c r="A1061" i="29"/>
  <c r="A1055" i="29"/>
  <c r="A1050" i="29"/>
  <c r="A1045" i="29"/>
  <c r="A1040" i="29"/>
  <c r="A1036" i="29"/>
  <c r="A1032" i="29"/>
  <c r="A1028" i="29"/>
  <c r="A1024" i="29"/>
  <c r="A1020" i="29"/>
  <c r="A1016" i="29"/>
  <c r="A1012" i="29"/>
  <c r="A1008" i="29"/>
  <c r="A1004" i="29"/>
  <c r="A1000" i="29"/>
  <c r="A996" i="29"/>
  <c r="A992" i="29"/>
  <c r="A988" i="29"/>
  <c r="A984" i="29"/>
  <c r="A980" i="29"/>
  <c r="A976" i="29"/>
  <c r="A972" i="29"/>
  <c r="A968" i="29"/>
  <c r="A964" i="29"/>
  <c r="A960" i="29"/>
  <c r="A956" i="29"/>
  <c r="A952" i="29"/>
  <c r="A948" i="29"/>
  <c r="A944" i="29"/>
  <c r="A940" i="29"/>
  <c r="A936" i="29"/>
  <c r="A932" i="29"/>
  <c r="A928" i="29"/>
  <c r="A924" i="29"/>
  <c r="A920" i="29"/>
  <c r="A916" i="29"/>
  <c r="A912" i="29"/>
  <c r="A908" i="29"/>
  <c r="A904" i="29"/>
  <c r="A900" i="29"/>
  <c r="A896" i="29"/>
  <c r="A892" i="29"/>
  <c r="A888" i="29"/>
  <c r="A884" i="29"/>
  <c r="A880" i="29"/>
  <c r="A876" i="29"/>
  <c r="A872" i="29"/>
  <c r="A868" i="29"/>
  <c r="A864" i="29"/>
  <c r="A860" i="29"/>
  <c r="A856" i="29"/>
  <c r="A852" i="29"/>
  <c r="A848" i="29"/>
  <c r="A844" i="29"/>
  <c r="A840" i="29"/>
  <c r="A836" i="29"/>
  <c r="A832" i="29"/>
  <c r="A828" i="29"/>
  <c r="A824" i="29"/>
  <c r="A820" i="29"/>
  <c r="A816" i="29"/>
  <c r="A812" i="29"/>
  <c r="A808" i="29"/>
  <c r="A804" i="29"/>
  <c r="A800" i="29"/>
  <c r="A796" i="29"/>
  <c r="A792" i="29"/>
  <c r="A788" i="29"/>
  <c r="A784" i="29"/>
  <c r="A780" i="29"/>
  <c r="A776" i="29"/>
  <c r="A772" i="29"/>
  <c r="A768" i="29"/>
  <c r="A764" i="29"/>
  <c r="A760" i="29"/>
  <c r="A756" i="29"/>
  <c r="A752" i="29"/>
  <c r="A748" i="29"/>
  <c r="A744" i="29"/>
  <c r="A740" i="29"/>
  <c r="A736" i="29"/>
  <c r="A732" i="29"/>
  <c r="A728" i="29"/>
  <c r="A724" i="29"/>
  <c r="A720" i="29"/>
  <c r="A716" i="29"/>
  <c r="A712" i="29"/>
  <c r="A708" i="29"/>
  <c r="A704" i="29"/>
  <c r="A700" i="29"/>
  <c r="A696" i="29"/>
  <c r="A692" i="29"/>
  <c r="A688" i="29"/>
  <c r="A684" i="29"/>
  <c r="A680" i="29"/>
  <c r="A676" i="29"/>
  <c r="A672" i="29"/>
  <c r="A668" i="29"/>
  <c r="A664" i="29"/>
  <c r="A660" i="29"/>
  <c r="A656" i="29"/>
  <c r="A652" i="29"/>
  <c r="A648" i="29"/>
  <c r="A644" i="29"/>
  <c r="A640" i="29"/>
  <c r="A636" i="29"/>
  <c r="A632" i="29"/>
  <c r="A628" i="29"/>
  <c r="A624" i="29"/>
  <c r="A620" i="29"/>
  <c r="A616" i="29"/>
  <c r="A612" i="29"/>
  <c r="A608" i="29"/>
  <c r="A604" i="29"/>
  <c r="A600" i="29"/>
  <c r="A596" i="29"/>
  <c r="A592" i="29"/>
  <c r="A588" i="29"/>
  <c r="A584" i="29"/>
  <c r="A580" i="29"/>
  <c r="A576" i="29"/>
  <c r="A572" i="29"/>
  <c r="A568" i="29"/>
  <c r="A564" i="29"/>
  <c r="A560" i="29"/>
  <c r="A556" i="29"/>
  <c r="A552" i="29"/>
  <c r="A548" i="29"/>
  <c r="A544" i="29"/>
  <c r="A540" i="29"/>
  <c r="A536" i="29"/>
  <c r="A532" i="29"/>
  <c r="A528" i="29"/>
  <c r="A524" i="29"/>
  <c r="A520" i="29"/>
  <c r="A516" i="29"/>
  <c r="A512" i="29"/>
  <c r="A508" i="29"/>
  <c r="A504" i="29"/>
  <c r="A5" i="29"/>
  <c r="A9" i="29"/>
  <c r="A13" i="29"/>
  <c r="A17" i="29"/>
  <c r="A21" i="29"/>
  <c r="A25" i="29"/>
  <c r="A29" i="29"/>
  <c r="A33" i="29"/>
  <c r="A37" i="29"/>
  <c r="A41" i="29"/>
  <c r="A45" i="29"/>
  <c r="A49" i="29"/>
  <c r="A53" i="29"/>
  <c r="A57" i="29"/>
  <c r="A61" i="29"/>
  <c r="A65" i="29"/>
  <c r="A69" i="29"/>
  <c r="A73" i="29"/>
  <c r="A77" i="29"/>
  <c r="A81" i="29"/>
  <c r="A85" i="29"/>
  <c r="A89" i="29"/>
  <c r="A93" i="29"/>
  <c r="A97" i="29"/>
  <c r="A101" i="29"/>
  <c r="A105" i="29"/>
  <c r="A109" i="29"/>
  <c r="A113" i="29"/>
  <c r="A117" i="29"/>
  <c r="A121" i="29"/>
  <c r="A125" i="29"/>
  <c r="A129" i="29"/>
  <c r="A133" i="29"/>
  <c r="A137" i="29"/>
  <c r="A141" i="29"/>
  <c r="A145" i="29"/>
  <c r="A149" i="29"/>
  <c r="A153" i="29"/>
  <c r="A157" i="29"/>
  <c r="A161" i="29"/>
  <c r="A165" i="29"/>
  <c r="A169" i="29"/>
  <c r="A173" i="29"/>
  <c r="A177" i="29"/>
  <c r="A181" i="29"/>
  <c r="A185" i="29"/>
  <c r="A189" i="29"/>
  <c r="A193" i="29"/>
  <c r="A197" i="29"/>
  <c r="A201" i="29"/>
  <c r="A205" i="29"/>
  <c r="A209" i="29"/>
  <c r="A213" i="29"/>
  <c r="A217" i="29"/>
  <c r="A221" i="29"/>
  <c r="A225" i="29"/>
  <c r="A229" i="29"/>
  <c r="A233" i="29"/>
  <c r="A237" i="29"/>
  <c r="A241" i="29"/>
  <c r="A245" i="29"/>
  <c r="A249" i="29"/>
  <c r="A253" i="29"/>
  <c r="A257" i="29"/>
  <c r="A261" i="29"/>
  <c r="A265" i="29"/>
  <c r="A269" i="29"/>
  <c r="A273" i="29"/>
  <c r="A277" i="29"/>
  <c r="A281" i="29"/>
  <c r="A285" i="29"/>
  <c r="A289" i="29"/>
  <c r="A293" i="29"/>
  <c r="A297" i="29"/>
  <c r="A301" i="29"/>
  <c r="A305" i="29"/>
  <c r="A309" i="29"/>
  <c r="A313" i="29"/>
  <c r="A317" i="29"/>
  <c r="A321" i="29"/>
  <c r="A326" i="29"/>
  <c r="A330" i="29"/>
  <c r="A334" i="29"/>
  <c r="A338" i="29"/>
  <c r="A342" i="29"/>
  <c r="A346" i="29"/>
  <c r="A350" i="29"/>
  <c r="A354" i="29"/>
  <c r="A358" i="29"/>
  <c r="A362" i="29"/>
  <c r="A366" i="29"/>
  <c r="A370" i="29"/>
  <c r="A374" i="29"/>
  <c r="A378" i="29"/>
  <c r="A382" i="29"/>
  <c r="A386" i="29"/>
  <c r="A390" i="29"/>
  <c r="A394" i="29"/>
  <c r="A398" i="29"/>
  <c r="A402" i="29"/>
  <c r="A406" i="29"/>
  <c r="A410" i="29"/>
  <c r="A414" i="29"/>
  <c r="A418" i="29"/>
  <c r="A422" i="29"/>
  <c r="A426" i="29"/>
  <c r="A430" i="29"/>
  <c r="A436" i="29"/>
  <c r="A441" i="29"/>
  <c r="A446" i="29"/>
  <c r="A452" i="29"/>
  <c r="A457" i="29"/>
  <c r="A462" i="29"/>
  <c r="A468" i="29"/>
  <c r="A473" i="29"/>
  <c r="A478" i="29"/>
  <c r="A484" i="29"/>
  <c r="A489" i="29"/>
  <c r="A494" i="29"/>
  <c r="A500" i="29"/>
  <c r="A2" i="29"/>
  <c r="A6" i="29"/>
  <c r="A10" i="29"/>
  <c r="A14" i="29"/>
  <c r="A18" i="29"/>
  <c r="A22" i="29"/>
  <c r="A26" i="29"/>
  <c r="A30" i="29"/>
  <c r="A34" i="29"/>
  <c r="A38" i="29"/>
  <c r="A42" i="29"/>
  <c r="A46" i="29"/>
  <c r="A50" i="29"/>
  <c r="A54" i="29"/>
  <c r="A58" i="29"/>
  <c r="A62" i="29"/>
  <c r="A66" i="29"/>
  <c r="A70" i="29"/>
  <c r="A74" i="29"/>
  <c r="A78" i="29"/>
  <c r="A82" i="29"/>
  <c r="A86" i="29"/>
  <c r="A90" i="29"/>
  <c r="A94" i="29"/>
  <c r="A98" i="29"/>
  <c r="A102" i="29"/>
  <c r="A106" i="29"/>
  <c r="A110" i="29"/>
  <c r="A114" i="29"/>
  <c r="A118" i="29"/>
  <c r="A122" i="29"/>
  <c r="A126" i="29"/>
  <c r="A130" i="29"/>
  <c r="A134" i="29"/>
  <c r="A138" i="29"/>
  <c r="A142" i="29"/>
  <c r="A146" i="29"/>
  <c r="A150" i="29"/>
  <c r="A154" i="29"/>
  <c r="A158" i="29"/>
  <c r="A162" i="29"/>
  <c r="A166" i="29"/>
  <c r="A170" i="29"/>
  <c r="A174" i="29"/>
  <c r="A178" i="29"/>
  <c r="A182" i="29"/>
  <c r="A186" i="29"/>
  <c r="A190" i="29"/>
  <c r="A194" i="29"/>
  <c r="A198" i="29"/>
  <c r="A202" i="29"/>
  <c r="A206" i="29"/>
  <c r="A210" i="29"/>
  <c r="A214" i="29"/>
  <c r="A218" i="29"/>
  <c r="A222" i="29"/>
  <c r="A226" i="29"/>
  <c r="A230" i="29"/>
  <c r="A234" i="29"/>
  <c r="A238" i="29"/>
  <c r="A242" i="29"/>
  <c r="A246" i="29"/>
  <c r="A250" i="29"/>
  <c r="A254" i="29"/>
  <c r="A258" i="29"/>
  <c r="A262" i="29"/>
  <c r="A266" i="29"/>
  <c r="A270" i="29"/>
  <c r="A274" i="29"/>
  <c r="A278" i="29"/>
  <c r="A282" i="29"/>
  <c r="A286" i="29"/>
  <c r="A290" i="29"/>
  <c r="A294" i="29"/>
  <c r="A298" i="29"/>
  <c r="A302" i="29"/>
  <c r="A306" i="29"/>
  <c r="A310" i="29"/>
  <c r="A314" i="29"/>
  <c r="A318" i="29"/>
  <c r="A322" i="29"/>
  <c r="A327" i="29"/>
  <c r="A331" i="29"/>
  <c r="A335" i="29"/>
  <c r="A339" i="29"/>
  <c r="A343" i="29"/>
  <c r="A347" i="29"/>
  <c r="A351" i="29"/>
  <c r="A355" i="29"/>
  <c r="A359" i="29"/>
  <c r="A363" i="29"/>
  <c r="A367" i="29"/>
  <c r="A371" i="29"/>
  <c r="A375" i="29"/>
  <c r="A379" i="29"/>
  <c r="A383" i="29"/>
  <c r="A387" i="29"/>
  <c r="A391" i="29"/>
  <c r="A395" i="29"/>
  <c r="A399" i="29"/>
  <c r="A403" i="29"/>
  <c r="A407" i="29"/>
  <c r="A411" i="29"/>
  <c r="A415" i="29"/>
  <c r="A419" i="29"/>
  <c r="A423" i="29"/>
  <c r="A427" i="29"/>
  <c r="A432" i="29"/>
  <c r="A437" i="29"/>
  <c r="A442" i="29"/>
  <c r="A448" i="29"/>
  <c r="A453" i="29"/>
  <c r="A458" i="29"/>
  <c r="A464" i="29"/>
  <c r="A469" i="29"/>
  <c r="A474" i="29"/>
  <c r="A480" i="29"/>
  <c r="A485" i="29"/>
  <c r="A490" i="29"/>
  <c r="A496" i="29"/>
  <c r="A501" i="29"/>
  <c r="A3" i="29"/>
  <c r="A7" i="29"/>
  <c r="A11" i="29"/>
  <c r="A15" i="29"/>
  <c r="A19" i="29"/>
  <c r="A23" i="29"/>
  <c r="A27" i="29"/>
  <c r="A31" i="29"/>
  <c r="A35" i="29"/>
  <c r="A39" i="29"/>
  <c r="A43" i="29"/>
  <c r="A47" i="29"/>
  <c r="A51" i="29"/>
  <c r="A55" i="29"/>
  <c r="A59" i="29"/>
  <c r="A63" i="29"/>
  <c r="A67" i="29"/>
  <c r="A71" i="29"/>
  <c r="A75" i="29"/>
  <c r="A79" i="29"/>
  <c r="A83" i="29"/>
  <c r="A87" i="29"/>
  <c r="A91" i="29"/>
  <c r="A95" i="29"/>
  <c r="A99" i="29"/>
  <c r="A103" i="29"/>
  <c r="A107" i="29"/>
  <c r="A111" i="29"/>
  <c r="A115" i="29"/>
  <c r="A119" i="29"/>
  <c r="A123" i="29"/>
  <c r="A127" i="29"/>
  <c r="A131" i="29"/>
  <c r="A135" i="29"/>
  <c r="A139" i="29"/>
  <c r="A143" i="29"/>
  <c r="A147" i="29"/>
  <c r="A151" i="29"/>
  <c r="A155" i="29"/>
  <c r="A159" i="29"/>
  <c r="A163" i="29"/>
  <c r="A167" i="29"/>
  <c r="A171" i="29"/>
  <c r="A175" i="29"/>
  <c r="A179" i="29"/>
  <c r="A183" i="29"/>
  <c r="A187" i="29"/>
  <c r="A191" i="29"/>
  <c r="A195" i="29"/>
  <c r="A199" i="29"/>
  <c r="A203" i="29"/>
  <c r="A207" i="29"/>
  <c r="A211" i="29"/>
  <c r="A215" i="29"/>
  <c r="A219" i="29"/>
  <c r="A223" i="29"/>
  <c r="A227" i="29"/>
  <c r="A231" i="29"/>
  <c r="A235" i="29"/>
  <c r="A239" i="29"/>
  <c r="A243" i="29"/>
  <c r="A247" i="29"/>
  <c r="A251" i="29"/>
  <c r="A255" i="29"/>
  <c r="A259" i="29"/>
  <c r="A263" i="29"/>
  <c r="A267" i="29"/>
  <c r="A271" i="29"/>
  <c r="A275" i="29"/>
  <c r="A279" i="29"/>
  <c r="A283" i="29"/>
  <c r="A287" i="29"/>
  <c r="A291" i="29"/>
  <c r="A295" i="29"/>
  <c r="A299" i="29"/>
  <c r="A303" i="29"/>
  <c r="A307" i="29"/>
  <c r="A311" i="29"/>
  <c r="A315" i="29"/>
  <c r="A319" i="29"/>
  <c r="A323" i="29"/>
  <c r="A328" i="29"/>
  <c r="A332" i="29"/>
  <c r="A336" i="29"/>
  <c r="A340" i="29"/>
  <c r="A344" i="29"/>
  <c r="A348" i="29"/>
  <c r="A352" i="29"/>
  <c r="A356" i="29"/>
  <c r="A360" i="29"/>
  <c r="A364" i="29"/>
  <c r="A368" i="29"/>
  <c r="A372" i="29"/>
  <c r="A376" i="29"/>
  <c r="A380" i="29"/>
  <c r="A384" i="29"/>
  <c r="A388" i="29"/>
  <c r="A392" i="29"/>
  <c r="A396" i="29"/>
  <c r="A400" i="29"/>
  <c r="A404" i="29"/>
  <c r="A408" i="29"/>
  <c r="A412" i="29"/>
  <c r="A416" i="29"/>
  <c r="A420" i="29"/>
  <c r="A424" i="29"/>
  <c r="A428" i="29"/>
  <c r="A433" i="29"/>
  <c r="A438" i="29"/>
  <c r="A444" i="29"/>
  <c r="A449" i="29"/>
  <c r="A454" i="29"/>
  <c r="A460" i="29"/>
  <c r="A465" i="29"/>
  <c r="A470" i="29"/>
  <c r="A476" i="29"/>
  <c r="A481" i="29"/>
  <c r="A486" i="29"/>
  <c r="A492" i="29"/>
  <c r="A497" i="29"/>
  <c r="A502" i="29"/>
  <c r="A4" i="29"/>
  <c r="A8" i="29"/>
  <c r="A12" i="29"/>
  <c r="A16" i="29"/>
  <c r="A20" i="29"/>
  <c r="A24" i="29"/>
  <c r="A28" i="29"/>
  <c r="A32" i="29"/>
  <c r="A36" i="29"/>
  <c r="A40" i="29"/>
  <c r="A44" i="29"/>
  <c r="A48" i="29"/>
  <c r="A52" i="29"/>
  <c r="A56" i="29"/>
  <c r="A60" i="29"/>
  <c r="A64" i="29"/>
  <c r="A68" i="29"/>
  <c r="A72" i="29"/>
  <c r="A76" i="29"/>
  <c r="A80" i="29"/>
  <c r="A84" i="29"/>
  <c r="A88" i="29"/>
  <c r="A92" i="29"/>
  <c r="A96" i="29"/>
  <c r="A100" i="29"/>
  <c r="A104" i="29"/>
  <c r="A108" i="29"/>
  <c r="A112" i="29"/>
  <c r="A116" i="29"/>
  <c r="A120" i="29"/>
  <c r="A124" i="29"/>
  <c r="A128" i="29"/>
  <c r="A132" i="29"/>
  <c r="A136" i="29"/>
  <c r="A140" i="29"/>
  <c r="A144" i="29"/>
  <c r="A148" i="29"/>
  <c r="A152" i="29"/>
  <c r="A156" i="29"/>
  <c r="A160" i="29"/>
  <c r="A164" i="29"/>
  <c r="A168" i="29"/>
  <c r="A172" i="29"/>
  <c r="A176" i="29"/>
  <c r="A180" i="29"/>
  <c r="A184" i="29"/>
  <c r="A188" i="29"/>
  <c r="A192" i="29"/>
  <c r="A196" i="29"/>
  <c r="A200" i="29"/>
  <c r="A204" i="29"/>
  <c r="A208" i="29"/>
  <c r="A212" i="29"/>
  <c r="A216" i="29"/>
  <c r="A220" i="29"/>
  <c r="A224" i="29"/>
  <c r="A228" i="29"/>
  <c r="A232" i="29"/>
  <c r="A236" i="29"/>
  <c r="A240" i="29"/>
  <c r="A244" i="29"/>
  <c r="A248" i="29"/>
  <c r="A252" i="29"/>
  <c r="A256" i="29"/>
  <c r="A260" i="29"/>
  <c r="A264" i="29"/>
  <c r="A268" i="29"/>
  <c r="A272" i="29"/>
  <c r="A276" i="29"/>
  <c r="A280" i="29"/>
  <c r="A284" i="29"/>
  <c r="A288" i="29"/>
  <c r="A292" i="29"/>
  <c r="A296" i="29"/>
  <c r="A300" i="29"/>
  <c r="A304" i="29"/>
  <c r="A308" i="29"/>
  <c r="A312" i="29"/>
  <c r="A316" i="29"/>
  <c r="A320" i="29"/>
  <c r="A324" i="29"/>
  <c r="A329" i="29"/>
  <c r="A333" i="29"/>
  <c r="A337" i="29"/>
  <c r="A341" i="29"/>
  <c r="A345" i="29"/>
  <c r="A349" i="29"/>
  <c r="A353" i="29"/>
  <c r="A357" i="29"/>
  <c r="A361" i="29"/>
  <c r="A365" i="29"/>
  <c r="A369" i="29"/>
  <c r="A373" i="29"/>
  <c r="A377" i="29"/>
  <c r="A381" i="29"/>
  <c r="A385" i="29"/>
  <c r="A389" i="29"/>
  <c r="A393" i="29"/>
  <c r="A397" i="29"/>
  <c r="A401" i="29"/>
  <c r="A405" i="29"/>
  <c r="A409" i="29"/>
  <c r="A413" i="29"/>
  <c r="A417" i="29"/>
  <c r="A421" i="29"/>
  <c r="A425" i="29"/>
  <c r="A429" i="29"/>
  <c r="A434" i="29"/>
  <c r="A440" i="29"/>
  <c r="A445" i="29"/>
  <c r="A450" i="29"/>
  <c r="A456" i="29"/>
  <c r="A461" i="29"/>
  <c r="A466" i="29"/>
  <c r="A472" i="29"/>
  <c r="A477" i="29"/>
  <c r="A482" i="29"/>
  <c r="A488" i="29"/>
  <c r="A493" i="29"/>
  <c r="A498" i="29"/>
  <c r="A505" i="29"/>
  <c r="E73" i="14" l="1"/>
  <c r="L33" i="27"/>
  <c r="E41" i="14"/>
  <c r="E40" i="14"/>
  <c r="E30" i="14"/>
  <c r="E28" i="14"/>
  <c r="E34" i="14"/>
  <c r="E37" i="14"/>
  <c r="E36" i="14"/>
  <c r="E35" i="14"/>
  <c r="E31" i="14"/>
  <c r="E32" i="14"/>
  <c r="E33" i="14"/>
  <c r="E38" i="14"/>
  <c r="E29" i="14"/>
  <c r="E39" i="14"/>
  <c r="C242" i="3" l="1"/>
  <c r="C177" i="3"/>
  <c r="C154" i="3" l="1"/>
  <c r="C4" i="3"/>
  <c r="C147" i="3"/>
  <c r="C167" i="3"/>
  <c r="C116" i="3"/>
  <c r="C17" i="3"/>
  <c r="C108" i="3"/>
  <c r="C26" i="3"/>
  <c r="C99" i="3"/>
  <c r="C179" i="3"/>
  <c r="C211" i="3"/>
  <c r="C229" i="3"/>
  <c r="C136" i="3"/>
</calcChain>
</file>

<file path=xl/sharedStrings.xml><?xml version="1.0" encoding="utf-8"?>
<sst xmlns="http://schemas.openxmlformats.org/spreadsheetml/2006/main" count="13303" uniqueCount="880">
  <si>
    <t>Suma de Total de ocupados</t>
  </si>
  <si>
    <t>Actividades artísticas, entretenimiento, recreación y otras actividades de servicios</t>
  </si>
  <si>
    <t>Actividades financieras y de seguros</t>
  </si>
  <si>
    <t>Actividades Inmobiliarias</t>
  </si>
  <si>
    <t>Actividades profesionales, científicas, técnicas y servicios administrativos</t>
  </si>
  <si>
    <t>Administración pública y defensa, educación y atención de la salud humana</t>
  </si>
  <si>
    <t>Agricultura, pesca, ganadería, caza y silvicultura</t>
  </si>
  <si>
    <t>Alojamiento y servicios de comida</t>
  </si>
  <si>
    <t>Comercio y reparación de vehículos</t>
  </si>
  <si>
    <t>Construcción</t>
  </si>
  <si>
    <t>Explotación de Minas y Canteras</t>
  </si>
  <si>
    <t>Industria manufacturera</t>
  </si>
  <si>
    <t>Información y telecomunicaciones</t>
  </si>
  <si>
    <t>Otro</t>
  </si>
  <si>
    <t>Suministro de Electricidad Gas y Agua</t>
  </si>
  <si>
    <t>Transporte y almacenamiento</t>
  </si>
  <si>
    <t>Total general</t>
  </si>
  <si>
    <t>Grandes ramas</t>
  </si>
  <si>
    <t>00 Otro</t>
  </si>
  <si>
    <t>01 Agricultura, ganadería, caza y actividades de servicios conexas</t>
  </si>
  <si>
    <t>02 Silvicultura y extracción de madera</t>
  </si>
  <si>
    <t>03 Pesca y acuicultura</t>
  </si>
  <si>
    <t>05 Extracción de carbón de piedra y lignito</t>
  </si>
  <si>
    <t>06 Extracción de petróleo crudo y gas natural</t>
  </si>
  <si>
    <t>07 Extracción de minerales metalíferos</t>
  </si>
  <si>
    <t>08 Extracción de otras minas y canteras</t>
  </si>
  <si>
    <t>09 Actividades de servicios de apoyo para la explotación de minas</t>
  </si>
  <si>
    <t>10 Elaboración de productos alimenticios</t>
  </si>
  <si>
    <t>11 Elaboración de bebidas</t>
  </si>
  <si>
    <t>12 Elaboración de productos de tabaco</t>
  </si>
  <si>
    <t>13 Fabricación de productos textiles</t>
  </si>
  <si>
    <t>14 Confección de prendas de vestir</t>
  </si>
  <si>
    <t>15 Curtido y recurtido de cueros; fabricación de calzado; fabricación de artículos de viaje, maletas, bolsos de mano y artículos similares, y fabricación de artículos de talabartería y guarnicionería; adobo y teñido de pieles</t>
  </si>
  <si>
    <t>16 Transformación de la madera y fabricación de productos de madera y de corcho, excepto muebles; fabricación de artículos de cestería y espartería</t>
  </si>
  <si>
    <t>17 Fabricación de papel, cartón y productos de papel y cartón</t>
  </si>
  <si>
    <t>18 Actividades de impresión y de producción de copias a partir de grabaciones originales</t>
  </si>
  <si>
    <t>19 Coquización, fabricación de productos de la refinación del petróleo y actividad de mezcla de combustibles</t>
  </si>
  <si>
    <t>20 Fabricación de sustancias y productos químicos</t>
  </si>
  <si>
    <t>21 Fabricación de productos farmacéuticos, sustancias químicas medicinales y productos botánicos de uso farmacéutico</t>
  </si>
  <si>
    <t>22 Fabricación de productos de caucho y de plástico</t>
  </si>
  <si>
    <t>23 Fabricación de otros productos minerales no metálicos</t>
  </si>
  <si>
    <t>24 Fabricación de productos metalúrgicos básicos</t>
  </si>
  <si>
    <t>25 Fabricación de productos elaborados de metal, excepto maquinaria y equipo</t>
  </si>
  <si>
    <t>26 Fabricación de productos informáticos, electrónicos y ópticos</t>
  </si>
  <si>
    <t>27 Fabricación de aparatos y equipo eléctrico</t>
  </si>
  <si>
    <t>28 Fabricación de maquinaria y equipo n.c.p.</t>
  </si>
  <si>
    <t>29 Fabricación de vehículos automotores, remolques y semirremolques</t>
  </si>
  <si>
    <t>30 Fabricación de otros tipos de equipo de transporte</t>
  </si>
  <si>
    <t>31 Fabricación de muebles, colchones y somieres</t>
  </si>
  <si>
    <t>32 Otras industrias manufactureras</t>
  </si>
  <si>
    <t>33 Instalación, mantenimiento y reparación especializado de maquinaria y equipo</t>
  </si>
  <si>
    <t>35 Suministro de electricidad, gas, vapor y aire acondicionado</t>
  </si>
  <si>
    <t>36 Captación, tratamiento y distribución de agua</t>
  </si>
  <si>
    <t>37 Evacuación y tratamiento de aguas residuales</t>
  </si>
  <si>
    <t>38 Recolección, tratamiento y disposición de desechos, recuperación de materiales</t>
  </si>
  <si>
    <t>39 Actividades de saneamiento ambiental y otros servicios de gestión de desechos</t>
  </si>
  <si>
    <t>41 Construcción de edificios</t>
  </si>
  <si>
    <t>42 Obras de ingeniería civil</t>
  </si>
  <si>
    <t>43 Actividades especializadas para la construcción de edificios y obras de ingeniería civil</t>
  </si>
  <si>
    <t>45 Comercio, mantenimiento y reparación de vehículos automotores y motocicletas, sus partes, piezas y accesorios</t>
  </si>
  <si>
    <t>46 Comercio al por mayor y en comisión o por contrata, excepto el comercio de vehículos automotores y motocicletas</t>
  </si>
  <si>
    <t>47 Comercio al por menor (incluso el comercio al por menor de combustibles), excepto el de vehículos automotores y motocicletas</t>
  </si>
  <si>
    <t>49 Transporte terrestre; transporte por tuberías</t>
  </si>
  <si>
    <t>50 Transporte acuático</t>
  </si>
  <si>
    <t>51 Transporte aéreo</t>
  </si>
  <si>
    <t>52 Almacenamiento y actividades complementarias al transporte</t>
  </si>
  <si>
    <t>53 Correo y servicios de mensajería</t>
  </si>
  <si>
    <t>55 Alojamiento</t>
  </si>
  <si>
    <t>56 Actividades de servicios de comidas y bebidas</t>
  </si>
  <si>
    <t>58 Actividades de edición</t>
  </si>
  <si>
    <t>59 Actividades cinematográficas, de video y producción de programas de televisión, grabación de sonido y edición de música</t>
  </si>
  <si>
    <t>60 Actividades de programación, transmisión y/o difusión</t>
  </si>
  <si>
    <t>61 Telecomunicaciones</t>
  </si>
  <si>
    <t>62 Desarrollo de sistemas informáticos (planificación, análisis, diseño, programación, pruebas), consultoría informática y actividades relacionadas</t>
  </si>
  <si>
    <t>63 Actividades de servicios de información</t>
  </si>
  <si>
    <t>64 Actividades de servicios financieros, excepto las de seguros y de pensiones</t>
  </si>
  <si>
    <t>65 Seguros (incluso el reaseguro), seguros sociales y fondos de pensiones, excepto la seguridad social</t>
  </si>
  <si>
    <t>66 Actividades auxiliares de las actividades de servicios financieros</t>
  </si>
  <si>
    <t>68 Actividades inmobiliarias</t>
  </si>
  <si>
    <t>69 Actividades jurídicas y de contabilidad</t>
  </si>
  <si>
    <t>70 Actividades de administración empresarial; actividades de consultoría de gestión</t>
  </si>
  <si>
    <t>71 Actividades de arquitectura e ingeniería; ensayos y análisis técnicos</t>
  </si>
  <si>
    <t>72 Investigación científica y desarrollo</t>
  </si>
  <si>
    <t>73 Publicidad y estudios de mercado</t>
  </si>
  <si>
    <t>74 Otras actividades profesionales, científicas y técnicas</t>
  </si>
  <si>
    <t>75 Actividades veterinarias</t>
  </si>
  <si>
    <t>77 Actividades de alquiler y arrendamiento</t>
  </si>
  <si>
    <t>78 Actividades de empleo</t>
  </si>
  <si>
    <t>79 Actividades de las agencias de viajes, operadores turísticos, servicios de reserva y actividades relacionadas</t>
  </si>
  <si>
    <t>80 Actividades de seguridad e investigación privada</t>
  </si>
  <si>
    <t>81 Actividades de servicios a edificios y paisajismo (jardines, zonas verdes)</t>
  </si>
  <si>
    <t>82 Actividades administrativas y de apoyo de oficina y otras actividades de apoyo a las empresas</t>
  </si>
  <si>
    <t>84 Administración pública y defensa; planes de seguridad social de afiliación obligatoria</t>
  </si>
  <si>
    <t>85 Educación</t>
  </si>
  <si>
    <t>86 Actividades de atención de la salud humana</t>
  </si>
  <si>
    <t>87 Actividades de atención residencial medicalizada</t>
  </si>
  <si>
    <t>88 Actividades de asistencia social sin alojamiento</t>
  </si>
  <si>
    <t>90 Actividades creativas, artísticas y de entretenimiento</t>
  </si>
  <si>
    <t>91 Actividades de bibliotecas, archivos, museos y otras actividades culturales</t>
  </si>
  <si>
    <t>92 Actividades de juegos de azar y apuestas</t>
  </si>
  <si>
    <t>93 Actividades deportivas y actividades recreativas y de esparcimiento</t>
  </si>
  <si>
    <t>94 Actividades de asociaciones</t>
  </si>
  <si>
    <t>95 Mantenimiento y reparación de computadores, efectos personales y enseres domésticos</t>
  </si>
  <si>
    <t>96 Otras actividades de servicios personales</t>
  </si>
  <si>
    <t>97 Actividades de los hogares individuales como empleadores de personal doméstico</t>
  </si>
  <si>
    <t>99 Actividades de organizaciones y entidades extraterritoriales</t>
  </si>
  <si>
    <t>División</t>
  </si>
  <si>
    <t>000 Otro</t>
  </si>
  <si>
    <t>011 Cultivos agrícolas transitorios</t>
  </si>
  <si>
    <t>012 Cultivos agrícolas permanentes</t>
  </si>
  <si>
    <t>013 Propagación de plantas (actividades de los viveros, excepto viveros forestales)</t>
  </si>
  <si>
    <t>014 Ganadería</t>
  </si>
  <si>
    <t>015 Explotación mixta (agrícola y pecuaria)</t>
  </si>
  <si>
    <t>016 Actividades de apoyo a la agricultura y la ganadería, y actividades posteriores a la cosecha</t>
  </si>
  <si>
    <t>017 Caza ordinaria y mediante trampas y actividades de servicios conexas</t>
  </si>
  <si>
    <t>021 Silvicultura y otras actividades forestales</t>
  </si>
  <si>
    <t>022 Extracción de madera</t>
  </si>
  <si>
    <t>023 Recolección de productos forestales diferentes a la madera</t>
  </si>
  <si>
    <t>024 Servicios de apoyo a la silvicultura</t>
  </si>
  <si>
    <t>031 Pesca</t>
  </si>
  <si>
    <t>032 Acuicultura</t>
  </si>
  <si>
    <t>051 Extracción de hulla (carbón de piedra)</t>
  </si>
  <si>
    <t>061 Extracción de petróleo crudo</t>
  </si>
  <si>
    <t>071 Extracción de minerales de hierro</t>
  </si>
  <si>
    <t>072 Extracción de minerales metalíferos no ferrosos</t>
  </si>
  <si>
    <t>081 Extracción de piedra, arena, arcillas, cal, yeso, caolín, bentonitas y similares</t>
  </si>
  <si>
    <t>082 Extracción de esmeraldas, piedras preciosas y semipreciosas</t>
  </si>
  <si>
    <t>089 Extracción de otros minerales no metálicos n.c.p.</t>
  </si>
  <si>
    <t>091 Actividades de apoyo para la extracción de petróleo y de gas natural</t>
  </si>
  <si>
    <t>099 Actividades de apoyo para otras actividades de explotación de minas y canteras</t>
  </si>
  <si>
    <t>101 Procesamiento y conservación de carne, pescado, crustáceos y moluscos</t>
  </si>
  <si>
    <t>102 Procesamiento y conservación de frutas, legumbres, hortalizas y tubérculos</t>
  </si>
  <si>
    <t>103 Elaboración de aceites y grasas de origen vegetal y animal</t>
  </si>
  <si>
    <t>104 Elaboración de productos lácteos</t>
  </si>
  <si>
    <t>105 Elaboración de productos de molinería, almidones y productos derivados del almidón</t>
  </si>
  <si>
    <t>106 Elaboración de productos de café</t>
  </si>
  <si>
    <t>107 Elaboración de azúcar y panela</t>
  </si>
  <si>
    <t>108 Elaboración de otros productos alimenticios</t>
  </si>
  <si>
    <t>109 Elaboración de alimentos preparados para animales</t>
  </si>
  <si>
    <t>110 Elaboración de bebidas</t>
  </si>
  <si>
    <t>120 Elaboración de productos de tabaco</t>
  </si>
  <si>
    <t>131 Preparación, hilatura, tejeduría y acabado de productos textiles</t>
  </si>
  <si>
    <t>139 Fabricación de otros productos textiles</t>
  </si>
  <si>
    <t>141 Confección de prendas de vestir, excepto prendas de piel</t>
  </si>
  <si>
    <t>142 Fabricación de artículos de piel</t>
  </si>
  <si>
    <t>143 Fabricación de artículos de punto y ganchillo</t>
  </si>
  <si>
    <t>151 Curtido y recurtido de cueros; fabricación de artículos de viaje, bolsos de mano y artículos similares, y fabricación de artículos de talabartería y guarnicionería, adobo y teñido de pieles</t>
  </si>
  <si>
    <t>152 Fabricación de calzado</t>
  </si>
  <si>
    <t>161 Aserrado, acepillado e impregnación de la madera</t>
  </si>
  <si>
    <t>162 Fabricación de hojas de madera para enchapado; fabricación de tableros contrachapados, tableros laminados, tableros de partículas y otros tableros y paneles</t>
  </si>
  <si>
    <t>163 Fabricación de partes y piezas de madera, de carpintería y ebanistería para la construcción</t>
  </si>
  <si>
    <t>164 Fabricación de recipientes de madera</t>
  </si>
  <si>
    <t>169 Fabricación de otros productos de madera; fabricación de artículos de corcho, cestería y espartería</t>
  </si>
  <si>
    <t>170 Fabricación de papel, cartón y productos de papel y cartón</t>
  </si>
  <si>
    <t>181 Actividades de impresión y actividades de servicios relacionados con la impresión</t>
  </si>
  <si>
    <t>182 Producción de copias a partir de grabaciones originales</t>
  </si>
  <si>
    <t>191 Fabricación de productos de hornos de coque</t>
  </si>
  <si>
    <t>192 Fabricación de productos de la refinación del petróleo</t>
  </si>
  <si>
    <t>201 Fabricación de sustancias químicas básicas, abonos y compuestos inorgánicos nitrogenados, plásticos y caucho sintético en formas primarias</t>
  </si>
  <si>
    <t>202 Fabricación de otros productos químicos</t>
  </si>
  <si>
    <t>203 Fabricación de fibras sintéticas y artificiales</t>
  </si>
  <si>
    <t>210 Fabricación de productos farmacéuticos, sustancias químicas medicinales y productos botánicos de uso farmacéutico</t>
  </si>
  <si>
    <t>221 Fabricación de productos de caucho</t>
  </si>
  <si>
    <t>222 Fabricación de productos de plástico</t>
  </si>
  <si>
    <t>231 Fabricación de vidrio y productos de vidrio</t>
  </si>
  <si>
    <t>239 Fabricación de productos minerales no metálicos n.c.p.</t>
  </si>
  <si>
    <t>241 Industrias básicas de hierro y de acero</t>
  </si>
  <si>
    <t>242 Industrias básicas de metales preciosos y de metales no ferrosos</t>
  </si>
  <si>
    <t>243 Fundición de metales</t>
  </si>
  <si>
    <t>251 Fabricación de productos metálicos para uso estructural, tanques, depósitos y generadores de vapor</t>
  </si>
  <si>
    <t>252 Fabricación de armas y municiones</t>
  </si>
  <si>
    <t>259 Fabricación de otros productos elaborados de metal y actividades de servicios relacionadas con el trabajo de metales</t>
  </si>
  <si>
    <t>261 Fabricación de componentes y tableros electrónicos</t>
  </si>
  <si>
    <t>262 Fabricación de computadoras y de equipo periférico</t>
  </si>
  <si>
    <t>263 Fabricación de equipos de comunicación</t>
  </si>
  <si>
    <t>264 Fabricación de aparatos electrónicos de consumo</t>
  </si>
  <si>
    <t>265 Fabricación de equipo de medición, prueba, navegación y control; fabricación de relojes</t>
  </si>
  <si>
    <t>266 Fabricación de equipo de irradiación y equipo electrónico de uso médico y terapéutico</t>
  </si>
  <si>
    <t>267 Fabricación de instrumentos ópticos y equipo fotográfico</t>
  </si>
  <si>
    <t>271 Fabricación de motores, generadores y transformadores eléctricos y de aparatos de distribución y control de la energía eléctrica</t>
  </si>
  <si>
    <t>272 Fabricación de pilas, baterías y acumuladores eléctricos</t>
  </si>
  <si>
    <t>273 Fabricación de hilos y cables aislados y sus dispositivos</t>
  </si>
  <si>
    <t>274 Fabricación de equipos eléctricos de iluminación</t>
  </si>
  <si>
    <t>275 Fabricación de aparatos de uso doméstico</t>
  </si>
  <si>
    <t>279 Fabricación de otros tipos de equipo eléctrico n.c.p.</t>
  </si>
  <si>
    <t>281 Fabricación de maquinaria y equipo de uso general</t>
  </si>
  <si>
    <t>282 Fabricación de maquinaria y equipo de uso especial</t>
  </si>
  <si>
    <t>291 Fabricación de vehículos automotores y sus motores</t>
  </si>
  <si>
    <t>292 Fabricación de carrocerías para vehículos automotores; fabricación de remolques y semirremolques</t>
  </si>
  <si>
    <t>293 Fabricación de partes, piezas (autopartes) y accesorios (lujos) para vehículos automotores</t>
  </si>
  <si>
    <t>301 Construcción de barcos y otras embarcaciones</t>
  </si>
  <si>
    <t>303 Fabricación de aeronaves, naves espaciales y de maquinaria conexa</t>
  </si>
  <si>
    <t>309 Fabricación de otros tipos de equipo de transporte n.c.p.</t>
  </si>
  <si>
    <t>311 Fabricación de muebles</t>
  </si>
  <si>
    <t>312 Fabricación de colchones y somieres</t>
  </si>
  <si>
    <t>321 Fabricación de joyas, bisutería y artículos conexos</t>
  </si>
  <si>
    <t>322 Fabricación de instrumentos musicales</t>
  </si>
  <si>
    <t>323 Fabricación de artículos y equipo para la práctica del deporte</t>
  </si>
  <si>
    <t>324 Fabricación de juegos, juguetes y rompecabezas</t>
  </si>
  <si>
    <t>325 Fabricación de instrumentos, aparatos y materiales médicos y odontológicos (incluido mobiliario)</t>
  </si>
  <si>
    <t>329 Otras industrias manufactureras n.c.p.</t>
  </si>
  <si>
    <t>331 Mantenimiento y reparación especializado de productos elaborados en metal y de maquinaria y equipo</t>
  </si>
  <si>
    <t>332 Instalación especializada de maquinaria y equipo industrial</t>
  </si>
  <si>
    <t>351 Generación, transmisión, distribución y comercialización de energía eléctrica</t>
  </si>
  <si>
    <t>352 Producción de gas; distribución de combustibles gaseosos por tuberías</t>
  </si>
  <si>
    <t>353 Suministro de vapor y aire acondicionado</t>
  </si>
  <si>
    <t>360 Captación, tratamiento y distribución de agua</t>
  </si>
  <si>
    <t>370 Evacuación y tratamiento de aguas residuales</t>
  </si>
  <si>
    <t>381 Recolección de desechos</t>
  </si>
  <si>
    <t>382 Tratamiento y disposición de desechos</t>
  </si>
  <si>
    <t>383 Recuperación de materiales</t>
  </si>
  <si>
    <t>390 Actividades de saneamiento ambiental y otros servicios de gestión de desechos</t>
  </si>
  <si>
    <t>411 Construcción de edificios</t>
  </si>
  <si>
    <t>421 Construcción de carreteras y vías de ferrocarril</t>
  </si>
  <si>
    <t>422 Construcción de proyectos de servicio público</t>
  </si>
  <si>
    <t>429 Construcción de otras obras de ingeniería civil</t>
  </si>
  <si>
    <t>431 Demolición y preparación del terreno</t>
  </si>
  <si>
    <t>432 Instalaciones eléctricas, de fontanería y otras instalaciones especializadas</t>
  </si>
  <si>
    <t>433 Terminación y acabado de edificios y obras de ingeniería civil</t>
  </si>
  <si>
    <t>439 Otras actividades especializadas para la construcción de edificios y obras de ingeniería civil</t>
  </si>
  <si>
    <t>451 Comercio de vehículos automotores</t>
  </si>
  <si>
    <t>452 Mantenimiento y reparación de vehículos automotores</t>
  </si>
  <si>
    <t>453 Comercio de partes, piezas (autopartes) y accesorios (lujos) para vehículos automotores</t>
  </si>
  <si>
    <t>454 Comercio, mantenimiento y reparación de motocicletas y de sus partes, piezas y accesorios</t>
  </si>
  <si>
    <t>461 Comercio al por mayor a cambio de una retribución o por contrata</t>
  </si>
  <si>
    <t>462 Comercio al por mayor de materias primas agropecuarias; animales vivos</t>
  </si>
  <si>
    <t>463 Comercio al por mayor de alimentos, bebidas y tabaco</t>
  </si>
  <si>
    <t>464 Comercio al por mayor de artículos y enseres domésticos (incluidas prendas de vestir)</t>
  </si>
  <si>
    <t>465 Comercio al por mayor de maquinaria y equipo</t>
  </si>
  <si>
    <t>466 Comercio al por mayor especializado de otros productos</t>
  </si>
  <si>
    <t>469 Comercio al por mayor no especializado</t>
  </si>
  <si>
    <t>471 Comercio al por menor en establecimientos no especializados</t>
  </si>
  <si>
    <t>472 Comercio al por menor de alimentos (víveres en general), bebidas y tabaco, en establecimientos especializados</t>
  </si>
  <si>
    <t>473 Comercio al por menor de combustible, lubricantes, aditivos y productos de limpieza para automotores, en establecimientos especializados</t>
  </si>
  <si>
    <t>474 Comercio al por menor de equipos de informática y de comunicaciones, en establecimientos especializados</t>
  </si>
  <si>
    <t>475 Comercio al por menor de otros enseres domésticos en establecimientos especializados</t>
  </si>
  <si>
    <t>476 Comercio al por menor de artículos culturales y de entretenimiento, en establecimientos especializados</t>
  </si>
  <si>
    <t>477 Comercio al por menor de otros productos en establecimientos especializados</t>
  </si>
  <si>
    <t>478 Comercio al por menor en puestos de venta móviles</t>
  </si>
  <si>
    <t>479 Comercio al por menor no realizado en establecimientos, puestos de venta o mercados</t>
  </si>
  <si>
    <t>491 Transporte férreo</t>
  </si>
  <si>
    <t>492 Transporte terrestre público automotor</t>
  </si>
  <si>
    <t>493 Transporte por tuberías</t>
  </si>
  <si>
    <t>501 Transporte marítimo y de cabotaje</t>
  </si>
  <si>
    <t>502 Transporte fluvial</t>
  </si>
  <si>
    <t>511 Transporte aéreo de pasajeros</t>
  </si>
  <si>
    <t>512 Transporte aéreo de carga</t>
  </si>
  <si>
    <t>521 Almacenamiento y depósito</t>
  </si>
  <si>
    <t>522 Actividades de las estaciones, vías y servicios complementarios para el transporte</t>
  </si>
  <si>
    <t>531 Actividades postales nacionales</t>
  </si>
  <si>
    <t>532 Actividades de mensajería</t>
  </si>
  <si>
    <t>551 Actividades de alojamiento de estancias cortas</t>
  </si>
  <si>
    <t>552 Actividades de zonas de camping y parques para vehículos recreacionales</t>
  </si>
  <si>
    <t>553 Servicio por horas</t>
  </si>
  <si>
    <t>559 Otros tipos de alojamiento n.c.p.</t>
  </si>
  <si>
    <t>561 Actividades de restaurantes, cafeterías y servicio móvil de comidas</t>
  </si>
  <si>
    <t>562 Actividades de catering para eventos y otros servicios de comidas</t>
  </si>
  <si>
    <t>563 Expendio de bebidas alcohólicas para el consumo dentro del establecimiento</t>
  </si>
  <si>
    <t>581 Edición de libros, publicaciones periódicas y otras actividades de edición</t>
  </si>
  <si>
    <t>582 Edición de programas de informática (software)</t>
  </si>
  <si>
    <t>591 Actividades de producción de películas cinematográficas, video y producción de programas, anuncios y comerciales de televisión</t>
  </si>
  <si>
    <t>592 Actividades de grabación de sonido y edición de música</t>
  </si>
  <si>
    <t>601 Actividades de programación y transmisión en el servicio de radiodifusión sonora</t>
  </si>
  <si>
    <t>602 Actividades de programación y transmisión de televisión</t>
  </si>
  <si>
    <t>611 Actividades de telecomunicaciones alámbricas</t>
  </si>
  <si>
    <t>612 Actividades de telecomunicaciones inalámbricas</t>
  </si>
  <si>
    <t>613 Actividades de telecomunicación satelital</t>
  </si>
  <si>
    <t>619 Otras actividades de telecomunicaciones</t>
  </si>
  <si>
    <t>620 Desarrollo de sistemas informáticos (planificación, análisis, diseño, programación, pruebas), consultoría informática y actividades relacionadas</t>
  </si>
  <si>
    <t>631 Procesamiento de datos, alojamiento (hosting) y actividades relacionadas; portales web</t>
  </si>
  <si>
    <t>639 Otras actividades de servicio de información</t>
  </si>
  <si>
    <t>641 Intermediación monetaria</t>
  </si>
  <si>
    <t>642 Otros tipos de intermediación monetaria</t>
  </si>
  <si>
    <t>643 Fideicomisos, fondos (incluye fondos de cesantías) y entidades financieras similares</t>
  </si>
  <si>
    <t>649 Otras actividades de servicio financiero, excepto las de seguros y pensiones</t>
  </si>
  <si>
    <t>651 Seguros y capitalización</t>
  </si>
  <si>
    <t>652 Servicios de seguros sociales de salud y riesgos profesionales</t>
  </si>
  <si>
    <t>653 Servicios de seguros sociales de pensiones</t>
  </si>
  <si>
    <t>661 Actividades auxiliares de las actividades de servicios financieros, excepto las de seguros y pensiones</t>
  </si>
  <si>
    <t>662 Actividades de servicios auxiliares de los servicios de seguros y pensiones</t>
  </si>
  <si>
    <t>663 Actividades de administración de fondos</t>
  </si>
  <si>
    <t>681 Actividades inmobiliarias realizadas con bienes propios o arrendados</t>
  </si>
  <si>
    <t>682 Actividades inmobiliarias realizadas a cambio de una retribución o por contrata</t>
  </si>
  <si>
    <t>691 Actividades jurídicas</t>
  </si>
  <si>
    <t>692 Actividades de contabilidad, teneduría de libros, auditoría financiera y asesoría tributaria</t>
  </si>
  <si>
    <t>701 Actividades de administración empresarial</t>
  </si>
  <si>
    <t>702 Actividades de consultaría de gestión</t>
  </si>
  <si>
    <t>711 Actividades de arquitectura e ingeniería y otras actividades conexas de consultoría técnica</t>
  </si>
  <si>
    <t>712 Ensayos y análisis técnicos</t>
  </si>
  <si>
    <t>721 Investigaciones y desarrollo experimental en el campo de las ciencias naturales y la ingeniería</t>
  </si>
  <si>
    <t>722 Investigaciones y desarrollo experimental en el campo de las ciencias sociales y las humanidades</t>
  </si>
  <si>
    <t>731 Publicidad</t>
  </si>
  <si>
    <t>732 Estudios de mercado y realización de encuestas de opinión pública</t>
  </si>
  <si>
    <t>741 Actividades especializadas de diseño</t>
  </si>
  <si>
    <t>742 Actividades de fotografía</t>
  </si>
  <si>
    <t>749 Otras actividades profesionales, científicas y técnicas n.c.p.</t>
  </si>
  <si>
    <t>750 Actividades veterinarias</t>
  </si>
  <si>
    <t>771 Alquiler y arrendamiento de vehículos automotores</t>
  </si>
  <si>
    <t>772 Alquiler y arrendamiento de efectos personales y enseres domésticos</t>
  </si>
  <si>
    <t>773 Alquiler y arrendamiento de otros tipos de maquinaria, equipo y bienes tangibles n.c.p.</t>
  </si>
  <si>
    <t>781 Actividades de agencias de empleo</t>
  </si>
  <si>
    <t>782 Actividades de agencias de empleo temporal</t>
  </si>
  <si>
    <t>783 Otras actividades de suministro de recurso humano</t>
  </si>
  <si>
    <t>791 Actividades de las agencias de viajes y operadores turísticos</t>
  </si>
  <si>
    <t>799 Otros servicios de reserva y actividades relacionadas</t>
  </si>
  <si>
    <t>801 Actividades de seguridad privada</t>
  </si>
  <si>
    <t>802 Actividades de servicios de sistemas de seguridad</t>
  </si>
  <si>
    <t>803 Actividades de detectives e investigadores privados</t>
  </si>
  <si>
    <t>811 Actividades combinadas de apoyo a instalaciones</t>
  </si>
  <si>
    <t>812 Actividades de limpieza</t>
  </si>
  <si>
    <t>813 Actividades de paisajismo y servicios de mantenimiento conexos</t>
  </si>
  <si>
    <t>821 Actividades administrativas y de apoyo de oficina</t>
  </si>
  <si>
    <t>822 Actividades de centros de llamadas (Call center)</t>
  </si>
  <si>
    <t>823 Organización de convenciones y eventos comerciales</t>
  </si>
  <si>
    <t>829 Actividades de servicios de apoyo a las empresas n.c.p.</t>
  </si>
  <si>
    <t>841 Administración del Estado y aplicación de la política económica y social de la comunidad</t>
  </si>
  <si>
    <t>842 Prestación de servicios a la comunidad en general</t>
  </si>
  <si>
    <t>843 Actividades de planes de seguridad social de afiliación obligatoria</t>
  </si>
  <si>
    <t>851 Educación de la primera infancia, preescolar y básica primaria</t>
  </si>
  <si>
    <t>852 Educación secundaria y de formación laboral</t>
  </si>
  <si>
    <t>853 Establecimientos que combinan diferentes niveles de educación</t>
  </si>
  <si>
    <t>854 Educación superior</t>
  </si>
  <si>
    <t>855 Otros tipos de educación</t>
  </si>
  <si>
    <t>856 Actividades de apoyo a la educación</t>
  </si>
  <si>
    <t>861 Actividades de hospitales y clínicas, con internación</t>
  </si>
  <si>
    <t>862 Actividades de práctica médica y odontológica, sin internación</t>
  </si>
  <si>
    <t>869 Otras actividades de atención relacionadas con la salud humana</t>
  </si>
  <si>
    <t>871 Actividades de atención residencial medicalizada de tipo general</t>
  </si>
  <si>
    <t>872 Actividades de atención residencial, para el cuidado de pacientes con retardo mental, enfermedad mental y consumo de sustancias psicoactivas</t>
  </si>
  <si>
    <t>873 Actividades de atención en instituciones para el cuidado de personas mayores y/o discapacitadas</t>
  </si>
  <si>
    <t>879 Otras actividades de atención en instituciones con alojamiento</t>
  </si>
  <si>
    <t>881 Actividades de asistencia social sin alojamiento para personas mayores y discapacitadas</t>
  </si>
  <si>
    <t>889 Otras actividades de asistencia social sin alojamiento</t>
  </si>
  <si>
    <t>900 Actividades creativas, artísticas y de entretenimiento</t>
  </si>
  <si>
    <t>910 Actividades de bibliotecas, archivos, museos y otras actividades culturales</t>
  </si>
  <si>
    <t>920 Actividades de juegos de azar y apuestas</t>
  </si>
  <si>
    <t>931 Actividades deportivas</t>
  </si>
  <si>
    <t>932 Otras actividades recreativas y de esparcimiento</t>
  </si>
  <si>
    <t>941 Actividades de asociaciones empresariales y de empleadores,</t>
  </si>
  <si>
    <t>942 Actividades de sindicatos de empleados</t>
  </si>
  <si>
    <t>949 Actividades de otras asociaciones</t>
  </si>
  <si>
    <t>951 Mantenimiento y reparación de computadores y equipo de comunicaciones</t>
  </si>
  <si>
    <t>952 Mantenimiento y reparación de efectos personales y enseres domésticos</t>
  </si>
  <si>
    <t>960 Otras actividades de servicios personales</t>
  </si>
  <si>
    <t>970 Actividades de los hogares individuales como empleadores de personal doméstico</t>
  </si>
  <si>
    <t>990 Actividades de organizaciones y entidades extraterritoriales</t>
  </si>
  <si>
    <t>Total de ocupados</t>
  </si>
  <si>
    <t>Población ocupada total:</t>
  </si>
  <si>
    <t>No.</t>
  </si>
  <si>
    <t>Grandes ramas de actividad económica</t>
  </si>
  <si>
    <t>Grupo</t>
  </si>
  <si>
    <t>Estructura CIIU-4- Población Ocupada</t>
  </si>
  <si>
    <t>Conceptos clave</t>
  </si>
  <si>
    <t>Clase</t>
  </si>
  <si>
    <t>CIIU Rev. 4. A.C</t>
  </si>
  <si>
    <t>Gran Encuesta Integrada de Hogares- GEIH</t>
  </si>
  <si>
    <t>Ocupados (O)</t>
  </si>
  <si>
    <t>Visor de Datos</t>
  </si>
  <si>
    <r>
      <t xml:space="preserve">En esta herramienta encuentra información de la población ocupada durante 2019 por actividad económica, según la </t>
    </r>
    <r>
      <rPr>
        <b/>
        <sz val="13"/>
        <color theme="2" tint="-0.749992370372631"/>
        <rFont val="Segoe UI"/>
        <family val="2"/>
      </rPr>
      <t>"Clasificación Industrial Internacional Uniforme" de Colombia (CIIU Rev. 4. A.C).</t>
    </r>
    <r>
      <rPr>
        <sz val="13"/>
        <color theme="2" tint="-0.749992370372631"/>
        <rFont val="Segoe UI"/>
        <family val="2"/>
      </rPr>
      <t xml:space="preserve"> Se dispone en dos secciones:  (i) datos generales de las ramas, divisiones y grupos de las actividades económicas que se encuentran en el país -</t>
    </r>
    <r>
      <rPr>
        <i/>
        <sz val="13"/>
        <color theme="2" tint="-0.749992370372631"/>
        <rFont val="Segoe UI"/>
        <family val="2"/>
      </rPr>
      <t>1. EstructuraCIIU4-PobOcupada</t>
    </r>
    <r>
      <rPr>
        <sz val="13"/>
        <color theme="2" tint="-0.749992370372631"/>
        <rFont val="Segoe UI"/>
        <family val="2"/>
      </rPr>
      <t xml:space="preserve"> y (ii) visor de datos que permite detallar y desagregar la información - </t>
    </r>
    <r>
      <rPr>
        <i/>
        <sz val="13"/>
        <color theme="2" tint="-0.749992370372631"/>
        <rFont val="Segoe UI"/>
        <family val="2"/>
      </rPr>
      <t>2. Visor</t>
    </r>
    <r>
      <rPr>
        <sz val="13"/>
        <color theme="2" tint="-0.749992370372631"/>
        <rFont val="Segoe UI"/>
        <family val="2"/>
      </rPr>
      <t xml:space="preserve">
Cada título es un vínculo a la información a la que puede ingresar haciendo click.  Además, puede ingresar a la información por cada una de las hojas de excel que encuentra en la parte inferior de esta herramienta. 
Abajo de los dos títulos presentados, encuentra la definición de conceptos claves.
</t>
    </r>
  </si>
  <si>
    <t>Operación estadística cuyo propósito es proporcionar información básica sobre el tamaño, período y estructura de la fuerza de trabajo (empleo, desempleo e inactividad) de la población del país y de algunas variables sociodemográficas.</t>
  </si>
  <si>
    <t>Clasificación internacional de referencia de las actividades económicas Versión 4 adaptada para Colombia. Su objetivo principal es proporcionar un conjunto de categorías de actividades que puedan utilizarse para la recopilación y presentación de informes estadísticos de acuerdo con esas actividades.</t>
  </si>
  <si>
    <r>
      <t xml:space="preserve">Categoría más específica del </t>
    </r>
    <r>
      <rPr>
        <b/>
        <sz val="12"/>
        <color theme="2" tint="-0.749992370372631"/>
        <rFont val="Segoe UI"/>
        <family val="2"/>
      </rPr>
      <t xml:space="preserve">CIIU Rev. 4. A.C </t>
    </r>
    <r>
      <rPr>
        <sz val="12"/>
        <color theme="2" tint="-0.749992370372631"/>
        <rFont val="Segoe UI"/>
        <family val="2"/>
      </rPr>
      <t xml:space="preserve">que clasifica características específicas de una actividad. </t>
    </r>
  </si>
  <si>
    <r>
      <t xml:space="preserve">Corresponde a una categoría de tabulación más detallada que las ramas del </t>
    </r>
    <r>
      <rPr>
        <b/>
        <sz val="12"/>
        <color theme="2" tint="-0.749992370372631"/>
        <rFont val="Segoe UI"/>
        <family val="2"/>
      </rPr>
      <t xml:space="preserve">CIIU Rev- 4- A.C </t>
    </r>
    <r>
      <rPr>
        <sz val="12"/>
        <color theme="2" tint="-0.749992370372631"/>
        <rFont val="Segoe UI"/>
        <family val="2"/>
      </rPr>
      <t>y agrupa actividades pertenecientes a un mismo sector económico con mayor grado de homogeneidad, teniendo en cuenta la especialidad de las actividades económicas que desarrollan, las características y el uso de los bienes producidos y los servicios prestados, los insumos, el proceso y la tecnología de producción utilizada.</t>
    </r>
  </si>
  <si>
    <t>Constituye categorías de actividades organizadas en una división de manera más especializada y homogénea.</t>
  </si>
  <si>
    <t>Ciudad</t>
  </si>
  <si>
    <t>ocupados</t>
  </si>
  <si>
    <t>Medellín A.M</t>
  </si>
  <si>
    <t>Montería</t>
  </si>
  <si>
    <t>Quibdo</t>
  </si>
  <si>
    <t>Neiva</t>
  </si>
  <si>
    <t>Riohacha</t>
  </si>
  <si>
    <t>Santa Marta</t>
  </si>
  <si>
    <t>Villavicencio</t>
  </si>
  <si>
    <t>Pasto</t>
  </si>
  <si>
    <t>Cúcuta A.M</t>
  </si>
  <si>
    <t>Armenia</t>
  </si>
  <si>
    <t>Pereira A.M</t>
  </si>
  <si>
    <t>Barranquilla A.M</t>
  </si>
  <si>
    <t>Bucaramanga A.M</t>
  </si>
  <si>
    <t>Sincelejo</t>
  </si>
  <si>
    <t>Ibagué</t>
  </si>
  <si>
    <t>Cali A.M</t>
  </si>
  <si>
    <t>Bogotá D.C</t>
  </si>
  <si>
    <t>Cartagena</t>
  </si>
  <si>
    <t>Tunja</t>
  </si>
  <si>
    <t>Manizales A.M</t>
  </si>
  <si>
    <t>Florencia</t>
  </si>
  <si>
    <t>Popáyan</t>
  </si>
  <si>
    <t>Valledupar</t>
  </si>
  <si>
    <t>Medellín A.MActividades Inmobiliarias</t>
  </si>
  <si>
    <t>Medellín A.MActividades artísticas, entretenimiento, recreación y otras actividades de servicios</t>
  </si>
  <si>
    <t>Medellín A.MActividades financieras y de seguros</t>
  </si>
  <si>
    <t>Medellín A.MActividades profesionales, científicas, técnicas y servicios administrativos</t>
  </si>
  <si>
    <t>Medellín A.MAdministración pública y defensa, educación y atención de la salud humana</t>
  </si>
  <si>
    <t>Medellín A.MAgricultura, pesca, ganadería, caza y silvicultura</t>
  </si>
  <si>
    <t>Medellín A.MAlojamiento y servicios de comida</t>
  </si>
  <si>
    <t>Medellín A.MComercio y reparación de vehículos</t>
  </si>
  <si>
    <t>Medellín A.MConstrucción</t>
  </si>
  <si>
    <t>Medellín A.MExplotación de Minas y Canteras</t>
  </si>
  <si>
    <t>Medellín A.MIndustria manufacturera</t>
  </si>
  <si>
    <t>Medellín A.MInformación y telecomunicaciones</t>
  </si>
  <si>
    <t>Medellín A.MSuministro de Electricidad Gas y Agua</t>
  </si>
  <si>
    <t>Medellín A.MTransporte y almacenamiento</t>
  </si>
  <si>
    <t>MonteríaActividades Inmobiliarias</t>
  </si>
  <si>
    <t>MonteríaActividades artísticas, entretenimiento, recreación y otras actividades de servicios</t>
  </si>
  <si>
    <t>MonteríaActividades financieras y de seguros</t>
  </si>
  <si>
    <t>MonteríaActividades profesionales, científicas, técnicas y servicios administrativos</t>
  </si>
  <si>
    <t>MonteríaAdministración pública y defensa, educación y atención de la salud humana</t>
  </si>
  <si>
    <t>MonteríaAgricultura, pesca, ganadería, caza y silvicultura</t>
  </si>
  <si>
    <t>MonteríaAlojamiento y servicios de comida</t>
  </si>
  <si>
    <t>MonteríaComercio y reparación de vehículos</t>
  </si>
  <si>
    <t>MonteríaConstrucción</t>
  </si>
  <si>
    <t>MonteríaExplotación de Minas y Canteras</t>
  </si>
  <si>
    <t>MonteríaIndustria manufacturera</t>
  </si>
  <si>
    <t>MonteríaInformación y telecomunicaciones</t>
  </si>
  <si>
    <t>MonteríaSuministro de Electricidad Gas y Agua</t>
  </si>
  <si>
    <t>MonteríaTransporte y almacenamiento</t>
  </si>
  <si>
    <t>QuibdoActividades Inmobiliarias</t>
  </si>
  <si>
    <t>QuibdoActividades artísticas, entretenimiento, recreación y otras actividades de servicios</t>
  </si>
  <si>
    <t>QuibdoActividades financieras y de seguros</t>
  </si>
  <si>
    <t>QuibdoActividades profesionales, científicas, técnicas y servicios administrativos</t>
  </si>
  <si>
    <t>QuibdoAdministración pública y defensa, educación y atención de la salud humana</t>
  </si>
  <si>
    <t>QuibdoAgricultura, pesca, ganadería, caza y silvicultura</t>
  </si>
  <si>
    <t>QuibdoAlojamiento y servicios de comida</t>
  </si>
  <si>
    <t>QuibdoComercio y reparación de vehículos</t>
  </si>
  <si>
    <t>QuibdoConstrucción</t>
  </si>
  <si>
    <t>QuibdoExplotación de Minas y Canteras</t>
  </si>
  <si>
    <t>QuibdoIndustria manufacturera</t>
  </si>
  <si>
    <t>QuibdoInformación y telecomunicaciones</t>
  </si>
  <si>
    <t>QuibdoSuministro de Electricidad Gas y Agua</t>
  </si>
  <si>
    <t>QuibdoTransporte y almacenamiento</t>
  </si>
  <si>
    <t>NeivaActividades Inmobiliarias</t>
  </si>
  <si>
    <t>NeivaActividades artísticas, entretenimiento, recreación y otras actividades de servicios</t>
  </si>
  <si>
    <t>NeivaActividades financieras y de seguros</t>
  </si>
  <si>
    <t>NeivaActividades profesionales, científicas, técnicas y servicios administrativos</t>
  </si>
  <si>
    <t>NeivaAdministración pública y defensa, educación y atención de la salud humana</t>
  </si>
  <si>
    <t>NeivaAgricultura, pesca, ganadería, caza y silvicultura</t>
  </si>
  <si>
    <t>NeivaAlojamiento y servicios de comida</t>
  </si>
  <si>
    <t>NeivaComercio y reparación de vehículos</t>
  </si>
  <si>
    <t>NeivaConstrucción</t>
  </si>
  <si>
    <t>NeivaExplotación de Minas y Canteras</t>
  </si>
  <si>
    <t>NeivaIndustria manufacturera</t>
  </si>
  <si>
    <t>NeivaInformación y telecomunicaciones</t>
  </si>
  <si>
    <t>NeivaSuministro de Electricidad Gas y Agua</t>
  </si>
  <si>
    <t>NeivaTransporte y almacenamiento</t>
  </si>
  <si>
    <t>RiohachaActividades Inmobiliarias</t>
  </si>
  <si>
    <t>RiohachaActividades artísticas, entretenimiento, recreación y otras actividades de servicios</t>
  </si>
  <si>
    <t>RiohachaActividades financieras y de seguros</t>
  </si>
  <si>
    <t>RiohachaActividades profesionales, científicas, técnicas y servicios administrativos</t>
  </si>
  <si>
    <t>RiohachaAdministración pública y defensa, educación y atención de la salud humana</t>
  </si>
  <si>
    <t>RiohachaAgricultura, pesca, ganadería, caza y silvicultura</t>
  </si>
  <si>
    <t>RiohachaAlojamiento y servicios de comida</t>
  </si>
  <si>
    <t>RiohachaComercio y reparación de vehículos</t>
  </si>
  <si>
    <t>RiohachaConstrucción</t>
  </si>
  <si>
    <t>RiohachaExplotación de Minas y Canteras</t>
  </si>
  <si>
    <t>RiohachaIndustria manufacturera</t>
  </si>
  <si>
    <t>RiohachaInformación y telecomunicaciones</t>
  </si>
  <si>
    <t>RiohachaSuministro de Electricidad Gas y Agua</t>
  </si>
  <si>
    <t>RiohachaTransporte y almacenamiento</t>
  </si>
  <si>
    <t>Santa MartaActividades Inmobiliarias</t>
  </si>
  <si>
    <t>Santa MartaActividades artísticas, entretenimiento, recreación y otras actividades de servicios</t>
  </si>
  <si>
    <t>Santa MartaActividades financieras y de seguros</t>
  </si>
  <si>
    <t>Santa MartaActividades profesionales, científicas, técnicas y servicios administrativos</t>
  </si>
  <si>
    <t>Santa MartaAdministración pública y defensa, educación y atención de la salud humana</t>
  </si>
  <si>
    <t>Santa MartaAgricultura, pesca, ganadería, caza y silvicultura</t>
  </si>
  <si>
    <t>Santa MartaAlojamiento y servicios de comida</t>
  </si>
  <si>
    <t>Santa MartaComercio y reparación de vehículos</t>
  </si>
  <si>
    <t>Santa MartaConstrucción</t>
  </si>
  <si>
    <t>Santa MartaExplotación de Minas y Canteras</t>
  </si>
  <si>
    <t>Santa MartaIndustria manufacturera</t>
  </si>
  <si>
    <t>Santa MartaInformación y telecomunicaciones</t>
  </si>
  <si>
    <t>Santa MartaSuministro de Electricidad Gas y Agua</t>
  </si>
  <si>
    <t>Santa MartaTransporte y almacenamiento</t>
  </si>
  <si>
    <t>VillavicencioActividades Inmobiliarias</t>
  </si>
  <si>
    <t>VillavicencioActividades artísticas, entretenimiento, recreación y otras actividades de servicios</t>
  </si>
  <si>
    <t>VillavicencioActividades financieras y de seguros</t>
  </si>
  <si>
    <t>VillavicencioActividades profesionales, científicas, técnicas y servicios administrativos</t>
  </si>
  <si>
    <t>VillavicencioAdministración pública y defensa, educación y atención de la salud humana</t>
  </si>
  <si>
    <t>VillavicencioAgricultura, pesca, ganadería, caza y silvicultura</t>
  </si>
  <si>
    <t>VillavicencioAlojamiento y servicios de comida</t>
  </si>
  <si>
    <t>VillavicencioComercio y reparación de vehículos</t>
  </si>
  <si>
    <t>VillavicencioConstrucción</t>
  </si>
  <si>
    <t>VillavicencioExplotación de Minas y Canteras</t>
  </si>
  <si>
    <t>VillavicencioIndustria manufacturera</t>
  </si>
  <si>
    <t>VillavicencioInformación y telecomunicaciones</t>
  </si>
  <si>
    <t>VillavicencioSuministro de Electricidad Gas y Agua</t>
  </si>
  <si>
    <t>VillavicencioTransporte y almacenamiento</t>
  </si>
  <si>
    <t>PastoActividades Inmobiliarias</t>
  </si>
  <si>
    <t>PastoActividades artísticas, entretenimiento, recreación y otras actividades de servicios</t>
  </si>
  <si>
    <t>PastoActividades financieras y de seguros</t>
  </si>
  <si>
    <t>PastoActividades profesionales, científicas, técnicas y servicios administrativos</t>
  </si>
  <si>
    <t>PastoAdministración pública y defensa, educación y atención de la salud humana</t>
  </si>
  <si>
    <t>PastoAgricultura, pesca, ganadería, caza y silvicultura</t>
  </si>
  <si>
    <t>PastoAlojamiento y servicios de comida</t>
  </si>
  <si>
    <t>PastoComercio y reparación de vehículos</t>
  </si>
  <si>
    <t>PastoConstrucción</t>
  </si>
  <si>
    <t>PastoExplotación de Minas y Canteras</t>
  </si>
  <si>
    <t>PastoIndustria manufacturera</t>
  </si>
  <si>
    <t>PastoInformación y telecomunicaciones</t>
  </si>
  <si>
    <t>PastoSuministro de Electricidad Gas y Agua</t>
  </si>
  <si>
    <t>PastoTransporte y almacenamiento</t>
  </si>
  <si>
    <t>Cúcuta A.MActividades Inmobiliarias</t>
  </si>
  <si>
    <t>Cúcuta A.MActividades artísticas, entretenimiento, recreación y otras actividades de servicios</t>
  </si>
  <si>
    <t>Cúcuta A.MActividades financieras y de seguros</t>
  </si>
  <si>
    <t>Cúcuta A.MActividades profesionales, científicas, técnicas y servicios administrativos</t>
  </si>
  <si>
    <t>Cúcuta A.MAdministración pública y defensa, educación y atención de la salud humana</t>
  </si>
  <si>
    <t>Cúcuta A.MAgricultura, pesca, ganadería, caza y silvicultura</t>
  </si>
  <si>
    <t>Cúcuta A.MAlojamiento y servicios de comida</t>
  </si>
  <si>
    <t>Cúcuta A.MComercio y reparación de vehículos</t>
  </si>
  <si>
    <t>Cúcuta A.MConstrucción</t>
  </si>
  <si>
    <t>Cúcuta A.MExplotación de Minas y Canteras</t>
  </si>
  <si>
    <t>Cúcuta A.MIndustria manufacturera</t>
  </si>
  <si>
    <t>Cúcuta A.MInformación y telecomunicaciones</t>
  </si>
  <si>
    <t>Cúcuta A.MSuministro de Electricidad Gas y Agua</t>
  </si>
  <si>
    <t>Cúcuta A.MTransporte y almacenamiento</t>
  </si>
  <si>
    <t>ArmeniaActividades Inmobiliarias</t>
  </si>
  <si>
    <t>ArmeniaActividades artísticas, entretenimiento, recreación y otras actividades de servicios</t>
  </si>
  <si>
    <t>ArmeniaActividades financieras y de seguros</t>
  </si>
  <si>
    <t>ArmeniaActividades profesionales, científicas, técnicas y servicios administrativos</t>
  </si>
  <si>
    <t>ArmeniaAdministración pública y defensa, educación y atención de la salud humana</t>
  </si>
  <si>
    <t>ArmeniaAgricultura, pesca, ganadería, caza y silvicultura</t>
  </si>
  <si>
    <t>ArmeniaAlojamiento y servicios de comida</t>
  </si>
  <si>
    <t>ArmeniaComercio y reparación de vehículos</t>
  </si>
  <si>
    <t>ArmeniaConstrucción</t>
  </si>
  <si>
    <t>ArmeniaExplotación de Minas y Canteras</t>
  </si>
  <si>
    <t>ArmeniaIndustria manufacturera</t>
  </si>
  <si>
    <t>ArmeniaInformación y telecomunicaciones</t>
  </si>
  <si>
    <t>ArmeniaSuministro de Electricidad Gas y Agua</t>
  </si>
  <si>
    <t>ArmeniaTransporte y almacenamiento</t>
  </si>
  <si>
    <t>Pereira A.MActividades Inmobiliarias</t>
  </si>
  <si>
    <t>Pereira A.MActividades artísticas, entretenimiento, recreación y otras actividades de servicios</t>
  </si>
  <si>
    <t>Pereira A.MActividades financieras y de seguros</t>
  </si>
  <si>
    <t>Pereira A.MActividades profesionales, científicas, técnicas y servicios administrativos</t>
  </si>
  <si>
    <t>Pereira A.MAdministración pública y defensa, educación y atención de la salud humana</t>
  </si>
  <si>
    <t>Pereira A.MAgricultura, pesca, ganadería, caza y silvicultura</t>
  </si>
  <si>
    <t>Pereira A.MAlojamiento y servicios de comida</t>
  </si>
  <si>
    <t>Pereira A.MComercio y reparación de vehículos</t>
  </si>
  <si>
    <t>Pereira A.MConstrucción</t>
  </si>
  <si>
    <t>Pereira A.MExplotación de Minas y Canteras</t>
  </si>
  <si>
    <t>Pereira A.MIndustria manufacturera</t>
  </si>
  <si>
    <t>Pereira A.MInformación y telecomunicaciones</t>
  </si>
  <si>
    <t>Pereira A.MSuministro de Electricidad Gas y Agua</t>
  </si>
  <si>
    <t>Pereira A.MTransporte y almacenamiento</t>
  </si>
  <si>
    <t>Barranquilla A.MActividades Inmobiliarias</t>
  </si>
  <si>
    <t>Barranquilla A.MActividades artísticas, entretenimiento, recreación y otras actividades de servicios</t>
  </si>
  <si>
    <t>Barranquilla A.MActividades financieras y de seguros</t>
  </si>
  <si>
    <t>Barranquilla A.MActividades profesionales, científicas, técnicas y servicios administrativos</t>
  </si>
  <si>
    <t>Barranquilla A.MAdministración pública y defensa, educación y atención de la salud humana</t>
  </si>
  <si>
    <t>Barranquilla A.MAgricultura, pesca, ganadería, caza y silvicultura</t>
  </si>
  <si>
    <t>Barranquilla A.MAlojamiento y servicios de comida</t>
  </si>
  <si>
    <t>Barranquilla A.MComercio y reparación de vehículos</t>
  </si>
  <si>
    <t>Barranquilla A.MConstrucción</t>
  </si>
  <si>
    <t>Barranquilla A.MExplotación de Minas y Canteras</t>
  </si>
  <si>
    <t>Barranquilla A.MIndustria manufacturera</t>
  </si>
  <si>
    <t>Barranquilla A.MInformación y telecomunicaciones</t>
  </si>
  <si>
    <t>Barranquilla A.MSuministro de Electricidad Gas y Agua</t>
  </si>
  <si>
    <t>Barranquilla A.MTransporte y almacenamiento</t>
  </si>
  <si>
    <t>Bucaramanga A.MActividades Inmobiliarias</t>
  </si>
  <si>
    <t>Bucaramanga A.MActividades artísticas, entretenimiento, recreación y otras actividades de servicios</t>
  </si>
  <si>
    <t>Bucaramanga A.MActividades financieras y de seguros</t>
  </si>
  <si>
    <t>Bucaramanga A.MActividades profesionales, científicas, técnicas y servicios administrativos</t>
  </si>
  <si>
    <t>Bucaramanga A.MAdministración pública y defensa, educación y atención de la salud humana</t>
  </si>
  <si>
    <t>Bucaramanga A.MAgricultura, pesca, ganadería, caza y silvicultura</t>
  </si>
  <si>
    <t>Bucaramanga A.MAlojamiento y servicios de comida</t>
  </si>
  <si>
    <t>Bucaramanga A.MComercio y reparación de vehículos</t>
  </si>
  <si>
    <t>Bucaramanga A.MConstrucción</t>
  </si>
  <si>
    <t>Bucaramanga A.MExplotación de Minas y Canteras</t>
  </si>
  <si>
    <t>Bucaramanga A.MIndustria manufacturera</t>
  </si>
  <si>
    <t>Bucaramanga A.MInformación y telecomunicaciones</t>
  </si>
  <si>
    <t>Bucaramanga A.MSuministro de Electricidad Gas y Agua</t>
  </si>
  <si>
    <t>Bucaramanga A.MTransporte y almacenamiento</t>
  </si>
  <si>
    <t>SincelejoActividades Inmobiliarias</t>
  </si>
  <si>
    <t>SincelejoActividades artísticas, entretenimiento, recreación y otras actividades de servicios</t>
  </si>
  <si>
    <t>SincelejoActividades financieras y de seguros</t>
  </si>
  <si>
    <t>SincelejoActividades profesionales, científicas, técnicas y servicios administrativos</t>
  </si>
  <si>
    <t>SincelejoAdministración pública y defensa, educación y atención de la salud humana</t>
  </si>
  <si>
    <t>SincelejoAgricultura, pesca, ganadería, caza y silvicultura</t>
  </si>
  <si>
    <t>SincelejoAlojamiento y servicios de comida</t>
  </si>
  <si>
    <t>SincelejoComercio y reparación de vehículos</t>
  </si>
  <si>
    <t>SincelejoConstrucción</t>
  </si>
  <si>
    <t>SincelejoExplotación de Minas y Canteras</t>
  </si>
  <si>
    <t>SincelejoIndustria manufacturera</t>
  </si>
  <si>
    <t>SincelejoInformación y telecomunicaciones</t>
  </si>
  <si>
    <t>SincelejoSuministro de Electricidad Gas y Agua</t>
  </si>
  <si>
    <t>SincelejoTransporte y almacenamiento</t>
  </si>
  <si>
    <t>IbaguéActividades Inmobiliarias</t>
  </si>
  <si>
    <t>IbaguéActividades artísticas, entretenimiento, recreación y otras actividades de servicios</t>
  </si>
  <si>
    <t>IbaguéActividades financieras y de seguros</t>
  </si>
  <si>
    <t>IbaguéActividades profesionales, científicas, técnicas y servicios administrativos</t>
  </si>
  <si>
    <t>IbaguéAdministración pública y defensa, educación y atención de la salud humana</t>
  </si>
  <si>
    <t>IbaguéAgricultura, pesca, ganadería, caza y silvicultura</t>
  </si>
  <si>
    <t>IbaguéAlojamiento y servicios de comida</t>
  </si>
  <si>
    <t>IbaguéComercio y reparación de vehículos</t>
  </si>
  <si>
    <t>IbaguéConstrucción</t>
  </si>
  <si>
    <t>IbaguéExplotación de Minas y Canteras</t>
  </si>
  <si>
    <t>IbaguéIndustria manufacturera</t>
  </si>
  <si>
    <t>IbaguéInformación y telecomunicaciones</t>
  </si>
  <si>
    <t>IbaguéSuministro de Electricidad Gas y Agua</t>
  </si>
  <si>
    <t>IbaguéTransporte y almacenamiento</t>
  </si>
  <si>
    <t>Cali A.MActividades Inmobiliarias</t>
  </si>
  <si>
    <t>Cali A.MActividades artísticas, entretenimiento, recreación y otras actividades de servicios</t>
  </si>
  <si>
    <t>Cali A.MActividades financieras y de seguros</t>
  </si>
  <si>
    <t>Cali A.MActividades profesionales, científicas, técnicas y servicios administrativos</t>
  </si>
  <si>
    <t>Cali A.MAdministración pública y defensa, educación y atención de la salud humana</t>
  </si>
  <si>
    <t>Cali A.MAgricultura, pesca, ganadería, caza y silvicultura</t>
  </si>
  <si>
    <t>Cali A.MAlojamiento y servicios de comida</t>
  </si>
  <si>
    <t>Cali A.MComercio y reparación de vehículos</t>
  </si>
  <si>
    <t>Cali A.MConstrucción</t>
  </si>
  <si>
    <t>Cali A.MExplotación de Minas y Canteras</t>
  </si>
  <si>
    <t>Cali A.MIndustria manufacturera</t>
  </si>
  <si>
    <t>Cali A.MInformación y telecomunicaciones</t>
  </si>
  <si>
    <t>Cali A.MSuministro de Electricidad Gas y Agua</t>
  </si>
  <si>
    <t>Cali A.MTransporte y almacenamiento</t>
  </si>
  <si>
    <t>Bogotá D.CActividades Inmobiliarias</t>
  </si>
  <si>
    <t>Bogotá D.CActividades artísticas, entretenimiento, recreación y otras actividades de servicios</t>
  </si>
  <si>
    <t>Bogotá D.CActividades financieras y de seguros</t>
  </si>
  <si>
    <t>Bogotá D.CActividades profesionales, científicas, técnicas y servicios administrativos</t>
  </si>
  <si>
    <t>Bogotá D.CAdministración pública y defensa, educación y atención de la salud humana</t>
  </si>
  <si>
    <t>Bogotá D.CAgricultura, pesca, ganadería, caza y silvicultura</t>
  </si>
  <si>
    <t>Bogotá D.CAlojamiento y servicios de comida</t>
  </si>
  <si>
    <t>Bogotá D.CComercio y reparación de vehículos</t>
  </si>
  <si>
    <t>Bogotá D.CConstrucción</t>
  </si>
  <si>
    <t>Bogotá D.CExplotación de Minas y Canteras</t>
  </si>
  <si>
    <t>Bogotá D.CIndustria manufacturera</t>
  </si>
  <si>
    <t>Bogotá D.CInformación y telecomunicaciones</t>
  </si>
  <si>
    <t>Bogotá D.COtro</t>
  </si>
  <si>
    <t xml:space="preserve">00 </t>
  </si>
  <si>
    <t>Bogotá D.CSuministro de Electricidad Gas y Agua</t>
  </si>
  <si>
    <t>Bogotá D.CTransporte y almacenamiento</t>
  </si>
  <si>
    <t>CartagenaActividades Inmobiliarias</t>
  </si>
  <si>
    <t>CartagenaActividades artísticas, entretenimiento, recreación y otras actividades de servicios</t>
  </si>
  <si>
    <t>CartagenaActividades financieras y de seguros</t>
  </si>
  <si>
    <t>CartagenaActividades profesionales, científicas, técnicas y servicios administrativos</t>
  </si>
  <si>
    <t>CartagenaAdministración pública y defensa, educación y atención de la salud humana</t>
  </si>
  <si>
    <t>CartagenaAgricultura, pesca, ganadería, caza y silvicultura</t>
  </si>
  <si>
    <t>CartagenaAlojamiento y servicios de comida</t>
  </si>
  <si>
    <t>CartagenaComercio y reparación de vehículos</t>
  </si>
  <si>
    <t>CartagenaConstrucción</t>
  </si>
  <si>
    <t>CartagenaExplotación de Minas y Canteras</t>
  </si>
  <si>
    <t>CartagenaIndustria manufacturera</t>
  </si>
  <si>
    <t>CartagenaInformación y telecomunicaciones</t>
  </si>
  <si>
    <t>CartagenaSuministro de Electricidad Gas y Agua</t>
  </si>
  <si>
    <t>CartagenaTransporte y almacenamiento</t>
  </si>
  <si>
    <t>TunjaActividades Inmobiliarias</t>
  </si>
  <si>
    <t>TunjaActividades artísticas, entretenimiento, recreación y otras actividades de servicios</t>
  </si>
  <si>
    <t>TunjaActividades financieras y de seguros</t>
  </si>
  <si>
    <t>TunjaActividades profesionales, científicas, técnicas y servicios administrativos</t>
  </si>
  <si>
    <t>TunjaAdministración pública y defensa, educación y atención de la salud humana</t>
  </si>
  <si>
    <t>TunjaAgricultura, pesca, ganadería, caza y silvicultura</t>
  </si>
  <si>
    <t>TunjaAlojamiento y servicios de comida</t>
  </si>
  <si>
    <t>TunjaComercio y reparación de vehículos</t>
  </si>
  <si>
    <t>TunjaConstrucción</t>
  </si>
  <si>
    <t>TunjaExplotación de Minas y Canteras</t>
  </si>
  <si>
    <t>TunjaIndustria manufacturera</t>
  </si>
  <si>
    <t>TunjaInformación y telecomunicaciones</t>
  </si>
  <si>
    <t>TunjaSuministro de Electricidad Gas y Agua</t>
  </si>
  <si>
    <t>TunjaTransporte y almacenamiento</t>
  </si>
  <si>
    <t>Manizales A.MActividades Inmobiliarias</t>
  </si>
  <si>
    <t>Manizales A.MActividades artísticas, entretenimiento, recreación y otras actividades de servicios</t>
  </si>
  <si>
    <t>Manizales A.MActividades financieras y de seguros</t>
  </si>
  <si>
    <t>Manizales A.MActividades profesionales, científicas, técnicas y servicios administrativos</t>
  </si>
  <si>
    <t>Manizales A.MAdministración pública y defensa, educación y atención de la salud humana</t>
  </si>
  <si>
    <t>Manizales A.MAgricultura, pesca, ganadería, caza y silvicultura</t>
  </si>
  <si>
    <t>Manizales A.MAlojamiento y servicios de comida</t>
  </si>
  <si>
    <t>Manizales A.MComercio y reparación de vehículos</t>
  </si>
  <si>
    <t>Manizales A.MConstrucción</t>
  </si>
  <si>
    <t>Manizales A.MExplotación de Minas y Canteras</t>
  </si>
  <si>
    <t>Manizales A.MIndustria manufacturera</t>
  </si>
  <si>
    <t>Manizales A.MInformación y telecomunicaciones</t>
  </si>
  <si>
    <t>Manizales A.MSuministro de Electricidad Gas y Agua</t>
  </si>
  <si>
    <t>Manizales A.MTransporte y almacenamiento</t>
  </si>
  <si>
    <t>FlorenciaActividades Inmobiliarias</t>
  </si>
  <si>
    <t>FlorenciaActividades artísticas, entretenimiento, recreación y otras actividades de servicios</t>
  </si>
  <si>
    <t>FlorenciaActividades financieras y de seguros</t>
  </si>
  <si>
    <t>FlorenciaActividades profesionales, científicas, técnicas y servicios administrativos</t>
  </si>
  <si>
    <t>FlorenciaAdministración pública y defensa, educación y atención de la salud humana</t>
  </si>
  <si>
    <t>FlorenciaAgricultura, pesca, ganadería, caza y silvicultura</t>
  </si>
  <si>
    <t>FlorenciaAlojamiento y servicios de comida</t>
  </si>
  <si>
    <t>FlorenciaComercio y reparación de vehículos</t>
  </si>
  <si>
    <t>FlorenciaConstrucción</t>
  </si>
  <si>
    <t>FlorenciaExplotación de Minas y Canteras</t>
  </si>
  <si>
    <t>FlorenciaIndustria manufacturera</t>
  </si>
  <si>
    <t>FlorenciaInformación y telecomunicaciones</t>
  </si>
  <si>
    <t>FlorenciaSuministro de Electricidad Gas y Agua</t>
  </si>
  <si>
    <t>FlorenciaTransporte y almacenamiento</t>
  </si>
  <si>
    <t>PopáyanActividades Inmobiliarias</t>
  </si>
  <si>
    <t>PopáyanActividades artísticas, entretenimiento, recreación y otras actividades de servicios</t>
  </si>
  <si>
    <t>PopáyanActividades financieras y de seguros</t>
  </si>
  <si>
    <t>PopáyanActividades profesionales, científicas, técnicas y servicios administrativos</t>
  </si>
  <si>
    <t>PopáyanAdministración pública y defensa, educación y atención de la salud humana</t>
  </si>
  <si>
    <t>PopáyanAgricultura, pesca, ganadería, caza y silvicultura</t>
  </si>
  <si>
    <t>PopáyanAlojamiento y servicios de comida</t>
  </si>
  <si>
    <t>PopáyanComercio y reparación de vehículos</t>
  </si>
  <si>
    <t>PopáyanConstrucción</t>
  </si>
  <si>
    <t>PopáyanExplotación de Minas y Canteras</t>
  </si>
  <si>
    <t>PopáyanIndustria manufacturera</t>
  </si>
  <si>
    <t>PopáyanInformación y telecomunicaciones</t>
  </si>
  <si>
    <t>PopáyanSuministro de Electricidad Gas y Agua</t>
  </si>
  <si>
    <t>PopáyanTransporte y almacenamiento</t>
  </si>
  <si>
    <t>ValleduparActividades Inmobiliarias</t>
  </si>
  <si>
    <t>ValleduparActividades artísticas, entretenimiento, recreación y otras actividades de servicios</t>
  </si>
  <si>
    <t>ValleduparActividades financieras y de seguros</t>
  </si>
  <si>
    <t>ValleduparActividades profesionales, científicas, técnicas y servicios administrativos</t>
  </si>
  <si>
    <t>ValleduparAdministración pública y defensa, educación y atención de la salud humana</t>
  </si>
  <si>
    <t>ValleduparAgricultura, pesca, ganadería, caza y silvicultura</t>
  </si>
  <si>
    <t>ValleduparAlojamiento y servicios de comida</t>
  </si>
  <si>
    <t>ValleduparComercio y reparación de vehículos</t>
  </si>
  <si>
    <t>ValleduparConstrucción</t>
  </si>
  <si>
    <t>ValleduparExplotación de Minas y Canteras</t>
  </si>
  <si>
    <t>ValleduparIndustria manufacturera</t>
  </si>
  <si>
    <t>ValleduparInformación y telecomunicaciones</t>
  </si>
  <si>
    <t>ValleduparSuministro de Electricidad Gas y Agua</t>
  </si>
  <si>
    <t>ValleduparTransporte y almacenamiento</t>
  </si>
  <si>
    <t>Todas</t>
  </si>
  <si>
    <t>Grandes ramas de actividad</t>
  </si>
  <si>
    <t>Nº</t>
  </si>
  <si>
    <t>% sobre el total de ocupados</t>
  </si>
  <si>
    <t>Agriculturapescaganaderíacazaysilvicultura</t>
  </si>
  <si>
    <t>ExplotacióndeMinasyCanteras</t>
  </si>
  <si>
    <t>Industriamanufacturera</t>
  </si>
  <si>
    <t>SuministrodeElectricidadGasyAgua</t>
  </si>
  <si>
    <t>Comercioyreparacióndevehículos</t>
  </si>
  <si>
    <t>Transporteyalmacenamiento</t>
  </si>
  <si>
    <t>Alojamientoyserviciosdecomida</t>
  </si>
  <si>
    <t>Informaciónytelecomunicaciones</t>
  </si>
  <si>
    <t>Actividadesfinancierasydeseguros</t>
  </si>
  <si>
    <t>ActividadesInmobiliarias</t>
  </si>
  <si>
    <t>Actividadesprofesionalescientíficastécnicasyserviciosadministrativos</t>
  </si>
  <si>
    <t>Administraciónpúblicaydefensaeducaciónyatencióndelasaludhumana</t>
  </si>
  <si>
    <t>Actividadesartísticasentretenimientorecreaciónyotrasactividadesdeservicios</t>
  </si>
  <si>
    <t>gas</t>
  </si>
  <si>
    <t>manufactura</t>
  </si>
  <si>
    <t>minas</t>
  </si>
  <si>
    <t>Agricultura</t>
  </si>
  <si>
    <t>Construccion</t>
  </si>
  <si>
    <t>Comercio</t>
  </si>
  <si>
    <t>Transporte</t>
  </si>
  <si>
    <t>Alojamiento</t>
  </si>
  <si>
    <t>informacion</t>
  </si>
  <si>
    <t>financiera</t>
  </si>
  <si>
    <t>inmobiliaria</t>
  </si>
  <si>
    <t>profesionales</t>
  </si>
  <si>
    <t>Admon</t>
  </si>
  <si>
    <t>Artes</t>
  </si>
  <si>
    <t>Nacional</t>
  </si>
  <si>
    <t>Sexo y grupos de edad</t>
  </si>
  <si>
    <t>Total</t>
  </si>
  <si>
    <t>Hombre</t>
  </si>
  <si>
    <t>Mujer</t>
  </si>
  <si>
    <t>10-24 años</t>
  </si>
  <si>
    <t>25-54 años</t>
  </si>
  <si>
    <t>55 y más</t>
  </si>
  <si>
    <t>llave Rama</t>
  </si>
  <si>
    <t>Sexo y grupo de edad</t>
  </si>
  <si>
    <t>Mun</t>
  </si>
  <si>
    <t>Visor ciudades por grandes ramas de actividad</t>
  </si>
  <si>
    <r>
      <t xml:space="preserve">Total de ocupados </t>
    </r>
    <r>
      <rPr>
        <b/>
        <u/>
        <sz val="14"/>
        <rFont val="Segoe UI"/>
        <family val="2"/>
      </rPr>
      <t>por división</t>
    </r>
  </si>
  <si>
    <r>
      <t xml:space="preserve">Total de ocupados </t>
    </r>
    <r>
      <rPr>
        <b/>
        <u/>
        <sz val="14"/>
        <rFont val="Segoe UI"/>
        <family val="2"/>
      </rPr>
      <t>por grupo</t>
    </r>
  </si>
  <si>
    <t xml:space="preserve">Nº Rama </t>
  </si>
  <si>
    <t xml:space="preserve">Para ver la información por sexo y rango de edad, seleccione una rama de actividad 
</t>
  </si>
  <si>
    <t>Seleccione municipio</t>
  </si>
  <si>
    <r>
      <t xml:space="preserve">Total de ocupados por </t>
    </r>
    <r>
      <rPr>
        <b/>
        <u/>
        <sz val="14"/>
        <rFont val="Segoe UI"/>
        <family val="2"/>
      </rPr>
      <t>rama de actividad</t>
    </r>
  </si>
  <si>
    <t>♂ Hombres</t>
  </si>
  <si>
    <t>♀Mujeres</t>
  </si>
  <si>
    <t>55 y más años</t>
  </si>
  <si>
    <t>Fecha de publicación: 08-04-2020</t>
  </si>
  <si>
    <t>Participación sobre el total de ocupados (%)</t>
  </si>
  <si>
    <r>
      <t xml:space="preserve">Esta sección, muestra la información de la población ocupada por actividades económicas para Colombia, según la Clasificación Industrial Internacional Uniforme -CIIU Rev. 4 A.C,. Dispone de la información de las 15 grandes ramas de actividad económica, representadas con un color específico. Cada rama muestra el total de ocupados, según las divisiones y los grupos que la contiene.
</t>
    </r>
    <r>
      <rPr>
        <sz val="9"/>
        <color theme="2" tint="-0.749992370372631"/>
        <rFont val="Segoe UI"/>
      </rPr>
      <t xml:space="preserve">
</t>
    </r>
    <r>
      <rPr>
        <sz val="14"/>
        <color theme="2" tint="-0.749992370372631"/>
        <rFont val="Segoe UI"/>
      </rPr>
      <t>Para conocer la información en detalle, puede hacer click en cada título y filtrar la información.</t>
    </r>
  </si>
  <si>
    <r>
      <t xml:space="preserve">En esta sección podrá encontrar la información del total de personas ocupadas en el país durante el 2019, según la información de la clasificación internacional, </t>
    </r>
    <r>
      <rPr>
        <b/>
        <sz val="12"/>
        <color theme="2" tint="-0.749992370372631"/>
        <rFont val="Segoe UI"/>
        <family val="2"/>
      </rPr>
      <t>CIIU Rev. 4 A.C</t>
    </r>
    <r>
      <rPr>
        <sz val="12"/>
        <color theme="2" tint="-0.749992370372631"/>
        <rFont val="Segoe UI"/>
        <family val="2"/>
      </rPr>
      <t>, de acuerdo a las grandes ramas de actividad económica, sus divisiones y sus grupos, siendo este el nivel más específico de la información.</t>
    </r>
  </si>
  <si>
    <t>Visor Nacional por grandes ramas de actividad</t>
  </si>
  <si>
    <t>Divisiones por gran rama de actividad. Nacional.</t>
  </si>
  <si>
    <t>Participación sobre el total de ocupados en la rama(%)</t>
  </si>
  <si>
    <r>
      <rPr>
        <b/>
        <sz val="12"/>
        <color theme="1"/>
        <rFont val="Segoe UI"/>
        <family val="2"/>
      </rPr>
      <t>Fuente:</t>
    </r>
    <r>
      <rPr>
        <sz val="12"/>
        <color theme="1"/>
        <rFont val="Segoe UI"/>
        <family val="2"/>
      </rPr>
      <t xml:space="preserve"> DANE, GEIH.
</t>
    </r>
    <r>
      <rPr>
        <b/>
        <sz val="12"/>
        <color theme="1"/>
        <rFont val="Segoe UI"/>
        <family val="2"/>
      </rPr>
      <t>Nota:</t>
    </r>
    <r>
      <rPr>
        <sz val="12"/>
        <color theme="1"/>
        <rFont val="Segoe UI"/>
        <family val="2"/>
      </rPr>
      <t xml:space="preserve"> *Estimaciones con coeficientes de variación superiores al 15%.
Datos expandidos con proyecciones de población elaboradas con base en los resultados del Censo 2005.
</t>
    </r>
  </si>
  <si>
    <t>013 Propagación de plantas (actividades de los viveros, excepto viveros forestales)*</t>
  </si>
  <si>
    <t>017 Caza ordinaria y mediante trampas y actividades de servicios conexas*</t>
  </si>
  <si>
    <t>021 Silvicultura y otras actividades forestales*</t>
  </si>
  <si>
    <t>023 Recolección de productos forestales diferentes a la madera*</t>
  </si>
  <si>
    <t>024 Servicios de apoyo a la silvicultura*</t>
  </si>
  <si>
    <t>032 Acuicultura*</t>
  </si>
  <si>
    <t>071 Extracción de minerales de hierro*</t>
  </si>
  <si>
    <t>082 Extracción de esmeraldas, piedras preciosas y semipreciosas*</t>
  </si>
  <si>
    <t>089 Extracción de otros minerales no metálicos n.c.p.*</t>
  </si>
  <si>
    <t>09 Actividades de servicios de apoyo para la explotación de minas*</t>
  </si>
  <si>
    <t>091 Actividades de apoyo para la extracción de petróleo y de gas natural*</t>
  </si>
  <si>
    <t>099 Actividades de apoyo para otras actividades de explotación de minas y canteras*</t>
  </si>
  <si>
    <t>12 Elaboración de productos de tabaco*</t>
  </si>
  <si>
    <t>120 Elaboración de productos de tabaco*</t>
  </si>
  <si>
    <t>142 Fabricación de artículos de piel*</t>
  </si>
  <si>
    <t>143 Fabricación de artículos de punto y ganchillo*</t>
  </si>
  <si>
    <t>161 Aserrado, acepillado e impregnación de la madera*</t>
  </si>
  <si>
    <t>162 Fabricación de hojas de madera para enchapado; fabricación de tableros contrachapados, tableros laminados, tableros de partículas y otros tableros y paneles*</t>
  </si>
  <si>
    <t>164 Fabricación de recipientes de madera*</t>
  </si>
  <si>
    <t>169 Fabricación de otros productos de madera; fabricación de artículos de corcho, cestería y espartería*</t>
  </si>
  <si>
    <t>182 Producción de copias a partir de grabaciones originales*</t>
  </si>
  <si>
    <t>19 Coquización, fabricación de productos de la refinación del petróleo y actividad de mezcla de combustibles*</t>
  </si>
  <si>
    <t>191 Fabricación de productos de hornos de coque*</t>
  </si>
  <si>
    <t>192 Fabricación de productos de la refinación del petróleo*</t>
  </si>
  <si>
    <t>203 Fabricación de fibras sintéticas y artificiales*</t>
  </si>
  <si>
    <t>221 Fabricación de productos de caucho*</t>
  </si>
  <si>
    <t>24 Fabricación de productos metalúrgicos básicos*</t>
  </si>
  <si>
    <t>241 Industrias básicas de hierro y de acero*</t>
  </si>
  <si>
    <t>242 Industrias básicas de metales preciosos y de metales no ferrosos*</t>
  </si>
  <si>
    <t>243 Fundición de metales*</t>
  </si>
  <si>
    <t>252 Fabricación de armas y municiones*</t>
  </si>
  <si>
    <t>261 Fabricación de componentes y tableros electrónicos*</t>
  </si>
  <si>
    <t>262 Fabricación de computadoras y de equipo periférico*</t>
  </si>
  <si>
    <t>263 Fabricación de equipos de comunicación*</t>
  </si>
  <si>
    <t>264 Fabricación de aparatos electrónicos de consumo*</t>
  </si>
  <si>
    <t>265 Fabricación de equipo de medición, prueba, navegación y control; fabricación de relojes*</t>
  </si>
  <si>
    <t>266 Fabricación de equipo de irradiación y equipo electrónico de uso médico y terapéutico*</t>
  </si>
  <si>
    <t>267 Fabricación de instrumentos ópticos y equipo fotográfico*</t>
  </si>
  <si>
    <t>271 Fabricación de motores, generadores y transformadores eléctricos y de aparatos de distribución y control de la energía eléctrica*</t>
  </si>
  <si>
    <t>272 Fabricación de pilas, baterías y acumuladores eléctricos*</t>
  </si>
  <si>
    <t>273 Fabricación de hilos y cables aislados y sus dispositivos*</t>
  </si>
  <si>
    <t>274 Fabricación de equipos eléctricos de iluminación*</t>
  </si>
  <si>
    <t>279 Fabricación de otros tipos de equipo eléctrico n.c.p.*</t>
  </si>
  <si>
    <t>291 Fabricación de vehículos automotores y sus motores*</t>
  </si>
  <si>
    <t>292 Fabricación de carrocerías para vehículos automotores; fabricación de remolques y semirremolques*</t>
  </si>
  <si>
    <t>301 Construcción de barcos y otras embarcaciones*</t>
  </si>
  <si>
    <t>303 Fabricación de aeronaves, naves espaciales y de maquinaria conexa*</t>
  </si>
  <si>
    <t>322 Fabricación de instrumentos musicales*</t>
  </si>
  <si>
    <t>323 Fabricación de artículos y equipo para la práctica del deporte*</t>
  </si>
  <si>
    <t>324 Fabricación de juegos, juguetes y rompecabezas*</t>
  </si>
  <si>
    <t>332 Instalación especializada de maquinaria y equipo industrial*</t>
  </si>
  <si>
    <t>353 Suministro de vapor y aire acondicionado*</t>
  </si>
  <si>
    <t>37 Evacuación y tratamiento de aguas residuales*</t>
  </si>
  <si>
    <t>370 Evacuación y tratamiento de aguas residuales*</t>
  </si>
  <si>
    <t>382 Tratamiento y disposición de desechos*</t>
  </si>
  <si>
    <t>39 Actividades de saneamiento ambiental y otros servicios de gestión de desechos*</t>
  </si>
  <si>
    <t>390 Actividades de saneamiento ambiental y otros servicios de gestión de desechos*</t>
  </si>
  <si>
    <t>422 Construcción de proyectos de servicio público*</t>
  </si>
  <si>
    <t>431 Demolición y preparación del terreno*</t>
  </si>
  <si>
    <t>439 Otras actividades especializadas para la construcción de edificios y obras de ingeniería civil*</t>
  </si>
  <si>
    <t>461 Comercio al por mayor a cambio de una retribución o por contrata*</t>
  </si>
  <si>
    <t>469 Comercio al por mayor no especializado*</t>
  </si>
  <si>
    <t>491 Transporte férreo*</t>
  </si>
  <si>
    <t>493 Transporte por tuberías*</t>
  </si>
  <si>
    <t>501 Transporte marítimo y de cabotaje*</t>
  </si>
  <si>
    <t>502 Transporte fluvial*</t>
  </si>
  <si>
    <t>512 Transporte aéreo de carga*</t>
  </si>
  <si>
    <t>531 Actividades postales nacionales*</t>
  </si>
  <si>
    <t>552 Actividades de zonas de camping y parques para vehículos recreacionales*</t>
  </si>
  <si>
    <t>559 Otros tipos de alojamiento n.c.p.*</t>
  </si>
  <si>
    <t>582 Edición de programas de informática (software)*</t>
  </si>
  <si>
    <t>592 Actividades de grabación de sonido y edición de música*</t>
  </si>
  <si>
    <t>602 Actividades de programación y transmisión de televisión*</t>
  </si>
  <si>
    <t>613 Actividades de telecomunicación satelital*</t>
  </si>
  <si>
    <t>63 Actividades de servicios de información*</t>
  </si>
  <si>
    <t>631 Procesamiento de datos, alojamiento (hosting) y actividades relacionadas; portales web*</t>
  </si>
  <si>
    <t>639 Otras actividades de servicio de información*</t>
  </si>
  <si>
    <t>643 Fideicomisos, fondos (incluye fondos de cesantías) y entidades financieras similares*</t>
  </si>
  <si>
    <t>652 Servicios de seguros sociales de salud y riesgos profesionales*</t>
  </si>
  <si>
    <t>653 Servicios de seguros sociales de pensiones*</t>
  </si>
  <si>
    <t>662 Actividades de servicios auxiliares de los servicios de seguros y pensiones*</t>
  </si>
  <si>
    <t>663 Actividades de administración de fondos*</t>
  </si>
  <si>
    <t>72 Investigación científica y desarrollo*</t>
  </si>
  <si>
    <t>721 Investigaciones y desarrollo experimental en el campo de las ciencias naturales y la ingeniería*</t>
  </si>
  <si>
    <t>722 Investigaciones y desarrollo experimental en el campo de las ciencias sociales y las humanidades*</t>
  </si>
  <si>
    <t>732 Estudios de mercado y realización de encuestas de opinión pública*</t>
  </si>
  <si>
    <t>771 Alquiler y arrendamiento de vehículos automotores*</t>
  </si>
  <si>
    <t>782 Actividades de agencias de empleo temporal*</t>
  </si>
  <si>
    <t>783 Otras actividades de suministro de recurso humano*</t>
  </si>
  <si>
    <t>799 Otros servicios de reserva y actividades relacionadas*</t>
  </si>
  <si>
    <t>802 Actividades de servicios de sistemas de seguridad*</t>
  </si>
  <si>
    <t>803 Actividades de detectives e investigadores privados*</t>
  </si>
  <si>
    <t>811 Actividades combinadas de apoyo a instalaciones*</t>
  </si>
  <si>
    <t>871 Actividades de atención residencial medicalizada de tipo general*</t>
  </si>
  <si>
    <t>872 Actividades de atención residencial, para el cuidado de pacientes con retardo mental, enfermedad mental y consumo de sustancias psicoactivas*</t>
  </si>
  <si>
    <t>881 Actividades de asistencia social sin alojamiento para personas mayores y discapacitadas*</t>
  </si>
  <si>
    <t>942 Actividades de sindicatos de empleados*</t>
  </si>
  <si>
    <t>99 Actividades de organizaciones y entidades extraterritoriales*</t>
  </si>
  <si>
    <t>990 Actividades de organizaciones y entidades extraterritoriales*</t>
  </si>
  <si>
    <t>00 Otro*</t>
  </si>
  <si>
    <t>000 Otro*</t>
  </si>
  <si>
    <t xml:space="preserve">Son las personas que durante el período de referencia se encontraban en una de las siguientes situaciones:
Trabajaron en la semana de referencia, por lo menos, una hora remunerada.
No trabajaron la semana de referencia, pero tenían un trabajo.
Trabajaron sin remuneración en la semana de referencia, por lo menos, una hora.
</t>
  </si>
  <si>
    <r>
      <t>Seleccione la división en cada lista desplegable</t>
    </r>
    <r>
      <rPr>
        <b/>
        <i/>
        <sz val="14"/>
        <color theme="1"/>
        <rFont val="Calibri"/>
        <family val="2"/>
        <scheme val="minor"/>
      </rPr>
      <t xml:space="preserve"> </t>
    </r>
  </si>
  <si>
    <r>
      <rPr>
        <b/>
        <sz val="12"/>
        <color theme="1"/>
        <rFont val="Calibri"/>
        <family val="2"/>
        <scheme val="minor"/>
      </rPr>
      <t>Fuente:</t>
    </r>
    <r>
      <rPr>
        <sz val="12"/>
        <color theme="1"/>
        <rFont val="Calibri"/>
        <family val="2"/>
        <scheme val="minor"/>
      </rPr>
      <t xml:space="preserve"> DANE, GEIH.
</t>
    </r>
    <r>
      <rPr>
        <b/>
        <sz val="12"/>
        <color theme="1"/>
        <rFont val="Calibri"/>
        <family val="2"/>
        <scheme val="minor"/>
      </rPr>
      <t>Nota:</t>
    </r>
    <r>
      <rPr>
        <sz val="12"/>
        <color theme="1"/>
        <rFont val="Calibri"/>
        <family val="2"/>
        <scheme val="minor"/>
      </rPr>
      <t xml:space="preserve"> Datos expandidos con proyecciones de población elaboradas con base en los resultados del Censo 2005.
</t>
    </r>
  </si>
  <si>
    <t>A continuación, podrá encontrar la información por grandes ramas desagregada para 23 ciudades capitales departamentales del país y sus áreas metropolitanas. Para conocer la información, debe seleccionar el municipio (Celda D:56).</t>
  </si>
  <si>
    <t>Visualiza de manera gráfica la población ocupada por grandes ramas de actividad, y en una lista desplegable, cada una de ellas por edad y sexo. Posteriormente, puede seleccionar de cada rama sus divisiones, para conocer la información. 
Más abajo, dispone de un visor en el que puede seleccionar las ciudades capitales departamentales y sus áreas metropolitanas cubiertas por la Gran Encuesta Integrada de Hogares-GEIH, y visualizar la información por grandes ramas de las actividades económicas. Así como observar gráfica y comparativamente la participación porcentual de la población ocupada de cada rama con la información del país.</t>
  </si>
  <si>
    <r>
      <t xml:space="preserve">Los datos que presenta este visor, muestran la información de la población ocupada durante </t>
    </r>
    <r>
      <rPr>
        <b/>
        <sz val="14"/>
        <color theme="2" tint="-0.749992370372631"/>
        <rFont val="Calibri"/>
        <family val="2"/>
        <scheme val="minor"/>
      </rPr>
      <t>2019</t>
    </r>
    <r>
      <rPr>
        <sz val="14"/>
        <color theme="2" tint="-0.749992370372631"/>
        <rFont val="Calibri"/>
        <family val="2"/>
        <scheme val="minor"/>
      </rPr>
      <t xml:space="preserve">, obtenida a partir de la Gran Encuesta Integrada de Hogares- GEIH. Esta información se encuentra clasificada según la </t>
    </r>
    <r>
      <rPr>
        <b/>
        <sz val="14"/>
        <color theme="2" tint="-0.749992370372631"/>
        <rFont val="Calibri"/>
        <family val="2"/>
        <scheme val="minor"/>
      </rPr>
      <t>CIIU Rev. 4 A.C</t>
    </r>
    <r>
      <rPr>
        <sz val="14"/>
        <color theme="2" tint="-0.749992370372631"/>
        <rFont val="Calibri"/>
        <family val="2"/>
        <scheme val="minor"/>
      </rPr>
      <t xml:space="preserve">, que hace referencia a la </t>
    </r>
    <r>
      <rPr>
        <i/>
        <sz val="14"/>
        <color theme="2" tint="-0.749992370372631"/>
        <rFont val="Calibri"/>
        <family val="2"/>
        <scheme val="minor"/>
      </rPr>
      <t>"</t>
    </r>
    <r>
      <rPr>
        <sz val="14"/>
        <color theme="2" tint="-0.749992370372631"/>
        <rFont val="Calibri"/>
        <family val="2"/>
        <scheme val="minor"/>
      </rPr>
      <t xml:space="preserve">Clasificación Industrial Internacional Uniforme" de todas las actividades económicas. </t>
    </r>
    <r>
      <rPr>
        <sz val="10"/>
        <color theme="2" tint="-0.749992370372631"/>
        <rFont val="Calibri"/>
        <family val="2"/>
        <scheme val="minor"/>
      </rPr>
      <t xml:space="preserve">
</t>
    </r>
    <r>
      <rPr>
        <sz val="14"/>
        <color theme="2" tint="-0.749992370372631"/>
        <rFont val="Calibri"/>
        <family val="2"/>
        <scheme val="minor"/>
      </rPr>
      <t xml:space="preserve">En el </t>
    </r>
    <r>
      <rPr>
        <b/>
        <u/>
        <sz val="14"/>
        <color theme="2" tint="-0.749992370372631"/>
        <rFont val="Calibri"/>
        <family val="2"/>
        <scheme val="minor"/>
      </rPr>
      <t>Visor Nacional</t>
    </r>
    <r>
      <rPr>
        <sz val="14"/>
        <color theme="2" tint="-0.749992370372631"/>
        <rFont val="Calibri"/>
        <family val="2"/>
        <scheme val="minor"/>
      </rPr>
      <t xml:space="preserve"> podrá ver el total de población ocupada por grandes ramas de actividad (Celda B24), seguido por sus divisiones (Celda P24). Para el caso de las grandes ramas, podrá seleccionar cada una de ellas (Celda J35) para observar información sociodemográfica por sexo y grandes rangos de edad. </t>
    </r>
    <r>
      <rPr>
        <sz val="10"/>
        <color theme="2" tint="-0.749992370372631"/>
        <rFont val="Calibri"/>
        <family val="2"/>
        <scheme val="minor"/>
      </rPr>
      <t xml:space="preserve">
</t>
    </r>
    <r>
      <rPr>
        <sz val="14"/>
        <color theme="2" tint="-0.749992370372631"/>
        <rFont val="Calibri"/>
        <family val="2"/>
        <scheme val="minor"/>
      </rPr>
      <t xml:space="preserve">Abajo del Visor Nacional, podrá encontrar el </t>
    </r>
    <r>
      <rPr>
        <b/>
        <u/>
        <sz val="14"/>
        <color theme="2" tint="-0.749992370372631"/>
        <rFont val="Calibri"/>
        <family val="2"/>
        <scheme val="minor"/>
      </rPr>
      <t>Visor ciudades por grandes ramas de actividad</t>
    </r>
    <r>
      <rPr>
        <b/>
        <sz val="14"/>
        <color theme="2" tint="-0.749992370372631"/>
        <rFont val="Calibri"/>
        <family val="2"/>
        <scheme val="minor"/>
      </rPr>
      <t xml:space="preserve"> (Celda P24)</t>
    </r>
    <r>
      <rPr>
        <sz val="14"/>
        <color theme="2" tint="-0.749992370372631"/>
        <rFont val="Calibri"/>
        <family val="2"/>
        <scheme val="minor"/>
      </rPr>
      <t xml:space="preserve">. En él, puede seleccionar cada una de las 23 ciudades capitales departamentales de Colombia y sus áreas metropolitanas, cubiertas por la GEIH (Celda P56). Encontrará igualmente el total de ocupados por grandes ramas de actividad con una gráfica comparativa de los niveles nacionales.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</si>
</sst>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 #,##0_-;_-* &quot;-&quot;_-;_-@_-"/>
    <numFmt numFmtId="43" formatCode="_-* #,##0.00_-;\-* #,##0.00_-;_-* &quot;-&quot;??_-;_-@_-"/>
    <numFmt numFmtId="164" formatCode="_-* #,##0_-;\-* #,##0_-;_-* &quot;-&quot;??_-;_-@_-"/>
    <numFmt numFmtId="165" formatCode="0.0"/>
    <numFmt numFmtId="166" formatCode="0.0%"/>
  </numFmts>
  <fonts count="52">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4"/>
      <color theme="1"/>
      <name val="Calibri"/>
      <family val="2"/>
      <scheme val="minor"/>
    </font>
    <font>
      <b/>
      <sz val="14"/>
      <color theme="0"/>
      <name val="Segoe UI"/>
      <family val="2"/>
    </font>
    <font>
      <b/>
      <sz val="18"/>
      <color theme="0"/>
      <name val="Segoe UI"/>
      <family val="2"/>
    </font>
    <font>
      <b/>
      <sz val="18"/>
      <color theme="0"/>
      <name val="Calibri"/>
      <family val="2"/>
      <scheme val="minor"/>
    </font>
    <font>
      <sz val="12"/>
      <name val="Segoe UI"/>
      <family val="2"/>
    </font>
    <font>
      <b/>
      <sz val="14"/>
      <name val="Segoe UI"/>
      <family val="2"/>
    </font>
    <font>
      <b/>
      <sz val="16"/>
      <color theme="1"/>
      <name val="Segoe UI"/>
      <family val="2"/>
    </font>
    <font>
      <b/>
      <sz val="11"/>
      <color theme="0"/>
      <name val="Segoe UI"/>
      <family val="2"/>
    </font>
    <font>
      <b/>
      <sz val="14"/>
      <color theme="0"/>
      <name val="Calibri"/>
      <family val="2"/>
      <scheme val="minor"/>
    </font>
    <font>
      <b/>
      <u/>
      <sz val="14"/>
      <name val="Segoe UI"/>
      <family val="2"/>
    </font>
    <font>
      <u/>
      <sz val="10"/>
      <color indexed="12"/>
      <name val="Arial"/>
      <family val="2"/>
    </font>
    <font>
      <sz val="10"/>
      <name val="Arial"/>
      <family val="2"/>
    </font>
    <font>
      <b/>
      <sz val="11"/>
      <color indexed="20"/>
      <name val="Arial"/>
      <family val="2"/>
    </font>
    <font>
      <b/>
      <sz val="11"/>
      <color theme="0"/>
      <name val="Arial"/>
      <family val="2"/>
    </font>
    <font>
      <b/>
      <sz val="12"/>
      <name val="Arial"/>
      <family val="2"/>
    </font>
    <font>
      <b/>
      <sz val="14"/>
      <color indexed="9"/>
      <name val="Arial"/>
      <family val="2"/>
    </font>
    <font>
      <sz val="12"/>
      <color theme="2" tint="-0.749992370372631"/>
      <name val="Segoe UI"/>
      <family val="2"/>
    </font>
    <font>
      <sz val="13"/>
      <color theme="2" tint="-0.749992370372631"/>
      <name val="Segoe UI"/>
      <family val="2"/>
    </font>
    <font>
      <i/>
      <sz val="13"/>
      <color theme="2" tint="-0.749992370372631"/>
      <name val="Segoe UI"/>
      <family val="2"/>
    </font>
    <font>
      <b/>
      <sz val="12"/>
      <color theme="2" tint="-0.749992370372631"/>
      <name val="Segoe UI"/>
      <family val="2"/>
    </font>
    <font>
      <b/>
      <sz val="13"/>
      <color theme="2" tint="-0.749992370372631"/>
      <name val="Segoe UI"/>
      <family val="2"/>
    </font>
    <font>
      <u/>
      <sz val="12"/>
      <color indexed="12"/>
      <name val="Segoe UI"/>
      <family val="2"/>
    </font>
    <font>
      <b/>
      <sz val="14"/>
      <color theme="2" tint="-0.749992370372631"/>
      <name val="Segoe UI"/>
      <family val="2"/>
    </font>
    <font>
      <b/>
      <sz val="12"/>
      <color theme="1"/>
      <name val="Segoe UI"/>
      <family val="2"/>
    </font>
    <font>
      <sz val="10"/>
      <color rgb="FF000000"/>
      <name val="Arial"/>
      <family val="2"/>
    </font>
    <font>
      <b/>
      <sz val="18"/>
      <color theme="1"/>
      <name val="Calibri"/>
      <family val="2"/>
      <scheme val="minor"/>
    </font>
    <font>
      <b/>
      <sz val="11"/>
      <color rgb="FFFF0000"/>
      <name val="Segoe UI"/>
      <family val="2"/>
    </font>
    <font>
      <sz val="11"/>
      <color rgb="FFFF0000"/>
      <name val="Calibri"/>
      <family val="2"/>
      <scheme val="minor"/>
    </font>
    <font>
      <b/>
      <sz val="14"/>
      <color rgb="FFFF0000"/>
      <name val="Calibri"/>
      <family val="2"/>
      <scheme val="minor"/>
    </font>
    <font>
      <sz val="12"/>
      <color theme="1"/>
      <name val="Segoe UI"/>
      <family val="2"/>
    </font>
    <font>
      <b/>
      <sz val="16"/>
      <color theme="1"/>
      <name val="Calibri"/>
      <family val="2"/>
      <scheme val="minor"/>
    </font>
    <font>
      <sz val="14"/>
      <color theme="2" tint="-0.749992370372631"/>
      <name val="Segoe UI"/>
    </font>
    <font>
      <sz val="9"/>
      <color theme="2" tint="-0.749992370372631"/>
      <name val="Segoe UI"/>
    </font>
    <font>
      <b/>
      <sz val="12"/>
      <color theme="1"/>
      <name val="Calibri"/>
      <family val="2"/>
      <scheme val="minor"/>
    </font>
    <font>
      <sz val="14"/>
      <color theme="1"/>
      <name val="Calibri"/>
      <family val="2"/>
      <scheme val="minor"/>
    </font>
    <font>
      <sz val="12"/>
      <name val="Calibri"/>
      <family val="2"/>
      <scheme val="minor"/>
    </font>
    <font>
      <sz val="14"/>
      <color theme="2" tint="-0.749992370372631"/>
      <name val="Calibri"/>
      <family val="2"/>
      <scheme val="minor"/>
    </font>
    <font>
      <b/>
      <sz val="14"/>
      <color theme="2" tint="-0.749992370372631"/>
      <name val="Calibri"/>
      <family val="2"/>
      <scheme val="minor"/>
    </font>
    <font>
      <i/>
      <sz val="14"/>
      <color theme="2" tint="-0.749992370372631"/>
      <name val="Calibri"/>
      <family val="2"/>
      <scheme val="minor"/>
    </font>
    <font>
      <sz val="10"/>
      <color theme="2" tint="-0.749992370372631"/>
      <name val="Calibri"/>
      <family val="2"/>
      <scheme val="minor"/>
    </font>
    <font>
      <b/>
      <u/>
      <sz val="14"/>
      <color theme="2" tint="-0.749992370372631"/>
      <name val="Calibri"/>
      <family val="2"/>
      <scheme val="minor"/>
    </font>
    <font>
      <b/>
      <i/>
      <sz val="18"/>
      <color theme="1"/>
      <name val="Calibri"/>
      <family val="2"/>
      <scheme val="minor"/>
    </font>
    <font>
      <b/>
      <i/>
      <u/>
      <sz val="14"/>
      <color theme="1"/>
      <name val="Calibri"/>
      <family val="2"/>
      <scheme val="minor"/>
    </font>
    <font>
      <b/>
      <i/>
      <sz val="14"/>
      <color theme="1"/>
      <name val="Calibri"/>
      <family val="2"/>
      <scheme val="minor"/>
    </font>
    <font>
      <b/>
      <sz val="15"/>
      <color theme="1"/>
      <name val="Calibri"/>
      <family val="2"/>
      <scheme val="minor"/>
    </font>
  </fonts>
  <fills count="29">
    <fill>
      <patternFill patternType="none"/>
    </fill>
    <fill>
      <patternFill patternType="gray125"/>
    </fill>
    <fill>
      <patternFill patternType="solid">
        <fgColor theme="8"/>
        <bgColor indexed="64"/>
      </patternFill>
    </fill>
    <fill>
      <patternFill patternType="solid">
        <fgColor theme="8" tint="0.59999389629810485"/>
        <bgColor indexed="64"/>
      </patternFill>
    </fill>
    <fill>
      <patternFill patternType="solid">
        <fgColor theme="5"/>
        <bgColor indexed="64"/>
      </patternFill>
    </fill>
    <fill>
      <patternFill patternType="solid">
        <fgColor theme="7"/>
        <bgColor indexed="64"/>
      </patternFill>
    </fill>
    <fill>
      <patternFill patternType="solid">
        <fgColor rgb="FF92D050"/>
        <bgColor indexed="64"/>
      </patternFill>
    </fill>
    <fill>
      <patternFill patternType="solid">
        <fgColor rgb="FF7030A0"/>
        <bgColor indexed="64"/>
      </patternFill>
    </fill>
    <fill>
      <patternFill patternType="solid">
        <fgColor rgb="FF009999"/>
        <bgColor indexed="64"/>
      </patternFill>
    </fill>
    <fill>
      <patternFill patternType="solid">
        <fgColor rgb="FF00B0F0"/>
        <bgColor indexed="64"/>
      </patternFill>
    </fill>
    <fill>
      <patternFill patternType="solid">
        <fgColor theme="0" tint="-0.34998626667073579"/>
        <bgColor indexed="64"/>
      </patternFill>
    </fill>
    <fill>
      <patternFill patternType="solid">
        <fgColor rgb="FF580058"/>
        <bgColor indexed="64"/>
      </patternFill>
    </fill>
    <fill>
      <patternFill patternType="solid">
        <fgColor rgb="FFFF99CC"/>
        <bgColor indexed="64"/>
      </patternFill>
    </fill>
    <fill>
      <patternFill patternType="solid">
        <fgColor rgb="FFCC66FF"/>
        <bgColor indexed="64"/>
      </patternFill>
    </fill>
    <fill>
      <patternFill patternType="solid">
        <fgColor rgb="FFD60093"/>
        <bgColor indexed="64"/>
      </patternFill>
    </fill>
    <fill>
      <patternFill patternType="solid">
        <fgColor rgb="FFCCCC00"/>
        <bgColor indexed="64"/>
      </patternFill>
    </fill>
    <fill>
      <patternFill patternType="solid">
        <fgColor theme="0"/>
        <bgColor indexed="64"/>
      </patternFill>
    </fill>
    <fill>
      <patternFill patternType="solid">
        <fgColor rgb="FFCC99FF"/>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0" tint="-0.14999847407452621"/>
        <bgColor indexed="64"/>
      </patternFill>
    </fill>
    <fill>
      <patternFill patternType="solid">
        <fgColor rgb="FF33CCCC"/>
        <bgColor indexed="64"/>
      </patternFill>
    </fill>
    <fill>
      <patternFill patternType="solid">
        <fgColor indexed="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2"/>
        <bgColor indexed="64"/>
      </patternFill>
    </fill>
  </fills>
  <borders count="33">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right/>
      <top style="thin">
        <color indexed="64"/>
      </top>
      <bottom style="thin">
        <color indexed="64"/>
      </bottom>
      <diagonal/>
    </border>
    <border>
      <left style="thin">
        <color theme="0" tint="-0.499984740745262"/>
      </left>
      <right/>
      <top/>
      <bottom/>
      <diagonal/>
    </border>
    <border>
      <left style="thin">
        <color auto="1"/>
      </left>
      <right/>
      <top/>
      <bottom/>
      <diagonal/>
    </border>
    <border>
      <left/>
      <right style="thin">
        <color theme="0" tint="-0.499984740745262"/>
      </right>
      <top/>
      <bottom/>
      <diagonal/>
    </border>
    <border>
      <left/>
      <right style="thin">
        <color theme="0" tint="-0.499984740745262"/>
      </right>
      <top style="thin">
        <color auto="1"/>
      </top>
      <bottom style="thin">
        <color auto="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style="thin">
        <color theme="0"/>
      </left>
      <right/>
      <top/>
      <bottom/>
      <diagonal/>
    </border>
  </borders>
  <cellStyleXfs count="8">
    <xf numFmtId="0" fontId="0" fillId="0" borderId="0"/>
    <xf numFmtId="43"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alignment vertical="top"/>
      <protection locked="0"/>
    </xf>
    <xf numFmtId="0" fontId="18" fillId="0" borderId="0"/>
    <xf numFmtId="4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cellStyleXfs>
  <cellXfs count="380">
    <xf numFmtId="0" fontId="0" fillId="0" borderId="0" xfId="0"/>
    <xf numFmtId="0" fontId="0" fillId="0" borderId="0" xfId="0"/>
    <xf numFmtId="0" fontId="0" fillId="0" borderId="0" xfId="0" pivotButton="1"/>
    <xf numFmtId="0" fontId="0" fillId="0" borderId="0" xfId="0" applyNumberFormat="1"/>
    <xf numFmtId="0" fontId="0" fillId="0" borderId="0" xfId="0" applyAlignment="1">
      <alignment wrapText="1"/>
    </xf>
    <xf numFmtId="1" fontId="0" fillId="0" borderId="0" xfId="0" applyNumberFormat="1"/>
    <xf numFmtId="0" fontId="6" fillId="0" borderId="0" xfId="0" applyFont="1"/>
    <xf numFmtId="0" fontId="6" fillId="0" borderId="0" xfId="0" applyFont="1" applyAlignment="1">
      <alignment horizontal="center" vertical="center"/>
    </xf>
    <xf numFmtId="0" fontId="10" fillId="0" borderId="0" xfId="0" applyFont="1" applyAlignment="1">
      <alignment horizontal="center" vertical="center"/>
    </xf>
    <xf numFmtId="0" fontId="6" fillId="0" borderId="0" xfId="0" applyFont="1" applyBorder="1" applyAlignment="1">
      <alignment wrapText="1"/>
    </xf>
    <xf numFmtId="0" fontId="6" fillId="0" borderId="0" xfId="0" applyFont="1" applyAlignment="1">
      <alignment wrapText="1"/>
    </xf>
    <xf numFmtId="49" fontId="11" fillId="16" borderId="8" xfId="0" applyNumberFormat="1" applyFont="1" applyFill="1" applyBorder="1" applyAlignment="1">
      <alignment horizontal="left" vertical="center" wrapText="1"/>
    </xf>
    <xf numFmtId="49" fontId="11" fillId="16" borderId="9" xfId="0" applyNumberFormat="1" applyFont="1" applyFill="1" applyBorder="1" applyAlignment="1">
      <alignment horizontal="left" vertical="center" wrapText="1"/>
    </xf>
    <xf numFmtId="49" fontId="11" fillId="16" borderId="10" xfId="0" applyNumberFormat="1" applyFont="1" applyFill="1" applyBorder="1" applyAlignment="1">
      <alignment horizontal="left" vertical="center" wrapText="1"/>
    </xf>
    <xf numFmtId="49" fontId="11" fillId="16" borderId="7" xfId="0" applyNumberFormat="1" applyFont="1" applyFill="1" applyBorder="1" applyAlignment="1">
      <alignment horizontal="left" vertical="center" wrapText="1"/>
    </xf>
    <xf numFmtId="49" fontId="11" fillId="16" borderId="6" xfId="0" applyNumberFormat="1" applyFont="1" applyFill="1" applyBorder="1" applyAlignment="1">
      <alignment horizontal="left" vertical="center" wrapText="1"/>
    </xf>
    <xf numFmtId="0" fontId="4" fillId="0" borderId="0" xfId="0" applyFont="1" applyAlignment="1">
      <alignment wrapText="1"/>
    </xf>
    <xf numFmtId="0" fontId="12" fillId="16" borderId="7" xfId="0" applyNumberFormat="1" applyFont="1" applyFill="1" applyBorder="1" applyAlignment="1">
      <alignment vertical="center" wrapText="1"/>
    </xf>
    <xf numFmtId="0" fontId="5" fillId="0" borderId="0" xfId="0" applyNumberFormat="1" applyFont="1" applyBorder="1" applyAlignment="1">
      <alignment wrapText="1"/>
    </xf>
    <xf numFmtId="49" fontId="5" fillId="0" borderId="0" xfId="0" applyNumberFormat="1" applyFont="1" applyBorder="1" applyAlignment="1">
      <alignment wrapText="1"/>
    </xf>
    <xf numFmtId="0" fontId="5" fillId="0" borderId="0" xfId="0" applyFont="1" applyBorder="1" applyAlignment="1">
      <alignment wrapText="1"/>
    </xf>
    <xf numFmtId="0" fontId="9" fillId="10" borderId="7" xfId="0" applyNumberFormat="1" applyFont="1" applyFill="1" applyBorder="1" applyAlignment="1">
      <alignment horizontal="center" vertical="center" wrapText="1"/>
    </xf>
    <xf numFmtId="0" fontId="14" fillId="0" borderId="0" xfId="0" applyNumberFormat="1" applyFont="1" applyBorder="1"/>
    <xf numFmtId="49" fontId="14" fillId="0" borderId="0" xfId="0" applyNumberFormat="1" applyFont="1" applyBorder="1"/>
    <xf numFmtId="0" fontId="14" fillId="0" borderId="0" xfId="0" applyFont="1" applyBorder="1"/>
    <xf numFmtId="49" fontId="15" fillId="0" borderId="0" xfId="0" applyNumberFormat="1" applyFont="1" applyBorder="1" applyAlignment="1">
      <alignment wrapText="1"/>
    </xf>
    <xf numFmtId="0" fontId="15" fillId="0" borderId="0" xfId="0" applyFont="1" applyBorder="1" applyAlignment="1">
      <alignment wrapText="1"/>
    </xf>
    <xf numFmtId="0" fontId="15" fillId="0" borderId="0" xfId="0" applyFont="1" applyAlignment="1">
      <alignment wrapText="1"/>
    </xf>
    <xf numFmtId="164" fontId="15" fillId="0" borderId="0" xfId="1" applyNumberFormat="1" applyFont="1" applyBorder="1"/>
    <xf numFmtId="0" fontId="15" fillId="0" borderId="0" xfId="0" applyFont="1"/>
    <xf numFmtId="164" fontId="8" fillId="11" borderId="8" xfId="2" applyNumberFormat="1" applyFont="1" applyFill="1" applyBorder="1" applyAlignment="1">
      <alignment wrapText="1"/>
    </xf>
    <xf numFmtId="164" fontId="8" fillId="11" borderId="10" xfId="2" applyNumberFormat="1" applyFont="1" applyFill="1" applyBorder="1" applyAlignment="1">
      <alignment wrapText="1"/>
    </xf>
    <xf numFmtId="164" fontId="8" fillId="11" borderId="9" xfId="2" applyNumberFormat="1" applyFont="1" applyFill="1" applyBorder="1" applyAlignment="1">
      <alignment wrapText="1"/>
    </xf>
    <xf numFmtId="164" fontId="8" fillId="7" borderId="7" xfId="0" applyNumberFormat="1" applyFont="1" applyFill="1" applyBorder="1" applyAlignment="1">
      <alignment horizontal="left" vertical="center" wrapText="1"/>
    </xf>
    <xf numFmtId="164" fontId="8" fillId="7" borderId="12" xfId="2" applyNumberFormat="1" applyFont="1" applyFill="1" applyBorder="1" applyAlignment="1">
      <alignment wrapText="1"/>
    </xf>
    <xf numFmtId="164" fontId="8" fillId="7" borderId="2" xfId="2" applyNumberFormat="1" applyFont="1" applyFill="1" applyBorder="1" applyAlignment="1">
      <alignment wrapText="1"/>
    </xf>
    <xf numFmtId="164" fontId="8" fillId="7" borderId="3" xfId="2" applyNumberFormat="1" applyFont="1" applyFill="1" applyBorder="1" applyAlignment="1">
      <alignment wrapText="1"/>
    </xf>
    <xf numFmtId="164" fontId="8" fillId="7" borderId="4" xfId="2" applyNumberFormat="1" applyFont="1" applyFill="1" applyBorder="1" applyAlignment="1">
      <alignment wrapText="1"/>
    </xf>
    <xf numFmtId="164" fontId="8" fillId="2" borderId="2" xfId="2" applyNumberFormat="1" applyFont="1" applyFill="1" applyBorder="1" applyAlignment="1">
      <alignment wrapText="1"/>
    </xf>
    <xf numFmtId="164" fontId="8" fillId="2" borderId="3" xfId="2" applyNumberFormat="1" applyFont="1" applyFill="1" applyBorder="1" applyAlignment="1">
      <alignment wrapText="1"/>
    </xf>
    <xf numFmtId="164" fontId="8" fillId="2" borderId="4" xfId="2" applyNumberFormat="1" applyFont="1" applyFill="1" applyBorder="1" applyAlignment="1">
      <alignment wrapText="1"/>
    </xf>
    <xf numFmtId="164" fontId="8" fillId="14" borderId="2" xfId="2" applyNumberFormat="1" applyFont="1" applyFill="1" applyBorder="1" applyAlignment="1">
      <alignment wrapText="1"/>
    </xf>
    <xf numFmtId="164" fontId="8" fillId="14" borderId="3" xfId="2" applyNumberFormat="1" applyFont="1" applyFill="1" applyBorder="1" applyAlignment="1">
      <alignment wrapText="1"/>
    </xf>
    <xf numFmtId="164" fontId="8" fillId="14" borderId="4" xfId="2" applyNumberFormat="1" applyFont="1" applyFill="1" applyBorder="1" applyAlignment="1">
      <alignment wrapText="1"/>
    </xf>
    <xf numFmtId="164" fontId="8" fillId="17" borderId="2" xfId="2" applyNumberFormat="1" applyFont="1" applyFill="1" applyBorder="1" applyAlignment="1">
      <alignment wrapText="1"/>
    </xf>
    <xf numFmtId="164" fontId="8" fillId="17" borderId="3" xfId="2" applyNumberFormat="1" applyFont="1" applyFill="1" applyBorder="1" applyAlignment="1">
      <alignment wrapText="1"/>
    </xf>
    <xf numFmtId="164" fontId="8" fillId="17" borderId="4" xfId="2" applyNumberFormat="1" applyFont="1" applyFill="1" applyBorder="1" applyAlignment="1">
      <alignment wrapText="1"/>
    </xf>
    <xf numFmtId="0" fontId="14" fillId="0" borderId="0" xfId="0" applyFont="1"/>
    <xf numFmtId="164" fontId="8" fillId="12" borderId="7" xfId="0" applyNumberFormat="1" applyFont="1" applyFill="1" applyBorder="1" applyAlignment="1">
      <alignment horizontal="left" vertical="center" wrapText="1"/>
    </xf>
    <xf numFmtId="164" fontId="8" fillId="12" borderId="7" xfId="0" applyNumberFormat="1" applyFont="1" applyFill="1" applyBorder="1" applyAlignment="1">
      <alignment horizontal="center" vertical="center" wrapText="1"/>
    </xf>
    <xf numFmtId="164" fontId="8" fillId="6" borderId="7" xfId="0" applyNumberFormat="1" applyFont="1" applyFill="1" applyBorder="1" applyAlignment="1">
      <alignment horizontal="left" vertical="center" wrapText="1"/>
    </xf>
    <xf numFmtId="164" fontId="8" fillId="5" borderId="2" xfId="2" applyNumberFormat="1" applyFont="1" applyFill="1" applyBorder="1" applyAlignment="1">
      <alignment wrapText="1"/>
    </xf>
    <xf numFmtId="164" fontId="8" fillId="5" borderId="3" xfId="2" applyNumberFormat="1" applyFont="1" applyFill="1" applyBorder="1" applyAlignment="1">
      <alignment wrapText="1"/>
    </xf>
    <xf numFmtId="164" fontId="8" fillId="5" borderId="4" xfId="2" applyNumberFormat="1" applyFont="1" applyFill="1" applyBorder="1" applyAlignment="1">
      <alignment wrapText="1"/>
    </xf>
    <xf numFmtId="164" fontId="8" fillId="12" borderId="8" xfId="2" applyNumberFormat="1" applyFont="1" applyFill="1" applyBorder="1" applyAlignment="1">
      <alignment wrapText="1"/>
    </xf>
    <xf numFmtId="164" fontId="8" fillId="12" borderId="9" xfId="2" applyNumberFormat="1" applyFont="1" applyFill="1" applyBorder="1" applyAlignment="1">
      <alignment wrapText="1"/>
    </xf>
    <xf numFmtId="164" fontId="8" fillId="12" borderId="10" xfId="2" applyNumberFormat="1" applyFont="1" applyFill="1" applyBorder="1" applyAlignment="1">
      <alignment wrapText="1"/>
    </xf>
    <xf numFmtId="164" fontId="8" fillId="12" borderId="7" xfId="2" applyNumberFormat="1" applyFont="1" applyFill="1" applyBorder="1" applyAlignment="1">
      <alignment wrapText="1"/>
    </xf>
    <xf numFmtId="164" fontId="8" fillId="6" borderId="2" xfId="2" applyNumberFormat="1" applyFont="1" applyFill="1" applyBorder="1" applyAlignment="1">
      <alignment wrapText="1"/>
    </xf>
    <xf numFmtId="164" fontId="8" fillId="6" borderId="3" xfId="2" applyNumberFormat="1" applyFont="1" applyFill="1" applyBorder="1" applyAlignment="1">
      <alignment wrapText="1"/>
    </xf>
    <xf numFmtId="164" fontId="8" fillId="6" borderId="4" xfId="2" applyNumberFormat="1" applyFont="1" applyFill="1" applyBorder="1" applyAlignment="1">
      <alignment wrapText="1"/>
    </xf>
    <xf numFmtId="164" fontId="8" fillId="6" borderId="12" xfId="2" applyNumberFormat="1" applyFont="1" applyFill="1" applyBorder="1" applyAlignment="1">
      <alignment wrapText="1"/>
    </xf>
    <xf numFmtId="164" fontId="8" fillId="3" borderId="2" xfId="2" applyNumberFormat="1" applyFont="1" applyFill="1" applyBorder="1" applyAlignment="1">
      <alignment wrapText="1"/>
    </xf>
    <xf numFmtId="164" fontId="8" fillId="3" borderId="3" xfId="2" applyNumberFormat="1" applyFont="1" applyFill="1" applyBorder="1" applyAlignment="1">
      <alignment wrapText="1"/>
    </xf>
    <xf numFmtId="164" fontId="8" fillId="3" borderId="4" xfId="2" applyNumberFormat="1" applyFont="1" applyFill="1" applyBorder="1" applyAlignment="1">
      <alignment wrapText="1"/>
    </xf>
    <xf numFmtId="164" fontId="8" fillId="9" borderId="2" xfId="2" applyNumberFormat="1" applyFont="1" applyFill="1" applyBorder="1" applyAlignment="1">
      <alignment wrapText="1"/>
    </xf>
    <xf numFmtId="164" fontId="8" fillId="9" borderId="4" xfId="2" applyNumberFormat="1" applyFont="1" applyFill="1" applyBorder="1" applyAlignment="1">
      <alignment wrapText="1"/>
    </xf>
    <xf numFmtId="164" fontId="8" fillId="4" borderId="7" xfId="0" applyNumberFormat="1" applyFont="1" applyFill="1" applyBorder="1" applyAlignment="1">
      <alignment horizontal="left" vertical="center" wrapText="1"/>
    </xf>
    <xf numFmtId="164" fontId="8" fillId="4" borderId="2" xfId="2" applyNumberFormat="1" applyFont="1" applyFill="1" applyBorder="1" applyAlignment="1">
      <alignment wrapText="1"/>
    </xf>
    <xf numFmtId="164" fontId="8" fillId="4" borderId="4" xfId="2" applyNumberFormat="1" applyFont="1" applyFill="1" applyBorder="1" applyAlignment="1">
      <alignment wrapText="1"/>
    </xf>
    <xf numFmtId="164" fontId="8" fillId="4" borderId="3" xfId="2" applyNumberFormat="1" applyFont="1" applyFill="1" applyBorder="1" applyAlignment="1">
      <alignment wrapText="1"/>
    </xf>
    <xf numFmtId="164" fontId="8" fillId="4" borderId="12" xfId="2" applyNumberFormat="1" applyFont="1" applyFill="1" applyBorder="1" applyAlignment="1">
      <alignment wrapText="1"/>
    </xf>
    <xf numFmtId="164" fontId="8" fillId="8" borderId="2" xfId="2" applyNumberFormat="1" applyFont="1" applyFill="1" applyBorder="1" applyAlignment="1">
      <alignment wrapText="1"/>
    </xf>
    <xf numFmtId="164" fontId="8" fillId="8" borderId="3" xfId="2" applyNumberFormat="1" applyFont="1" applyFill="1" applyBorder="1" applyAlignment="1">
      <alignment wrapText="1"/>
    </xf>
    <xf numFmtId="164" fontId="8" fillId="8" borderId="4" xfId="2" applyNumberFormat="1" applyFont="1" applyFill="1" applyBorder="1" applyAlignment="1">
      <alignment wrapText="1"/>
    </xf>
    <xf numFmtId="164" fontId="8" fillId="15" borderId="7" xfId="0" applyNumberFormat="1" applyFont="1" applyFill="1" applyBorder="1" applyAlignment="1">
      <alignment horizontal="left" vertical="center" wrapText="1"/>
    </xf>
    <xf numFmtId="164" fontId="8" fillId="15" borderId="6" xfId="0" applyNumberFormat="1" applyFont="1" applyFill="1" applyBorder="1" applyAlignment="1">
      <alignment horizontal="left" vertical="center" wrapText="1"/>
    </xf>
    <xf numFmtId="164" fontId="8" fillId="15" borderId="12" xfId="2" applyNumberFormat="1" applyFont="1" applyFill="1" applyBorder="1" applyAlignment="1">
      <alignment wrapText="1"/>
    </xf>
    <xf numFmtId="164" fontId="8" fillId="15" borderId="2" xfId="2" applyNumberFormat="1" applyFont="1" applyFill="1" applyBorder="1" applyAlignment="1">
      <alignment wrapText="1"/>
    </xf>
    <xf numFmtId="164" fontId="8" fillId="15" borderId="4" xfId="2" applyNumberFormat="1" applyFont="1" applyFill="1" applyBorder="1" applyAlignment="1">
      <alignment wrapText="1"/>
    </xf>
    <xf numFmtId="164" fontId="8" fillId="15" borderId="3" xfId="2" applyNumberFormat="1" applyFont="1" applyFill="1" applyBorder="1" applyAlignment="1">
      <alignment wrapText="1"/>
    </xf>
    <xf numFmtId="164" fontId="8" fillId="15" borderId="14" xfId="2" applyNumberFormat="1" applyFont="1" applyFill="1" applyBorder="1" applyAlignment="1">
      <alignment wrapText="1"/>
    </xf>
    <xf numFmtId="164" fontId="8" fillId="10" borderId="7" xfId="0" applyNumberFormat="1" applyFont="1" applyFill="1" applyBorder="1" applyAlignment="1">
      <alignment vertical="center" wrapText="1"/>
    </xf>
    <xf numFmtId="164" fontId="8" fillId="10" borderId="7" xfId="0" applyNumberFormat="1" applyFont="1" applyFill="1" applyBorder="1" applyAlignment="1">
      <alignment horizontal="left" vertical="center" wrapText="1"/>
    </xf>
    <xf numFmtId="164" fontId="8" fillId="10" borderId="12" xfId="2" applyNumberFormat="1" applyFont="1" applyFill="1" applyBorder="1" applyAlignment="1">
      <alignment wrapText="1"/>
    </xf>
    <xf numFmtId="0" fontId="12" fillId="18" borderId="7" xfId="0" applyFont="1" applyFill="1" applyBorder="1" applyAlignment="1">
      <alignment horizontal="center" vertical="center" wrapText="1"/>
    </xf>
    <xf numFmtId="0" fontId="12" fillId="18" borderId="12" xfId="0" applyFont="1" applyFill="1" applyBorder="1" applyAlignment="1">
      <alignment horizontal="center" vertical="center" wrapText="1"/>
    </xf>
    <xf numFmtId="0" fontId="12" fillId="20" borderId="12" xfId="0" applyFont="1" applyFill="1" applyBorder="1" applyAlignment="1">
      <alignment horizontal="center" vertical="center" wrapText="1"/>
    </xf>
    <xf numFmtId="164" fontId="8" fillId="19" borderId="2" xfId="2" applyNumberFormat="1" applyFont="1" applyFill="1" applyBorder="1" applyAlignment="1">
      <alignment wrapText="1"/>
    </xf>
    <xf numFmtId="164" fontId="8" fillId="19" borderId="4" xfId="2" applyNumberFormat="1" applyFont="1" applyFill="1" applyBorder="1" applyAlignment="1">
      <alignment wrapText="1"/>
    </xf>
    <xf numFmtId="164" fontId="8" fillId="19" borderId="3" xfId="2" applyNumberFormat="1" applyFont="1" applyFill="1" applyBorder="1" applyAlignment="1">
      <alignment wrapText="1"/>
    </xf>
    <xf numFmtId="164" fontId="8" fillId="19" borderId="12" xfId="2" applyNumberFormat="1" applyFont="1" applyFill="1" applyBorder="1" applyAlignment="1">
      <alignment wrapText="1"/>
    </xf>
    <xf numFmtId="164" fontId="8" fillId="19" borderId="7" xfId="0" applyNumberFormat="1" applyFont="1" applyFill="1" applyBorder="1" applyAlignment="1">
      <alignment horizontal="left" vertical="center" wrapText="1"/>
    </xf>
    <xf numFmtId="0" fontId="0" fillId="22" borderId="0" xfId="0" applyFill="1"/>
    <xf numFmtId="0" fontId="0" fillId="22" borderId="0" xfId="0" applyFill="1" applyAlignment="1">
      <alignment horizontal="center"/>
    </xf>
    <xf numFmtId="0" fontId="0" fillId="0" borderId="16" xfId="0" applyBorder="1"/>
    <xf numFmtId="0" fontId="17" fillId="22" borderId="0" xfId="3" quotePrefix="1" applyFill="1" applyBorder="1" applyAlignment="1" applyProtection="1">
      <alignment vertical="center"/>
    </xf>
    <xf numFmtId="0" fontId="19" fillId="22" borderId="17" xfId="4" applyFont="1" applyFill="1" applyBorder="1" applyAlignment="1">
      <alignment horizontal="center" vertical="center"/>
    </xf>
    <xf numFmtId="0" fontId="17" fillId="20" borderId="0" xfId="3" quotePrefix="1" applyFill="1" applyBorder="1" applyAlignment="1" applyProtection="1">
      <alignment vertical="top"/>
    </xf>
    <xf numFmtId="0" fontId="19" fillId="20" borderId="17" xfId="4" applyFont="1" applyFill="1" applyBorder="1" applyAlignment="1">
      <alignment horizontal="center" vertical="center"/>
    </xf>
    <xf numFmtId="0" fontId="17" fillId="22" borderId="0" xfId="3" quotePrefix="1" applyFill="1" applyBorder="1" applyAlignment="1" applyProtection="1">
      <alignment vertical="top"/>
    </xf>
    <xf numFmtId="0" fontId="20" fillId="16" borderId="17" xfId="4" applyFont="1" applyFill="1" applyBorder="1" applyAlignment="1">
      <alignment horizontal="center" vertical="center"/>
    </xf>
    <xf numFmtId="0" fontId="17" fillId="20" borderId="0" xfId="3" quotePrefix="1" applyFill="1" applyBorder="1" applyAlignment="1" applyProtection="1">
      <alignment vertical="center"/>
    </xf>
    <xf numFmtId="0" fontId="20" fillId="7" borderId="17" xfId="4" applyFont="1" applyFill="1" applyBorder="1" applyAlignment="1">
      <alignment horizontal="center" vertical="center"/>
    </xf>
    <xf numFmtId="0" fontId="12" fillId="20" borderId="13" xfId="0" applyFont="1" applyFill="1" applyBorder="1" applyAlignment="1">
      <alignment horizontal="left" vertical="center" wrapText="1"/>
    </xf>
    <xf numFmtId="0" fontId="23" fillId="22" borderId="0" xfId="0" applyFont="1" applyFill="1"/>
    <xf numFmtId="0" fontId="23" fillId="22" borderId="0" xfId="0" applyFont="1" applyFill="1" applyAlignment="1">
      <alignment horizontal="left" wrapText="1"/>
    </xf>
    <xf numFmtId="0" fontId="0" fillId="22" borderId="0" xfId="0" applyFill="1" applyAlignment="1">
      <alignment horizontal="center" vertical="center"/>
    </xf>
    <xf numFmtId="0" fontId="0" fillId="0" borderId="0" xfId="0" applyAlignment="1">
      <alignment vertical="center"/>
    </xf>
    <xf numFmtId="0" fontId="0" fillId="22" borderId="0" xfId="0" applyFill="1" applyAlignment="1">
      <alignment horizontal="left" vertical="center"/>
    </xf>
    <xf numFmtId="0" fontId="0" fillId="0" borderId="0" xfId="0" applyAlignment="1">
      <alignment horizontal="left" vertical="center"/>
    </xf>
    <xf numFmtId="0" fontId="27" fillId="24" borderId="0" xfId="0" applyFont="1" applyFill="1" applyAlignment="1">
      <alignment horizontal="left" vertical="center" wrapText="1"/>
    </xf>
    <xf numFmtId="0" fontId="23" fillId="16" borderId="0" xfId="0" applyFont="1" applyFill="1" applyAlignment="1">
      <alignment horizontal="left" vertical="center" wrapText="1"/>
    </xf>
    <xf numFmtId="0" fontId="20" fillId="25" borderId="17" xfId="4" applyFont="1" applyFill="1" applyBorder="1" applyAlignment="1">
      <alignment horizontal="center" vertical="center"/>
    </xf>
    <xf numFmtId="0" fontId="4" fillId="0" borderId="21" xfId="0" applyFont="1" applyBorder="1" applyAlignment="1">
      <alignment horizontal="center"/>
    </xf>
    <xf numFmtId="49" fontId="0" fillId="0" borderId="0" xfId="0" applyNumberFormat="1"/>
    <xf numFmtId="0" fontId="0" fillId="0" borderId="21" xfId="0" applyBorder="1"/>
    <xf numFmtId="41" fontId="4" fillId="0" borderId="21" xfId="5" applyFont="1" applyBorder="1" applyAlignment="1">
      <alignment horizontal="center"/>
    </xf>
    <xf numFmtId="49" fontId="0" fillId="0" borderId="21" xfId="0" applyNumberFormat="1" applyBorder="1"/>
    <xf numFmtId="41" fontId="0" fillId="0" borderId="0" xfId="5" applyFont="1"/>
    <xf numFmtId="0" fontId="0" fillId="0" borderId="22" xfId="0" applyBorder="1"/>
    <xf numFmtId="0" fontId="31" fillId="0" borderId="0" xfId="0" applyFont="1"/>
    <xf numFmtId="0" fontId="4" fillId="0" borderId="21" xfId="0" applyFont="1" applyBorder="1"/>
    <xf numFmtId="41" fontId="0" fillId="0" borderId="21" xfId="5" applyFont="1" applyBorder="1"/>
    <xf numFmtId="164" fontId="0" fillId="0" borderId="21" xfId="7" applyNumberFormat="1" applyFont="1" applyBorder="1"/>
    <xf numFmtId="0" fontId="4" fillId="0" borderId="21" xfId="0" applyFont="1" applyBorder="1" applyAlignment="1">
      <alignment horizontal="center" vertical="center"/>
    </xf>
    <xf numFmtId="1" fontId="0" fillId="0" borderId="21" xfId="0" applyNumberFormat="1" applyBorder="1"/>
    <xf numFmtId="0" fontId="0" fillId="0" borderId="0" xfId="0" applyBorder="1"/>
    <xf numFmtId="165" fontId="0" fillId="0" borderId="21" xfId="0" applyNumberFormat="1" applyBorder="1"/>
    <xf numFmtId="0" fontId="33" fillId="0" borderId="0" xfId="0" applyNumberFormat="1" applyFont="1" applyBorder="1"/>
    <xf numFmtId="49" fontId="34" fillId="0" borderId="0" xfId="0" applyNumberFormat="1" applyFont="1" applyBorder="1" applyAlignment="1">
      <alignment wrapText="1"/>
    </xf>
    <xf numFmtId="49" fontId="35" fillId="0" borderId="0" xfId="0" applyNumberFormat="1" applyFont="1" applyBorder="1" applyAlignment="1">
      <alignment wrapText="1"/>
    </xf>
    <xf numFmtId="0" fontId="34" fillId="0" borderId="0" xfId="0" applyFont="1" applyBorder="1" applyAlignment="1">
      <alignment wrapText="1"/>
    </xf>
    <xf numFmtId="49" fontId="0" fillId="0" borderId="0" xfId="0" applyNumberFormat="1" applyFont="1" applyBorder="1" applyAlignment="1">
      <alignment wrapText="1"/>
    </xf>
    <xf numFmtId="0" fontId="7" fillId="16" borderId="0" xfId="0" applyFont="1" applyFill="1" applyBorder="1" applyAlignment="1" applyProtection="1">
      <alignment horizontal="right" wrapText="1"/>
      <protection locked="0"/>
    </xf>
    <xf numFmtId="164" fontId="7" fillId="16" borderId="0" xfId="0" applyNumberFormat="1" applyFont="1" applyFill="1" applyBorder="1" applyProtection="1">
      <protection locked="0"/>
    </xf>
    <xf numFmtId="9" fontId="7" fillId="16" borderId="0" xfId="6" applyFont="1" applyFill="1" applyBorder="1" applyProtection="1">
      <protection locked="0"/>
    </xf>
    <xf numFmtId="41" fontId="32" fillId="16" borderId="0" xfId="5" applyFont="1" applyFill="1" applyAlignment="1" applyProtection="1">
      <alignment vertical="center"/>
      <protection locked="0"/>
    </xf>
    <xf numFmtId="0" fontId="37" fillId="18" borderId="31" xfId="0" applyFont="1" applyFill="1" applyBorder="1" applyAlignment="1" applyProtection="1">
      <alignment horizontal="left" wrapText="1"/>
    </xf>
    <xf numFmtId="164" fontId="37" fillId="18" borderId="24" xfId="0" applyNumberFormat="1" applyFont="1" applyFill="1" applyBorder="1" applyProtection="1"/>
    <xf numFmtId="9" fontId="37" fillId="18" borderId="24" xfId="6" applyFont="1" applyFill="1" applyBorder="1" applyProtection="1"/>
    <xf numFmtId="0" fontId="32" fillId="0" borderId="0" xfId="0" applyFont="1" applyAlignment="1">
      <alignment horizontal="center" vertical="center"/>
    </xf>
    <xf numFmtId="0" fontId="11" fillId="16" borderId="7" xfId="0" applyFont="1" applyFill="1" applyBorder="1" applyAlignment="1">
      <alignment horizontal="left" vertical="center" wrapText="1"/>
    </xf>
    <xf numFmtId="0" fontId="11" fillId="16" borderId="6" xfId="0" applyFont="1" applyFill="1" applyBorder="1" applyAlignment="1">
      <alignment horizontal="left" vertical="center" wrapText="1"/>
    </xf>
    <xf numFmtId="0" fontId="0" fillId="16" borderId="0" xfId="0" applyFont="1" applyFill="1" applyProtection="1">
      <protection locked="0"/>
    </xf>
    <xf numFmtId="0" fontId="41" fillId="16" borderId="0" xfId="0" applyFont="1" applyFill="1" applyProtection="1">
      <protection locked="0"/>
    </xf>
    <xf numFmtId="0" fontId="42" fillId="18" borderId="0" xfId="0" applyFont="1" applyFill="1" applyProtection="1">
      <protection locked="0"/>
    </xf>
    <xf numFmtId="0" fontId="42" fillId="18" borderId="0" xfId="0" applyFont="1" applyFill="1" applyAlignment="1" applyProtection="1">
      <alignment wrapText="1"/>
      <protection locked="0"/>
    </xf>
    <xf numFmtId="0" fontId="0" fillId="18" borderId="0" xfId="0" applyFont="1" applyFill="1" applyProtection="1">
      <protection locked="0"/>
    </xf>
    <xf numFmtId="0" fontId="0" fillId="18" borderId="0" xfId="0" applyFont="1" applyFill="1" applyAlignment="1" applyProtection="1">
      <alignment wrapText="1"/>
      <protection locked="0"/>
    </xf>
    <xf numFmtId="0" fontId="0" fillId="0" borderId="0" xfId="0" applyFont="1" applyFill="1" applyProtection="1">
      <protection locked="0"/>
    </xf>
    <xf numFmtId="0" fontId="41" fillId="0" borderId="0" xfId="0" applyFont="1" applyFill="1" applyProtection="1">
      <protection locked="0"/>
    </xf>
    <xf numFmtId="0" fontId="40" fillId="18" borderId="24" xfId="0" applyFont="1" applyFill="1" applyBorder="1" applyAlignment="1" applyProtection="1">
      <alignment horizontal="center" vertical="center"/>
    </xf>
    <xf numFmtId="0" fontId="40" fillId="18" borderId="24" xfId="0" applyFont="1" applyFill="1" applyBorder="1" applyAlignment="1" applyProtection="1">
      <alignment horizontal="center" vertical="center" wrapText="1"/>
    </xf>
    <xf numFmtId="0" fontId="4" fillId="18" borderId="24" xfId="0" applyFont="1" applyFill="1" applyBorder="1" applyAlignment="1" applyProtection="1">
      <alignment horizontal="center" vertical="center" wrapText="1"/>
    </xf>
    <xf numFmtId="0" fontId="49" fillId="21" borderId="24" xfId="0" applyFont="1" applyFill="1" applyBorder="1" applyAlignment="1" applyProtection="1">
      <alignment horizontal="center" vertical="center" wrapText="1"/>
    </xf>
    <xf numFmtId="0" fontId="15" fillId="3" borderId="27" xfId="2" applyNumberFormat="1" applyFont="1" applyFill="1" applyBorder="1" applyAlignment="1" applyProtection="1">
      <alignment horizontal="center" vertical="center" wrapText="1"/>
    </xf>
    <xf numFmtId="0" fontId="2" fillId="16" borderId="27" xfId="0" applyNumberFormat="1" applyFont="1" applyFill="1" applyBorder="1" applyAlignment="1" applyProtection="1">
      <alignment vertical="center" wrapText="1"/>
    </xf>
    <xf numFmtId="164" fontId="40" fillId="16" borderId="27" xfId="1" applyNumberFormat="1" applyFont="1" applyFill="1" applyBorder="1" applyAlignment="1" applyProtection="1">
      <alignment vertical="center" wrapText="1"/>
    </xf>
    <xf numFmtId="166" fontId="40" fillId="16" borderId="27" xfId="6" applyNumberFormat="1" applyFont="1" applyFill="1" applyBorder="1" applyAlignment="1" applyProtection="1">
      <alignment vertical="center" wrapText="1"/>
    </xf>
    <xf numFmtId="41" fontId="4" fillId="16" borderId="27" xfId="5" applyNumberFormat="1" applyFont="1" applyFill="1" applyBorder="1" applyAlignment="1" applyProtection="1">
      <alignment vertical="center" wrapText="1"/>
    </xf>
    <xf numFmtId="166" fontId="4" fillId="16" borderId="27" xfId="6" applyNumberFormat="1" applyFont="1" applyFill="1" applyBorder="1" applyAlignment="1" applyProtection="1">
      <alignment vertical="center" wrapText="1"/>
    </xf>
    <xf numFmtId="0" fontId="15" fillId="5" borderId="23" xfId="2" applyNumberFormat="1" applyFont="1" applyFill="1" applyBorder="1" applyAlignment="1" applyProtection="1">
      <alignment horizontal="center" vertical="center" wrapText="1"/>
    </xf>
    <xf numFmtId="0" fontId="2" fillId="16" borderId="23" xfId="0" applyNumberFormat="1" applyFont="1" applyFill="1" applyBorder="1" applyAlignment="1" applyProtection="1">
      <alignment vertical="center" wrapText="1"/>
    </xf>
    <xf numFmtId="164" fontId="40" fillId="16" borderId="23" xfId="1" applyNumberFormat="1" applyFont="1" applyFill="1" applyBorder="1" applyAlignment="1" applyProtection="1">
      <alignment vertical="center" wrapText="1"/>
    </xf>
    <xf numFmtId="166" fontId="40" fillId="16" borderId="23" xfId="6" applyNumberFormat="1" applyFont="1" applyFill="1" applyBorder="1" applyAlignment="1" applyProtection="1">
      <alignment vertical="center" wrapText="1"/>
    </xf>
    <xf numFmtId="41" fontId="4" fillId="16" borderId="23" xfId="5" applyNumberFormat="1" applyFont="1" applyFill="1" applyBorder="1" applyAlignment="1" applyProtection="1">
      <alignment vertical="center" wrapText="1"/>
    </xf>
    <xf numFmtId="166" fontId="4" fillId="16" borderId="23" xfId="6" applyNumberFormat="1" applyFont="1" applyFill="1" applyBorder="1" applyAlignment="1" applyProtection="1">
      <alignment vertical="center" wrapText="1"/>
    </xf>
    <xf numFmtId="0" fontId="15" fillId="8" borderId="23" xfId="2" applyNumberFormat="1" applyFont="1" applyFill="1" applyBorder="1" applyAlignment="1" applyProtection="1">
      <alignment horizontal="center" vertical="center" wrapText="1"/>
    </xf>
    <xf numFmtId="0" fontId="15" fillId="12" borderId="23" xfId="2" applyNumberFormat="1" applyFont="1" applyFill="1" applyBorder="1" applyAlignment="1" applyProtection="1">
      <alignment horizontal="center" vertical="center" wrapText="1"/>
    </xf>
    <xf numFmtId="0" fontId="15" fillId="15" borderId="23" xfId="2" applyNumberFormat="1" applyFont="1" applyFill="1" applyBorder="1" applyAlignment="1" applyProtection="1">
      <alignment horizontal="center" vertical="center" wrapText="1"/>
    </xf>
    <xf numFmtId="0" fontId="15" fillId="14" borderId="23" xfId="2" applyNumberFormat="1" applyFont="1" applyFill="1" applyBorder="1" applyAlignment="1" applyProtection="1">
      <alignment horizontal="center" vertical="center" wrapText="1"/>
    </xf>
    <xf numFmtId="0" fontId="15" fillId="2" borderId="23" xfId="2" applyNumberFormat="1" applyFont="1" applyFill="1" applyBorder="1" applyAlignment="1" applyProtection="1">
      <alignment horizontal="center" vertical="center" wrapText="1"/>
    </xf>
    <xf numFmtId="0" fontId="15" fillId="7" borderId="23" xfId="2" applyNumberFormat="1" applyFont="1" applyFill="1" applyBorder="1" applyAlignment="1" applyProtection="1">
      <alignment horizontal="center" vertical="center" wrapText="1"/>
    </xf>
    <xf numFmtId="0" fontId="15" fillId="4" borderId="23" xfId="2" applyNumberFormat="1" applyFont="1" applyFill="1" applyBorder="1" applyAlignment="1" applyProtection="1">
      <alignment horizontal="center" vertical="center" wrapText="1"/>
    </xf>
    <xf numFmtId="0" fontId="15" fillId="19" borderId="23" xfId="2" applyNumberFormat="1" applyFont="1" applyFill="1" applyBorder="1" applyAlignment="1" applyProtection="1">
      <alignment horizontal="center" vertical="center" wrapText="1"/>
    </xf>
    <xf numFmtId="0" fontId="15" fillId="17" borderId="23" xfId="2" applyNumberFormat="1" applyFont="1" applyFill="1" applyBorder="1" applyAlignment="1" applyProtection="1">
      <alignment horizontal="center" vertical="center" wrapText="1"/>
    </xf>
    <xf numFmtId="0" fontId="15" fillId="9" borderId="23" xfId="2" applyNumberFormat="1" applyFont="1" applyFill="1" applyBorder="1" applyAlignment="1" applyProtection="1">
      <alignment horizontal="center" vertical="center" wrapText="1"/>
    </xf>
    <xf numFmtId="0" fontId="37" fillId="18" borderId="24" xfId="0" applyFont="1" applyFill="1" applyBorder="1" applyAlignment="1" applyProtection="1">
      <alignment horizontal="left" vertical="center"/>
      <protection locked="0"/>
    </xf>
    <xf numFmtId="164" fontId="7" fillId="16" borderId="26" xfId="1" applyNumberFormat="1" applyFont="1" applyFill="1" applyBorder="1" applyAlignment="1" applyProtection="1">
      <alignment vertical="center" wrapText="1"/>
    </xf>
    <xf numFmtId="166" fontId="7" fillId="16" borderId="27" xfId="6" applyNumberFormat="1" applyFont="1" applyFill="1" applyBorder="1" applyAlignment="1" applyProtection="1">
      <alignment vertical="center" wrapText="1"/>
    </xf>
    <xf numFmtId="0" fontId="0" fillId="16" borderId="0" xfId="0" applyFont="1" applyFill="1" applyProtection="1"/>
    <xf numFmtId="0" fontId="40" fillId="16" borderId="0" xfId="0" applyFont="1" applyFill="1" applyBorder="1" applyAlignment="1" applyProtection="1">
      <alignment horizontal="center" vertical="center" wrapText="1"/>
    </xf>
    <xf numFmtId="0" fontId="15" fillId="6" borderId="23" xfId="2" applyNumberFormat="1" applyFont="1" applyFill="1" applyBorder="1" applyAlignment="1" applyProtection="1">
      <alignment horizontal="center" vertical="center" wrapText="1"/>
    </xf>
    <xf numFmtId="164" fontId="7" fillId="16" borderId="25" xfId="1" applyNumberFormat="1" applyFont="1" applyFill="1" applyBorder="1" applyAlignment="1" applyProtection="1">
      <alignment vertical="center" wrapText="1"/>
    </xf>
    <xf numFmtId="166" fontId="7" fillId="16" borderId="23" xfId="6" applyNumberFormat="1" applyFont="1" applyFill="1" applyBorder="1" applyAlignment="1" applyProtection="1">
      <alignment vertical="center" wrapText="1"/>
    </xf>
    <xf numFmtId="0" fontId="15" fillId="11" borderId="23" xfId="2" applyNumberFormat="1" applyFont="1" applyFill="1" applyBorder="1" applyAlignment="1" applyProtection="1">
      <alignment horizontal="center" vertical="center" wrapText="1"/>
    </xf>
    <xf numFmtId="0" fontId="37" fillId="18" borderId="24" xfId="0" applyFont="1" applyFill="1" applyBorder="1" applyAlignment="1" applyProtection="1">
      <alignment horizontal="left" vertical="center" wrapText="1"/>
      <protection locked="0"/>
    </xf>
    <xf numFmtId="0" fontId="15" fillId="10" borderId="23" xfId="2" applyNumberFormat="1" applyFont="1" applyFill="1" applyBorder="1" applyAlignment="1" applyProtection="1">
      <alignment horizontal="center" vertical="center" wrapText="1"/>
    </xf>
    <xf numFmtId="49" fontId="2" fillId="16" borderId="23" xfId="0" applyNumberFormat="1" applyFont="1" applyFill="1" applyBorder="1" applyAlignment="1" applyProtection="1">
      <alignment vertical="center" wrapText="1"/>
    </xf>
    <xf numFmtId="164" fontId="40" fillId="16" borderId="30" xfId="1" applyNumberFormat="1" applyFont="1" applyFill="1" applyBorder="1" applyAlignment="1" applyProtection="1">
      <alignment vertical="center" wrapText="1"/>
    </xf>
    <xf numFmtId="166" fontId="40" fillId="16" borderId="30" xfId="6" applyNumberFormat="1" applyFont="1" applyFill="1" applyBorder="1" applyAlignment="1" applyProtection="1">
      <alignment vertical="center" wrapText="1"/>
    </xf>
    <xf numFmtId="0" fontId="7" fillId="18" borderId="23" xfId="0" applyFont="1" applyFill="1" applyBorder="1" applyAlignment="1" applyProtection="1">
      <alignment horizontal="center" vertical="center"/>
    </xf>
    <xf numFmtId="0" fontId="0" fillId="16" borderId="0" xfId="0" applyFont="1" applyFill="1" applyAlignment="1" applyProtection="1">
      <alignment wrapText="1"/>
      <protection locked="0"/>
    </xf>
    <xf numFmtId="0" fontId="7" fillId="16" borderId="0" xfId="0" applyFont="1" applyFill="1" applyBorder="1" applyAlignment="1" applyProtection="1">
      <alignment horizontal="center" vertical="center"/>
      <protection locked="0"/>
    </xf>
    <xf numFmtId="0" fontId="40" fillId="16" borderId="0" xfId="0" applyFont="1" applyFill="1" applyBorder="1" applyAlignment="1" applyProtection="1">
      <alignment horizontal="center" vertical="center" wrapText="1"/>
      <protection locked="0"/>
    </xf>
    <xf numFmtId="0" fontId="4" fillId="18" borderId="31" xfId="0" applyFont="1" applyFill="1" applyBorder="1" applyAlignment="1" applyProtection="1">
      <alignment horizontal="center" vertical="center"/>
    </xf>
    <xf numFmtId="0" fontId="15" fillId="3" borderId="23" xfId="2" applyNumberFormat="1" applyFont="1" applyFill="1" applyBorder="1" applyAlignment="1" applyProtection="1">
      <alignment horizontal="center" vertical="center" wrapText="1"/>
    </xf>
    <xf numFmtId="0" fontId="7" fillId="16" borderId="0" xfId="0" applyFont="1" applyFill="1" applyProtection="1">
      <protection locked="0"/>
    </xf>
    <xf numFmtId="0" fontId="6" fillId="16" borderId="0" xfId="0" applyFont="1" applyFill="1" applyProtection="1"/>
    <xf numFmtId="0" fontId="0" fillId="20" borderId="27" xfId="0" applyFont="1" applyFill="1" applyBorder="1" applyAlignment="1" applyProtection="1">
      <alignment vertical="center" wrapText="1"/>
      <protection locked="0"/>
    </xf>
    <xf numFmtId="0" fontId="0" fillId="20" borderId="23" xfId="0" applyFont="1" applyFill="1" applyBorder="1" applyAlignment="1" applyProtection="1">
      <alignment horizontal="left" vertical="center" wrapText="1"/>
      <protection locked="0"/>
    </xf>
    <xf numFmtId="0" fontId="0" fillId="20" borderId="23" xfId="0" applyFont="1" applyFill="1" applyBorder="1" applyAlignment="1" applyProtection="1">
      <alignment vertical="center" wrapText="1"/>
      <protection locked="0"/>
    </xf>
    <xf numFmtId="0" fontId="42" fillId="18" borderId="0" xfId="0" applyFont="1" applyFill="1" applyAlignment="1" applyProtection="1">
      <alignment wrapText="1"/>
    </xf>
    <xf numFmtId="0" fontId="23" fillId="18" borderId="0" xfId="0" applyFont="1" applyFill="1" applyAlignment="1">
      <alignment horizontal="left" wrapText="1"/>
    </xf>
    <xf numFmtId="0" fontId="27" fillId="24" borderId="0" xfId="0" applyFont="1" applyFill="1" applyAlignment="1">
      <alignment horizontal="left" vertical="center" wrapText="1"/>
    </xf>
    <xf numFmtId="0" fontId="23" fillId="16" borderId="0" xfId="0" applyFont="1" applyFill="1" applyAlignment="1">
      <alignment horizontal="center" vertical="center" wrapText="1"/>
    </xf>
    <xf numFmtId="0" fontId="23" fillId="18" borderId="0" xfId="0" applyFont="1" applyFill="1" applyAlignment="1">
      <alignment horizontal="left" vertical="center" wrapText="1"/>
    </xf>
    <xf numFmtId="0" fontId="29" fillId="23" borderId="0" xfId="0" applyFont="1" applyFill="1" applyBorder="1" applyAlignment="1">
      <alignment horizontal="center" vertical="center"/>
    </xf>
    <xf numFmtId="0" fontId="28" fillId="0" borderId="0" xfId="3" quotePrefix="1" applyFont="1" applyAlignment="1" applyProtection="1">
      <alignment vertical="center"/>
    </xf>
    <xf numFmtId="0" fontId="28" fillId="0" borderId="18" xfId="3" quotePrefix="1" applyFont="1" applyBorder="1" applyAlignment="1" applyProtection="1">
      <alignment vertical="center"/>
    </xf>
    <xf numFmtId="0" fontId="21" fillId="16" borderId="17" xfId="4" applyFont="1" applyFill="1" applyBorder="1" applyAlignment="1">
      <alignment horizontal="center" vertical="center" wrapText="1"/>
    </xf>
    <xf numFmtId="0" fontId="21" fillId="16" borderId="0" xfId="4" applyFont="1" applyFill="1" applyBorder="1" applyAlignment="1">
      <alignment horizontal="center" vertical="center" wrapText="1"/>
    </xf>
    <xf numFmtId="0" fontId="22" fillId="16" borderId="11" xfId="4" applyFont="1" applyFill="1" applyBorder="1" applyAlignment="1" applyProtection="1">
      <alignment horizontal="center" vertical="top" wrapText="1"/>
    </xf>
    <xf numFmtId="0" fontId="22" fillId="16" borderId="15" xfId="4" applyFont="1" applyFill="1" applyBorder="1" applyAlignment="1" applyProtection="1">
      <alignment horizontal="center" vertical="top" wrapText="1"/>
    </xf>
    <xf numFmtId="0" fontId="22" fillId="16" borderId="19" xfId="4" applyFont="1" applyFill="1" applyBorder="1" applyAlignment="1" applyProtection="1">
      <alignment horizontal="center" vertical="top" wrapText="1"/>
    </xf>
    <xf numFmtId="0" fontId="24" fillId="20" borderId="17" xfId="4" applyFont="1" applyFill="1" applyBorder="1" applyAlignment="1">
      <alignment horizontal="left" vertical="center" wrapText="1"/>
    </xf>
    <xf numFmtId="0" fontId="27" fillId="20" borderId="0" xfId="4" applyFont="1" applyFill="1" applyBorder="1" applyAlignment="1">
      <alignment horizontal="left" vertical="center" wrapText="1"/>
    </xf>
    <xf numFmtId="0" fontId="27" fillId="20" borderId="18" xfId="4" applyFont="1" applyFill="1" applyBorder="1" applyAlignment="1">
      <alignment horizontal="left" vertical="center" wrapText="1"/>
    </xf>
    <xf numFmtId="0" fontId="23" fillId="22" borderId="0" xfId="3" quotePrefix="1" applyFont="1" applyFill="1" applyBorder="1" applyAlignment="1" applyProtection="1">
      <alignment horizontal="left" vertical="top" wrapText="1"/>
    </xf>
    <xf numFmtId="0" fontId="23" fillId="22" borderId="18" xfId="3" quotePrefix="1" applyFont="1" applyFill="1" applyBorder="1" applyAlignment="1" applyProtection="1">
      <alignment horizontal="left" vertical="top" wrapText="1"/>
    </xf>
    <xf numFmtId="0" fontId="23" fillId="22" borderId="0" xfId="3" quotePrefix="1" applyFont="1" applyFill="1" applyBorder="1" applyAlignment="1" applyProtection="1">
      <alignment horizontal="left" vertical="center" wrapText="1"/>
    </xf>
    <xf numFmtId="0" fontId="23" fillId="22" borderId="0" xfId="3" quotePrefix="1" applyFont="1" applyFill="1" applyBorder="1" applyAlignment="1" applyProtection="1">
      <alignment horizontal="left" vertical="center"/>
    </xf>
    <xf numFmtId="0" fontId="23" fillId="22" borderId="18" xfId="3" quotePrefix="1" applyFont="1" applyFill="1" applyBorder="1" applyAlignment="1" applyProtection="1">
      <alignment horizontal="left" vertical="center"/>
    </xf>
    <xf numFmtId="0" fontId="36" fillId="20" borderId="0" xfId="0" applyFont="1" applyFill="1" applyAlignment="1" applyProtection="1">
      <alignment horizontal="left" wrapText="1"/>
      <protection locked="0"/>
    </xf>
    <xf numFmtId="164" fontId="8" fillId="2" borderId="1" xfId="0" applyNumberFormat="1" applyFont="1" applyFill="1" applyBorder="1" applyAlignment="1">
      <alignment vertical="center" wrapText="1"/>
    </xf>
    <xf numFmtId="0" fontId="8" fillId="2" borderId="5" xfId="0" applyNumberFormat="1" applyFont="1" applyFill="1" applyBorder="1" applyAlignment="1">
      <alignment vertical="center" wrapText="1"/>
    </xf>
    <xf numFmtId="0" fontId="8" fillId="2" borderId="6" xfId="0" applyNumberFormat="1" applyFont="1" applyFill="1" applyBorder="1" applyAlignment="1">
      <alignment vertical="center" wrapText="1"/>
    </xf>
    <xf numFmtId="164" fontId="8" fillId="3" borderId="1" xfId="0" applyNumberFormat="1" applyFont="1" applyFill="1" applyBorder="1" applyAlignment="1">
      <alignment vertical="center" wrapText="1"/>
    </xf>
    <xf numFmtId="0" fontId="8" fillId="3" borderId="5" xfId="0" applyNumberFormat="1" applyFont="1" applyFill="1" applyBorder="1" applyAlignment="1">
      <alignment vertical="center" wrapText="1"/>
    </xf>
    <xf numFmtId="0" fontId="8" fillId="3" borderId="6" xfId="0" applyNumberFormat="1" applyFont="1" applyFill="1" applyBorder="1" applyAlignment="1">
      <alignment vertical="center" wrapText="1"/>
    </xf>
    <xf numFmtId="164" fontId="8" fillId="7" borderId="1" xfId="0" applyNumberFormat="1" applyFont="1" applyFill="1" applyBorder="1" applyAlignment="1">
      <alignment vertical="center" wrapText="1"/>
    </xf>
    <xf numFmtId="0" fontId="8" fillId="7" borderId="5" xfId="0" applyNumberFormat="1" applyFont="1" applyFill="1" applyBorder="1" applyAlignment="1">
      <alignment vertical="center" wrapText="1"/>
    </xf>
    <xf numFmtId="0" fontId="8" fillId="7" borderId="6" xfId="0" applyNumberFormat="1" applyFont="1" applyFill="1" applyBorder="1" applyAlignment="1">
      <alignment vertical="center" wrapText="1"/>
    </xf>
    <xf numFmtId="164" fontId="8" fillId="6" borderId="1" xfId="0" applyNumberFormat="1" applyFont="1" applyFill="1" applyBorder="1" applyAlignment="1">
      <alignment vertical="center" wrapText="1"/>
    </xf>
    <xf numFmtId="0" fontId="8" fillId="6" borderId="5" xfId="0" applyNumberFormat="1" applyFont="1" applyFill="1" applyBorder="1" applyAlignment="1">
      <alignment vertical="center" wrapText="1"/>
    </xf>
    <xf numFmtId="0" fontId="8" fillId="6" borderId="6" xfId="0" applyNumberFormat="1" applyFont="1" applyFill="1" applyBorder="1" applyAlignment="1">
      <alignment vertical="center" wrapText="1"/>
    </xf>
    <xf numFmtId="164" fontId="8" fillId="12" borderId="1" xfId="0" applyNumberFormat="1" applyFont="1" applyFill="1" applyBorder="1" applyAlignment="1">
      <alignment vertical="center" wrapText="1"/>
    </xf>
    <xf numFmtId="0" fontId="8" fillId="12" borderId="5" xfId="0" applyNumberFormat="1" applyFont="1" applyFill="1" applyBorder="1" applyAlignment="1">
      <alignment vertical="center" wrapText="1"/>
    </xf>
    <xf numFmtId="0" fontId="8" fillId="12" borderId="6" xfId="0" applyNumberFormat="1" applyFont="1" applyFill="1" applyBorder="1" applyAlignment="1">
      <alignment vertical="center" wrapText="1"/>
    </xf>
    <xf numFmtId="164" fontId="8" fillId="14" borderId="1" xfId="0" applyNumberFormat="1" applyFont="1" applyFill="1" applyBorder="1" applyAlignment="1">
      <alignment horizontal="center" vertical="center" wrapText="1"/>
    </xf>
    <xf numFmtId="164" fontId="8" fillId="14" borderId="5" xfId="0" applyNumberFormat="1" applyFont="1" applyFill="1" applyBorder="1" applyAlignment="1">
      <alignment horizontal="center" vertical="center" wrapText="1"/>
    </xf>
    <xf numFmtId="164" fontId="8" fillId="14" borderId="6" xfId="0" applyNumberFormat="1" applyFont="1" applyFill="1" applyBorder="1" applyAlignment="1">
      <alignment horizontal="center" vertical="center" wrapText="1"/>
    </xf>
    <xf numFmtId="164" fontId="8" fillId="19" borderId="1" xfId="0" applyNumberFormat="1" applyFont="1" applyFill="1" applyBorder="1" applyAlignment="1">
      <alignment horizontal="center" vertical="center" wrapText="1"/>
    </xf>
    <xf numFmtId="0" fontId="8" fillId="19" borderId="5" xfId="0" applyNumberFormat="1" applyFont="1" applyFill="1" applyBorder="1" applyAlignment="1">
      <alignment horizontal="center" vertical="center" wrapText="1"/>
    </xf>
    <xf numFmtId="0" fontId="8" fillId="19" borderId="6" xfId="0" applyNumberFormat="1" applyFont="1" applyFill="1" applyBorder="1" applyAlignment="1">
      <alignment horizontal="center" vertical="center" wrapText="1"/>
    </xf>
    <xf numFmtId="164" fontId="8" fillId="15" borderId="1" xfId="0" applyNumberFormat="1" applyFont="1" applyFill="1" applyBorder="1" applyAlignment="1">
      <alignment horizontal="left" vertical="center" wrapText="1"/>
    </xf>
    <xf numFmtId="0" fontId="8" fillId="15" borderId="6" xfId="0" applyFont="1" applyFill="1" applyBorder="1" applyAlignment="1">
      <alignment horizontal="left" vertical="center" wrapText="1"/>
    </xf>
    <xf numFmtId="0" fontId="8" fillId="15" borderId="5" xfId="0" applyFont="1" applyFill="1" applyBorder="1" applyAlignment="1">
      <alignment horizontal="left" vertical="center" wrapText="1"/>
    </xf>
    <xf numFmtId="164" fontId="8" fillId="4" borderId="1" xfId="0" applyNumberFormat="1" applyFont="1" applyFill="1" applyBorder="1" applyAlignment="1">
      <alignment horizontal="left" vertical="center" wrapText="1"/>
    </xf>
    <xf numFmtId="0" fontId="8" fillId="4" borderId="5" xfId="0" applyFont="1" applyFill="1" applyBorder="1" applyAlignment="1">
      <alignment horizontal="left" vertical="center" wrapText="1"/>
    </xf>
    <xf numFmtId="0" fontId="8" fillId="4" borderId="6" xfId="0" applyFont="1" applyFill="1" applyBorder="1" applyAlignment="1">
      <alignment horizontal="left" vertical="center" wrapText="1"/>
    </xf>
    <xf numFmtId="164" fontId="8" fillId="9" borderId="1" xfId="0" applyNumberFormat="1" applyFont="1" applyFill="1" applyBorder="1" applyAlignment="1">
      <alignment horizontal="left" vertical="center" wrapText="1"/>
    </xf>
    <xf numFmtId="0" fontId="8" fillId="9" borderId="6" xfId="0" applyFont="1" applyFill="1" applyBorder="1" applyAlignment="1">
      <alignment horizontal="left" vertical="center" wrapText="1"/>
    </xf>
    <xf numFmtId="164" fontId="8" fillId="19" borderId="1" xfId="0" applyNumberFormat="1"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19" borderId="5" xfId="0" applyFont="1" applyFill="1" applyBorder="1" applyAlignment="1">
      <alignment horizontal="left" vertical="center" wrapText="1"/>
    </xf>
    <xf numFmtId="164" fontId="8" fillId="15" borderId="1" xfId="0" applyNumberFormat="1" applyFont="1" applyFill="1" applyBorder="1" applyAlignment="1">
      <alignment vertical="center" wrapText="1"/>
    </xf>
    <xf numFmtId="0" fontId="8" fillId="15" borderId="5" xfId="0" applyNumberFormat="1" applyFont="1" applyFill="1" applyBorder="1" applyAlignment="1">
      <alignment vertical="center" wrapText="1"/>
    </xf>
    <xf numFmtId="0" fontId="8" fillId="15" borderId="6" xfId="0" applyNumberFormat="1" applyFont="1" applyFill="1" applyBorder="1" applyAlignment="1">
      <alignment vertical="center" wrapText="1"/>
    </xf>
    <xf numFmtId="164" fontId="8" fillId="8" borderId="1" xfId="0" applyNumberFormat="1" applyFont="1" applyFill="1" applyBorder="1" applyAlignment="1">
      <alignment vertical="center" wrapText="1"/>
    </xf>
    <xf numFmtId="0" fontId="8" fillId="8" borderId="5" xfId="0" applyNumberFormat="1" applyFont="1" applyFill="1" applyBorder="1" applyAlignment="1">
      <alignment vertical="center" wrapText="1"/>
    </xf>
    <xf numFmtId="0" fontId="8" fillId="8" borderId="6" xfId="0" applyNumberFormat="1" applyFont="1" applyFill="1" applyBorder="1" applyAlignment="1">
      <alignment vertical="center" wrapText="1"/>
    </xf>
    <xf numFmtId="164" fontId="8" fillId="8" borderId="1" xfId="0" applyNumberFormat="1" applyFont="1" applyFill="1" applyBorder="1" applyAlignment="1">
      <alignment horizontal="left" vertical="center" wrapText="1"/>
    </xf>
    <xf numFmtId="0" fontId="8" fillId="8" borderId="5" xfId="0" applyFont="1" applyFill="1" applyBorder="1" applyAlignment="1">
      <alignment horizontal="left" vertical="center" wrapText="1"/>
    </xf>
    <xf numFmtId="0" fontId="8" fillId="8" borderId="6" xfId="0" applyFont="1" applyFill="1" applyBorder="1" applyAlignment="1">
      <alignment horizontal="left" vertical="center" wrapText="1"/>
    </xf>
    <xf numFmtId="164" fontId="8" fillId="17" borderId="1" xfId="0" applyNumberFormat="1" applyFont="1" applyFill="1" applyBorder="1" applyAlignment="1">
      <alignment horizontal="left" vertical="center" wrapText="1"/>
    </xf>
    <xf numFmtId="0" fontId="8" fillId="17" borderId="5" xfId="0" applyFont="1" applyFill="1" applyBorder="1" applyAlignment="1">
      <alignment horizontal="left" vertical="center" wrapText="1"/>
    </xf>
    <xf numFmtId="0" fontId="8" fillId="17" borderId="6" xfId="0" applyFont="1" applyFill="1" applyBorder="1" applyAlignment="1">
      <alignment horizontal="left" vertical="center" wrapText="1"/>
    </xf>
    <xf numFmtId="0" fontId="11" fillId="16" borderId="1" xfId="0" applyFont="1" applyFill="1" applyBorder="1" applyAlignment="1">
      <alignment horizontal="left" vertical="center" wrapText="1"/>
    </xf>
    <xf numFmtId="0" fontId="11" fillId="16" borderId="5" xfId="0" applyFont="1" applyFill="1" applyBorder="1" applyAlignment="1">
      <alignment horizontal="left" vertical="center" wrapText="1"/>
    </xf>
    <xf numFmtId="0" fontId="11" fillId="16" borderId="6" xfId="0" applyFont="1" applyFill="1" applyBorder="1" applyAlignment="1">
      <alignment horizontal="left" vertical="center" wrapText="1"/>
    </xf>
    <xf numFmtId="164" fontId="8" fillId="2" borderId="1" xfId="0" applyNumberFormat="1" applyFont="1" applyFill="1" applyBorder="1" applyAlignment="1">
      <alignment horizontal="left" vertical="center" wrapText="1"/>
    </xf>
    <xf numFmtId="0" fontId="8" fillId="2" borderId="6" xfId="0" applyFont="1" applyFill="1" applyBorder="1" applyAlignment="1">
      <alignment horizontal="left" vertical="center" wrapText="1"/>
    </xf>
    <xf numFmtId="164" fontId="8" fillId="14" borderId="1" xfId="0" applyNumberFormat="1" applyFont="1" applyFill="1" applyBorder="1" applyAlignment="1">
      <alignment horizontal="left" vertical="center" wrapText="1"/>
    </xf>
    <xf numFmtId="0" fontId="8" fillId="14" borderId="5" xfId="0" applyFont="1" applyFill="1" applyBorder="1" applyAlignment="1">
      <alignment horizontal="left" vertical="center" wrapText="1"/>
    </xf>
    <xf numFmtId="0" fontId="8" fillId="14" borderId="6" xfId="0" applyFont="1" applyFill="1" applyBorder="1" applyAlignment="1">
      <alignment horizontal="left" vertical="center" wrapText="1"/>
    </xf>
    <xf numFmtId="164" fontId="8" fillId="3" borderId="1" xfId="0" applyNumberFormat="1" applyFont="1" applyFill="1" applyBorder="1" applyAlignment="1">
      <alignment horizontal="left" vertical="center" wrapText="1"/>
    </xf>
    <xf numFmtId="0" fontId="8" fillId="3" borderId="5"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2" borderId="5" xfId="0" applyFont="1" applyFill="1" applyBorder="1" applyAlignment="1">
      <alignment horizontal="left" vertical="center" wrapText="1"/>
    </xf>
    <xf numFmtId="164" fontId="8" fillId="6" borderId="1" xfId="0" applyNumberFormat="1" applyFont="1" applyFill="1" applyBorder="1" applyAlignment="1">
      <alignment horizontal="left" vertical="center" wrapText="1"/>
    </xf>
    <xf numFmtId="0" fontId="8" fillId="6" borderId="5" xfId="0" applyFont="1" applyFill="1" applyBorder="1" applyAlignment="1">
      <alignment horizontal="left" vertical="center" wrapText="1"/>
    </xf>
    <xf numFmtId="0" fontId="8" fillId="6" borderId="6" xfId="0" applyFont="1" applyFill="1" applyBorder="1" applyAlignment="1">
      <alignment horizontal="left" vertical="center" wrapText="1"/>
    </xf>
    <xf numFmtId="164" fontId="8" fillId="7" borderId="1" xfId="0" applyNumberFormat="1" applyFont="1" applyFill="1" applyBorder="1" applyAlignment="1">
      <alignment horizontal="left"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164" fontId="8" fillId="12" borderId="1" xfId="0" applyNumberFormat="1" applyFont="1" applyFill="1" applyBorder="1" applyAlignment="1">
      <alignment horizontal="center" vertical="center" wrapText="1"/>
    </xf>
    <xf numFmtId="0" fontId="8" fillId="12" borderId="5" xfId="0" applyFont="1" applyFill="1" applyBorder="1" applyAlignment="1">
      <alignment horizontal="center" vertical="center" wrapText="1"/>
    </xf>
    <xf numFmtId="0" fontId="8" fillId="12" borderId="6" xfId="0" applyFont="1" applyFill="1" applyBorder="1" applyAlignment="1">
      <alignment horizontal="center" vertical="center" wrapText="1"/>
    </xf>
    <xf numFmtId="164" fontId="8" fillId="12" borderId="1" xfId="0" applyNumberFormat="1" applyFont="1" applyFill="1" applyBorder="1" applyAlignment="1">
      <alignment horizontal="left" vertical="center" wrapText="1"/>
    </xf>
    <xf numFmtId="0" fontId="8" fillId="12" borderId="6" xfId="0" applyFont="1" applyFill="1" applyBorder="1" applyAlignment="1">
      <alignment horizontal="left" vertical="center" wrapText="1"/>
    </xf>
    <xf numFmtId="0" fontId="8" fillId="12" borderId="5" xfId="0" applyFont="1" applyFill="1" applyBorder="1" applyAlignment="1">
      <alignment horizontal="left" vertical="center" wrapText="1"/>
    </xf>
    <xf numFmtId="0" fontId="9" fillId="8" borderId="1" xfId="0" applyNumberFormat="1" applyFont="1" applyFill="1" applyBorder="1" applyAlignment="1">
      <alignment horizontal="center" vertical="center" wrapText="1"/>
    </xf>
    <xf numFmtId="0" fontId="9" fillId="8" borderId="5" xfId="0" applyNumberFormat="1" applyFont="1" applyFill="1" applyBorder="1" applyAlignment="1">
      <alignment horizontal="center" vertical="center" wrapText="1"/>
    </xf>
    <xf numFmtId="0" fontId="9" fillId="8" borderId="6" xfId="0" applyNumberFormat="1" applyFont="1" applyFill="1" applyBorder="1" applyAlignment="1">
      <alignment horizontal="center" vertical="center" wrapText="1"/>
    </xf>
    <xf numFmtId="0" fontId="9" fillId="15" borderId="1" xfId="0" applyNumberFormat="1" applyFont="1" applyFill="1" applyBorder="1" applyAlignment="1">
      <alignment horizontal="center" vertical="center" wrapText="1"/>
    </xf>
    <xf numFmtId="0" fontId="9" fillId="15" borderId="5" xfId="0" applyNumberFormat="1" applyFont="1" applyFill="1" applyBorder="1" applyAlignment="1">
      <alignment horizontal="center" vertical="center" wrapText="1"/>
    </xf>
    <xf numFmtId="0" fontId="9" fillId="15" borderId="6" xfId="0" applyNumberFormat="1" applyFont="1" applyFill="1" applyBorder="1" applyAlignment="1">
      <alignment horizontal="center" vertical="center" wrapText="1"/>
    </xf>
    <xf numFmtId="0" fontId="13" fillId="16" borderId="0" xfId="0" applyFont="1" applyFill="1" applyBorder="1" applyAlignment="1">
      <alignment horizontal="center" vertical="center" wrapText="1"/>
    </xf>
    <xf numFmtId="0" fontId="0" fillId="16" borderId="0" xfId="0" applyFill="1" applyBorder="1" applyAlignment="1">
      <alignment horizontal="center" vertical="center" wrapText="1"/>
    </xf>
    <xf numFmtId="164" fontId="8" fillId="5" borderId="1" xfId="0" applyNumberFormat="1"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5" borderId="5" xfId="0" applyNumberFormat="1" applyFont="1" applyFill="1" applyBorder="1" applyAlignment="1">
      <alignment horizontal="center" vertical="center" wrapText="1"/>
    </xf>
    <xf numFmtId="0" fontId="8" fillId="5" borderId="6" xfId="0" applyNumberFormat="1" applyFont="1" applyFill="1" applyBorder="1" applyAlignment="1">
      <alignment horizontal="center" vertical="center" wrapText="1"/>
    </xf>
    <xf numFmtId="0" fontId="9" fillId="3" borderId="1" xfId="0" applyNumberFormat="1" applyFont="1" applyFill="1" applyBorder="1" applyAlignment="1">
      <alignment horizontal="center" vertical="center" wrapText="1"/>
    </xf>
    <xf numFmtId="0" fontId="9" fillId="3" borderId="5" xfId="0" applyNumberFormat="1" applyFont="1" applyFill="1" applyBorder="1" applyAlignment="1">
      <alignment horizontal="center" vertical="center" wrapText="1"/>
    </xf>
    <xf numFmtId="0" fontId="9" fillId="3" borderId="6" xfId="0" applyNumberFormat="1" applyFont="1" applyFill="1" applyBorder="1" applyAlignment="1">
      <alignment horizontal="center" vertical="center" wrapText="1"/>
    </xf>
    <xf numFmtId="0" fontId="9" fillId="2" borderId="1" xfId="0" applyNumberFormat="1" applyFont="1" applyFill="1" applyBorder="1" applyAlignment="1">
      <alignment horizontal="center" vertical="center" wrapText="1"/>
    </xf>
    <xf numFmtId="0" fontId="9" fillId="2" borderId="5" xfId="0" applyNumberFormat="1" applyFont="1" applyFill="1" applyBorder="1" applyAlignment="1">
      <alignment horizontal="center" vertical="center" wrapText="1"/>
    </xf>
    <xf numFmtId="0" fontId="9" fillId="2" borderId="6" xfId="0" applyNumberFormat="1" applyFont="1" applyFill="1" applyBorder="1" applyAlignment="1">
      <alignment horizontal="center" vertical="center" wrapText="1"/>
    </xf>
    <xf numFmtId="0" fontId="9" fillId="13" borderId="1" xfId="0" applyNumberFormat="1" applyFont="1" applyFill="1" applyBorder="1" applyAlignment="1">
      <alignment horizontal="center" vertical="center" wrapText="1"/>
    </xf>
    <xf numFmtId="0" fontId="9" fillId="13" borderId="5" xfId="0" applyNumberFormat="1" applyFont="1" applyFill="1" applyBorder="1" applyAlignment="1">
      <alignment horizontal="center" vertical="center" wrapText="1"/>
    </xf>
    <xf numFmtId="0" fontId="9" fillId="13" borderId="6" xfId="0" applyNumberFormat="1" applyFont="1" applyFill="1" applyBorder="1" applyAlignment="1">
      <alignment horizontal="center" vertical="center" wrapText="1"/>
    </xf>
    <xf numFmtId="0" fontId="9" fillId="9" borderId="1" xfId="0" applyNumberFormat="1" applyFont="1" applyFill="1" applyBorder="1" applyAlignment="1">
      <alignment horizontal="center" vertical="center" wrapText="1"/>
    </xf>
    <xf numFmtId="0" fontId="9" fillId="9" borderId="6" xfId="0" applyNumberFormat="1" applyFont="1" applyFill="1" applyBorder="1" applyAlignment="1">
      <alignment horizontal="center" vertical="center" wrapText="1"/>
    </xf>
    <xf numFmtId="0" fontId="9" fillId="4" borderId="1" xfId="0" applyNumberFormat="1" applyFont="1" applyFill="1" applyBorder="1" applyAlignment="1">
      <alignment horizontal="center" vertical="center" wrapText="1"/>
    </xf>
    <xf numFmtId="0" fontId="9" fillId="4" borderId="5" xfId="0" applyNumberFormat="1" applyFont="1" applyFill="1" applyBorder="1" applyAlignment="1">
      <alignment horizontal="center" vertical="center" wrapText="1"/>
    </xf>
    <xf numFmtId="0" fontId="9" fillId="4" borderId="6" xfId="0" applyNumberFormat="1" applyFont="1" applyFill="1" applyBorder="1" applyAlignment="1">
      <alignment horizontal="center" vertical="center" wrapText="1"/>
    </xf>
    <xf numFmtId="0" fontId="9" fillId="14" borderId="1" xfId="0" applyNumberFormat="1" applyFont="1" applyFill="1" applyBorder="1" applyAlignment="1">
      <alignment horizontal="center" vertical="center" wrapText="1"/>
    </xf>
    <xf numFmtId="0" fontId="9" fillId="14" borderId="5" xfId="0" applyNumberFormat="1" applyFont="1" applyFill="1" applyBorder="1" applyAlignment="1">
      <alignment horizontal="center" vertical="center" wrapText="1"/>
    </xf>
    <xf numFmtId="0" fontId="9" fillId="19" borderId="1" xfId="0" applyNumberFormat="1" applyFont="1" applyFill="1" applyBorder="1" applyAlignment="1">
      <alignment horizontal="center" vertical="center" wrapText="1"/>
    </xf>
    <xf numFmtId="0" fontId="9" fillId="19" borderId="5" xfId="0" applyNumberFormat="1" applyFont="1" applyFill="1" applyBorder="1" applyAlignment="1">
      <alignment horizontal="center" vertical="center" wrapText="1"/>
    </xf>
    <xf numFmtId="0" fontId="9" fillId="19" borderId="6" xfId="0" applyNumberFormat="1"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11" borderId="1" xfId="0" applyNumberFormat="1" applyFont="1" applyFill="1" applyBorder="1" applyAlignment="1">
      <alignment horizontal="center" vertical="center" wrapText="1"/>
    </xf>
    <xf numFmtId="0" fontId="9" fillId="11" borderId="5" xfId="0" applyNumberFormat="1" applyFont="1" applyFill="1" applyBorder="1" applyAlignment="1">
      <alignment horizontal="center" vertical="center" wrapText="1"/>
    </xf>
    <xf numFmtId="0" fontId="9" fillId="11" borderId="6" xfId="0" applyNumberFormat="1" applyFont="1" applyFill="1" applyBorder="1" applyAlignment="1">
      <alignment horizontal="center" vertical="center" wrapText="1"/>
    </xf>
    <xf numFmtId="0" fontId="9" fillId="12" borderId="1" xfId="0" applyNumberFormat="1" applyFont="1" applyFill="1" applyBorder="1" applyAlignment="1">
      <alignment horizontal="center" vertical="center" wrapText="1"/>
    </xf>
    <xf numFmtId="0" fontId="9" fillId="12" borderId="5" xfId="0" applyNumberFormat="1" applyFont="1" applyFill="1" applyBorder="1" applyAlignment="1">
      <alignment horizontal="center" vertical="center" wrapText="1"/>
    </xf>
    <xf numFmtId="0" fontId="9" fillId="12" borderId="6" xfId="0" applyNumberFormat="1" applyFont="1" applyFill="1" applyBorder="1" applyAlignment="1">
      <alignment horizontal="center" vertical="center" wrapText="1"/>
    </xf>
    <xf numFmtId="0" fontId="9" fillId="6" borderId="1" xfId="0" applyNumberFormat="1" applyFont="1" applyFill="1" applyBorder="1" applyAlignment="1">
      <alignment horizontal="center" vertical="center" wrapText="1"/>
    </xf>
    <xf numFmtId="0" fontId="9" fillId="6" borderId="5" xfId="0" applyNumberFormat="1" applyFont="1" applyFill="1" applyBorder="1" applyAlignment="1">
      <alignment horizontal="center" vertical="center" wrapText="1"/>
    </xf>
    <xf numFmtId="0" fontId="9" fillId="6" borderId="6" xfId="0" applyNumberFormat="1" applyFont="1" applyFill="1" applyBorder="1" applyAlignment="1">
      <alignment horizontal="center" vertical="center" wrapText="1"/>
    </xf>
    <xf numFmtId="0" fontId="9" fillId="7" borderId="1" xfId="0" applyNumberFormat="1" applyFont="1" applyFill="1" applyBorder="1" applyAlignment="1">
      <alignment horizontal="center" vertical="center" wrapText="1"/>
    </xf>
    <xf numFmtId="0" fontId="9" fillId="7" borderId="5" xfId="0" applyNumberFormat="1" applyFont="1" applyFill="1" applyBorder="1" applyAlignment="1">
      <alignment horizontal="center" vertical="center" wrapText="1"/>
    </xf>
    <xf numFmtId="0" fontId="9" fillId="7" borderId="6" xfId="0" applyNumberFormat="1" applyFont="1" applyFill="1" applyBorder="1" applyAlignment="1">
      <alignment horizontal="center" vertical="center" wrapText="1"/>
    </xf>
    <xf numFmtId="0" fontId="12" fillId="16" borderId="1" xfId="0" applyNumberFormat="1" applyFont="1" applyFill="1" applyBorder="1" applyAlignment="1">
      <alignment vertical="center" wrapText="1"/>
    </xf>
    <xf numFmtId="0" fontId="12" fillId="16" borderId="5" xfId="0" applyNumberFormat="1" applyFont="1" applyFill="1" applyBorder="1" applyAlignment="1">
      <alignment vertical="center" wrapText="1"/>
    </xf>
    <xf numFmtId="0" fontId="12" fillId="16" borderId="6" xfId="0" applyNumberFormat="1" applyFont="1" applyFill="1" applyBorder="1" applyAlignment="1">
      <alignment vertical="center" wrapText="1"/>
    </xf>
    <xf numFmtId="0" fontId="12" fillId="16" borderId="1" xfId="0" applyNumberFormat="1" applyFont="1" applyFill="1" applyBorder="1" applyAlignment="1">
      <alignment horizontal="left" vertical="center" wrapText="1"/>
    </xf>
    <xf numFmtId="0" fontId="12" fillId="16" borderId="5" xfId="0" applyNumberFormat="1" applyFont="1" applyFill="1" applyBorder="1" applyAlignment="1">
      <alignment horizontal="left" vertical="center" wrapText="1"/>
    </xf>
    <xf numFmtId="0" fontId="12" fillId="16" borderId="6" xfId="0" applyNumberFormat="1" applyFont="1" applyFill="1" applyBorder="1" applyAlignment="1">
      <alignment horizontal="left" vertical="center" wrapText="1"/>
    </xf>
    <xf numFmtId="164" fontId="8" fillId="4" borderId="1" xfId="0" applyNumberFormat="1" applyFont="1" applyFill="1" applyBorder="1" applyAlignment="1">
      <alignment vertical="center" wrapText="1"/>
    </xf>
    <xf numFmtId="0" fontId="8" fillId="4" borderId="5" xfId="0" applyNumberFormat="1" applyFont="1" applyFill="1" applyBorder="1" applyAlignment="1">
      <alignment vertical="center" wrapText="1"/>
    </xf>
    <xf numFmtId="0" fontId="8" fillId="4" borderId="6" xfId="0" applyNumberFormat="1" applyFont="1" applyFill="1" applyBorder="1" applyAlignment="1">
      <alignment vertical="center" wrapText="1"/>
    </xf>
    <xf numFmtId="164" fontId="8" fillId="9" borderId="1" xfId="0" applyNumberFormat="1" applyFont="1" applyFill="1" applyBorder="1" applyAlignment="1">
      <alignment vertical="center" wrapText="1"/>
    </xf>
    <xf numFmtId="0" fontId="8" fillId="9" borderId="6" xfId="0" applyNumberFormat="1" applyFont="1" applyFill="1" applyBorder="1" applyAlignment="1">
      <alignment vertical="center" wrapText="1"/>
    </xf>
    <xf numFmtId="164" fontId="8" fillId="17" borderId="1" xfId="0" applyNumberFormat="1" applyFont="1" applyFill="1" applyBorder="1" applyAlignment="1">
      <alignment vertical="center" wrapText="1"/>
    </xf>
    <xf numFmtId="0" fontId="8" fillId="17" borderId="5" xfId="0" applyNumberFormat="1" applyFont="1" applyFill="1" applyBorder="1" applyAlignment="1">
      <alignment vertical="center" wrapText="1"/>
    </xf>
    <xf numFmtId="0" fontId="8" fillId="17" borderId="6" xfId="0" applyNumberFormat="1" applyFont="1" applyFill="1" applyBorder="1" applyAlignment="1">
      <alignment vertical="center" wrapText="1"/>
    </xf>
    <xf numFmtId="0" fontId="38" fillId="20" borderId="20" xfId="0" applyFont="1" applyFill="1" applyBorder="1" applyAlignment="1">
      <alignment horizontal="left" vertical="center" wrapText="1"/>
    </xf>
    <xf numFmtId="0" fontId="24" fillId="20" borderId="20" xfId="0" applyFont="1" applyFill="1" applyBorder="1" applyAlignment="1">
      <alignment horizontal="left" vertical="center"/>
    </xf>
    <xf numFmtId="164" fontId="8" fillId="11" borderId="1" xfId="0" applyNumberFormat="1"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11" borderId="6" xfId="0" applyFont="1" applyFill="1" applyBorder="1" applyAlignment="1">
      <alignment horizontal="center" vertical="center" wrapText="1"/>
    </xf>
    <xf numFmtId="0" fontId="0" fillId="16" borderId="0" xfId="0" applyFont="1" applyFill="1" applyAlignment="1" applyProtection="1">
      <alignment horizontal="center"/>
      <protection locked="0"/>
    </xf>
    <xf numFmtId="0" fontId="43" fillId="20" borderId="0" xfId="0" applyFont="1" applyFill="1" applyAlignment="1" applyProtection="1">
      <alignment horizontal="left" vertical="top" wrapText="1"/>
    </xf>
    <xf numFmtId="0" fontId="43" fillId="20" borderId="0" xfId="0" applyFont="1" applyFill="1" applyAlignment="1" applyProtection="1">
      <alignment horizontal="left" vertical="top"/>
    </xf>
    <xf numFmtId="0" fontId="0" fillId="21" borderId="0" xfId="0" applyFont="1" applyFill="1" applyAlignment="1" applyProtection="1">
      <alignment horizontal="center"/>
      <protection locked="0"/>
    </xf>
    <xf numFmtId="0" fontId="50" fillId="26" borderId="30" xfId="0" applyFont="1" applyFill="1" applyBorder="1" applyAlignment="1" applyProtection="1">
      <alignment horizontal="center" vertical="center" wrapText="1"/>
      <protection locked="0"/>
    </xf>
    <xf numFmtId="0" fontId="48" fillId="27" borderId="30" xfId="0" applyFont="1" applyFill="1" applyBorder="1" applyAlignment="1" applyProtection="1">
      <alignment horizontal="left" vertical="center"/>
    </xf>
    <xf numFmtId="0" fontId="48" fillId="27" borderId="23" xfId="0" applyFont="1" applyFill="1" applyBorder="1" applyAlignment="1" applyProtection="1">
      <alignment horizontal="left" vertical="center"/>
    </xf>
    <xf numFmtId="0" fontId="43" fillId="20" borderId="0" xfId="0" applyFont="1" applyFill="1" applyAlignment="1" applyProtection="1">
      <alignment horizontal="left" vertical="center" wrapText="1"/>
      <protection locked="0"/>
    </xf>
    <xf numFmtId="0" fontId="43" fillId="20" borderId="0" xfId="0" applyFont="1" applyFill="1" applyAlignment="1" applyProtection="1">
      <alignment horizontal="left" vertical="center"/>
      <protection locked="0"/>
    </xf>
    <xf numFmtId="0" fontId="49" fillId="21" borderId="23" xfId="0" applyFont="1" applyFill="1" applyBorder="1" applyAlignment="1" applyProtection="1">
      <alignment horizontal="center" vertical="center"/>
    </xf>
    <xf numFmtId="0" fontId="49" fillId="21" borderId="30" xfId="0" applyFont="1" applyFill="1" applyBorder="1" applyAlignment="1" applyProtection="1">
      <alignment horizontal="center" vertical="center"/>
    </xf>
    <xf numFmtId="0" fontId="7" fillId="18" borderId="28" xfId="0" applyFont="1" applyFill="1" applyBorder="1" applyAlignment="1" applyProtection="1">
      <alignment horizontal="center" vertical="center" wrapText="1"/>
      <protection locked="0"/>
    </xf>
    <xf numFmtId="0" fontId="7" fillId="18" borderId="29" xfId="0" applyFont="1" applyFill="1" applyBorder="1" applyAlignment="1" applyProtection="1">
      <alignment horizontal="center" vertical="center" wrapText="1"/>
      <protection locked="0"/>
    </xf>
    <xf numFmtId="0" fontId="7" fillId="18" borderId="24" xfId="0" applyFont="1" applyFill="1" applyBorder="1" applyAlignment="1" applyProtection="1">
      <alignment horizontal="center" vertical="center" wrapText="1"/>
      <protection locked="0"/>
    </xf>
    <xf numFmtId="0" fontId="51" fillId="27" borderId="28" xfId="0" applyFont="1" applyFill="1" applyBorder="1" applyAlignment="1" applyProtection="1">
      <alignment horizontal="center" vertical="center" wrapText="1"/>
      <protection locked="0"/>
    </xf>
    <xf numFmtId="0" fontId="51" fillId="27" borderId="29" xfId="0" applyFont="1" applyFill="1" applyBorder="1" applyAlignment="1" applyProtection="1">
      <alignment horizontal="center" vertical="center" wrapText="1"/>
      <protection locked="0"/>
    </xf>
    <xf numFmtId="0" fontId="0" fillId="0" borderId="0" xfId="0" applyFont="1" applyFill="1" applyAlignment="1" applyProtection="1">
      <alignment horizontal="center"/>
      <protection locked="0"/>
    </xf>
    <xf numFmtId="0" fontId="49" fillId="28" borderId="32" xfId="0" applyFont="1" applyFill="1" applyBorder="1" applyAlignment="1" applyProtection="1">
      <alignment horizontal="center" vertical="center" wrapText="1"/>
      <protection locked="0"/>
    </xf>
    <xf numFmtId="0" fontId="49" fillId="28" borderId="0" xfId="0" applyFont="1" applyFill="1" applyBorder="1" applyAlignment="1" applyProtection="1">
      <alignment horizontal="center" vertical="center" wrapText="1"/>
      <protection locked="0"/>
    </xf>
    <xf numFmtId="0" fontId="2" fillId="20" borderId="0" xfId="0" applyFont="1" applyFill="1" applyAlignment="1" applyProtection="1">
      <alignment horizontal="left" wrapText="1"/>
      <protection locked="0"/>
    </xf>
    <xf numFmtId="0" fontId="2" fillId="20" borderId="0" xfId="0" applyFont="1" applyFill="1" applyAlignment="1" applyProtection="1">
      <alignment horizontal="left"/>
      <protection locked="0"/>
    </xf>
  </cellXfs>
  <cellStyles count="8">
    <cellStyle name="Hipervínculo" xfId="3" builtinId="8"/>
    <cellStyle name="Millares" xfId="1" builtinId="3"/>
    <cellStyle name="Millares [0]" xfId="5" builtinId="6"/>
    <cellStyle name="Millares 2" xfId="2" xr:uid="{00000000-0005-0000-0000-000003000000}"/>
    <cellStyle name="Millares 3" xfId="7" xr:uid="{00000000-0005-0000-0000-000004000000}"/>
    <cellStyle name="Normal" xfId="0" builtinId="0"/>
    <cellStyle name="Normal 2" xfId="4" xr:uid="{00000000-0005-0000-0000-000006000000}"/>
    <cellStyle name="Porcentaje" xfId="6" builtinId="5"/>
  </cellStyles>
  <dxfs count="19">
    <dxf>
      <font>
        <color theme="0"/>
      </font>
      <fill>
        <patternFill>
          <bgColor rgb="FF7030A0"/>
        </patternFill>
      </fill>
    </dxf>
    <dxf>
      <font>
        <color theme="1"/>
      </font>
      <fill>
        <patternFill>
          <bgColor rgb="FFB4C7E7"/>
        </patternFill>
      </fill>
    </dxf>
    <dxf>
      <font>
        <color theme="1"/>
      </font>
      <fill>
        <patternFill>
          <bgColor rgb="FFFFC000"/>
        </patternFill>
      </fill>
    </dxf>
    <dxf>
      <font>
        <color theme="0"/>
      </font>
      <fill>
        <patternFill>
          <bgColor rgb="FF009999"/>
        </patternFill>
      </fill>
    </dxf>
    <dxf>
      <font>
        <color theme="1"/>
      </font>
      <fill>
        <patternFill>
          <bgColor rgb="FFFC99CC"/>
        </patternFill>
      </fill>
    </dxf>
    <dxf>
      <fill>
        <patternFill>
          <bgColor rgb="FFCCCD00"/>
        </patternFill>
      </fill>
    </dxf>
    <dxf>
      <font>
        <color theme="0"/>
      </font>
      <fill>
        <patternFill>
          <bgColor rgb="FFD60093"/>
        </patternFill>
      </fill>
    </dxf>
    <dxf>
      <font>
        <color theme="0"/>
      </font>
      <fill>
        <patternFill>
          <bgColor rgb="FF4472C4"/>
        </patternFill>
      </fill>
    </dxf>
    <dxf>
      <font>
        <color theme="0"/>
      </font>
      <fill>
        <patternFill>
          <bgColor rgb="FFED7D31"/>
        </patternFill>
      </fill>
    </dxf>
    <dxf>
      <font>
        <color theme="0"/>
      </font>
      <fill>
        <patternFill>
          <bgColor rgb="FF002060"/>
        </patternFill>
      </fill>
    </dxf>
    <dxf>
      <font>
        <color theme="0"/>
      </font>
      <fill>
        <patternFill>
          <bgColor rgb="FFCC99FF"/>
        </patternFill>
      </fill>
    </dxf>
    <dxf>
      <fill>
        <patternFill>
          <bgColor rgb="FF27B1F1"/>
        </patternFill>
      </fill>
    </dxf>
    <dxf>
      <fill>
        <patternFill>
          <bgColor rgb="FF92D04F"/>
        </patternFill>
      </fill>
    </dxf>
    <dxf>
      <font>
        <color theme="0"/>
      </font>
      <fill>
        <patternFill>
          <bgColor rgb="FF580057"/>
        </patternFill>
      </fill>
    </dxf>
    <dxf>
      <font>
        <color theme="1"/>
      </font>
      <fill>
        <patternFill>
          <bgColor rgb="FFA6A6A6"/>
        </patternFill>
      </fill>
    </dxf>
    <dxf>
      <font>
        <b/>
        <i val="0"/>
      </font>
      <fill>
        <patternFill>
          <bgColor rgb="FFD7D7D7"/>
        </patternFill>
      </fill>
    </dxf>
    <dxf>
      <font>
        <b val="0"/>
        <i val="0"/>
      </font>
      <fill>
        <patternFill patternType="none">
          <bgColor indexed="65"/>
        </patternFill>
      </fill>
    </dxf>
    <dxf>
      <fill>
        <patternFill patternType="none">
          <bgColor auto="1"/>
        </patternFill>
      </fill>
    </dxf>
    <dxf>
      <fill>
        <patternFill patternType="none">
          <bgColor auto="1"/>
        </patternFill>
      </fill>
    </dxf>
  </dxfs>
  <tableStyles count="3" defaultTableStyle="TableStyleMedium2" defaultPivotStyle="PivotStyleLight16">
    <tableStyle name="Estilo de segmentación de datos 1" pivot="0" table="0" count="1" xr9:uid="{00000000-0011-0000-FFFF-FFFF00000000}">
      <tableStyleElement type="wholeTable" dxfId="18"/>
    </tableStyle>
    <tableStyle name="Estilo de segmentación de datos 2" pivot="0" table="0" count="1" xr9:uid="{00000000-0011-0000-FFFF-FFFF01000000}">
      <tableStyleElement type="wholeTable" dxfId="17"/>
    </tableStyle>
    <tableStyle name="MySqlDefault" pivot="0" table="0" count="2" xr9:uid="{00000000-0011-0000-FFFF-FFFF02000000}">
      <tableStyleElement type="wholeTable" dxfId="16"/>
      <tableStyleElement type="headerRow" dxfId="15"/>
    </tableStyle>
  </tableStyles>
  <colors>
    <mruColors>
      <color rgb="FF000000"/>
      <color rgb="FFA6A6A6"/>
      <color rgb="FF580057"/>
      <color rgb="FF92D04F"/>
      <color rgb="FF27B1F1"/>
      <color rgb="FFCC99FF"/>
      <color rgb="FFED7D31"/>
      <color rgb="FF4472C4"/>
      <color rgb="FFD60093"/>
      <color rgb="FFFF3399"/>
    </mruColors>
  </colors>
  <extLst>
    <ext xmlns:x14="http://schemas.microsoft.com/office/spreadsheetml/2009/9/main" uri="{EB79DEF2-80B8-43e5-95BD-54CBDDF9020C}">
      <x14:slicerStyles defaultSlicerStyle="SlicerStyleLight1">
        <x14:slicerStyle name="Estilo de segmentación de datos 1"/>
        <x14:slicerStyle name="Estilo de segmentación de datos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 Visor de datos'!$F$25</c:f>
          <c:strCache>
            <c:ptCount val="1"/>
            <c:pt idx="0">
              <c:v>Participación porcentual de ocupados en cada rama de actividad. Nacional</c:v>
            </c:pt>
          </c:strCache>
        </c:strRef>
      </c:tx>
      <c:layout>
        <c:manualLayout>
          <c:xMode val="edge"/>
          <c:yMode val="edge"/>
          <c:x val="0.46011131769850827"/>
          <c:y val="3.040470796631782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s-CO"/>
        </a:p>
      </c:txPr>
    </c:title>
    <c:autoTitleDeleted val="0"/>
    <c:plotArea>
      <c:layout>
        <c:manualLayout>
          <c:layoutTarget val="inner"/>
          <c:xMode val="edge"/>
          <c:yMode val="edge"/>
          <c:x val="5.7667972321835265E-2"/>
          <c:y val="6.5724404554211593E-2"/>
          <c:w val="0.90988090217602102"/>
          <c:h val="0.83683907930149626"/>
        </c:manualLayout>
      </c:layout>
      <c:barChart>
        <c:barDir val="col"/>
        <c:grouping val="clustered"/>
        <c:varyColors val="0"/>
        <c:ser>
          <c:idx val="0"/>
          <c:order val="0"/>
          <c:spPr>
            <a:solidFill>
              <a:schemeClr val="accent1"/>
            </a:solidFill>
            <a:ln w="19050">
              <a:noFill/>
            </a:ln>
            <a:effectLst/>
          </c:spPr>
          <c:invertIfNegative val="0"/>
          <c:dPt>
            <c:idx val="0"/>
            <c:invertIfNegative val="0"/>
            <c:bubble3D val="0"/>
            <c:spPr>
              <a:solidFill>
                <a:srgbClr val="B4C7E7"/>
              </a:solidFill>
              <a:ln w="19050">
                <a:noFill/>
              </a:ln>
              <a:effectLst/>
            </c:spPr>
            <c:extLst>
              <c:ext xmlns:c16="http://schemas.microsoft.com/office/drawing/2014/chart" uri="{C3380CC4-5D6E-409C-BE32-E72D297353CC}">
                <c16:uniqueId val="{00000001-91A6-574C-94EA-0A494DFAB344}"/>
              </c:ext>
            </c:extLst>
          </c:dPt>
          <c:dPt>
            <c:idx val="1"/>
            <c:invertIfNegative val="0"/>
            <c:bubble3D val="0"/>
            <c:spPr>
              <a:solidFill>
                <a:srgbClr val="FDC000"/>
              </a:solidFill>
              <a:ln w="19050">
                <a:noFill/>
              </a:ln>
              <a:effectLst/>
            </c:spPr>
            <c:extLst>
              <c:ext xmlns:c16="http://schemas.microsoft.com/office/drawing/2014/chart" uri="{C3380CC4-5D6E-409C-BE32-E72D297353CC}">
                <c16:uniqueId val="{00000002-91A6-574C-94EA-0A494DFAB344}"/>
              </c:ext>
            </c:extLst>
          </c:dPt>
          <c:dPt>
            <c:idx val="2"/>
            <c:invertIfNegative val="0"/>
            <c:bubble3D val="0"/>
            <c:spPr>
              <a:solidFill>
                <a:srgbClr val="009999"/>
              </a:solidFill>
              <a:ln w="19050">
                <a:noFill/>
              </a:ln>
              <a:effectLst/>
            </c:spPr>
            <c:extLst>
              <c:ext xmlns:c16="http://schemas.microsoft.com/office/drawing/2014/chart" uri="{C3380CC4-5D6E-409C-BE32-E72D297353CC}">
                <c16:uniqueId val="{00000003-91A6-574C-94EA-0A494DFAB344}"/>
              </c:ext>
            </c:extLst>
          </c:dPt>
          <c:dPt>
            <c:idx val="3"/>
            <c:invertIfNegative val="0"/>
            <c:bubble3D val="0"/>
            <c:spPr>
              <a:solidFill>
                <a:srgbClr val="FF99CC"/>
              </a:solidFill>
              <a:ln w="19050">
                <a:noFill/>
              </a:ln>
              <a:effectLst/>
            </c:spPr>
            <c:extLst>
              <c:ext xmlns:c16="http://schemas.microsoft.com/office/drawing/2014/chart" uri="{C3380CC4-5D6E-409C-BE32-E72D297353CC}">
                <c16:uniqueId val="{00000004-91A6-574C-94EA-0A494DFAB344}"/>
              </c:ext>
            </c:extLst>
          </c:dPt>
          <c:dPt>
            <c:idx val="4"/>
            <c:invertIfNegative val="0"/>
            <c:bubble3D val="0"/>
            <c:spPr>
              <a:solidFill>
                <a:srgbClr val="CCCC00"/>
              </a:solidFill>
              <a:ln w="19050">
                <a:noFill/>
              </a:ln>
              <a:effectLst/>
            </c:spPr>
            <c:extLst>
              <c:ext xmlns:c16="http://schemas.microsoft.com/office/drawing/2014/chart" uri="{C3380CC4-5D6E-409C-BE32-E72D297353CC}">
                <c16:uniqueId val="{00000005-91A6-574C-94EA-0A494DFAB344}"/>
              </c:ext>
            </c:extLst>
          </c:dPt>
          <c:dPt>
            <c:idx val="5"/>
            <c:invertIfNegative val="0"/>
            <c:bubble3D val="0"/>
            <c:spPr>
              <a:solidFill>
                <a:srgbClr val="FF3399"/>
              </a:solidFill>
              <a:ln w="19050">
                <a:noFill/>
              </a:ln>
              <a:effectLst/>
            </c:spPr>
            <c:extLst>
              <c:ext xmlns:c16="http://schemas.microsoft.com/office/drawing/2014/chart" uri="{C3380CC4-5D6E-409C-BE32-E72D297353CC}">
                <c16:uniqueId val="{00000006-91A6-574C-94EA-0A494DFAB344}"/>
              </c:ext>
            </c:extLst>
          </c:dPt>
          <c:dPt>
            <c:idx val="6"/>
            <c:invertIfNegative val="0"/>
            <c:bubble3D val="0"/>
            <c:spPr>
              <a:solidFill>
                <a:srgbClr val="4472C4"/>
              </a:solidFill>
              <a:ln w="19050">
                <a:noFill/>
              </a:ln>
              <a:effectLst/>
            </c:spPr>
            <c:extLst>
              <c:ext xmlns:c16="http://schemas.microsoft.com/office/drawing/2014/chart" uri="{C3380CC4-5D6E-409C-BE32-E72D297353CC}">
                <c16:uniqueId val="{00000007-91A6-574C-94EA-0A494DFAB344}"/>
              </c:ext>
            </c:extLst>
          </c:dPt>
          <c:dPt>
            <c:idx val="7"/>
            <c:invertIfNegative val="0"/>
            <c:bubble3D val="0"/>
            <c:spPr>
              <a:solidFill>
                <a:srgbClr val="7030A0"/>
              </a:solidFill>
              <a:ln w="19050">
                <a:noFill/>
              </a:ln>
              <a:effectLst/>
            </c:spPr>
            <c:extLst>
              <c:ext xmlns:c16="http://schemas.microsoft.com/office/drawing/2014/chart" uri="{C3380CC4-5D6E-409C-BE32-E72D297353CC}">
                <c16:uniqueId val="{00000008-91A6-574C-94EA-0A494DFAB344}"/>
              </c:ext>
            </c:extLst>
          </c:dPt>
          <c:dPt>
            <c:idx val="8"/>
            <c:invertIfNegative val="0"/>
            <c:bubble3D val="0"/>
            <c:spPr>
              <a:solidFill>
                <a:schemeClr val="accent2"/>
              </a:solidFill>
              <a:ln w="19050">
                <a:noFill/>
              </a:ln>
              <a:effectLst/>
            </c:spPr>
            <c:extLst>
              <c:ext xmlns:c16="http://schemas.microsoft.com/office/drawing/2014/chart" uri="{C3380CC4-5D6E-409C-BE32-E72D297353CC}">
                <c16:uniqueId val="{00000009-91A6-574C-94EA-0A494DFAB344}"/>
              </c:ext>
            </c:extLst>
          </c:dPt>
          <c:dPt>
            <c:idx val="9"/>
            <c:invertIfNegative val="0"/>
            <c:bubble3D val="0"/>
            <c:spPr>
              <a:solidFill>
                <a:srgbClr val="002060"/>
              </a:solidFill>
              <a:ln w="19050">
                <a:noFill/>
              </a:ln>
              <a:effectLst/>
            </c:spPr>
            <c:extLst>
              <c:ext xmlns:c16="http://schemas.microsoft.com/office/drawing/2014/chart" uri="{C3380CC4-5D6E-409C-BE32-E72D297353CC}">
                <c16:uniqueId val="{0000000A-91A6-574C-94EA-0A494DFAB344}"/>
              </c:ext>
            </c:extLst>
          </c:dPt>
          <c:dPt>
            <c:idx val="10"/>
            <c:invertIfNegative val="0"/>
            <c:bubble3D val="0"/>
            <c:spPr>
              <a:solidFill>
                <a:srgbClr val="CC99FF"/>
              </a:solidFill>
              <a:ln w="19050">
                <a:noFill/>
              </a:ln>
              <a:effectLst/>
            </c:spPr>
            <c:extLst>
              <c:ext xmlns:c16="http://schemas.microsoft.com/office/drawing/2014/chart" uri="{C3380CC4-5D6E-409C-BE32-E72D297353CC}">
                <c16:uniqueId val="{0000000B-91A6-574C-94EA-0A494DFAB344}"/>
              </c:ext>
            </c:extLst>
          </c:dPt>
          <c:dPt>
            <c:idx val="11"/>
            <c:invertIfNegative val="0"/>
            <c:bubble3D val="0"/>
            <c:spPr>
              <a:solidFill>
                <a:srgbClr val="00B0F0"/>
              </a:solidFill>
              <a:ln w="19050">
                <a:noFill/>
              </a:ln>
              <a:effectLst/>
            </c:spPr>
            <c:extLst>
              <c:ext xmlns:c16="http://schemas.microsoft.com/office/drawing/2014/chart" uri="{C3380CC4-5D6E-409C-BE32-E72D297353CC}">
                <c16:uniqueId val="{0000000C-91A6-574C-94EA-0A494DFAB344}"/>
              </c:ext>
            </c:extLst>
          </c:dPt>
          <c:dPt>
            <c:idx val="12"/>
            <c:invertIfNegative val="0"/>
            <c:bubble3D val="0"/>
            <c:spPr>
              <a:solidFill>
                <a:srgbClr val="92D04F"/>
              </a:solidFill>
              <a:ln w="19050">
                <a:noFill/>
              </a:ln>
              <a:effectLst/>
            </c:spPr>
            <c:extLst>
              <c:ext xmlns:c16="http://schemas.microsoft.com/office/drawing/2014/chart" uri="{C3380CC4-5D6E-409C-BE32-E72D297353CC}">
                <c16:uniqueId val="{0000000D-91A6-574C-94EA-0A494DFAB344}"/>
              </c:ext>
            </c:extLst>
          </c:dPt>
          <c:dPt>
            <c:idx val="13"/>
            <c:invertIfNegative val="0"/>
            <c:bubble3D val="0"/>
            <c:spPr>
              <a:solidFill>
                <a:srgbClr val="580058"/>
              </a:solidFill>
              <a:ln w="19050">
                <a:noFill/>
              </a:ln>
              <a:effectLst/>
            </c:spPr>
            <c:extLst>
              <c:ext xmlns:c16="http://schemas.microsoft.com/office/drawing/2014/chart" uri="{C3380CC4-5D6E-409C-BE32-E72D297353CC}">
                <c16:uniqueId val="{0000000E-91A6-574C-94EA-0A494DFAB344}"/>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Visor de datos'!$B$26:$B$40</c:f>
              <c:numCache>
                <c:formatCode>General</c:formatCode>
                <c:ptCount val="15"/>
                <c:pt idx="0">
                  <c:v>6</c:v>
                </c:pt>
                <c:pt idx="1">
                  <c:v>1</c:v>
                </c:pt>
                <c:pt idx="2">
                  <c:v>13</c:v>
                </c:pt>
                <c:pt idx="3">
                  <c:v>3</c:v>
                </c:pt>
                <c:pt idx="4">
                  <c:v>14</c:v>
                </c:pt>
                <c:pt idx="5">
                  <c:v>8</c:v>
                </c:pt>
                <c:pt idx="6">
                  <c:v>7</c:v>
                </c:pt>
                <c:pt idx="7">
                  <c:v>5</c:v>
                </c:pt>
                <c:pt idx="8">
                  <c:v>12</c:v>
                </c:pt>
                <c:pt idx="9">
                  <c:v>9</c:v>
                </c:pt>
                <c:pt idx="10">
                  <c:v>10</c:v>
                </c:pt>
                <c:pt idx="11">
                  <c:v>11</c:v>
                </c:pt>
                <c:pt idx="12">
                  <c:v>4</c:v>
                </c:pt>
                <c:pt idx="13">
                  <c:v>2</c:v>
                </c:pt>
                <c:pt idx="14">
                  <c:v>15</c:v>
                </c:pt>
              </c:numCache>
            </c:numRef>
          </c:cat>
          <c:val>
            <c:numRef>
              <c:f>'2. Visor de datos'!$E$26:$E$40</c:f>
              <c:numCache>
                <c:formatCode>0.0%</c:formatCode>
                <c:ptCount val="15"/>
                <c:pt idx="0">
                  <c:v>0.19070230765023471</c:v>
                </c:pt>
                <c:pt idx="1">
                  <c:v>0.15799507183760744</c:v>
                </c:pt>
                <c:pt idx="2">
                  <c:v>0.1135008988082287</c:v>
                </c:pt>
                <c:pt idx="3">
                  <c:v>0.11233084425752753</c:v>
                </c:pt>
                <c:pt idx="4">
                  <c:v>9.2557914099204677E-2</c:v>
                </c:pt>
                <c:pt idx="5">
                  <c:v>7.4274844545555468E-2</c:v>
                </c:pt>
                <c:pt idx="6">
                  <c:v>6.9329472776941306E-2</c:v>
                </c:pt>
                <c:pt idx="7">
                  <c:v>6.8257219853071052E-2</c:v>
                </c:pt>
                <c:pt idx="8">
                  <c:v>6.2001071000525258E-2</c:v>
                </c:pt>
                <c:pt idx="9">
                  <c:v>1.4502112493230636E-2</c:v>
                </c:pt>
                <c:pt idx="10">
                  <c:v>1.4212746637648755E-2</c:v>
                </c:pt>
                <c:pt idx="11">
                  <c:v>1.2649474241505041E-2</c:v>
                </c:pt>
                <c:pt idx="12">
                  <c:v>8.8472040148838711E-3</c:v>
                </c:pt>
                <c:pt idx="13">
                  <c:v>8.803406065149828E-3</c:v>
                </c:pt>
                <c:pt idx="14">
                  <c:v>3.5411718685621001E-5</c:v>
                </c:pt>
              </c:numCache>
            </c:numRef>
          </c:val>
          <c:extLst>
            <c:ext xmlns:c16="http://schemas.microsoft.com/office/drawing/2014/chart" uri="{C3380CC4-5D6E-409C-BE32-E72D297353CC}">
              <c16:uniqueId val="{00000000-91A6-574C-94EA-0A494DFAB344}"/>
            </c:ext>
          </c:extLst>
        </c:ser>
        <c:dLbls>
          <c:showLegendKey val="0"/>
          <c:showVal val="0"/>
          <c:showCatName val="0"/>
          <c:showSerName val="0"/>
          <c:showPercent val="0"/>
          <c:showBubbleSize val="0"/>
        </c:dLbls>
        <c:gapWidth val="7"/>
        <c:overlap val="100"/>
        <c:axId val="216794624"/>
        <c:axId val="216796544"/>
      </c:barChart>
      <c:catAx>
        <c:axId val="21679462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s-ES_tradnl" sz="1200" b="1"/>
                  <a:t>Nº Rama de actividad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CO"/>
          </a:p>
        </c:txPr>
        <c:crossAx val="216796544"/>
        <c:crosses val="autoZero"/>
        <c:auto val="1"/>
        <c:lblAlgn val="ctr"/>
        <c:lblOffset val="100"/>
        <c:noMultiLvlLbl val="0"/>
      </c:catAx>
      <c:valAx>
        <c:axId val="216796544"/>
        <c:scaling>
          <c:orientation val="minMax"/>
          <c:max val="0.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CO"/>
          </a:p>
        </c:txPr>
        <c:crossAx val="21679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 Visor de datos'!$G$56</c:f>
          <c:strCache>
            <c:ptCount val="1"/>
            <c:pt idx="0">
              <c:v>Comparativo Nacional - Medellín A.M. 
Participación porcentual de ocupados en cada rama de actividad.</c:v>
            </c:pt>
          </c:strCache>
        </c:strRef>
      </c:tx>
      <c:layout>
        <c:manualLayout>
          <c:xMode val="edge"/>
          <c:yMode val="edge"/>
          <c:x val="0.29870263689755649"/>
          <c:y val="3.0546090985187457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s-CO"/>
        </a:p>
      </c:txPr>
    </c:title>
    <c:autoTitleDeleted val="0"/>
    <c:plotArea>
      <c:layout>
        <c:manualLayout>
          <c:layoutTarget val="inner"/>
          <c:xMode val="edge"/>
          <c:yMode val="edge"/>
          <c:x val="5.7667972321835265E-2"/>
          <c:y val="6.5724404554211593E-2"/>
          <c:w val="0.90988090217602102"/>
          <c:h val="0.80397992840447374"/>
        </c:manualLayout>
      </c:layout>
      <c:barChart>
        <c:barDir val="col"/>
        <c:grouping val="clustered"/>
        <c:varyColors val="0"/>
        <c:ser>
          <c:idx val="0"/>
          <c:order val="0"/>
          <c:tx>
            <c:strRef>
              <c:f>'2. Visor de datos'!$D$56:$E$56</c:f>
              <c:strCache>
                <c:ptCount val="1"/>
                <c:pt idx="0">
                  <c:v>Medellín A.M</c:v>
                </c:pt>
              </c:strCache>
            </c:strRef>
          </c:tx>
          <c:spPr>
            <a:solidFill>
              <a:schemeClr val="accent1"/>
            </a:solidFill>
            <a:ln w="19050">
              <a:noFill/>
            </a:ln>
            <a:effectLst/>
          </c:spPr>
          <c:invertIfNegative val="0"/>
          <c:dPt>
            <c:idx val="0"/>
            <c:invertIfNegative val="0"/>
            <c:bubble3D val="0"/>
            <c:spPr>
              <a:solidFill>
                <a:srgbClr val="B4C7E7"/>
              </a:solidFill>
              <a:ln w="19050">
                <a:noFill/>
              </a:ln>
              <a:effectLst/>
            </c:spPr>
            <c:extLst>
              <c:ext xmlns:c16="http://schemas.microsoft.com/office/drawing/2014/chart" uri="{C3380CC4-5D6E-409C-BE32-E72D297353CC}">
                <c16:uniqueId val="{00000001-E0F5-8C4E-A2A9-A243FA346E89}"/>
              </c:ext>
            </c:extLst>
          </c:dPt>
          <c:dPt>
            <c:idx val="1"/>
            <c:invertIfNegative val="0"/>
            <c:bubble3D val="0"/>
            <c:spPr>
              <a:solidFill>
                <a:srgbClr val="FDC000"/>
              </a:solidFill>
              <a:ln w="19050">
                <a:noFill/>
              </a:ln>
              <a:effectLst/>
            </c:spPr>
            <c:extLst>
              <c:ext xmlns:c16="http://schemas.microsoft.com/office/drawing/2014/chart" uri="{C3380CC4-5D6E-409C-BE32-E72D297353CC}">
                <c16:uniqueId val="{00000003-E0F5-8C4E-A2A9-A243FA346E89}"/>
              </c:ext>
            </c:extLst>
          </c:dPt>
          <c:dPt>
            <c:idx val="2"/>
            <c:invertIfNegative val="0"/>
            <c:bubble3D val="0"/>
            <c:spPr>
              <a:solidFill>
                <a:srgbClr val="009999"/>
              </a:solidFill>
              <a:ln w="19050">
                <a:noFill/>
              </a:ln>
              <a:effectLst/>
            </c:spPr>
            <c:extLst>
              <c:ext xmlns:c16="http://schemas.microsoft.com/office/drawing/2014/chart" uri="{C3380CC4-5D6E-409C-BE32-E72D297353CC}">
                <c16:uniqueId val="{00000005-E0F5-8C4E-A2A9-A243FA346E89}"/>
              </c:ext>
            </c:extLst>
          </c:dPt>
          <c:dPt>
            <c:idx val="3"/>
            <c:invertIfNegative val="0"/>
            <c:bubble3D val="0"/>
            <c:spPr>
              <a:solidFill>
                <a:srgbClr val="FF99CC"/>
              </a:solidFill>
              <a:ln w="19050">
                <a:noFill/>
              </a:ln>
              <a:effectLst/>
            </c:spPr>
            <c:extLst>
              <c:ext xmlns:c16="http://schemas.microsoft.com/office/drawing/2014/chart" uri="{C3380CC4-5D6E-409C-BE32-E72D297353CC}">
                <c16:uniqueId val="{00000007-E0F5-8C4E-A2A9-A243FA346E89}"/>
              </c:ext>
            </c:extLst>
          </c:dPt>
          <c:dPt>
            <c:idx val="4"/>
            <c:invertIfNegative val="0"/>
            <c:bubble3D val="0"/>
            <c:spPr>
              <a:solidFill>
                <a:srgbClr val="CCCC00"/>
              </a:solidFill>
              <a:ln w="19050">
                <a:noFill/>
              </a:ln>
              <a:effectLst/>
            </c:spPr>
            <c:extLst>
              <c:ext xmlns:c16="http://schemas.microsoft.com/office/drawing/2014/chart" uri="{C3380CC4-5D6E-409C-BE32-E72D297353CC}">
                <c16:uniqueId val="{00000009-E0F5-8C4E-A2A9-A243FA346E89}"/>
              </c:ext>
            </c:extLst>
          </c:dPt>
          <c:dPt>
            <c:idx val="5"/>
            <c:invertIfNegative val="0"/>
            <c:bubble3D val="0"/>
            <c:spPr>
              <a:solidFill>
                <a:srgbClr val="FF3399"/>
              </a:solidFill>
              <a:ln w="19050">
                <a:noFill/>
              </a:ln>
              <a:effectLst/>
            </c:spPr>
            <c:extLst>
              <c:ext xmlns:c16="http://schemas.microsoft.com/office/drawing/2014/chart" uri="{C3380CC4-5D6E-409C-BE32-E72D297353CC}">
                <c16:uniqueId val="{0000000B-E0F5-8C4E-A2A9-A243FA346E89}"/>
              </c:ext>
            </c:extLst>
          </c:dPt>
          <c:dPt>
            <c:idx val="6"/>
            <c:invertIfNegative val="0"/>
            <c:bubble3D val="0"/>
            <c:spPr>
              <a:solidFill>
                <a:srgbClr val="4472C4"/>
              </a:solidFill>
              <a:ln w="19050">
                <a:noFill/>
              </a:ln>
              <a:effectLst/>
            </c:spPr>
            <c:extLst>
              <c:ext xmlns:c16="http://schemas.microsoft.com/office/drawing/2014/chart" uri="{C3380CC4-5D6E-409C-BE32-E72D297353CC}">
                <c16:uniqueId val="{0000000D-E0F5-8C4E-A2A9-A243FA346E89}"/>
              </c:ext>
            </c:extLst>
          </c:dPt>
          <c:dPt>
            <c:idx val="7"/>
            <c:invertIfNegative val="0"/>
            <c:bubble3D val="0"/>
            <c:spPr>
              <a:solidFill>
                <a:srgbClr val="7030A0"/>
              </a:solidFill>
              <a:ln w="19050">
                <a:noFill/>
              </a:ln>
              <a:effectLst/>
            </c:spPr>
            <c:extLst>
              <c:ext xmlns:c16="http://schemas.microsoft.com/office/drawing/2014/chart" uri="{C3380CC4-5D6E-409C-BE32-E72D297353CC}">
                <c16:uniqueId val="{0000000F-E0F5-8C4E-A2A9-A243FA346E89}"/>
              </c:ext>
            </c:extLst>
          </c:dPt>
          <c:dPt>
            <c:idx val="8"/>
            <c:invertIfNegative val="0"/>
            <c:bubble3D val="0"/>
            <c:spPr>
              <a:solidFill>
                <a:schemeClr val="accent2"/>
              </a:solidFill>
              <a:ln w="19050">
                <a:noFill/>
              </a:ln>
              <a:effectLst/>
            </c:spPr>
            <c:extLst>
              <c:ext xmlns:c16="http://schemas.microsoft.com/office/drawing/2014/chart" uri="{C3380CC4-5D6E-409C-BE32-E72D297353CC}">
                <c16:uniqueId val="{00000011-E0F5-8C4E-A2A9-A243FA346E89}"/>
              </c:ext>
            </c:extLst>
          </c:dPt>
          <c:dPt>
            <c:idx val="9"/>
            <c:invertIfNegative val="0"/>
            <c:bubble3D val="0"/>
            <c:spPr>
              <a:solidFill>
                <a:srgbClr val="002060"/>
              </a:solidFill>
              <a:ln w="19050">
                <a:noFill/>
              </a:ln>
              <a:effectLst/>
            </c:spPr>
            <c:extLst>
              <c:ext xmlns:c16="http://schemas.microsoft.com/office/drawing/2014/chart" uri="{C3380CC4-5D6E-409C-BE32-E72D297353CC}">
                <c16:uniqueId val="{00000013-E0F5-8C4E-A2A9-A243FA346E89}"/>
              </c:ext>
            </c:extLst>
          </c:dPt>
          <c:dPt>
            <c:idx val="10"/>
            <c:invertIfNegative val="0"/>
            <c:bubble3D val="0"/>
            <c:spPr>
              <a:solidFill>
                <a:srgbClr val="CC99FF"/>
              </a:solidFill>
              <a:ln w="19050">
                <a:noFill/>
              </a:ln>
              <a:effectLst/>
            </c:spPr>
            <c:extLst>
              <c:ext xmlns:c16="http://schemas.microsoft.com/office/drawing/2014/chart" uri="{C3380CC4-5D6E-409C-BE32-E72D297353CC}">
                <c16:uniqueId val="{00000015-E0F5-8C4E-A2A9-A243FA346E89}"/>
              </c:ext>
            </c:extLst>
          </c:dPt>
          <c:dPt>
            <c:idx val="11"/>
            <c:invertIfNegative val="0"/>
            <c:bubble3D val="0"/>
            <c:spPr>
              <a:solidFill>
                <a:srgbClr val="00B0F0"/>
              </a:solidFill>
              <a:ln w="19050">
                <a:noFill/>
              </a:ln>
              <a:effectLst/>
            </c:spPr>
            <c:extLst>
              <c:ext xmlns:c16="http://schemas.microsoft.com/office/drawing/2014/chart" uri="{C3380CC4-5D6E-409C-BE32-E72D297353CC}">
                <c16:uniqueId val="{00000017-E0F5-8C4E-A2A9-A243FA346E89}"/>
              </c:ext>
            </c:extLst>
          </c:dPt>
          <c:dPt>
            <c:idx val="12"/>
            <c:invertIfNegative val="0"/>
            <c:bubble3D val="0"/>
            <c:spPr>
              <a:solidFill>
                <a:srgbClr val="92D04F"/>
              </a:solidFill>
              <a:ln w="19050">
                <a:noFill/>
              </a:ln>
              <a:effectLst/>
            </c:spPr>
            <c:extLst>
              <c:ext xmlns:c16="http://schemas.microsoft.com/office/drawing/2014/chart" uri="{C3380CC4-5D6E-409C-BE32-E72D297353CC}">
                <c16:uniqueId val="{00000019-E0F5-8C4E-A2A9-A243FA346E89}"/>
              </c:ext>
            </c:extLst>
          </c:dPt>
          <c:dPt>
            <c:idx val="13"/>
            <c:invertIfNegative val="0"/>
            <c:bubble3D val="0"/>
            <c:spPr>
              <a:solidFill>
                <a:srgbClr val="580058"/>
              </a:solidFill>
              <a:ln w="19050">
                <a:noFill/>
              </a:ln>
              <a:effectLst/>
            </c:spPr>
            <c:extLst>
              <c:ext xmlns:c16="http://schemas.microsoft.com/office/drawing/2014/chart" uri="{C3380CC4-5D6E-409C-BE32-E72D297353CC}">
                <c16:uniqueId val="{0000001B-E0F5-8C4E-A2A9-A243FA346E89}"/>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Visor de datos'!$B$58:$B$72</c:f>
              <c:numCache>
                <c:formatCode>General</c:formatCode>
                <c:ptCount val="15"/>
                <c:pt idx="0">
                  <c:v>6</c:v>
                </c:pt>
                <c:pt idx="1">
                  <c:v>1</c:v>
                </c:pt>
                <c:pt idx="2">
                  <c:v>13</c:v>
                </c:pt>
                <c:pt idx="3">
                  <c:v>3</c:v>
                </c:pt>
                <c:pt idx="4">
                  <c:v>14</c:v>
                </c:pt>
                <c:pt idx="5">
                  <c:v>8</c:v>
                </c:pt>
                <c:pt idx="6">
                  <c:v>7</c:v>
                </c:pt>
                <c:pt idx="7">
                  <c:v>5</c:v>
                </c:pt>
                <c:pt idx="8">
                  <c:v>12</c:v>
                </c:pt>
                <c:pt idx="9">
                  <c:v>9</c:v>
                </c:pt>
                <c:pt idx="10">
                  <c:v>10</c:v>
                </c:pt>
                <c:pt idx="11">
                  <c:v>11</c:v>
                </c:pt>
                <c:pt idx="12">
                  <c:v>4</c:v>
                </c:pt>
                <c:pt idx="13">
                  <c:v>2</c:v>
                </c:pt>
                <c:pt idx="14">
                  <c:v>15</c:v>
                </c:pt>
              </c:numCache>
            </c:numRef>
          </c:cat>
          <c:val>
            <c:numRef>
              <c:f>'2. Visor de datos'!$E$58:$E$72</c:f>
              <c:numCache>
                <c:formatCode>0.0%</c:formatCode>
                <c:ptCount val="15"/>
                <c:pt idx="0">
                  <c:v>0.21118875036324464</c:v>
                </c:pt>
                <c:pt idx="1">
                  <c:v>5.1862092392282741E-3</c:v>
                </c:pt>
                <c:pt idx="2">
                  <c:v>0.11962212118436864</c:v>
                </c:pt>
                <c:pt idx="3">
                  <c:v>0.18094930630575939</c:v>
                </c:pt>
                <c:pt idx="4">
                  <c:v>9.7031484544961716E-2</c:v>
                </c:pt>
                <c:pt idx="5">
                  <c:v>6.7442519420757394E-2</c:v>
                </c:pt>
                <c:pt idx="6">
                  <c:v>6.7648454850965142E-2</c:v>
                </c:pt>
                <c:pt idx="7">
                  <c:v>8.069481320433905E-2</c:v>
                </c:pt>
                <c:pt idx="8">
                  <c:v>9.4809009212499296E-2</c:v>
                </c:pt>
                <c:pt idx="9">
                  <c:v>2.1515682471634996E-2</c:v>
                </c:pt>
                <c:pt idx="10">
                  <c:v>2.10540627127834E-2</c:v>
                </c:pt>
                <c:pt idx="11">
                  <c:v>2.0072699812144188E-2</c:v>
                </c:pt>
                <c:pt idx="12">
                  <c:v>1.1773607229006413E-2</c:v>
                </c:pt>
                <c:pt idx="13">
                  <c:v>1.0112794483073074E-3</c:v>
                </c:pt>
                <c:pt idx="14">
                  <c:v>0</c:v>
                </c:pt>
              </c:numCache>
            </c:numRef>
          </c:val>
          <c:extLst>
            <c:ext xmlns:c16="http://schemas.microsoft.com/office/drawing/2014/chart" uri="{C3380CC4-5D6E-409C-BE32-E72D297353CC}">
              <c16:uniqueId val="{0000001C-E0F5-8C4E-A2A9-A243FA346E89}"/>
            </c:ext>
          </c:extLst>
        </c:ser>
        <c:ser>
          <c:idx val="1"/>
          <c:order val="1"/>
          <c:tx>
            <c:v>Nacional</c:v>
          </c:tx>
          <c:spPr>
            <a:noFill/>
            <a:ln w="38100">
              <a:solidFill>
                <a:schemeClr val="tx1"/>
              </a:solidFill>
              <a:prstDash val="sysDash"/>
            </a:ln>
          </c:spPr>
          <c:invertIfNegative val="0"/>
          <c:val>
            <c:numRef>
              <c:f>'2. Visor de datos'!$E$26:$E$40</c:f>
              <c:numCache>
                <c:formatCode>0.0%</c:formatCode>
                <c:ptCount val="15"/>
                <c:pt idx="0">
                  <c:v>0.19070230765023471</c:v>
                </c:pt>
                <c:pt idx="1">
                  <c:v>0.15799507183760744</c:v>
                </c:pt>
                <c:pt idx="2">
                  <c:v>0.1135008988082287</c:v>
                </c:pt>
                <c:pt idx="3">
                  <c:v>0.11233084425752753</c:v>
                </c:pt>
                <c:pt idx="4">
                  <c:v>9.2557914099204677E-2</c:v>
                </c:pt>
                <c:pt idx="5">
                  <c:v>7.4274844545555468E-2</c:v>
                </c:pt>
                <c:pt idx="6">
                  <c:v>6.9329472776941306E-2</c:v>
                </c:pt>
                <c:pt idx="7">
                  <c:v>6.8257219853071052E-2</c:v>
                </c:pt>
                <c:pt idx="8">
                  <c:v>6.2001071000525258E-2</c:v>
                </c:pt>
                <c:pt idx="9">
                  <c:v>1.4502112493230636E-2</c:v>
                </c:pt>
                <c:pt idx="10">
                  <c:v>1.4212746637648755E-2</c:v>
                </c:pt>
                <c:pt idx="11">
                  <c:v>1.2649474241505041E-2</c:v>
                </c:pt>
                <c:pt idx="12">
                  <c:v>8.8472040148838711E-3</c:v>
                </c:pt>
                <c:pt idx="13">
                  <c:v>8.803406065149828E-3</c:v>
                </c:pt>
                <c:pt idx="14">
                  <c:v>3.5411718685621001E-5</c:v>
                </c:pt>
              </c:numCache>
            </c:numRef>
          </c:val>
          <c:extLst>
            <c:ext xmlns:c16="http://schemas.microsoft.com/office/drawing/2014/chart" uri="{C3380CC4-5D6E-409C-BE32-E72D297353CC}">
              <c16:uniqueId val="{0000001C-44AE-A146-A7A8-8FB5367827C2}"/>
            </c:ext>
          </c:extLst>
        </c:ser>
        <c:dLbls>
          <c:showLegendKey val="0"/>
          <c:showVal val="0"/>
          <c:showCatName val="0"/>
          <c:showSerName val="0"/>
          <c:showPercent val="0"/>
          <c:showBubbleSize val="0"/>
        </c:dLbls>
        <c:gapWidth val="7"/>
        <c:overlap val="100"/>
        <c:axId val="129940864"/>
        <c:axId val="129943040"/>
      </c:barChart>
      <c:catAx>
        <c:axId val="12994086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s-ES_tradnl" sz="1400" b="1"/>
                  <a:t>Nº Rama de actividad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crossAx val="129943040"/>
        <c:crosses val="autoZero"/>
        <c:auto val="1"/>
        <c:lblAlgn val="ctr"/>
        <c:lblOffset val="100"/>
        <c:noMultiLvlLbl val="0"/>
      </c:catAx>
      <c:valAx>
        <c:axId val="129943040"/>
        <c:scaling>
          <c:orientation val="minMax"/>
          <c:max val="0.25"/>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CO"/>
          </a:p>
        </c:txPr>
        <c:crossAx val="129940864"/>
        <c:crosses val="autoZero"/>
        <c:crossBetween val="between"/>
      </c:valAx>
      <c:spPr>
        <a:noFill/>
        <a:ln>
          <a:noFill/>
        </a:ln>
        <a:effectLst/>
      </c:spPr>
    </c:plotArea>
    <c:legend>
      <c:legendPos val="r"/>
      <c:legendEntry>
        <c:idx val="0"/>
        <c:delete val="1"/>
      </c:legendEntry>
      <c:layout>
        <c:manualLayout>
          <c:xMode val="edge"/>
          <c:yMode val="edge"/>
          <c:x val="0.84042311214489296"/>
          <c:y val="0.1786124474261106"/>
          <c:w val="0.14514676999210818"/>
          <c:h val="0.13409424253268662"/>
        </c:manualLayout>
      </c:layout>
      <c:overlay val="0"/>
      <c:txPr>
        <a:bodyPr/>
        <a:lstStyle/>
        <a:p>
          <a:pPr>
            <a:defRPr sz="2000"/>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200" b="0">
                <a:latin typeface="Segoe UI Historic" panose="020B0502040204020203" pitchFamily="34" charset="0"/>
                <a:ea typeface="Segoe UI Historic" panose="020B0502040204020203" pitchFamily="34" charset="0"/>
                <a:cs typeface="Segoe UI Historic" panose="020B0502040204020203" pitchFamily="34" charset="0"/>
              </a:rPr>
              <a:t>Grandes Grupos</a:t>
            </a:r>
            <a:r>
              <a:rPr lang="es-ES_tradnl" sz="1200" b="0" baseline="0">
                <a:latin typeface="Segoe UI Historic" panose="020B0502040204020203" pitchFamily="34" charset="0"/>
                <a:ea typeface="Segoe UI Historic" panose="020B0502040204020203" pitchFamily="34" charset="0"/>
                <a:cs typeface="Segoe UI Historic" panose="020B0502040204020203" pitchFamily="34" charset="0"/>
              </a:rPr>
              <a:t> de edad</a:t>
            </a:r>
            <a:endParaRPr lang="es-ES_tradnl" sz="1200" b="0">
              <a:latin typeface="Segoe UI Historic" panose="020B0502040204020203" pitchFamily="34" charset="0"/>
              <a:ea typeface="Segoe UI Historic" panose="020B0502040204020203" pitchFamily="34" charset="0"/>
              <a:cs typeface="Segoe UI Historic" panose="020B0502040204020203" pitchFamily="34" charset="0"/>
            </a:endParaRPr>
          </a:p>
        </c:rich>
      </c:tx>
      <c:layout>
        <c:manualLayout>
          <c:xMode val="edge"/>
          <c:yMode val="edge"/>
          <c:x val="0.53250540909168342"/>
          <c:y val="0.1215334847164553"/>
        </c:manualLayout>
      </c:layout>
      <c:overlay val="0"/>
      <c:spPr>
        <a:noFill/>
        <a:ln>
          <a:noFill/>
        </a:ln>
        <a:effectLst/>
      </c:spPr>
    </c:title>
    <c:autoTitleDeleted val="0"/>
    <c:plotArea>
      <c:layout>
        <c:manualLayout>
          <c:layoutTarget val="inner"/>
          <c:xMode val="edge"/>
          <c:yMode val="edge"/>
          <c:x val="0.15327799650043744"/>
          <c:y val="9.2054839229204641E-2"/>
          <c:w val="0.78511089238845144"/>
          <c:h val="0.76679728704949035"/>
        </c:manualLayout>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4472C4"/>
              </a:solidFill>
              <a:ln>
                <a:noFill/>
              </a:ln>
              <a:effectLst/>
            </c:spPr>
            <c:extLst>
              <c:ext xmlns:c16="http://schemas.microsoft.com/office/drawing/2014/chart" uri="{C3380CC4-5D6E-409C-BE32-E72D297353CC}">
                <c16:uniqueId val="{00000003-6DC8-B049-A048-F15301AB605F}"/>
              </c:ext>
            </c:extLst>
          </c:dPt>
          <c:dPt>
            <c:idx val="1"/>
            <c:invertIfNegative val="0"/>
            <c:bubble3D val="0"/>
            <c:spPr>
              <a:solidFill>
                <a:srgbClr val="7030A0"/>
              </a:solidFill>
              <a:ln>
                <a:noFill/>
              </a:ln>
              <a:effectLst/>
            </c:spPr>
            <c:extLst>
              <c:ext xmlns:c16="http://schemas.microsoft.com/office/drawing/2014/chart" uri="{C3380CC4-5D6E-409C-BE32-E72D297353CC}">
                <c16:uniqueId val="{00000001-6DC8-B049-A048-F15301AB605F}"/>
              </c:ext>
            </c:extLst>
          </c:dPt>
          <c:dPt>
            <c:idx val="2"/>
            <c:invertIfNegative val="0"/>
            <c:bubble3D val="0"/>
            <c:spPr>
              <a:solidFill>
                <a:srgbClr val="B4C7E7"/>
              </a:solidFill>
              <a:ln>
                <a:noFill/>
              </a:ln>
              <a:effectLst/>
            </c:spPr>
            <c:extLst>
              <c:ext xmlns:c16="http://schemas.microsoft.com/office/drawing/2014/chart" uri="{C3380CC4-5D6E-409C-BE32-E72D297353CC}">
                <c16:uniqueId val="{00000002-6DC8-B049-A048-F15301AB605F}"/>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endParaRPr lang="es-CO"/>
                </a:p>
              </c:txPr>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C8-B049-A048-F15301AB605F}"/>
                </c:ext>
              </c:extLst>
            </c:dLbl>
            <c:dLbl>
              <c:idx val="1"/>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s-CO"/>
                </a:p>
              </c:txPr>
              <c:dLblPos val="ctr"/>
              <c:showLegendKey val="0"/>
              <c:showVal val="1"/>
              <c:showCatName val="0"/>
              <c:showSerName val="0"/>
              <c:showPercent val="0"/>
              <c:showBubbleSize val="0"/>
              <c:extLst>
                <c:ext xmlns:c16="http://schemas.microsoft.com/office/drawing/2014/chart" uri="{C3380CC4-5D6E-409C-BE32-E72D297353CC}">
                  <c16:uniqueId val="{00000001-6DC8-B049-A048-F15301AB605F}"/>
                </c:ext>
              </c:extLst>
            </c:dLbl>
            <c:dLbl>
              <c:idx val="2"/>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endParaRPr lang="es-CO"/>
                </a:p>
              </c:txPr>
              <c:dLblPos val="ctr"/>
              <c:showLegendKey val="0"/>
              <c:showVal val="1"/>
              <c:showCatName val="0"/>
              <c:showSerName val="0"/>
              <c:showPercent val="0"/>
              <c:showBubbleSize val="0"/>
              <c:extLst>
                <c:ext xmlns:c16="http://schemas.microsoft.com/office/drawing/2014/chart" uri="{C3380CC4-5D6E-409C-BE32-E72D297353CC}">
                  <c16:uniqueId val="{00000002-6DC8-B049-A048-F15301AB605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Visor de datos'!$G$39:$G$41</c:f>
              <c:strCache>
                <c:ptCount val="3"/>
                <c:pt idx="0">
                  <c:v>10-24 años</c:v>
                </c:pt>
                <c:pt idx="1">
                  <c:v>25-54 años</c:v>
                </c:pt>
                <c:pt idx="2">
                  <c:v>55 y más años</c:v>
                </c:pt>
              </c:strCache>
            </c:strRef>
          </c:cat>
          <c:val>
            <c:numRef>
              <c:f>'2. Visor de datos'!$I$39:$I$41</c:f>
              <c:numCache>
                <c:formatCode>0.0%</c:formatCode>
                <c:ptCount val="3"/>
                <c:pt idx="0">
                  <c:v>9.5936289949004896E-2</c:v>
                </c:pt>
                <c:pt idx="1">
                  <c:v>0.76892079929022605</c:v>
                </c:pt>
                <c:pt idx="2">
                  <c:v>0.13514291076076929</c:v>
                </c:pt>
              </c:numCache>
            </c:numRef>
          </c:val>
          <c:extLst>
            <c:ext xmlns:c16="http://schemas.microsoft.com/office/drawing/2014/chart" uri="{C3380CC4-5D6E-409C-BE32-E72D297353CC}">
              <c16:uniqueId val="{00000000-6DC8-B049-A048-F15301AB605F}"/>
            </c:ext>
          </c:extLst>
        </c:ser>
        <c:dLbls>
          <c:showLegendKey val="0"/>
          <c:showVal val="0"/>
          <c:showCatName val="0"/>
          <c:showSerName val="0"/>
          <c:showPercent val="0"/>
          <c:showBubbleSize val="0"/>
        </c:dLbls>
        <c:gapWidth val="150"/>
        <c:overlap val="100"/>
        <c:axId val="34449664"/>
        <c:axId val="34463744"/>
      </c:barChart>
      <c:catAx>
        <c:axId val="3444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s-CO"/>
          </a:p>
        </c:txPr>
        <c:crossAx val="34463744"/>
        <c:crosses val="autoZero"/>
        <c:auto val="1"/>
        <c:lblAlgn val="ctr"/>
        <c:lblOffset val="100"/>
        <c:noMultiLvlLbl val="0"/>
      </c:catAx>
      <c:valAx>
        <c:axId val="34463744"/>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O"/>
          </a:p>
        </c:txPr>
        <c:crossAx val="3444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B4C7E7"/>
              </a:solidFill>
              <a:ln w="19050">
                <a:solidFill>
                  <a:schemeClr val="lt1"/>
                </a:solidFill>
              </a:ln>
              <a:effectLst/>
            </c:spPr>
            <c:extLst>
              <c:ext xmlns:c16="http://schemas.microsoft.com/office/drawing/2014/chart" uri="{C3380CC4-5D6E-409C-BE32-E72D297353CC}">
                <c16:uniqueId val="{00000002-C1BE-7842-8A07-99DB78870230}"/>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1-C1BE-7842-8A07-99DB78870230}"/>
              </c:ext>
            </c:extLst>
          </c:dPt>
          <c:dLbls>
            <c:dLbl>
              <c:idx val="0"/>
              <c:layout>
                <c:manualLayout>
                  <c:x val="0.10274141911397885"/>
                  <c:y val="-0.11336856387916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BE-7842-8A07-99DB78870230}"/>
                </c:ext>
              </c:extLst>
            </c:dLbl>
            <c:dLbl>
              <c:idx val="1"/>
              <c:layout>
                <c:manualLayout>
                  <c:x val="-0.10274141911397887"/>
                  <c:y val="5.66842819395843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BE-7842-8A07-99DB78870230}"/>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 Visor de datos'!$G$37:$G$38</c:f>
              <c:strCache>
                <c:ptCount val="2"/>
                <c:pt idx="0">
                  <c:v>♂ Hombres</c:v>
                </c:pt>
                <c:pt idx="1">
                  <c:v>♀Mujeres</c:v>
                </c:pt>
              </c:strCache>
            </c:strRef>
          </c:cat>
          <c:val>
            <c:numRef>
              <c:f>'2. Visor de datos'!$I$37:$I$38</c:f>
              <c:numCache>
                <c:formatCode>0.0%</c:formatCode>
                <c:ptCount val="2"/>
                <c:pt idx="0">
                  <c:v>0.37354019014433176</c:v>
                </c:pt>
                <c:pt idx="1">
                  <c:v>0.62645980985566807</c:v>
                </c:pt>
              </c:numCache>
            </c:numRef>
          </c:val>
          <c:extLst>
            <c:ext xmlns:c16="http://schemas.microsoft.com/office/drawing/2014/chart" uri="{C3380CC4-5D6E-409C-BE32-E72D297353CC}">
              <c16:uniqueId val="{00000000-C1BE-7842-8A07-99DB7887023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6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png"/><Relationship Id="rId6" Type="http://schemas.openxmlformats.org/officeDocument/2006/relationships/image" Target="../media/image4.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40822</xdr:colOff>
      <xdr:row>0</xdr:row>
      <xdr:rowOff>2993572</xdr:rowOff>
    </xdr:from>
    <xdr:to>
      <xdr:col>12</xdr:col>
      <xdr:colOff>8082643</xdr:colOff>
      <xdr:row>1</xdr:row>
      <xdr:rowOff>28799</xdr:rowOff>
    </xdr:to>
    <xdr:pic>
      <xdr:nvPicPr>
        <xdr:cNvPr id="4" name="Imagen 5" descr="linea">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822" y="2993572"/>
          <a:ext cx="16505464" cy="69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13607</xdr:colOff>
      <xdr:row>0</xdr:row>
      <xdr:rowOff>1</xdr:rowOff>
    </xdr:from>
    <xdr:to>
      <xdr:col>13</xdr:col>
      <xdr:colOff>22337</xdr:colOff>
      <xdr:row>0</xdr:row>
      <xdr:rowOff>2857501</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07" y="1"/>
          <a:ext cx="17770587" cy="285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2979964</xdr:rowOff>
    </xdr:from>
    <xdr:to>
      <xdr:col>7</xdr:col>
      <xdr:colOff>13607</xdr:colOff>
      <xdr:row>0</xdr:row>
      <xdr:rowOff>3064565</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2979964"/>
          <a:ext cx="16573500" cy="81643"/>
        </a:xfrm>
        <a:prstGeom prst="rect">
          <a:avLst/>
        </a:prstGeom>
      </xdr:spPr>
    </xdr:pic>
    <xdr:clientData/>
  </xdr:twoCellAnchor>
  <xdr:twoCellAnchor editAs="oneCell">
    <xdr:from>
      <xdr:col>0</xdr:col>
      <xdr:colOff>0</xdr:colOff>
      <xdr:row>0</xdr:row>
      <xdr:rowOff>0</xdr:rowOff>
    </xdr:from>
    <xdr:to>
      <xdr:col>7</xdr:col>
      <xdr:colOff>22174</xdr:colOff>
      <xdr:row>0</xdr:row>
      <xdr:rowOff>2859272</xdr:rowOff>
    </xdr:to>
    <xdr:pic>
      <xdr:nvPicPr>
        <xdr:cNvPr id="5" name="4 Imagen">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0" y="0"/>
          <a:ext cx="16545978" cy="28592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11</xdr:row>
      <xdr:rowOff>128509</xdr:rowOff>
    </xdr:from>
    <xdr:to>
      <xdr:col>18</xdr:col>
      <xdr:colOff>1074209</xdr:colOff>
      <xdr:row>11</xdr:row>
      <xdr:rowOff>240991</xdr:rowOff>
    </xdr:to>
    <xdr:pic>
      <xdr:nvPicPr>
        <xdr:cNvPr id="3" name="2 Imagen">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85750" y="4510009"/>
          <a:ext cx="23526750" cy="112482"/>
        </a:xfrm>
        <a:prstGeom prst="rect">
          <a:avLst/>
        </a:prstGeom>
      </xdr:spPr>
    </xdr:pic>
    <xdr:clientData/>
  </xdr:twoCellAnchor>
  <xdr:twoCellAnchor>
    <xdr:from>
      <xdr:col>5</xdr:col>
      <xdr:colOff>830460</xdr:colOff>
      <xdr:row>23</xdr:row>
      <xdr:rowOff>12700</xdr:rowOff>
    </xdr:from>
    <xdr:to>
      <xdr:col>14</xdr:col>
      <xdr:colOff>326570</xdr:colOff>
      <xdr:row>33</xdr:row>
      <xdr:rowOff>625168</xdr:rowOff>
    </xdr:to>
    <xdr:graphicFrame macro="">
      <xdr:nvGraphicFramePr>
        <xdr:cNvPr id="5" name="Gráfico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520701</xdr:colOff>
      <xdr:row>55</xdr:row>
      <xdr:rowOff>435429</xdr:rowOff>
    </xdr:from>
    <xdr:to>
      <xdr:col>13</xdr:col>
      <xdr:colOff>1349376</xdr:colOff>
      <xdr:row>72</xdr:row>
      <xdr:rowOff>88899</xdr:rowOff>
    </xdr:to>
    <xdr:graphicFrame macro="">
      <xdr:nvGraphicFramePr>
        <xdr:cNvPr id="17" name="Gráfico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xdr:colOff>
      <xdr:row>36</xdr:row>
      <xdr:rowOff>72572</xdr:rowOff>
    </xdr:from>
    <xdr:to>
      <xdr:col>13</xdr:col>
      <xdr:colOff>1451428</xdr:colOff>
      <xdr:row>40</xdr:row>
      <xdr:rowOff>362857</xdr:rowOff>
    </xdr:to>
    <xdr:graphicFrame macro="">
      <xdr:nvGraphicFramePr>
        <xdr:cNvPr id="6" name="Gráfico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173430</xdr:colOff>
      <xdr:row>36</xdr:row>
      <xdr:rowOff>36286</xdr:rowOff>
    </xdr:from>
    <xdr:to>
      <xdr:col>10</xdr:col>
      <xdr:colOff>852715</xdr:colOff>
      <xdr:row>40</xdr:row>
      <xdr:rowOff>399143</xdr:rowOff>
    </xdr:to>
    <xdr:graphicFrame macro="">
      <xdr:nvGraphicFramePr>
        <xdr:cNvPr id="7" name="Gráfico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0</xdr:row>
      <xdr:rowOff>0</xdr:rowOff>
    </xdr:from>
    <xdr:to>
      <xdr:col>18</xdr:col>
      <xdr:colOff>1079503</xdr:colOff>
      <xdr:row>11</xdr:row>
      <xdr:rowOff>326572</xdr:rowOff>
    </xdr:to>
    <xdr:pic>
      <xdr:nvPicPr>
        <xdr:cNvPr id="2" name="1 Imagen">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285750" y="0"/>
          <a:ext cx="23523426" cy="4064000"/>
        </a:xfrm>
        <a:prstGeom prst="rect">
          <a:avLst/>
        </a:prstGeom>
      </xdr:spPr>
    </xdr:pic>
    <xdr:clientData/>
  </xdr:twoCellAnchor>
  <xdr:twoCellAnchor>
    <xdr:from>
      <xdr:col>11</xdr:col>
      <xdr:colOff>72572</xdr:colOff>
      <xdr:row>35</xdr:row>
      <xdr:rowOff>161017</xdr:rowOff>
    </xdr:from>
    <xdr:to>
      <xdr:col>11</xdr:col>
      <xdr:colOff>399144</xdr:colOff>
      <xdr:row>35</xdr:row>
      <xdr:rowOff>297090</xdr:rowOff>
    </xdr:to>
    <xdr:sp macro="" textlink="">
      <xdr:nvSpPr>
        <xdr:cNvPr id="4" name="Flecha derecha 3">
          <a:extLst>
            <a:ext uri="{FF2B5EF4-FFF2-40B4-BE49-F238E27FC236}">
              <a16:creationId xmlns:a16="http://schemas.microsoft.com/office/drawing/2014/main" id="{DA6A5AA1-1A5C-7C4C-A721-4E7F5E9EDAEE}"/>
            </a:ext>
          </a:extLst>
        </xdr:cNvPr>
        <xdr:cNvSpPr/>
      </xdr:nvSpPr>
      <xdr:spPr>
        <a:xfrm rot="10800000">
          <a:off x="16122197" y="12432392"/>
          <a:ext cx="326572" cy="13607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16</xdr:col>
      <xdr:colOff>2056191</xdr:colOff>
      <xdr:row>24</xdr:row>
      <xdr:rowOff>350763</xdr:rowOff>
    </xdr:from>
    <xdr:to>
      <xdr:col>16</xdr:col>
      <xdr:colOff>2273905</xdr:colOff>
      <xdr:row>24</xdr:row>
      <xdr:rowOff>550336</xdr:rowOff>
    </xdr:to>
    <xdr:sp macro="" textlink="">
      <xdr:nvSpPr>
        <xdr:cNvPr id="11" name="Flecha derecha 10">
          <a:extLst>
            <a:ext uri="{FF2B5EF4-FFF2-40B4-BE49-F238E27FC236}">
              <a16:creationId xmlns:a16="http://schemas.microsoft.com/office/drawing/2014/main" id="{C7152E76-5AEF-044B-AEBC-40B9F13A0C26}"/>
            </a:ext>
          </a:extLst>
        </xdr:cNvPr>
        <xdr:cNvSpPr/>
      </xdr:nvSpPr>
      <xdr:spPr>
        <a:xfrm rot="5400000">
          <a:off x="23443594" y="7623026"/>
          <a:ext cx="199573" cy="21771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xdr:col>
      <xdr:colOff>2267857</xdr:colOff>
      <xdr:row>55</xdr:row>
      <xdr:rowOff>181429</xdr:rowOff>
    </xdr:from>
    <xdr:to>
      <xdr:col>2</xdr:col>
      <xdr:colOff>2594429</xdr:colOff>
      <xdr:row>55</xdr:row>
      <xdr:rowOff>435429</xdr:rowOff>
    </xdr:to>
    <xdr:sp macro="" textlink="">
      <xdr:nvSpPr>
        <xdr:cNvPr id="12" name="Flecha derecha 11">
          <a:extLst>
            <a:ext uri="{FF2B5EF4-FFF2-40B4-BE49-F238E27FC236}">
              <a16:creationId xmlns:a16="http://schemas.microsoft.com/office/drawing/2014/main" id="{64884313-976C-2B43-B7B9-3227E92DAF76}"/>
            </a:ext>
          </a:extLst>
        </xdr:cNvPr>
        <xdr:cNvSpPr/>
      </xdr:nvSpPr>
      <xdr:spPr>
        <a:xfrm>
          <a:off x="3102428" y="21263429"/>
          <a:ext cx="326572" cy="254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Augusto Castellanos Ospina" refreshedDate="43928.763944791666" createdVersion="6" refreshedVersion="6" minRefreshableVersion="3" recordCount="581" xr:uid="{00000000-000A-0000-FFFF-FFFF01000000}">
  <cacheSource type="worksheet">
    <worksheetSource ref="E77:H658" sheet="Nac"/>
  </cacheSource>
  <cacheFields count="4">
    <cacheField name="Grandes ramas" numFmtId="0">
      <sharedItems count="15">
        <s v="Agricultura, pesca, ganadería, caza y silvicultura"/>
        <s v="Explotación de Minas y Canteras"/>
        <s v="Industria manufacturera"/>
        <s v="Suministro de Electricidad Gas y Agua"/>
        <s v="Construcción"/>
        <s v="Comercio y reparación de vehículos"/>
        <s v="Transporte y almacenamiento"/>
        <s v="Alojamiento y servicios de comida"/>
        <s v="Información y telecomunicaciones"/>
        <s v="Actividades financieras y de seguros"/>
        <s v="Actividades Inmobiliarias"/>
        <s v="Actividades profesionales, científicas, técnicas y servicios administrativos"/>
        <s v="Administración pública y defensa, educación y atención de la salud humana"/>
        <s v="Actividades artísticas, entretenimiento, recreación y otras actividades de servicios"/>
        <s v="Otro"/>
      </sharedItems>
    </cacheField>
    <cacheField name="División" numFmtId="0">
      <sharedItems containsBlank="1" count="89">
        <s v="01 Agricultura, ganadería, caza y actividades de servicios conexas"/>
        <s v="02 Silvicultura y extracción de madera"/>
        <s v="03 Pesca y acuicultura"/>
        <s v="05 Extracción de carbón de piedra y lignito"/>
        <s v="06 Extracción de petróleo crudo y gas natural"/>
        <s v="07 Extracción de minerales metalíferos"/>
        <s v="08 Extracción de otras minas y canteras"/>
        <s v="09 Actividades de servicios de apoyo para la explotación de minas"/>
        <s v="10 Elaboración de productos alimenticios"/>
        <s v="11 Elaboración de bebidas"/>
        <s v="12 Elaboración de productos de tabaco"/>
        <s v="13 Fabricación de productos textiles"/>
        <s v="14 Confección de prendas de vestir"/>
        <s v="15 Curtido y recurtido de cueros; fabricación de calzado; fabricación de artículos de viaje, maletas, bolsos de mano y artículos similares, y fabricación de artículos de talabartería y guarnicionería; adobo y teñido de pieles"/>
        <s v="16 Transformación de la madera y fabricación de productos de madera y de corcho, excepto muebles; fabricación de artículos de cestería y espartería"/>
        <s v="17 Fabricación de papel, cartón y productos de papel y cartón"/>
        <s v="18 Actividades de impresión y de producción de copias a partir de grabaciones originales"/>
        <s v="19 Coquización, fabricación de productos de la refinación del petróleo y actividad de mezcla de combustibles"/>
        <s v="20 Fabricación de sustancias y productos químicos"/>
        <s v="21 Fabricación de productos farmacéuticos, sustancias químicas medicinales y productos botánicos de uso farmacéutico"/>
        <s v="22 Fabricación de productos de caucho y de plástico"/>
        <s v="23 Fabricación de otros productos minerales no metálicos"/>
        <s v="24 Fabricación de productos metalúrgicos básicos"/>
        <s v="25 Fabricación de productos elaborados de metal, excepto maquinaria y equipo"/>
        <s v="26 Fabricación de productos informáticos, electrónicos y ópticos"/>
        <s v="27 Fabricación de aparatos y equipo eléctrico"/>
        <s v="28 Fabricación de maquinaria y equipo n.c.p."/>
        <s v="29 Fabricación de vehículos automotores, remolques y semirremolques"/>
        <s v="30 Fabricación de otros tipos de equipo de transporte"/>
        <s v="31 Fabricación de muebles, colchones y somieres"/>
        <s v="32 Otras industrias manufactureras"/>
        <s v="33 Instalación, mantenimiento y reparación especializado de maquinaria y equipo"/>
        <s v="35 Suministro de electricidad, gas, vapor y aire acondicionado"/>
        <s v="36 Captación, tratamiento y distribución de agua"/>
        <s v="37 Evacuación y tratamiento de aguas residuales"/>
        <s v="38 Recolección, tratamiento y disposición de desechos, recuperación de materiales"/>
        <s v="39 Actividades de saneamiento ambiental y otros servicios de gestión de desechos"/>
        <s v="41 Construcción de edificios"/>
        <s v="42 Obras de ingeniería civil"/>
        <s v="43 Actividades especializadas para la construcción de edificios y obras de ingeniería civil"/>
        <s v="45 Comercio, mantenimiento y reparación de vehículos automotores y motocicletas, sus partes, piezas y accesorios"/>
        <s v="46 Comercio al por mayor y en comisión o por contrata, excepto el comercio de vehículos automotores y motocicletas"/>
        <s v="47 Comercio al por menor (incluso el comercio al por menor de combustibles), excepto el de vehículos automotores y motocicletas"/>
        <s v="49 Transporte terrestre; transporte por tuberías"/>
        <s v="50 Transporte acuático"/>
        <s v="51 Transporte aéreo"/>
        <s v="52 Almacenamiento y actividades complementarias al transporte"/>
        <s v="53 Correo y servicios de mensajería"/>
        <s v="55 Alojamiento"/>
        <s v="56 Actividades de servicios de comidas y bebidas"/>
        <s v="58 Actividades de edición"/>
        <s v="59 Actividades cinematográficas, de video y producción de programas de televisión, grabación de sonido y edición de música"/>
        <s v="60 Actividades de programación, transmisión y/o difusión"/>
        <s v="61 Telecomunicaciones"/>
        <s v="62 Desarrollo de sistemas informáticos (planificación, análisis, diseño, programación, pruebas), consultoría informática y actividades relacionadas"/>
        <s v="63 Actividades de servicios de información"/>
        <s v="64 Actividades de servicios financieros, excepto las de seguros y de pensiones"/>
        <s v="65 Seguros (incluso el reaseguro), seguros sociales y fondos de pensiones, excepto la seguridad social"/>
        <s v="66 Actividades auxiliares de las actividades de servicios financieros"/>
        <s v="68 Actividades inmobiliarias"/>
        <s v="69 Actividades jurídicas y de contabilidad"/>
        <s v="70 Actividades de administración empresarial; actividades de consultoría de gestión"/>
        <s v="71 Actividades de arquitectura e ingeniería; ensayos y análisis técnicos"/>
        <s v="72 Investigación científica y desarrollo"/>
        <s v="73 Publicidad y estudios de mercado"/>
        <s v="74 Otras actividades profesionales, científicas y técnicas"/>
        <s v="75 Actividades veterinarias"/>
        <s v="77 Actividades de alquiler y arrendamiento"/>
        <s v="78 Actividades de empleo"/>
        <s v="79 Actividades de las agencias de viajes, operadores turísticos, servicios de reserva y actividades relacionadas"/>
        <s v="80 Actividades de seguridad e investigación privada"/>
        <s v="81 Actividades de servicios a edificios y paisajismo (jardines, zonas verdes)"/>
        <s v="82 Actividades administrativas y de apoyo de oficina y otras actividades de apoyo a las empresas"/>
        <s v="84 Administración pública y defensa; planes de seguridad social de afiliación obligatoria"/>
        <s v="85 Educación"/>
        <s v="86 Actividades de atención de la salud humana"/>
        <s v="87 Actividades de atención residencial medicalizada"/>
        <s v="88 Actividades de asistencia social sin alojamiento"/>
        <s v="90 Actividades creativas, artísticas y de entretenimiento"/>
        <s v="91 Actividades de bibliotecas, archivos, museos y otras actividades culturales"/>
        <s v="92 Actividades de juegos de azar y apuestas"/>
        <s v="93 Actividades deportivas y actividades recreativas y de esparcimiento"/>
        <s v="94 Actividades de asociaciones"/>
        <s v="95 Mantenimiento y reparación de computadores, efectos personales y enseres domésticos"/>
        <s v="96 Otras actividades de servicios personales"/>
        <s v="97 Actividades de los hogares individuales como empleadores de personal doméstico"/>
        <s v="99 Actividades de organizaciones y entidades extraterritoriales"/>
        <s v="00 Otro"/>
        <m/>
      </sharedItems>
    </cacheField>
    <cacheField name="Grupo" numFmtId="0">
      <sharedItems containsBlank="1" count="240">
        <m/>
        <s v="011 Cultivos agrícolas transitorios"/>
        <s v="012 Cultivos agrícolas permanentes"/>
        <s v="013 Propagación de plantas (actividades de los viveros, excepto viveros forestales)"/>
        <s v="014 Ganadería"/>
        <s v="015 Explotación mixta (agrícola y pecuaria)"/>
        <s v="016 Actividades de apoyo a la agricultura y la ganadería, y actividades posteriores a la cosecha"/>
        <s v="017 Caza ordinaria y mediante trampas y actividades de servicios conexas"/>
        <s v="021 Silvicultura y otras actividades forestales"/>
        <s v="022 Extracción de madera"/>
        <s v="023 Recolección de productos forestales diferentes a la madera"/>
        <s v="024 Servicios de apoyo a la silvicultura"/>
        <s v="031 Pesca"/>
        <s v="032 Acuicultura"/>
        <s v="051 Extracción de hulla (carbón de piedra)"/>
        <s v="061 Extracción de petróleo crudo"/>
        <s v="071 Extracción de minerales de hierro"/>
        <s v="072 Extracción de minerales metalíferos no ferrosos"/>
        <s v="081 Extracción de piedra, arena, arcillas, cal, yeso, caolín, bentonitas y similares"/>
        <s v="082 Extracción de esmeraldas, piedras preciosas y semipreciosas"/>
        <s v="089 Extracción de otros minerales no metálicos n.c.p."/>
        <s v="091 Actividades de apoyo para la extracción de petróleo y de gas natural"/>
        <s v="099 Actividades de apoyo para otras actividades de explotación de minas y canteras"/>
        <s v="101 Procesamiento y conservación de carne, pescado, crustáceos y moluscos"/>
        <s v="102 Procesamiento y conservación de frutas, legumbres, hortalizas y tubérculos"/>
        <s v="103 Elaboración de aceites y grasas de origen vegetal y animal"/>
        <s v="104 Elaboración de productos lácteos"/>
        <s v="105 Elaboración de productos de molinería, almidones y productos derivados del almidón"/>
        <s v="106 Elaboración de productos de café"/>
        <s v="107 Elaboración de azúcar y panela"/>
        <s v="108 Elaboración de otros productos alimenticios"/>
        <s v="109 Elaboración de alimentos preparados para animales"/>
        <s v="110 Elaboración de bebidas"/>
        <s v="120 Elaboración de productos de tabaco"/>
        <s v="131 Preparación, hilatura, tejeduría y acabado de productos textiles"/>
        <s v="139 Fabricación de otros productos textiles"/>
        <s v="141 Confección de prendas de vestir, excepto prendas de piel"/>
        <s v="142 Fabricación de artículos de piel"/>
        <s v="143 Fabricación de artículos de punto y ganchillo"/>
        <s v="151 Curtido y recurtido de cueros; fabricación de artículos de viaje, bolsos de mano y artículos similares, y fabricación de artículos de talabartería y guarnicionería, adobo y teñido de pieles"/>
        <s v="152 Fabricación de calzado"/>
        <s v="161 Aserrado, acepillado e impregnación de la madera"/>
        <s v="162 Fabricación de hojas de madera para enchapado; fabricación de tableros contrachapados, tableros laminados, tableros de partículas y otros tableros y paneles"/>
        <s v="163 Fabricación de partes y piezas de madera, de carpintería y ebanistería para la construcción"/>
        <s v="164 Fabricación de recipientes de madera"/>
        <s v="169 Fabricación de otros productos de madera; fabricación de artículos de corcho, cestería y espartería"/>
        <s v="170 Fabricación de papel, cartón y productos de papel y cartón"/>
        <s v="181 Actividades de impresión y actividades de servicios relacionados con la impresión"/>
        <s v="182 Producción de copias a partir de grabaciones originales"/>
        <s v="191 Fabricación de productos de hornos de coque"/>
        <s v="192 Fabricación de productos de la refinación del petróleo"/>
        <s v="201 Fabricación de sustancias químicas básicas, abonos y compuestos inorgánicos nitrogenados, plásticos y caucho sintético en formas primarias"/>
        <s v="202 Fabricación de otros productos químicos"/>
        <s v="203 Fabricación de fibras sintéticas y artificiales"/>
        <s v="210 Fabricación de productos farmacéuticos, sustancias químicas medicinales y productos botánicos de uso farmacéutico"/>
        <s v="221 Fabricación de productos de caucho"/>
        <s v="222 Fabricación de productos de plástico"/>
        <s v="231 Fabricación de vidrio y productos de vidrio"/>
        <s v="239 Fabricación de productos minerales no metálicos n.c.p."/>
        <s v="241 Industrias básicas de hierro y de acero"/>
        <s v="242 Industrias básicas de metales preciosos y de metales no ferrosos"/>
        <s v="243 Fundición de metales"/>
        <s v="251 Fabricación de productos metálicos para uso estructural, tanques, depósitos y generadores de vapor"/>
        <s v="252 Fabricación de armas y municiones"/>
        <s v="259 Fabricación de otros productos elaborados de metal y actividades de servicios relacionadas con el trabajo de metales"/>
        <s v="261 Fabricación de componentes y tableros electrónicos"/>
        <s v="262 Fabricación de computadoras y de equipo periférico"/>
        <s v="263 Fabricación de equipos de comunicación"/>
        <s v="264 Fabricación de aparatos electrónicos de consumo"/>
        <s v="265 Fabricación de equipo de medición, prueba, navegación y control; fabricación de relojes"/>
        <s v="266 Fabricación de equipo de irradiación y equipo electrónico de uso médico y terapéutico"/>
        <s v="267 Fabricación de instrumentos ópticos y equipo fotográfico"/>
        <s v="271 Fabricación de motores, generadores y transformadores eléctricos y de aparatos de distribución y control de la energía eléctrica"/>
        <s v="272 Fabricación de pilas, baterías y acumuladores eléctricos"/>
        <s v="273 Fabricación de hilos y cables aislados y sus dispositivos"/>
        <s v="274 Fabricación de equipos eléctricos de iluminación"/>
        <s v="275 Fabricación de aparatos de uso doméstico"/>
        <s v="279 Fabricación de otros tipos de equipo eléctrico n.c.p."/>
        <s v="281 Fabricación de maquinaria y equipo de uso general"/>
        <s v="282 Fabricación de maquinaria y equipo de uso especial"/>
        <s v="291 Fabricación de vehículos automotores y sus motores"/>
        <s v="292 Fabricación de carrocerías para vehículos automotores; fabricación de remolques y semirremolques"/>
        <s v="293 Fabricación de partes, piezas (autopartes) y accesorios (lujos) para vehículos automotores"/>
        <s v="301 Construcción de barcos y otras embarcaciones"/>
        <s v="303 Fabricación de aeronaves, naves espaciales y de maquinaria conexa"/>
        <s v="309 Fabricación de otros tipos de equipo de transporte n.c.p."/>
        <s v="311 Fabricación de muebles"/>
        <s v="312 Fabricación de colchones y somieres"/>
        <s v="321 Fabricación de joyas, bisutería y artículos conexos"/>
        <s v="322 Fabricación de instrumentos musicales"/>
        <s v="323 Fabricación de artículos y equipo para la práctica del deporte"/>
        <s v="324 Fabricación de juegos, juguetes y rompecabezas"/>
        <s v="325 Fabricación de instrumentos, aparatos y materiales médicos y odontológicos (incluido mobiliario)"/>
        <s v="329 Otras industrias manufactureras n.c.p."/>
        <s v="331 Mantenimiento y reparación especializado de productos elaborados en metal y de maquinaria y equipo"/>
        <s v="332 Instalación especializada de maquinaria y equipo industrial"/>
        <s v="351 Generación, transmisión, distribución y comercialización de energía eléctrica"/>
        <s v="352 Producción de gas; distribución de combustibles gaseosos por tuberías"/>
        <s v="353 Suministro de vapor y aire acondicionado"/>
        <s v="360 Captación, tratamiento y distribución de agua"/>
        <s v="370 Evacuación y tratamiento de aguas residuales"/>
        <s v="381 Recolección de desechos"/>
        <s v="382 Tratamiento y disposición de desechos"/>
        <s v="383 Recuperación de materiales"/>
        <s v="390 Actividades de saneamiento ambiental y otros servicios de gestión de desechos"/>
        <s v="411 Construcción de edificios"/>
        <s v="421 Construcción de carreteras y vías de ferrocarril"/>
        <s v="422 Construcción de proyectos de servicio público"/>
        <s v="429 Construcción de otras obras de ingeniería civil"/>
        <s v="431 Demolición y preparación del terreno"/>
        <s v="432 Instalaciones eléctricas, de fontanería y otras instalaciones especializadas"/>
        <s v="433 Terminación y acabado de edificios y obras de ingeniería civil"/>
        <s v="439 Otras actividades especializadas para la construcción de edificios y obras de ingeniería civil"/>
        <s v="451 Comercio de vehículos automotores"/>
        <s v="452 Mantenimiento y reparación de vehículos automotores"/>
        <s v="453 Comercio de partes, piezas (autopartes) y accesorios (lujos) para vehículos automotores"/>
        <s v="454 Comercio, mantenimiento y reparación de motocicletas y de sus partes, piezas y accesorios"/>
        <s v="461 Comercio al por mayor a cambio de una retribución o por contrata"/>
        <s v="462 Comercio al por mayor de materias primas agropecuarias; animales vivos"/>
        <s v="463 Comercio al por mayor de alimentos, bebidas y tabaco"/>
        <s v="464 Comercio al por mayor de artículos y enseres domésticos (incluidas prendas de vestir)"/>
        <s v="465 Comercio al por mayor de maquinaria y equipo"/>
        <s v="466 Comercio al por mayor especializado de otros productos"/>
        <s v="469 Comercio al por mayor no especializado"/>
        <s v="471 Comercio al por menor en establecimientos no especializados"/>
        <s v="472 Comercio al por menor de alimentos (víveres en general), bebidas y tabaco, en establecimientos especializados"/>
        <s v="473 Comercio al por menor de combustible, lubricantes, aditivos y productos de limpieza para automotores, en establecimientos especializados"/>
        <s v="474 Comercio al por menor de equipos de informática y de comunicaciones, en establecimientos especializados"/>
        <s v="475 Comercio al por menor de otros enseres domésticos en establecimientos especializados"/>
        <s v="476 Comercio al por menor de artículos culturales y de entretenimiento, en establecimientos especializados"/>
        <s v="477 Comercio al por menor de otros productos en establecimientos especializados"/>
        <s v="478 Comercio al por menor en puestos de venta móviles"/>
        <s v="479 Comercio al por menor no realizado en establecimientos, puestos de venta o mercados"/>
        <s v="491 Transporte férreo"/>
        <s v="492 Transporte terrestre público automotor"/>
        <s v="493 Transporte por tuberías"/>
        <s v="501 Transporte marítimo y de cabotaje"/>
        <s v="502 Transporte fluvial"/>
        <s v="511 Transporte aéreo de pasajeros"/>
        <s v="512 Transporte aéreo de carga"/>
        <s v="521 Almacenamiento y depósito"/>
        <s v="522 Actividades de las estaciones, vías y servicios complementarios para el transporte"/>
        <s v="531 Actividades postales nacionales"/>
        <s v="532 Actividades de mensajería"/>
        <s v="551 Actividades de alojamiento de estancias cortas"/>
        <s v="552 Actividades de zonas de camping y parques para vehículos recreacionales"/>
        <s v="553 Servicio por horas"/>
        <s v="559 Otros tipos de alojamiento n.c.p."/>
        <s v="561 Actividades de restaurantes, cafeterías y servicio móvil de comidas"/>
        <s v="562 Actividades de catering para eventos y otros servicios de comidas"/>
        <s v="563 Expendio de bebidas alcohólicas para el consumo dentro del establecimiento"/>
        <s v="581 Edición de libros, publicaciones periódicas y otras actividades de edición"/>
        <s v="582 Edición de programas de informática (software)"/>
        <s v="591 Actividades de producción de películas cinematográficas, video y producción de programas, anuncios y comerciales de televisión"/>
        <s v="592 Actividades de grabación de sonido y edición de música"/>
        <s v="601 Actividades de programación y transmisión en el servicio de radiodifusión sonora"/>
        <s v="602 Actividades de programación y transmisión de televisión"/>
        <s v="611 Actividades de telecomunicaciones alámbricas"/>
        <s v="612 Actividades de telecomunicaciones inalámbricas"/>
        <s v="613 Actividades de telecomunicación satelital"/>
        <s v="619 Otras actividades de telecomunicaciones"/>
        <s v="620 Desarrollo de sistemas informáticos (planificación, análisis, diseño, programación, pruebas), consultoría informática y actividades relacionadas"/>
        <s v="631 Procesamiento de datos, alojamiento (hosting) y actividades relacionadas; portales web"/>
        <s v="639 Otras actividades de servicio de información"/>
        <s v="641 Intermediación monetaria"/>
        <s v="642 Otros tipos de intermediación monetaria"/>
        <s v="643 Fideicomisos, fondos (incluye fondos de cesantías) y entidades financieras similares"/>
        <s v="649 Otras actividades de servicio financiero, excepto las de seguros y pensiones"/>
        <s v="651 Seguros y capitalización"/>
        <s v="652 Servicios de seguros sociales de salud y riesgos profesionales"/>
        <s v="653 Servicios de seguros sociales de pensiones"/>
        <s v="661 Actividades auxiliares de las actividades de servicios financieros, excepto las de seguros y pensiones"/>
        <s v="662 Actividades de servicios auxiliares de los servicios de seguros y pensiones"/>
        <s v="663 Actividades de administración de fondos"/>
        <s v="681 Actividades inmobiliarias realizadas con bienes propios o arrendados"/>
        <s v="682 Actividades inmobiliarias realizadas a cambio de una retribución o por contrata"/>
        <s v="691 Actividades jurídicas"/>
        <s v="692 Actividades de contabilidad, teneduría de libros, auditoría financiera y asesoría tributaria"/>
        <s v="701 Actividades de administración empresarial"/>
        <s v="702 Actividades de consultaría de gestión"/>
        <s v="711 Actividades de arquitectura e ingeniería y otras actividades conexas de consultoría técnica"/>
        <s v="712 Ensayos y análisis técnicos"/>
        <s v="721 Investigaciones y desarrollo experimental en el campo de las ciencias naturales y la ingeniería"/>
        <s v="722 Investigaciones y desarrollo experimental en el campo de las ciencias sociales y las humanidades"/>
        <s v="731 Publicidad"/>
        <s v="732 Estudios de mercado y realización de encuestas de opinión pública"/>
        <s v="741 Actividades especializadas de diseño"/>
        <s v="742 Actividades de fotografía"/>
        <s v="749 Otras actividades profesionales, científicas y técnicas n.c.p."/>
        <s v="750 Actividades veterinarias"/>
        <s v="771 Alquiler y arrendamiento de vehículos automotores"/>
        <s v="772 Alquiler y arrendamiento de efectos personales y enseres domésticos"/>
        <s v="773 Alquiler y arrendamiento de otros tipos de maquinaria, equipo y bienes tangibles n.c.p."/>
        <s v="781 Actividades de agencias de empleo"/>
        <s v="782 Actividades de agencias de empleo temporal"/>
        <s v="783 Otras actividades de suministro de recurso humano"/>
        <s v="791 Actividades de las agencias de viajes y operadores turísticos"/>
        <s v="799 Otros servicios de reserva y actividades relacionadas"/>
        <s v="801 Actividades de seguridad privada"/>
        <s v="802 Actividades de servicios de sistemas de seguridad"/>
        <s v="803 Actividades de detectives e investigadores privados"/>
        <s v="811 Actividades combinadas de apoyo a instalaciones"/>
        <s v="812 Actividades de limpieza"/>
        <s v="813 Actividades de paisajismo y servicios de mantenimiento conexos"/>
        <s v="821 Actividades administrativas y de apoyo de oficina"/>
        <s v="822 Actividades de centros de llamadas (Call center)"/>
        <s v="823 Organización de convenciones y eventos comerciales"/>
        <s v="829 Actividades de servicios de apoyo a las empresas n.c.p."/>
        <s v="841 Administración del Estado y aplicación de la política económica y social de la comunidad"/>
        <s v="842 Prestación de servicios a la comunidad en general"/>
        <s v="843 Actividades de planes de seguridad social de afiliación obligatoria"/>
        <s v="851 Educación de la primera infancia, preescolar y básica primaria"/>
        <s v="852 Educación secundaria y de formación laboral"/>
        <s v="853 Establecimientos que combinan diferentes niveles de educación"/>
        <s v="854 Educación superior"/>
        <s v="855 Otros tipos de educación"/>
        <s v="856 Actividades de apoyo a la educación"/>
        <s v="861 Actividades de hospitales y clínicas, con internación"/>
        <s v="862 Actividades de práctica médica y odontológica, sin internación"/>
        <s v="869 Otras actividades de atención relacionadas con la salud humana"/>
        <s v="871 Actividades de atención residencial medicalizada de tipo general"/>
        <s v="872 Actividades de atención residencial, para el cuidado de pacientes con retardo mental, enfermedad mental y consumo de sustancias psicoactivas"/>
        <s v="873 Actividades de atención en instituciones para el cuidado de personas mayores y/o discapacitadas"/>
        <s v="879 Otras actividades de atención en instituciones con alojamiento"/>
        <s v="881 Actividades de asistencia social sin alojamiento para personas mayores y discapacitadas"/>
        <s v="889 Otras actividades de asistencia social sin alojamiento"/>
        <s v="900 Actividades creativas, artísticas y de entretenimiento"/>
        <s v="910 Actividades de bibliotecas, archivos, museos y otras actividades culturales"/>
        <s v="920 Actividades de juegos de azar y apuestas"/>
        <s v="931 Actividades deportivas"/>
        <s v="932 Otras actividades recreativas y de esparcimiento"/>
        <s v="941 Actividades de asociaciones empresariales y de empleadores,"/>
        <s v="942 Actividades de sindicatos de empleados"/>
        <s v="949 Actividades de otras asociaciones"/>
        <s v="951 Mantenimiento y reparación de computadores y equipo de comunicaciones"/>
        <s v="952 Mantenimiento y reparación de efectos personales y enseres domésticos"/>
        <s v="960 Otras actividades de servicios personales"/>
        <s v="970 Actividades de los hogares individuales como empleadores de personal doméstico"/>
        <s v="990 Actividades de organizaciones y entidades extraterritoriales"/>
        <s v="000 Otro"/>
      </sharedItems>
    </cacheField>
    <cacheField name="Total de ocupados" numFmtId="41">
      <sharedItems containsSemiMixedTypes="0" containsString="0" containsNumber="1" minValue="4.9736878036354029E-2" maxValue="4250.235752030193" count="336">
        <n v="3362.7790545632743"/>
        <n v="28.405197439389337"/>
        <n v="130.09617319480191"/>
        <n v="50.04839259725123"/>
        <n v="32.509324167532348"/>
        <n v="65.477070049512761"/>
        <n v="38.532204441970954"/>
        <n v="9.6369858154931514"/>
        <n v="556.32842080741943"/>
        <n v="93.606099797533645"/>
        <n v="4.4814019805689123"/>
        <n v="98.022396489367509"/>
        <n v="450.64096866471817"/>
        <n v="169.03172190013211"/>
        <n v="51.133296833998401"/>
        <n v="33.990497772995134"/>
        <n v="36.630767654744972"/>
        <n v="5.1013493427900132"/>
        <n v="94.487614636382176"/>
        <n v="42.486211597420265"/>
        <n v="80.869802544532646"/>
        <n v="88.867459580881402"/>
        <n v="15.407930741887402"/>
        <n v="214.67575955463784"/>
        <n v="7.2194861044305654"/>
        <n v="32.075050482805906"/>
        <n v="25.080476261440122"/>
        <n v="29.64560325041327"/>
        <n v="11.512791017200083"/>
        <n v="160.25922702187717"/>
        <n v="136.24230231564093"/>
        <n v="65.752356848320701"/>
        <n v="70.740819744650267"/>
        <n v="46.399162331696353"/>
        <n v="5.3864450069099368"/>
        <n v="73.278277246515458"/>
        <n v="1.3754099168286542"/>
        <n v="946.09936296827573"/>
        <n v="210.60150822402636"/>
        <n v="364.56690856519157"/>
        <n v="535.35892071923604"/>
        <n v="459.74268972104005"/>
        <n v="3255.1341415897932"/>
        <n v="1164.8818204888255"/>
        <n v="16.8478697731748"/>
        <n v="23.553742194397863"/>
        <n v="251.60454827347985"/>
        <n v="88.277400312057907"/>
        <n v="136.19431049554041"/>
        <n v="1519.1899565002846"/>
        <n v="16.546909749235926"/>
        <n v="16.469067333144885"/>
        <n v="18.095835478309237"/>
        <n v="174.28579359989322"/>
        <n v="91.772133222269389"/>
        <n v="6.0429042299338205"/>
        <n v="233.50635868431161"/>
        <n v="64.444021854994432"/>
        <n v="18.813085190082646"/>
        <n v="281.92237591710335"/>
        <n v="193.50644153263389"/>
        <n v="66.128401249796539"/>
        <n v="99.630904412777454"/>
        <n v="7.5361660913300117"/>
        <n v="83.520474102521717"/>
        <n v="106.95661847814121"/>
        <n v="20.555551775167437"/>
        <n v="49.185924063409445"/>
        <n v="38.408956689797677"/>
        <n v="29.975600563915272"/>
        <n v="105.13165363946123"/>
        <n v="372.08971042684368"/>
        <n v="209.20883472029323"/>
        <n v="648.99886596834153"/>
        <n v="951.13041397911104"/>
        <n v="672.54998400200634"/>
        <n v="24.693032479038681"/>
        <n v="232.25403031244869"/>
        <n v="59.770899163573667"/>
        <n v="16.483310135387224"/>
        <n v="111.16976386449387"/>
        <n v="121.52064188958786"/>
        <n v="133.61067013303219"/>
        <n v="263.13324985763654"/>
        <n v="629.33264809505272"/>
        <n v="724.24446507296329"/>
        <n v="3.5985115617853571"/>
        <n v="0.78923089422968351"/>
        <n v="480.05571848288906"/>
        <n v="1218.4447952853404"/>
        <n v="4.4199475744907026"/>
        <n v="920.03921576906782"/>
        <n v="69.035490906658524"/>
        <n v="670.66391941746394"/>
        <n v="0.11996712740444559"/>
        <n v="8.8436029689215303"/>
        <n v="18.769928105721906"/>
        <n v="0.16824343907197048"/>
        <n v="0.6234229256739342"/>
        <n v="117.27659390758843"/>
        <n v="12.819579287213692"/>
        <n v="50.048392597251279"/>
        <n v="0.31066711392414609"/>
        <n v="65.16640293558865"/>
        <n v="33.982264662189877"/>
        <n v="3.2267528615549868"/>
        <n v="1.3231869182261127"/>
        <n v="9.5322821294075073"/>
        <n v="0.10470368608564048"/>
        <n v="43.339047157041897"/>
        <n v="17.548606847357878"/>
        <n v="9.1705260039584129"/>
        <n v="82.342668081862868"/>
        <n v="15.410479289214754"/>
        <n v="6.3285903379457835"/>
        <n v="38.584241765265197"/>
        <n v="332.08978163429373"/>
        <n v="11.514479690475"/>
        <n v="93.606099797533773"/>
        <n v="4.4814019805689131"/>
        <n v="36.857975347674149"/>
        <n v="61.16442114169331"/>
        <n v="446.81409394237301"/>
        <n v="0.88986305494417983"/>
        <n v="2.9370116674022357"/>
        <n v="76.006002608805758"/>
        <n v="93.025719291326652"/>
        <n v="4.6891753714734783"/>
        <n v="0.53262238480823465"/>
        <n v="14.173288890968154"/>
        <n v="2.4486674104593704"/>
        <n v="29.289542776289156"/>
        <n v="36.172444167396428"/>
        <n v="0.45832348734856482"/>
        <n v="1.8543113083868235"/>
        <n v="3.2470380344031873"/>
        <n v="20.254449946177054"/>
        <n v="72.383403460962114"/>
        <n v="1.8497612292429308"/>
        <n v="42.48621159742023"/>
        <n v="8.5926717232202847"/>
        <n v="72.277130821312255"/>
        <n v="16.115465981381782"/>
        <n v="72.751993599499613"/>
        <n v="9.3492445655319081"/>
        <n v="2.3975467771137757"/>
        <n v="3.6611393992417192"/>
        <n v="133.95305564811463"/>
        <n v="2.8146455260239112"/>
        <n v="77.908058380499668"/>
        <n v="2.4030749703245964"/>
        <n v="1.0515523420496904"/>
        <n v="0.65314514227998954"/>
        <n v="0.59107169020749384"/>
        <n v="1.3096680612163962"/>
        <n v="0.27319539871934095"/>
        <n v="0.93777849963306004"/>
        <n v="4.5260845805816414"/>
        <n v="3.6218015858472032"/>
        <n v="2.3902030060313515"/>
        <n v="1.1774512855017201"/>
        <n v="17.083024912704598"/>
        <n v="3.2764851121393943"/>
        <n v="9.3156058416860752"/>
        <n v="15.764870419754043"/>
        <n v="7.2816934982067814"/>
        <n v="7.4095004770750243"/>
        <n v="14.95440927513148"/>
        <n v="2.8515234450979805"/>
        <n v="0.20275506920944791"/>
        <n v="8.4585125028926544"/>
        <n v="150.49816757476759"/>
        <n v="9.7610594471095737"/>
        <n v="19.105326413714561"/>
        <n v="0.59401878621085569"/>
        <n v="0.71700293818326588"/>
        <n v="6.2828583404673921"/>
        <n v="16.921338459138255"/>
        <n v="92.621757377926556"/>
        <n v="64.519577259537229"/>
        <n v="1.2327795887835438"/>
        <n v="56.309305903410987"/>
        <n v="14.346469510660452"/>
        <n v="8.5044330579037708E-2"/>
        <n v="33.990857803947186"/>
        <n v="3.0369052595597319"/>
        <n v="36.250514183008605"/>
        <n v="1.3754099168286544"/>
        <n v="946.09936296827061"/>
        <n v="103.04624989622017"/>
        <n v="9.5209623062609143"/>
        <n v="98.034296021545373"/>
        <n v="2.7598699524725832"/>
        <n v="183.4907530330953"/>
        <n v="173.2039089011468"/>
        <n v="5.1123766784747628"/>
        <n v="51.769769219779"/>
        <n v="314.40808126519113"/>
        <n v="64.202940228924575"/>
        <n v="104.97813000534056"/>
        <n v="5.9055441411228262"/>
        <n v="37.216576643025938"/>
        <n v="144.10279328517407"/>
        <n v="84.795504919668176"/>
        <n v="30.99662842217294"/>
        <n v="153.74454915042881"/>
        <n v="2.9810931594437355"/>
        <n v="842.2022501575035"/>
        <n v="607.1864968393586"/>
        <n v="52.36485788376374"/>
        <n v="69.552281760264563"/>
        <n v="408.85406144410024"/>
        <n v="89.643502368582318"/>
        <n v="619.84022743857713"/>
        <n v="270.65585049563197"/>
        <n v="294.83461320205316"/>
        <n v="0.93654633433688439"/>
        <n v="1162.7612893275818"/>
        <n v="1.1839848269186535"/>
        <n v="4.6046842071260201"/>
        <n v="12.243185566048778"/>
        <n v="20.821937414886797"/>
        <n v="2.7318047795110529"/>
        <n v="18.980795044864198"/>
        <n v="232.62375322861664"/>
        <n v="3.3220439793356178"/>
        <n v="84.955356332722261"/>
        <n v="121.30116711356176"/>
        <n v="4.9736878036354029E-2"/>
        <n v="11.21343812497636"/>
        <n v="3.6299683789657919"/>
        <n v="1359.3001833839683"/>
        <n v="40.174017639246394"/>
        <n v="119.71575547708098"/>
        <n v="14.261548607036659"/>
        <n v="2.2853611421992759"/>
        <n v="14.138551692258435"/>
        <n v="2.3305156408864538"/>
        <n v="11.380338073357594"/>
        <n v="6.7154974049516483"/>
        <n v="43.361401284858808"/>
        <n v="43.889035445432391"/>
        <n v="5.539566016594561"/>
        <n v="81.495790853007648"/>
        <n v="91.77213322226936"/>
        <n v="2.8897845273819249"/>
        <n v="3.1531197025518978"/>
        <n v="139.97099157155102"/>
        <n v="26.965754615150519"/>
        <n v="4.3408337014977141"/>
        <n v="62.228778796112124"/>
        <n v="54.989274741646668"/>
        <n v="4.0508400682142378"/>
        <n v="5.403907045133538"/>
        <n v="13.548419987938603"/>
        <n v="1.2523453870194465"/>
        <n v="4.0123198151246138"/>
        <n v="6.5228291547263533"/>
        <n v="275.39954676237738"/>
        <n v="120.30079390428631"/>
        <n v="73.205647628347805"/>
        <n v="27.439455941185606"/>
        <n v="38.688945308610847"/>
        <n v="86.188608199398047"/>
        <n v="13.442296213379253"/>
        <n v="6.8467167822863138"/>
        <n v="0.68944930904369828"/>
        <n v="78.15604883095709"/>
        <n v="5.3644252715645822"/>
        <n v="38.674051224556514"/>
        <n v="19.811296252986175"/>
        <n v="48.471271000598435"/>
        <n v="20.555551775167412"/>
        <n v="3.2303466775440826"/>
        <n v="18.560556238251642"/>
        <n v="27.395021147613704"/>
        <n v="29.379851465650006"/>
        <n v="8.889135917037013"/>
        <n v="0.13996930711067287"/>
        <n v="23.681016474264389"/>
        <n v="6.2945840896508853"/>
        <n v="96.363417759348835"/>
        <n v="8.7133473370097949"/>
        <n v="5.4888543102591184E-2"/>
        <n v="0.22730200587814148"/>
        <n v="348.60069906488678"/>
        <n v="23.261709356077365"/>
        <n v="13.886754722057153"/>
        <n v="115.18461366475209"/>
        <n v="21.998437597179706"/>
        <n v="58.13902873630402"/>
        <n v="407.6334945584648"/>
        <n v="228.62342515633898"/>
        <n v="12.741946253540954"/>
        <n v="132.15222007417114"/>
        <n v="28.054166755392558"/>
        <n v="485.98802920279962"/>
        <n v="172.23944195156611"/>
        <n v="118.90639873390158"/>
        <n v="13.79015726128001"/>
        <n v="316.07097067907449"/>
        <n v="256.38287809435712"/>
        <n v="100.09613522857136"/>
        <n v="0.3395761842257537"/>
        <n v="1.4985467222439313"/>
        <n v="21.580687426341356"/>
        <n v="1.274222146227636"/>
        <n v="4.9744903695517682"/>
        <n v="227.2795399428966"/>
        <n v="59.770899163573695"/>
        <n v="16.483310135387232"/>
        <n v="111.16976386449393"/>
        <n v="49.138473586912454"/>
        <n v="72.382168302675254"/>
        <n v="15.89204992314783"/>
        <n v="1.586505836075206"/>
        <n v="116.13211437380903"/>
        <n v="61.456529973451815"/>
        <n v="201.67671988418462"/>
        <n v="629.3326480950534"/>
        <n v="724.2444650729617"/>
        <n v="3.5985115617853567"/>
        <n v="3521.2804251974726"/>
        <n v="196.20397707176033"/>
        <n v="2503.5489932021405"/>
        <n v="197.18011424660105"/>
        <n v="1521.2677797574913"/>
        <n v="4250.235752030193"/>
        <n v="1545.1653810419409"/>
        <n v="1655.3842669958194"/>
        <n v="323.21264361278651"/>
        <n v="316.76346572938843"/>
        <n v="281.92237591710347"/>
        <n v="2062.8641597735182"/>
        <n v="1381.8352377460853"/>
        <n v="2529.6263267409395"/>
      </sharedItems>
    </cacheField>
  </cacheFields>
  <extLst>
    <ext xmlns:x14="http://schemas.microsoft.com/office/spreadsheetml/2009/9/main" uri="{725AE2AE-9491-48be-B2B4-4EB974FC3084}">
      <x14:pivotCacheDefinition pivotCacheId="1141054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1">
  <r>
    <x v="0"/>
    <x v="0"/>
    <x v="0"/>
    <x v="0"/>
  </r>
  <r>
    <x v="0"/>
    <x v="1"/>
    <x v="0"/>
    <x v="1"/>
  </r>
  <r>
    <x v="0"/>
    <x v="2"/>
    <x v="0"/>
    <x v="2"/>
  </r>
  <r>
    <x v="1"/>
    <x v="3"/>
    <x v="0"/>
    <x v="3"/>
  </r>
  <r>
    <x v="1"/>
    <x v="4"/>
    <x v="0"/>
    <x v="4"/>
  </r>
  <r>
    <x v="1"/>
    <x v="5"/>
    <x v="0"/>
    <x v="5"/>
  </r>
  <r>
    <x v="1"/>
    <x v="6"/>
    <x v="0"/>
    <x v="6"/>
  </r>
  <r>
    <x v="1"/>
    <x v="7"/>
    <x v="0"/>
    <x v="7"/>
  </r>
  <r>
    <x v="2"/>
    <x v="8"/>
    <x v="0"/>
    <x v="8"/>
  </r>
  <r>
    <x v="2"/>
    <x v="9"/>
    <x v="0"/>
    <x v="9"/>
  </r>
  <r>
    <x v="2"/>
    <x v="10"/>
    <x v="0"/>
    <x v="10"/>
  </r>
  <r>
    <x v="2"/>
    <x v="11"/>
    <x v="0"/>
    <x v="11"/>
  </r>
  <r>
    <x v="2"/>
    <x v="12"/>
    <x v="0"/>
    <x v="12"/>
  </r>
  <r>
    <x v="2"/>
    <x v="13"/>
    <x v="0"/>
    <x v="13"/>
  </r>
  <r>
    <x v="2"/>
    <x v="14"/>
    <x v="0"/>
    <x v="14"/>
  </r>
  <r>
    <x v="2"/>
    <x v="15"/>
    <x v="0"/>
    <x v="15"/>
  </r>
  <r>
    <x v="2"/>
    <x v="16"/>
    <x v="0"/>
    <x v="16"/>
  </r>
  <r>
    <x v="2"/>
    <x v="17"/>
    <x v="0"/>
    <x v="17"/>
  </r>
  <r>
    <x v="2"/>
    <x v="18"/>
    <x v="0"/>
    <x v="18"/>
  </r>
  <r>
    <x v="2"/>
    <x v="19"/>
    <x v="0"/>
    <x v="19"/>
  </r>
  <r>
    <x v="2"/>
    <x v="20"/>
    <x v="0"/>
    <x v="20"/>
  </r>
  <r>
    <x v="2"/>
    <x v="21"/>
    <x v="0"/>
    <x v="21"/>
  </r>
  <r>
    <x v="2"/>
    <x v="22"/>
    <x v="0"/>
    <x v="22"/>
  </r>
  <r>
    <x v="2"/>
    <x v="23"/>
    <x v="0"/>
    <x v="23"/>
  </r>
  <r>
    <x v="2"/>
    <x v="24"/>
    <x v="0"/>
    <x v="24"/>
  </r>
  <r>
    <x v="2"/>
    <x v="25"/>
    <x v="0"/>
    <x v="25"/>
  </r>
  <r>
    <x v="2"/>
    <x v="26"/>
    <x v="0"/>
    <x v="26"/>
  </r>
  <r>
    <x v="2"/>
    <x v="27"/>
    <x v="0"/>
    <x v="27"/>
  </r>
  <r>
    <x v="2"/>
    <x v="28"/>
    <x v="0"/>
    <x v="28"/>
  </r>
  <r>
    <x v="2"/>
    <x v="29"/>
    <x v="0"/>
    <x v="29"/>
  </r>
  <r>
    <x v="2"/>
    <x v="30"/>
    <x v="0"/>
    <x v="30"/>
  </r>
  <r>
    <x v="2"/>
    <x v="31"/>
    <x v="0"/>
    <x v="31"/>
  </r>
  <r>
    <x v="3"/>
    <x v="32"/>
    <x v="0"/>
    <x v="32"/>
  </r>
  <r>
    <x v="3"/>
    <x v="33"/>
    <x v="0"/>
    <x v="33"/>
  </r>
  <r>
    <x v="3"/>
    <x v="34"/>
    <x v="0"/>
    <x v="34"/>
  </r>
  <r>
    <x v="3"/>
    <x v="35"/>
    <x v="0"/>
    <x v="35"/>
  </r>
  <r>
    <x v="3"/>
    <x v="36"/>
    <x v="0"/>
    <x v="36"/>
  </r>
  <r>
    <x v="4"/>
    <x v="37"/>
    <x v="0"/>
    <x v="37"/>
  </r>
  <r>
    <x v="4"/>
    <x v="38"/>
    <x v="0"/>
    <x v="38"/>
  </r>
  <r>
    <x v="4"/>
    <x v="39"/>
    <x v="0"/>
    <x v="39"/>
  </r>
  <r>
    <x v="5"/>
    <x v="40"/>
    <x v="0"/>
    <x v="40"/>
  </r>
  <r>
    <x v="5"/>
    <x v="41"/>
    <x v="0"/>
    <x v="41"/>
  </r>
  <r>
    <x v="5"/>
    <x v="42"/>
    <x v="0"/>
    <x v="42"/>
  </r>
  <r>
    <x v="6"/>
    <x v="43"/>
    <x v="0"/>
    <x v="43"/>
  </r>
  <r>
    <x v="6"/>
    <x v="44"/>
    <x v="0"/>
    <x v="44"/>
  </r>
  <r>
    <x v="6"/>
    <x v="45"/>
    <x v="0"/>
    <x v="45"/>
  </r>
  <r>
    <x v="6"/>
    <x v="46"/>
    <x v="0"/>
    <x v="46"/>
  </r>
  <r>
    <x v="6"/>
    <x v="47"/>
    <x v="0"/>
    <x v="47"/>
  </r>
  <r>
    <x v="7"/>
    <x v="48"/>
    <x v="0"/>
    <x v="48"/>
  </r>
  <r>
    <x v="7"/>
    <x v="49"/>
    <x v="0"/>
    <x v="49"/>
  </r>
  <r>
    <x v="8"/>
    <x v="50"/>
    <x v="0"/>
    <x v="50"/>
  </r>
  <r>
    <x v="8"/>
    <x v="51"/>
    <x v="0"/>
    <x v="51"/>
  </r>
  <r>
    <x v="8"/>
    <x v="52"/>
    <x v="0"/>
    <x v="52"/>
  </r>
  <r>
    <x v="8"/>
    <x v="53"/>
    <x v="0"/>
    <x v="53"/>
  </r>
  <r>
    <x v="8"/>
    <x v="54"/>
    <x v="0"/>
    <x v="54"/>
  </r>
  <r>
    <x v="8"/>
    <x v="55"/>
    <x v="0"/>
    <x v="55"/>
  </r>
  <r>
    <x v="9"/>
    <x v="56"/>
    <x v="0"/>
    <x v="56"/>
  </r>
  <r>
    <x v="9"/>
    <x v="57"/>
    <x v="0"/>
    <x v="57"/>
  </r>
  <r>
    <x v="9"/>
    <x v="58"/>
    <x v="0"/>
    <x v="58"/>
  </r>
  <r>
    <x v="10"/>
    <x v="59"/>
    <x v="0"/>
    <x v="59"/>
  </r>
  <r>
    <x v="11"/>
    <x v="60"/>
    <x v="0"/>
    <x v="60"/>
  </r>
  <r>
    <x v="11"/>
    <x v="61"/>
    <x v="0"/>
    <x v="61"/>
  </r>
  <r>
    <x v="11"/>
    <x v="62"/>
    <x v="0"/>
    <x v="62"/>
  </r>
  <r>
    <x v="11"/>
    <x v="63"/>
    <x v="0"/>
    <x v="63"/>
  </r>
  <r>
    <x v="11"/>
    <x v="64"/>
    <x v="0"/>
    <x v="64"/>
  </r>
  <r>
    <x v="11"/>
    <x v="65"/>
    <x v="0"/>
    <x v="65"/>
  </r>
  <r>
    <x v="11"/>
    <x v="66"/>
    <x v="0"/>
    <x v="66"/>
  </r>
  <r>
    <x v="11"/>
    <x v="67"/>
    <x v="0"/>
    <x v="67"/>
  </r>
  <r>
    <x v="11"/>
    <x v="68"/>
    <x v="0"/>
    <x v="68"/>
  </r>
  <r>
    <x v="11"/>
    <x v="69"/>
    <x v="0"/>
    <x v="69"/>
  </r>
  <r>
    <x v="11"/>
    <x v="70"/>
    <x v="0"/>
    <x v="70"/>
  </r>
  <r>
    <x v="11"/>
    <x v="71"/>
    <x v="0"/>
    <x v="71"/>
  </r>
  <r>
    <x v="11"/>
    <x v="72"/>
    <x v="0"/>
    <x v="72"/>
  </r>
  <r>
    <x v="12"/>
    <x v="73"/>
    <x v="0"/>
    <x v="73"/>
  </r>
  <r>
    <x v="12"/>
    <x v="74"/>
    <x v="0"/>
    <x v="74"/>
  </r>
  <r>
    <x v="12"/>
    <x v="75"/>
    <x v="0"/>
    <x v="75"/>
  </r>
  <r>
    <x v="12"/>
    <x v="76"/>
    <x v="0"/>
    <x v="76"/>
  </r>
  <r>
    <x v="12"/>
    <x v="77"/>
    <x v="0"/>
    <x v="77"/>
  </r>
  <r>
    <x v="13"/>
    <x v="78"/>
    <x v="0"/>
    <x v="78"/>
  </r>
  <r>
    <x v="13"/>
    <x v="79"/>
    <x v="0"/>
    <x v="79"/>
  </r>
  <r>
    <x v="13"/>
    <x v="80"/>
    <x v="0"/>
    <x v="80"/>
  </r>
  <r>
    <x v="13"/>
    <x v="81"/>
    <x v="0"/>
    <x v="81"/>
  </r>
  <r>
    <x v="13"/>
    <x v="82"/>
    <x v="0"/>
    <x v="82"/>
  </r>
  <r>
    <x v="13"/>
    <x v="83"/>
    <x v="0"/>
    <x v="83"/>
  </r>
  <r>
    <x v="13"/>
    <x v="84"/>
    <x v="0"/>
    <x v="84"/>
  </r>
  <r>
    <x v="13"/>
    <x v="85"/>
    <x v="0"/>
    <x v="85"/>
  </r>
  <r>
    <x v="13"/>
    <x v="86"/>
    <x v="0"/>
    <x v="86"/>
  </r>
  <r>
    <x v="14"/>
    <x v="87"/>
    <x v="0"/>
    <x v="87"/>
  </r>
  <r>
    <x v="0"/>
    <x v="0"/>
    <x v="1"/>
    <x v="88"/>
  </r>
  <r>
    <x v="0"/>
    <x v="0"/>
    <x v="2"/>
    <x v="89"/>
  </r>
  <r>
    <x v="0"/>
    <x v="0"/>
    <x v="3"/>
    <x v="90"/>
  </r>
  <r>
    <x v="0"/>
    <x v="0"/>
    <x v="4"/>
    <x v="91"/>
  </r>
  <r>
    <x v="0"/>
    <x v="0"/>
    <x v="5"/>
    <x v="92"/>
  </r>
  <r>
    <x v="0"/>
    <x v="0"/>
    <x v="6"/>
    <x v="93"/>
  </r>
  <r>
    <x v="0"/>
    <x v="0"/>
    <x v="7"/>
    <x v="94"/>
  </r>
  <r>
    <x v="0"/>
    <x v="1"/>
    <x v="8"/>
    <x v="95"/>
  </r>
  <r>
    <x v="0"/>
    <x v="1"/>
    <x v="9"/>
    <x v="96"/>
  </r>
  <r>
    <x v="0"/>
    <x v="1"/>
    <x v="10"/>
    <x v="97"/>
  </r>
  <r>
    <x v="0"/>
    <x v="1"/>
    <x v="11"/>
    <x v="98"/>
  </r>
  <r>
    <x v="0"/>
    <x v="2"/>
    <x v="12"/>
    <x v="99"/>
  </r>
  <r>
    <x v="0"/>
    <x v="2"/>
    <x v="13"/>
    <x v="100"/>
  </r>
  <r>
    <x v="1"/>
    <x v="3"/>
    <x v="14"/>
    <x v="101"/>
  </r>
  <r>
    <x v="1"/>
    <x v="4"/>
    <x v="15"/>
    <x v="4"/>
  </r>
  <r>
    <x v="1"/>
    <x v="5"/>
    <x v="16"/>
    <x v="102"/>
  </r>
  <r>
    <x v="1"/>
    <x v="5"/>
    <x v="17"/>
    <x v="103"/>
  </r>
  <r>
    <x v="1"/>
    <x v="6"/>
    <x v="18"/>
    <x v="104"/>
  </r>
  <r>
    <x v="1"/>
    <x v="6"/>
    <x v="19"/>
    <x v="105"/>
  </r>
  <r>
    <x v="1"/>
    <x v="6"/>
    <x v="20"/>
    <x v="106"/>
  </r>
  <r>
    <x v="1"/>
    <x v="7"/>
    <x v="21"/>
    <x v="107"/>
  </r>
  <r>
    <x v="1"/>
    <x v="7"/>
    <x v="22"/>
    <x v="108"/>
  </r>
  <r>
    <x v="2"/>
    <x v="8"/>
    <x v="23"/>
    <x v="109"/>
  </r>
  <r>
    <x v="2"/>
    <x v="8"/>
    <x v="24"/>
    <x v="110"/>
  </r>
  <r>
    <x v="2"/>
    <x v="8"/>
    <x v="25"/>
    <x v="111"/>
  </r>
  <r>
    <x v="2"/>
    <x v="8"/>
    <x v="26"/>
    <x v="112"/>
  </r>
  <r>
    <x v="2"/>
    <x v="8"/>
    <x v="27"/>
    <x v="113"/>
  </r>
  <r>
    <x v="2"/>
    <x v="8"/>
    <x v="28"/>
    <x v="114"/>
  </r>
  <r>
    <x v="2"/>
    <x v="8"/>
    <x v="29"/>
    <x v="115"/>
  </r>
  <r>
    <x v="2"/>
    <x v="8"/>
    <x v="30"/>
    <x v="116"/>
  </r>
  <r>
    <x v="2"/>
    <x v="8"/>
    <x v="31"/>
    <x v="117"/>
  </r>
  <r>
    <x v="2"/>
    <x v="9"/>
    <x v="32"/>
    <x v="118"/>
  </r>
  <r>
    <x v="2"/>
    <x v="10"/>
    <x v="33"/>
    <x v="119"/>
  </r>
  <r>
    <x v="2"/>
    <x v="11"/>
    <x v="34"/>
    <x v="120"/>
  </r>
  <r>
    <x v="2"/>
    <x v="11"/>
    <x v="35"/>
    <x v="121"/>
  </r>
  <r>
    <x v="2"/>
    <x v="12"/>
    <x v="36"/>
    <x v="122"/>
  </r>
  <r>
    <x v="2"/>
    <x v="12"/>
    <x v="37"/>
    <x v="123"/>
  </r>
  <r>
    <x v="2"/>
    <x v="12"/>
    <x v="38"/>
    <x v="124"/>
  </r>
  <r>
    <x v="2"/>
    <x v="13"/>
    <x v="39"/>
    <x v="125"/>
  </r>
  <r>
    <x v="2"/>
    <x v="13"/>
    <x v="40"/>
    <x v="126"/>
  </r>
  <r>
    <x v="2"/>
    <x v="14"/>
    <x v="41"/>
    <x v="127"/>
  </r>
  <r>
    <x v="2"/>
    <x v="14"/>
    <x v="42"/>
    <x v="128"/>
  </r>
  <r>
    <x v="2"/>
    <x v="14"/>
    <x v="43"/>
    <x v="129"/>
  </r>
  <r>
    <x v="2"/>
    <x v="14"/>
    <x v="44"/>
    <x v="130"/>
  </r>
  <r>
    <x v="2"/>
    <x v="14"/>
    <x v="45"/>
    <x v="131"/>
  </r>
  <r>
    <x v="2"/>
    <x v="15"/>
    <x v="46"/>
    <x v="15"/>
  </r>
  <r>
    <x v="2"/>
    <x v="16"/>
    <x v="47"/>
    <x v="132"/>
  </r>
  <r>
    <x v="2"/>
    <x v="16"/>
    <x v="48"/>
    <x v="133"/>
  </r>
  <r>
    <x v="2"/>
    <x v="17"/>
    <x v="49"/>
    <x v="134"/>
  </r>
  <r>
    <x v="2"/>
    <x v="17"/>
    <x v="50"/>
    <x v="135"/>
  </r>
  <r>
    <x v="2"/>
    <x v="18"/>
    <x v="51"/>
    <x v="136"/>
  </r>
  <r>
    <x v="2"/>
    <x v="18"/>
    <x v="52"/>
    <x v="137"/>
  </r>
  <r>
    <x v="2"/>
    <x v="18"/>
    <x v="53"/>
    <x v="138"/>
  </r>
  <r>
    <x v="2"/>
    <x v="19"/>
    <x v="54"/>
    <x v="139"/>
  </r>
  <r>
    <x v="2"/>
    <x v="20"/>
    <x v="55"/>
    <x v="140"/>
  </r>
  <r>
    <x v="2"/>
    <x v="20"/>
    <x v="56"/>
    <x v="141"/>
  </r>
  <r>
    <x v="2"/>
    <x v="21"/>
    <x v="57"/>
    <x v="142"/>
  </r>
  <r>
    <x v="2"/>
    <x v="21"/>
    <x v="58"/>
    <x v="143"/>
  </r>
  <r>
    <x v="2"/>
    <x v="22"/>
    <x v="59"/>
    <x v="144"/>
  </r>
  <r>
    <x v="2"/>
    <x v="22"/>
    <x v="60"/>
    <x v="145"/>
  </r>
  <r>
    <x v="2"/>
    <x v="22"/>
    <x v="61"/>
    <x v="146"/>
  </r>
  <r>
    <x v="2"/>
    <x v="23"/>
    <x v="62"/>
    <x v="147"/>
  </r>
  <r>
    <x v="2"/>
    <x v="23"/>
    <x v="63"/>
    <x v="148"/>
  </r>
  <r>
    <x v="2"/>
    <x v="23"/>
    <x v="64"/>
    <x v="149"/>
  </r>
  <r>
    <x v="2"/>
    <x v="24"/>
    <x v="65"/>
    <x v="150"/>
  </r>
  <r>
    <x v="2"/>
    <x v="24"/>
    <x v="66"/>
    <x v="151"/>
  </r>
  <r>
    <x v="2"/>
    <x v="24"/>
    <x v="67"/>
    <x v="152"/>
  </r>
  <r>
    <x v="2"/>
    <x v="24"/>
    <x v="68"/>
    <x v="153"/>
  </r>
  <r>
    <x v="2"/>
    <x v="24"/>
    <x v="69"/>
    <x v="154"/>
  </r>
  <r>
    <x v="2"/>
    <x v="24"/>
    <x v="70"/>
    <x v="155"/>
  </r>
  <r>
    <x v="2"/>
    <x v="24"/>
    <x v="71"/>
    <x v="156"/>
  </r>
  <r>
    <x v="2"/>
    <x v="25"/>
    <x v="72"/>
    <x v="157"/>
  </r>
  <r>
    <x v="2"/>
    <x v="25"/>
    <x v="73"/>
    <x v="158"/>
  </r>
  <r>
    <x v="2"/>
    <x v="25"/>
    <x v="74"/>
    <x v="159"/>
  </r>
  <r>
    <x v="2"/>
    <x v="25"/>
    <x v="75"/>
    <x v="160"/>
  </r>
  <r>
    <x v="2"/>
    <x v="25"/>
    <x v="76"/>
    <x v="161"/>
  </r>
  <r>
    <x v="2"/>
    <x v="25"/>
    <x v="77"/>
    <x v="162"/>
  </r>
  <r>
    <x v="2"/>
    <x v="26"/>
    <x v="78"/>
    <x v="163"/>
  </r>
  <r>
    <x v="2"/>
    <x v="26"/>
    <x v="79"/>
    <x v="164"/>
  </r>
  <r>
    <x v="2"/>
    <x v="27"/>
    <x v="80"/>
    <x v="165"/>
  </r>
  <r>
    <x v="2"/>
    <x v="27"/>
    <x v="81"/>
    <x v="166"/>
  </r>
  <r>
    <x v="2"/>
    <x v="27"/>
    <x v="82"/>
    <x v="167"/>
  </r>
  <r>
    <x v="2"/>
    <x v="28"/>
    <x v="83"/>
    <x v="168"/>
  </r>
  <r>
    <x v="2"/>
    <x v="28"/>
    <x v="84"/>
    <x v="169"/>
  </r>
  <r>
    <x v="2"/>
    <x v="28"/>
    <x v="85"/>
    <x v="170"/>
  </r>
  <r>
    <x v="2"/>
    <x v="29"/>
    <x v="86"/>
    <x v="171"/>
  </r>
  <r>
    <x v="2"/>
    <x v="29"/>
    <x v="87"/>
    <x v="172"/>
  </r>
  <r>
    <x v="2"/>
    <x v="30"/>
    <x v="88"/>
    <x v="173"/>
  </r>
  <r>
    <x v="2"/>
    <x v="30"/>
    <x v="89"/>
    <x v="174"/>
  </r>
  <r>
    <x v="2"/>
    <x v="30"/>
    <x v="90"/>
    <x v="175"/>
  </r>
  <r>
    <x v="2"/>
    <x v="30"/>
    <x v="91"/>
    <x v="176"/>
  </r>
  <r>
    <x v="2"/>
    <x v="30"/>
    <x v="92"/>
    <x v="177"/>
  </r>
  <r>
    <x v="2"/>
    <x v="30"/>
    <x v="93"/>
    <x v="178"/>
  </r>
  <r>
    <x v="2"/>
    <x v="31"/>
    <x v="94"/>
    <x v="179"/>
  </r>
  <r>
    <x v="2"/>
    <x v="31"/>
    <x v="95"/>
    <x v="180"/>
  </r>
  <r>
    <x v="3"/>
    <x v="32"/>
    <x v="96"/>
    <x v="181"/>
  </r>
  <r>
    <x v="3"/>
    <x v="32"/>
    <x v="97"/>
    <x v="182"/>
  </r>
  <r>
    <x v="3"/>
    <x v="32"/>
    <x v="98"/>
    <x v="183"/>
  </r>
  <r>
    <x v="3"/>
    <x v="33"/>
    <x v="99"/>
    <x v="33"/>
  </r>
  <r>
    <x v="3"/>
    <x v="34"/>
    <x v="100"/>
    <x v="34"/>
  </r>
  <r>
    <x v="3"/>
    <x v="35"/>
    <x v="101"/>
    <x v="184"/>
  </r>
  <r>
    <x v="3"/>
    <x v="35"/>
    <x v="102"/>
    <x v="185"/>
  </r>
  <r>
    <x v="3"/>
    <x v="35"/>
    <x v="103"/>
    <x v="186"/>
  </r>
  <r>
    <x v="3"/>
    <x v="36"/>
    <x v="104"/>
    <x v="187"/>
  </r>
  <r>
    <x v="4"/>
    <x v="37"/>
    <x v="105"/>
    <x v="188"/>
  </r>
  <r>
    <x v="4"/>
    <x v="38"/>
    <x v="106"/>
    <x v="189"/>
  </r>
  <r>
    <x v="4"/>
    <x v="38"/>
    <x v="107"/>
    <x v="190"/>
  </r>
  <r>
    <x v="4"/>
    <x v="38"/>
    <x v="108"/>
    <x v="191"/>
  </r>
  <r>
    <x v="4"/>
    <x v="39"/>
    <x v="109"/>
    <x v="192"/>
  </r>
  <r>
    <x v="4"/>
    <x v="39"/>
    <x v="110"/>
    <x v="193"/>
  </r>
  <r>
    <x v="4"/>
    <x v="39"/>
    <x v="111"/>
    <x v="194"/>
  </r>
  <r>
    <x v="4"/>
    <x v="39"/>
    <x v="112"/>
    <x v="195"/>
  </r>
  <r>
    <x v="5"/>
    <x v="40"/>
    <x v="113"/>
    <x v="196"/>
  </r>
  <r>
    <x v="5"/>
    <x v="40"/>
    <x v="114"/>
    <x v="197"/>
  </r>
  <r>
    <x v="5"/>
    <x v="40"/>
    <x v="115"/>
    <x v="198"/>
  </r>
  <r>
    <x v="5"/>
    <x v="40"/>
    <x v="116"/>
    <x v="199"/>
  </r>
  <r>
    <x v="5"/>
    <x v="41"/>
    <x v="117"/>
    <x v="200"/>
  </r>
  <r>
    <x v="5"/>
    <x v="41"/>
    <x v="118"/>
    <x v="201"/>
  </r>
  <r>
    <x v="5"/>
    <x v="41"/>
    <x v="119"/>
    <x v="202"/>
  </r>
  <r>
    <x v="5"/>
    <x v="41"/>
    <x v="120"/>
    <x v="203"/>
  </r>
  <r>
    <x v="5"/>
    <x v="41"/>
    <x v="121"/>
    <x v="204"/>
  </r>
  <r>
    <x v="5"/>
    <x v="41"/>
    <x v="122"/>
    <x v="205"/>
  </r>
  <r>
    <x v="5"/>
    <x v="41"/>
    <x v="123"/>
    <x v="206"/>
  </r>
  <r>
    <x v="5"/>
    <x v="42"/>
    <x v="124"/>
    <x v="207"/>
  </r>
  <r>
    <x v="5"/>
    <x v="42"/>
    <x v="125"/>
    <x v="208"/>
  </r>
  <r>
    <x v="5"/>
    <x v="42"/>
    <x v="126"/>
    <x v="209"/>
  </r>
  <r>
    <x v="5"/>
    <x v="42"/>
    <x v="127"/>
    <x v="210"/>
  </r>
  <r>
    <x v="5"/>
    <x v="42"/>
    <x v="128"/>
    <x v="211"/>
  </r>
  <r>
    <x v="5"/>
    <x v="42"/>
    <x v="129"/>
    <x v="212"/>
  </r>
  <r>
    <x v="5"/>
    <x v="42"/>
    <x v="130"/>
    <x v="213"/>
  </r>
  <r>
    <x v="5"/>
    <x v="42"/>
    <x v="131"/>
    <x v="214"/>
  </r>
  <r>
    <x v="5"/>
    <x v="42"/>
    <x v="132"/>
    <x v="215"/>
  </r>
  <r>
    <x v="6"/>
    <x v="43"/>
    <x v="133"/>
    <x v="216"/>
  </r>
  <r>
    <x v="6"/>
    <x v="43"/>
    <x v="134"/>
    <x v="217"/>
  </r>
  <r>
    <x v="6"/>
    <x v="43"/>
    <x v="135"/>
    <x v="218"/>
  </r>
  <r>
    <x v="6"/>
    <x v="44"/>
    <x v="136"/>
    <x v="219"/>
  </r>
  <r>
    <x v="6"/>
    <x v="44"/>
    <x v="137"/>
    <x v="220"/>
  </r>
  <r>
    <x v="6"/>
    <x v="45"/>
    <x v="138"/>
    <x v="221"/>
  </r>
  <r>
    <x v="6"/>
    <x v="45"/>
    <x v="139"/>
    <x v="222"/>
  </r>
  <r>
    <x v="6"/>
    <x v="46"/>
    <x v="140"/>
    <x v="223"/>
  </r>
  <r>
    <x v="6"/>
    <x v="46"/>
    <x v="141"/>
    <x v="224"/>
  </r>
  <r>
    <x v="6"/>
    <x v="47"/>
    <x v="142"/>
    <x v="225"/>
  </r>
  <r>
    <x v="6"/>
    <x v="47"/>
    <x v="143"/>
    <x v="226"/>
  </r>
  <r>
    <x v="7"/>
    <x v="48"/>
    <x v="144"/>
    <x v="227"/>
  </r>
  <r>
    <x v="7"/>
    <x v="48"/>
    <x v="145"/>
    <x v="228"/>
  </r>
  <r>
    <x v="7"/>
    <x v="48"/>
    <x v="146"/>
    <x v="229"/>
  </r>
  <r>
    <x v="7"/>
    <x v="48"/>
    <x v="147"/>
    <x v="230"/>
  </r>
  <r>
    <x v="7"/>
    <x v="49"/>
    <x v="148"/>
    <x v="231"/>
  </r>
  <r>
    <x v="7"/>
    <x v="49"/>
    <x v="149"/>
    <x v="232"/>
  </r>
  <r>
    <x v="7"/>
    <x v="49"/>
    <x v="150"/>
    <x v="233"/>
  </r>
  <r>
    <x v="8"/>
    <x v="50"/>
    <x v="151"/>
    <x v="234"/>
  </r>
  <r>
    <x v="8"/>
    <x v="50"/>
    <x v="152"/>
    <x v="235"/>
  </r>
  <r>
    <x v="8"/>
    <x v="51"/>
    <x v="153"/>
    <x v="236"/>
  </r>
  <r>
    <x v="8"/>
    <x v="51"/>
    <x v="154"/>
    <x v="237"/>
  </r>
  <r>
    <x v="8"/>
    <x v="52"/>
    <x v="155"/>
    <x v="238"/>
  </r>
  <r>
    <x v="8"/>
    <x v="52"/>
    <x v="156"/>
    <x v="239"/>
  </r>
  <r>
    <x v="8"/>
    <x v="53"/>
    <x v="157"/>
    <x v="240"/>
  </r>
  <r>
    <x v="8"/>
    <x v="53"/>
    <x v="158"/>
    <x v="241"/>
  </r>
  <r>
    <x v="8"/>
    <x v="53"/>
    <x v="159"/>
    <x v="242"/>
  </r>
  <r>
    <x v="8"/>
    <x v="53"/>
    <x v="160"/>
    <x v="243"/>
  </r>
  <r>
    <x v="8"/>
    <x v="54"/>
    <x v="161"/>
    <x v="244"/>
  </r>
  <r>
    <x v="8"/>
    <x v="55"/>
    <x v="162"/>
    <x v="245"/>
  </r>
  <r>
    <x v="8"/>
    <x v="55"/>
    <x v="163"/>
    <x v="246"/>
  </r>
  <r>
    <x v="9"/>
    <x v="56"/>
    <x v="164"/>
    <x v="247"/>
  </r>
  <r>
    <x v="9"/>
    <x v="56"/>
    <x v="165"/>
    <x v="248"/>
  </r>
  <r>
    <x v="9"/>
    <x v="56"/>
    <x v="166"/>
    <x v="249"/>
  </r>
  <r>
    <x v="9"/>
    <x v="56"/>
    <x v="167"/>
    <x v="250"/>
  </r>
  <r>
    <x v="9"/>
    <x v="57"/>
    <x v="168"/>
    <x v="251"/>
  </r>
  <r>
    <x v="9"/>
    <x v="57"/>
    <x v="169"/>
    <x v="252"/>
  </r>
  <r>
    <x v="9"/>
    <x v="57"/>
    <x v="170"/>
    <x v="253"/>
  </r>
  <r>
    <x v="9"/>
    <x v="58"/>
    <x v="171"/>
    <x v="254"/>
  </r>
  <r>
    <x v="9"/>
    <x v="58"/>
    <x v="172"/>
    <x v="255"/>
  </r>
  <r>
    <x v="9"/>
    <x v="58"/>
    <x v="173"/>
    <x v="256"/>
  </r>
  <r>
    <x v="10"/>
    <x v="59"/>
    <x v="174"/>
    <x v="257"/>
  </r>
  <r>
    <x v="10"/>
    <x v="59"/>
    <x v="175"/>
    <x v="258"/>
  </r>
  <r>
    <x v="11"/>
    <x v="60"/>
    <x v="176"/>
    <x v="259"/>
  </r>
  <r>
    <x v="11"/>
    <x v="60"/>
    <x v="177"/>
    <x v="260"/>
  </r>
  <r>
    <x v="11"/>
    <x v="61"/>
    <x v="178"/>
    <x v="261"/>
  </r>
  <r>
    <x v="11"/>
    <x v="61"/>
    <x v="179"/>
    <x v="262"/>
  </r>
  <r>
    <x v="11"/>
    <x v="62"/>
    <x v="180"/>
    <x v="263"/>
  </r>
  <r>
    <x v="11"/>
    <x v="62"/>
    <x v="181"/>
    <x v="264"/>
  </r>
  <r>
    <x v="11"/>
    <x v="63"/>
    <x v="182"/>
    <x v="265"/>
  </r>
  <r>
    <x v="11"/>
    <x v="63"/>
    <x v="183"/>
    <x v="266"/>
  </r>
  <r>
    <x v="11"/>
    <x v="64"/>
    <x v="184"/>
    <x v="267"/>
  </r>
  <r>
    <x v="11"/>
    <x v="64"/>
    <x v="185"/>
    <x v="268"/>
  </r>
  <r>
    <x v="11"/>
    <x v="65"/>
    <x v="186"/>
    <x v="269"/>
  </r>
  <r>
    <x v="11"/>
    <x v="65"/>
    <x v="187"/>
    <x v="270"/>
  </r>
  <r>
    <x v="11"/>
    <x v="65"/>
    <x v="188"/>
    <x v="271"/>
  </r>
  <r>
    <x v="11"/>
    <x v="66"/>
    <x v="189"/>
    <x v="272"/>
  </r>
  <r>
    <x v="11"/>
    <x v="67"/>
    <x v="190"/>
    <x v="273"/>
  </r>
  <r>
    <x v="11"/>
    <x v="67"/>
    <x v="191"/>
    <x v="274"/>
  </r>
  <r>
    <x v="11"/>
    <x v="67"/>
    <x v="192"/>
    <x v="275"/>
  </r>
  <r>
    <x v="11"/>
    <x v="68"/>
    <x v="193"/>
    <x v="276"/>
  </r>
  <r>
    <x v="11"/>
    <x v="68"/>
    <x v="194"/>
    <x v="277"/>
  </r>
  <r>
    <x v="11"/>
    <x v="68"/>
    <x v="195"/>
    <x v="278"/>
  </r>
  <r>
    <x v="11"/>
    <x v="69"/>
    <x v="196"/>
    <x v="279"/>
  </r>
  <r>
    <x v="11"/>
    <x v="69"/>
    <x v="197"/>
    <x v="280"/>
  </r>
  <r>
    <x v="11"/>
    <x v="70"/>
    <x v="198"/>
    <x v="281"/>
  </r>
  <r>
    <x v="11"/>
    <x v="70"/>
    <x v="199"/>
    <x v="282"/>
  </r>
  <r>
    <x v="11"/>
    <x v="70"/>
    <x v="200"/>
    <x v="283"/>
  </r>
  <r>
    <x v="11"/>
    <x v="71"/>
    <x v="201"/>
    <x v="284"/>
  </r>
  <r>
    <x v="11"/>
    <x v="71"/>
    <x v="202"/>
    <x v="285"/>
  </r>
  <r>
    <x v="11"/>
    <x v="71"/>
    <x v="203"/>
    <x v="286"/>
  </r>
  <r>
    <x v="11"/>
    <x v="72"/>
    <x v="204"/>
    <x v="287"/>
  </r>
  <r>
    <x v="11"/>
    <x v="72"/>
    <x v="205"/>
    <x v="288"/>
  </r>
  <r>
    <x v="11"/>
    <x v="72"/>
    <x v="206"/>
    <x v="289"/>
  </r>
  <r>
    <x v="11"/>
    <x v="72"/>
    <x v="207"/>
    <x v="290"/>
  </r>
  <r>
    <x v="12"/>
    <x v="73"/>
    <x v="208"/>
    <x v="291"/>
  </r>
  <r>
    <x v="12"/>
    <x v="73"/>
    <x v="209"/>
    <x v="292"/>
  </r>
  <r>
    <x v="12"/>
    <x v="73"/>
    <x v="210"/>
    <x v="293"/>
  </r>
  <r>
    <x v="12"/>
    <x v="74"/>
    <x v="211"/>
    <x v="294"/>
  </r>
  <r>
    <x v="12"/>
    <x v="74"/>
    <x v="212"/>
    <x v="295"/>
  </r>
  <r>
    <x v="12"/>
    <x v="74"/>
    <x v="213"/>
    <x v="296"/>
  </r>
  <r>
    <x v="12"/>
    <x v="74"/>
    <x v="214"/>
    <x v="297"/>
  </r>
  <r>
    <x v="12"/>
    <x v="74"/>
    <x v="215"/>
    <x v="298"/>
  </r>
  <r>
    <x v="12"/>
    <x v="74"/>
    <x v="216"/>
    <x v="299"/>
  </r>
  <r>
    <x v="12"/>
    <x v="75"/>
    <x v="217"/>
    <x v="300"/>
  </r>
  <r>
    <x v="12"/>
    <x v="75"/>
    <x v="218"/>
    <x v="301"/>
  </r>
  <r>
    <x v="12"/>
    <x v="75"/>
    <x v="219"/>
    <x v="302"/>
  </r>
  <r>
    <x v="12"/>
    <x v="76"/>
    <x v="220"/>
    <x v="303"/>
  </r>
  <r>
    <x v="12"/>
    <x v="76"/>
    <x v="221"/>
    <x v="304"/>
  </r>
  <r>
    <x v="12"/>
    <x v="76"/>
    <x v="222"/>
    <x v="305"/>
  </r>
  <r>
    <x v="12"/>
    <x v="76"/>
    <x v="223"/>
    <x v="306"/>
  </r>
  <r>
    <x v="12"/>
    <x v="77"/>
    <x v="224"/>
    <x v="307"/>
  </r>
  <r>
    <x v="12"/>
    <x v="77"/>
    <x v="225"/>
    <x v="308"/>
  </r>
  <r>
    <x v="13"/>
    <x v="78"/>
    <x v="226"/>
    <x v="309"/>
  </r>
  <r>
    <x v="13"/>
    <x v="79"/>
    <x v="227"/>
    <x v="310"/>
  </r>
  <r>
    <x v="13"/>
    <x v="80"/>
    <x v="228"/>
    <x v="311"/>
  </r>
  <r>
    <x v="13"/>
    <x v="81"/>
    <x v="229"/>
    <x v="312"/>
  </r>
  <r>
    <x v="13"/>
    <x v="81"/>
    <x v="230"/>
    <x v="313"/>
  </r>
  <r>
    <x v="13"/>
    <x v="82"/>
    <x v="231"/>
    <x v="314"/>
  </r>
  <r>
    <x v="13"/>
    <x v="82"/>
    <x v="232"/>
    <x v="315"/>
  </r>
  <r>
    <x v="13"/>
    <x v="82"/>
    <x v="233"/>
    <x v="316"/>
  </r>
  <r>
    <x v="13"/>
    <x v="83"/>
    <x v="234"/>
    <x v="317"/>
  </r>
  <r>
    <x v="13"/>
    <x v="83"/>
    <x v="235"/>
    <x v="318"/>
  </r>
  <r>
    <x v="13"/>
    <x v="84"/>
    <x v="236"/>
    <x v="319"/>
  </r>
  <r>
    <x v="13"/>
    <x v="85"/>
    <x v="237"/>
    <x v="320"/>
  </r>
  <r>
    <x v="13"/>
    <x v="86"/>
    <x v="238"/>
    <x v="321"/>
  </r>
  <r>
    <x v="14"/>
    <x v="87"/>
    <x v="239"/>
    <x v="87"/>
  </r>
  <r>
    <x v="0"/>
    <x v="88"/>
    <x v="0"/>
    <x v="322"/>
  </r>
  <r>
    <x v="1"/>
    <x v="88"/>
    <x v="0"/>
    <x v="323"/>
  </r>
  <r>
    <x v="2"/>
    <x v="88"/>
    <x v="0"/>
    <x v="324"/>
  </r>
  <r>
    <x v="3"/>
    <x v="88"/>
    <x v="0"/>
    <x v="325"/>
  </r>
  <r>
    <x v="4"/>
    <x v="88"/>
    <x v="0"/>
    <x v="326"/>
  </r>
  <r>
    <x v="5"/>
    <x v="88"/>
    <x v="0"/>
    <x v="327"/>
  </r>
  <r>
    <x v="6"/>
    <x v="88"/>
    <x v="0"/>
    <x v="328"/>
  </r>
  <r>
    <x v="7"/>
    <x v="88"/>
    <x v="0"/>
    <x v="329"/>
  </r>
  <r>
    <x v="8"/>
    <x v="88"/>
    <x v="0"/>
    <x v="330"/>
  </r>
  <r>
    <x v="9"/>
    <x v="88"/>
    <x v="0"/>
    <x v="331"/>
  </r>
  <r>
    <x v="10"/>
    <x v="88"/>
    <x v="0"/>
    <x v="332"/>
  </r>
  <r>
    <x v="13"/>
    <x v="88"/>
    <x v="0"/>
    <x v="333"/>
  </r>
  <r>
    <x v="11"/>
    <x v="88"/>
    <x v="0"/>
    <x v="334"/>
  </r>
  <r>
    <x v="12"/>
    <x v="88"/>
    <x v="0"/>
    <x v="335"/>
  </r>
  <r>
    <x v="14"/>
    <x v="88"/>
    <x v="0"/>
    <x v="87"/>
  </r>
  <r>
    <x v="0"/>
    <x v="0"/>
    <x v="1"/>
    <x v="88"/>
  </r>
  <r>
    <x v="0"/>
    <x v="0"/>
    <x v="2"/>
    <x v="89"/>
  </r>
  <r>
    <x v="0"/>
    <x v="0"/>
    <x v="3"/>
    <x v="90"/>
  </r>
  <r>
    <x v="0"/>
    <x v="0"/>
    <x v="4"/>
    <x v="91"/>
  </r>
  <r>
    <x v="0"/>
    <x v="0"/>
    <x v="5"/>
    <x v="92"/>
  </r>
  <r>
    <x v="0"/>
    <x v="0"/>
    <x v="6"/>
    <x v="93"/>
  </r>
  <r>
    <x v="0"/>
    <x v="0"/>
    <x v="7"/>
    <x v="94"/>
  </r>
  <r>
    <x v="0"/>
    <x v="1"/>
    <x v="8"/>
    <x v="95"/>
  </r>
  <r>
    <x v="0"/>
    <x v="1"/>
    <x v="9"/>
    <x v="96"/>
  </r>
  <r>
    <x v="0"/>
    <x v="1"/>
    <x v="10"/>
    <x v="97"/>
  </r>
  <r>
    <x v="0"/>
    <x v="1"/>
    <x v="11"/>
    <x v="98"/>
  </r>
  <r>
    <x v="0"/>
    <x v="2"/>
    <x v="12"/>
    <x v="99"/>
  </r>
  <r>
    <x v="0"/>
    <x v="2"/>
    <x v="13"/>
    <x v="100"/>
  </r>
  <r>
    <x v="1"/>
    <x v="3"/>
    <x v="14"/>
    <x v="101"/>
  </r>
  <r>
    <x v="1"/>
    <x v="4"/>
    <x v="15"/>
    <x v="4"/>
  </r>
  <r>
    <x v="1"/>
    <x v="5"/>
    <x v="16"/>
    <x v="102"/>
  </r>
  <r>
    <x v="1"/>
    <x v="5"/>
    <x v="17"/>
    <x v="103"/>
  </r>
  <r>
    <x v="1"/>
    <x v="6"/>
    <x v="18"/>
    <x v="104"/>
  </r>
  <r>
    <x v="1"/>
    <x v="6"/>
    <x v="19"/>
    <x v="105"/>
  </r>
  <r>
    <x v="1"/>
    <x v="6"/>
    <x v="20"/>
    <x v="106"/>
  </r>
  <r>
    <x v="1"/>
    <x v="7"/>
    <x v="21"/>
    <x v="107"/>
  </r>
  <r>
    <x v="1"/>
    <x v="7"/>
    <x v="22"/>
    <x v="108"/>
  </r>
  <r>
    <x v="2"/>
    <x v="8"/>
    <x v="23"/>
    <x v="109"/>
  </r>
  <r>
    <x v="2"/>
    <x v="8"/>
    <x v="24"/>
    <x v="110"/>
  </r>
  <r>
    <x v="2"/>
    <x v="8"/>
    <x v="25"/>
    <x v="111"/>
  </r>
  <r>
    <x v="2"/>
    <x v="8"/>
    <x v="26"/>
    <x v="112"/>
  </r>
  <r>
    <x v="2"/>
    <x v="8"/>
    <x v="27"/>
    <x v="113"/>
  </r>
  <r>
    <x v="2"/>
    <x v="8"/>
    <x v="28"/>
    <x v="114"/>
  </r>
  <r>
    <x v="2"/>
    <x v="8"/>
    <x v="29"/>
    <x v="115"/>
  </r>
  <r>
    <x v="2"/>
    <x v="8"/>
    <x v="30"/>
    <x v="116"/>
  </r>
  <r>
    <x v="2"/>
    <x v="8"/>
    <x v="31"/>
    <x v="117"/>
  </r>
  <r>
    <x v="2"/>
    <x v="9"/>
    <x v="32"/>
    <x v="118"/>
  </r>
  <r>
    <x v="2"/>
    <x v="10"/>
    <x v="33"/>
    <x v="119"/>
  </r>
  <r>
    <x v="2"/>
    <x v="11"/>
    <x v="34"/>
    <x v="120"/>
  </r>
  <r>
    <x v="2"/>
    <x v="11"/>
    <x v="35"/>
    <x v="121"/>
  </r>
  <r>
    <x v="2"/>
    <x v="12"/>
    <x v="36"/>
    <x v="122"/>
  </r>
  <r>
    <x v="2"/>
    <x v="12"/>
    <x v="37"/>
    <x v="123"/>
  </r>
  <r>
    <x v="2"/>
    <x v="12"/>
    <x v="38"/>
    <x v="124"/>
  </r>
  <r>
    <x v="2"/>
    <x v="13"/>
    <x v="39"/>
    <x v="125"/>
  </r>
  <r>
    <x v="2"/>
    <x v="13"/>
    <x v="40"/>
    <x v="126"/>
  </r>
  <r>
    <x v="2"/>
    <x v="14"/>
    <x v="41"/>
    <x v="127"/>
  </r>
  <r>
    <x v="2"/>
    <x v="14"/>
    <x v="42"/>
    <x v="128"/>
  </r>
  <r>
    <x v="2"/>
    <x v="14"/>
    <x v="43"/>
    <x v="129"/>
  </r>
  <r>
    <x v="2"/>
    <x v="14"/>
    <x v="44"/>
    <x v="130"/>
  </r>
  <r>
    <x v="2"/>
    <x v="14"/>
    <x v="45"/>
    <x v="131"/>
  </r>
  <r>
    <x v="2"/>
    <x v="15"/>
    <x v="46"/>
    <x v="15"/>
  </r>
  <r>
    <x v="2"/>
    <x v="16"/>
    <x v="47"/>
    <x v="132"/>
  </r>
  <r>
    <x v="2"/>
    <x v="16"/>
    <x v="48"/>
    <x v="133"/>
  </r>
  <r>
    <x v="2"/>
    <x v="17"/>
    <x v="49"/>
    <x v="134"/>
  </r>
  <r>
    <x v="2"/>
    <x v="17"/>
    <x v="50"/>
    <x v="135"/>
  </r>
  <r>
    <x v="2"/>
    <x v="18"/>
    <x v="51"/>
    <x v="136"/>
  </r>
  <r>
    <x v="2"/>
    <x v="18"/>
    <x v="52"/>
    <x v="137"/>
  </r>
  <r>
    <x v="2"/>
    <x v="18"/>
    <x v="53"/>
    <x v="138"/>
  </r>
  <r>
    <x v="2"/>
    <x v="19"/>
    <x v="54"/>
    <x v="139"/>
  </r>
  <r>
    <x v="2"/>
    <x v="20"/>
    <x v="55"/>
    <x v="140"/>
  </r>
  <r>
    <x v="2"/>
    <x v="20"/>
    <x v="56"/>
    <x v="141"/>
  </r>
  <r>
    <x v="2"/>
    <x v="21"/>
    <x v="57"/>
    <x v="142"/>
  </r>
  <r>
    <x v="2"/>
    <x v="21"/>
    <x v="58"/>
    <x v="143"/>
  </r>
  <r>
    <x v="2"/>
    <x v="22"/>
    <x v="59"/>
    <x v="144"/>
  </r>
  <r>
    <x v="2"/>
    <x v="22"/>
    <x v="60"/>
    <x v="145"/>
  </r>
  <r>
    <x v="2"/>
    <x v="22"/>
    <x v="61"/>
    <x v="146"/>
  </r>
  <r>
    <x v="2"/>
    <x v="23"/>
    <x v="62"/>
    <x v="147"/>
  </r>
  <r>
    <x v="2"/>
    <x v="23"/>
    <x v="63"/>
    <x v="148"/>
  </r>
  <r>
    <x v="2"/>
    <x v="23"/>
    <x v="64"/>
    <x v="149"/>
  </r>
  <r>
    <x v="2"/>
    <x v="24"/>
    <x v="65"/>
    <x v="150"/>
  </r>
  <r>
    <x v="2"/>
    <x v="24"/>
    <x v="66"/>
    <x v="151"/>
  </r>
  <r>
    <x v="2"/>
    <x v="24"/>
    <x v="67"/>
    <x v="152"/>
  </r>
  <r>
    <x v="2"/>
    <x v="24"/>
    <x v="68"/>
    <x v="153"/>
  </r>
  <r>
    <x v="2"/>
    <x v="24"/>
    <x v="69"/>
    <x v="154"/>
  </r>
  <r>
    <x v="2"/>
    <x v="24"/>
    <x v="70"/>
    <x v="155"/>
  </r>
  <r>
    <x v="2"/>
    <x v="24"/>
    <x v="71"/>
    <x v="156"/>
  </r>
  <r>
    <x v="2"/>
    <x v="25"/>
    <x v="72"/>
    <x v="157"/>
  </r>
  <r>
    <x v="2"/>
    <x v="25"/>
    <x v="73"/>
    <x v="158"/>
  </r>
  <r>
    <x v="2"/>
    <x v="25"/>
    <x v="74"/>
    <x v="159"/>
  </r>
  <r>
    <x v="2"/>
    <x v="25"/>
    <x v="75"/>
    <x v="160"/>
  </r>
  <r>
    <x v="2"/>
    <x v="25"/>
    <x v="76"/>
    <x v="161"/>
  </r>
  <r>
    <x v="2"/>
    <x v="25"/>
    <x v="77"/>
    <x v="162"/>
  </r>
  <r>
    <x v="2"/>
    <x v="26"/>
    <x v="78"/>
    <x v="163"/>
  </r>
  <r>
    <x v="2"/>
    <x v="26"/>
    <x v="79"/>
    <x v="164"/>
  </r>
  <r>
    <x v="2"/>
    <x v="27"/>
    <x v="80"/>
    <x v="165"/>
  </r>
  <r>
    <x v="2"/>
    <x v="27"/>
    <x v="81"/>
    <x v="166"/>
  </r>
  <r>
    <x v="2"/>
    <x v="27"/>
    <x v="82"/>
    <x v="167"/>
  </r>
  <r>
    <x v="2"/>
    <x v="28"/>
    <x v="83"/>
    <x v="168"/>
  </r>
  <r>
    <x v="2"/>
    <x v="28"/>
    <x v="84"/>
    <x v="169"/>
  </r>
  <r>
    <x v="2"/>
    <x v="28"/>
    <x v="85"/>
    <x v="170"/>
  </r>
  <r>
    <x v="2"/>
    <x v="29"/>
    <x v="86"/>
    <x v="171"/>
  </r>
  <r>
    <x v="2"/>
    <x v="29"/>
    <x v="87"/>
    <x v="172"/>
  </r>
  <r>
    <x v="2"/>
    <x v="30"/>
    <x v="88"/>
    <x v="173"/>
  </r>
  <r>
    <x v="2"/>
    <x v="30"/>
    <x v="89"/>
    <x v="174"/>
  </r>
  <r>
    <x v="2"/>
    <x v="30"/>
    <x v="90"/>
    <x v="175"/>
  </r>
  <r>
    <x v="2"/>
    <x v="30"/>
    <x v="91"/>
    <x v="176"/>
  </r>
  <r>
    <x v="2"/>
    <x v="30"/>
    <x v="92"/>
    <x v="177"/>
  </r>
  <r>
    <x v="2"/>
    <x v="30"/>
    <x v="93"/>
    <x v="178"/>
  </r>
  <r>
    <x v="2"/>
    <x v="31"/>
    <x v="94"/>
    <x v="179"/>
  </r>
  <r>
    <x v="2"/>
    <x v="31"/>
    <x v="95"/>
    <x v="180"/>
  </r>
  <r>
    <x v="3"/>
    <x v="32"/>
    <x v="96"/>
    <x v="181"/>
  </r>
  <r>
    <x v="3"/>
    <x v="32"/>
    <x v="97"/>
    <x v="182"/>
  </r>
  <r>
    <x v="3"/>
    <x v="32"/>
    <x v="98"/>
    <x v="183"/>
  </r>
  <r>
    <x v="3"/>
    <x v="33"/>
    <x v="99"/>
    <x v="33"/>
  </r>
  <r>
    <x v="3"/>
    <x v="34"/>
    <x v="100"/>
    <x v="34"/>
  </r>
  <r>
    <x v="3"/>
    <x v="35"/>
    <x v="101"/>
    <x v="184"/>
  </r>
  <r>
    <x v="3"/>
    <x v="35"/>
    <x v="102"/>
    <x v="185"/>
  </r>
  <r>
    <x v="3"/>
    <x v="35"/>
    <x v="103"/>
    <x v="186"/>
  </r>
  <r>
    <x v="3"/>
    <x v="36"/>
    <x v="104"/>
    <x v="187"/>
  </r>
  <r>
    <x v="4"/>
    <x v="37"/>
    <x v="105"/>
    <x v="188"/>
  </r>
  <r>
    <x v="4"/>
    <x v="38"/>
    <x v="106"/>
    <x v="189"/>
  </r>
  <r>
    <x v="4"/>
    <x v="38"/>
    <x v="107"/>
    <x v="190"/>
  </r>
  <r>
    <x v="4"/>
    <x v="38"/>
    <x v="108"/>
    <x v="191"/>
  </r>
  <r>
    <x v="4"/>
    <x v="39"/>
    <x v="109"/>
    <x v="192"/>
  </r>
  <r>
    <x v="4"/>
    <x v="39"/>
    <x v="110"/>
    <x v="193"/>
  </r>
  <r>
    <x v="4"/>
    <x v="39"/>
    <x v="111"/>
    <x v="194"/>
  </r>
  <r>
    <x v="4"/>
    <x v="39"/>
    <x v="112"/>
    <x v="195"/>
  </r>
  <r>
    <x v="5"/>
    <x v="40"/>
    <x v="113"/>
    <x v="196"/>
  </r>
  <r>
    <x v="5"/>
    <x v="40"/>
    <x v="114"/>
    <x v="197"/>
  </r>
  <r>
    <x v="5"/>
    <x v="40"/>
    <x v="115"/>
    <x v="198"/>
  </r>
  <r>
    <x v="5"/>
    <x v="40"/>
    <x v="116"/>
    <x v="199"/>
  </r>
  <r>
    <x v="5"/>
    <x v="41"/>
    <x v="117"/>
    <x v="200"/>
  </r>
  <r>
    <x v="5"/>
    <x v="41"/>
    <x v="118"/>
    <x v="201"/>
  </r>
  <r>
    <x v="5"/>
    <x v="41"/>
    <x v="119"/>
    <x v="202"/>
  </r>
  <r>
    <x v="5"/>
    <x v="41"/>
    <x v="120"/>
    <x v="203"/>
  </r>
  <r>
    <x v="5"/>
    <x v="41"/>
    <x v="121"/>
    <x v="204"/>
  </r>
  <r>
    <x v="5"/>
    <x v="41"/>
    <x v="122"/>
    <x v="205"/>
  </r>
  <r>
    <x v="5"/>
    <x v="41"/>
    <x v="123"/>
    <x v="206"/>
  </r>
  <r>
    <x v="5"/>
    <x v="42"/>
    <x v="124"/>
    <x v="207"/>
  </r>
  <r>
    <x v="5"/>
    <x v="42"/>
    <x v="125"/>
    <x v="208"/>
  </r>
  <r>
    <x v="5"/>
    <x v="42"/>
    <x v="126"/>
    <x v="209"/>
  </r>
  <r>
    <x v="5"/>
    <x v="42"/>
    <x v="127"/>
    <x v="210"/>
  </r>
  <r>
    <x v="5"/>
    <x v="42"/>
    <x v="128"/>
    <x v="211"/>
  </r>
  <r>
    <x v="5"/>
    <x v="42"/>
    <x v="129"/>
    <x v="212"/>
  </r>
  <r>
    <x v="5"/>
    <x v="42"/>
    <x v="130"/>
    <x v="213"/>
  </r>
  <r>
    <x v="5"/>
    <x v="42"/>
    <x v="131"/>
    <x v="214"/>
  </r>
  <r>
    <x v="5"/>
    <x v="42"/>
    <x v="132"/>
    <x v="215"/>
  </r>
  <r>
    <x v="6"/>
    <x v="43"/>
    <x v="133"/>
    <x v="216"/>
  </r>
  <r>
    <x v="6"/>
    <x v="43"/>
    <x v="134"/>
    <x v="217"/>
  </r>
  <r>
    <x v="6"/>
    <x v="43"/>
    <x v="135"/>
    <x v="218"/>
  </r>
  <r>
    <x v="6"/>
    <x v="44"/>
    <x v="136"/>
    <x v="219"/>
  </r>
  <r>
    <x v="6"/>
    <x v="44"/>
    <x v="137"/>
    <x v="220"/>
  </r>
  <r>
    <x v="6"/>
    <x v="45"/>
    <x v="138"/>
    <x v="221"/>
  </r>
  <r>
    <x v="6"/>
    <x v="45"/>
    <x v="139"/>
    <x v="222"/>
  </r>
  <r>
    <x v="6"/>
    <x v="46"/>
    <x v="140"/>
    <x v="223"/>
  </r>
  <r>
    <x v="6"/>
    <x v="46"/>
    <x v="141"/>
    <x v="224"/>
  </r>
  <r>
    <x v="6"/>
    <x v="47"/>
    <x v="142"/>
    <x v="225"/>
  </r>
  <r>
    <x v="6"/>
    <x v="47"/>
    <x v="143"/>
    <x v="226"/>
  </r>
  <r>
    <x v="7"/>
    <x v="48"/>
    <x v="144"/>
    <x v="227"/>
  </r>
  <r>
    <x v="7"/>
    <x v="48"/>
    <x v="145"/>
    <x v="228"/>
  </r>
  <r>
    <x v="7"/>
    <x v="48"/>
    <x v="146"/>
    <x v="229"/>
  </r>
  <r>
    <x v="7"/>
    <x v="48"/>
    <x v="147"/>
    <x v="230"/>
  </r>
  <r>
    <x v="7"/>
    <x v="49"/>
    <x v="148"/>
    <x v="231"/>
  </r>
  <r>
    <x v="7"/>
    <x v="49"/>
    <x v="149"/>
    <x v="232"/>
  </r>
  <r>
    <x v="7"/>
    <x v="49"/>
    <x v="150"/>
    <x v="233"/>
  </r>
  <r>
    <x v="8"/>
    <x v="50"/>
    <x v="151"/>
    <x v="234"/>
  </r>
  <r>
    <x v="8"/>
    <x v="50"/>
    <x v="152"/>
    <x v="235"/>
  </r>
  <r>
    <x v="8"/>
    <x v="51"/>
    <x v="153"/>
    <x v="236"/>
  </r>
  <r>
    <x v="8"/>
    <x v="51"/>
    <x v="154"/>
    <x v="237"/>
  </r>
  <r>
    <x v="8"/>
    <x v="52"/>
    <x v="155"/>
    <x v="238"/>
  </r>
  <r>
    <x v="8"/>
    <x v="52"/>
    <x v="156"/>
    <x v="239"/>
  </r>
  <r>
    <x v="8"/>
    <x v="53"/>
    <x v="157"/>
    <x v="240"/>
  </r>
  <r>
    <x v="8"/>
    <x v="53"/>
    <x v="158"/>
    <x v="241"/>
  </r>
  <r>
    <x v="8"/>
    <x v="53"/>
    <x v="159"/>
    <x v="242"/>
  </r>
  <r>
    <x v="8"/>
    <x v="53"/>
    <x v="160"/>
    <x v="243"/>
  </r>
  <r>
    <x v="8"/>
    <x v="54"/>
    <x v="161"/>
    <x v="244"/>
  </r>
  <r>
    <x v="8"/>
    <x v="55"/>
    <x v="162"/>
    <x v="245"/>
  </r>
  <r>
    <x v="8"/>
    <x v="55"/>
    <x v="163"/>
    <x v="246"/>
  </r>
  <r>
    <x v="9"/>
    <x v="56"/>
    <x v="164"/>
    <x v="247"/>
  </r>
  <r>
    <x v="9"/>
    <x v="56"/>
    <x v="165"/>
    <x v="248"/>
  </r>
  <r>
    <x v="9"/>
    <x v="56"/>
    <x v="166"/>
    <x v="249"/>
  </r>
  <r>
    <x v="9"/>
    <x v="56"/>
    <x v="167"/>
    <x v="250"/>
  </r>
  <r>
    <x v="9"/>
    <x v="57"/>
    <x v="168"/>
    <x v="251"/>
  </r>
  <r>
    <x v="9"/>
    <x v="57"/>
    <x v="169"/>
    <x v="252"/>
  </r>
  <r>
    <x v="9"/>
    <x v="57"/>
    <x v="170"/>
    <x v="253"/>
  </r>
  <r>
    <x v="9"/>
    <x v="58"/>
    <x v="171"/>
    <x v="254"/>
  </r>
  <r>
    <x v="9"/>
    <x v="58"/>
    <x v="172"/>
    <x v="255"/>
  </r>
  <r>
    <x v="9"/>
    <x v="58"/>
    <x v="173"/>
    <x v="256"/>
  </r>
  <r>
    <x v="10"/>
    <x v="59"/>
    <x v="174"/>
    <x v="257"/>
  </r>
  <r>
    <x v="10"/>
    <x v="59"/>
    <x v="175"/>
    <x v="258"/>
  </r>
  <r>
    <x v="11"/>
    <x v="60"/>
    <x v="176"/>
    <x v="259"/>
  </r>
  <r>
    <x v="11"/>
    <x v="60"/>
    <x v="177"/>
    <x v="260"/>
  </r>
  <r>
    <x v="11"/>
    <x v="61"/>
    <x v="178"/>
    <x v="261"/>
  </r>
  <r>
    <x v="11"/>
    <x v="61"/>
    <x v="179"/>
    <x v="262"/>
  </r>
  <r>
    <x v="11"/>
    <x v="62"/>
    <x v="180"/>
    <x v="263"/>
  </r>
  <r>
    <x v="11"/>
    <x v="62"/>
    <x v="181"/>
    <x v="264"/>
  </r>
  <r>
    <x v="11"/>
    <x v="63"/>
    <x v="182"/>
    <x v="265"/>
  </r>
  <r>
    <x v="11"/>
    <x v="63"/>
    <x v="183"/>
    <x v="266"/>
  </r>
  <r>
    <x v="11"/>
    <x v="64"/>
    <x v="184"/>
    <x v="267"/>
  </r>
  <r>
    <x v="11"/>
    <x v="64"/>
    <x v="185"/>
    <x v="268"/>
  </r>
  <r>
    <x v="11"/>
    <x v="65"/>
    <x v="186"/>
    <x v="269"/>
  </r>
  <r>
    <x v="11"/>
    <x v="65"/>
    <x v="187"/>
    <x v="270"/>
  </r>
  <r>
    <x v="11"/>
    <x v="65"/>
    <x v="188"/>
    <x v="271"/>
  </r>
  <r>
    <x v="11"/>
    <x v="66"/>
    <x v="189"/>
    <x v="272"/>
  </r>
  <r>
    <x v="11"/>
    <x v="67"/>
    <x v="190"/>
    <x v="273"/>
  </r>
  <r>
    <x v="11"/>
    <x v="67"/>
    <x v="191"/>
    <x v="274"/>
  </r>
  <r>
    <x v="11"/>
    <x v="67"/>
    <x v="192"/>
    <x v="275"/>
  </r>
  <r>
    <x v="11"/>
    <x v="68"/>
    <x v="193"/>
    <x v="276"/>
  </r>
  <r>
    <x v="11"/>
    <x v="68"/>
    <x v="194"/>
    <x v="277"/>
  </r>
  <r>
    <x v="11"/>
    <x v="68"/>
    <x v="195"/>
    <x v="278"/>
  </r>
  <r>
    <x v="11"/>
    <x v="69"/>
    <x v="196"/>
    <x v="279"/>
  </r>
  <r>
    <x v="11"/>
    <x v="69"/>
    <x v="197"/>
    <x v="280"/>
  </r>
  <r>
    <x v="11"/>
    <x v="70"/>
    <x v="198"/>
    <x v="281"/>
  </r>
  <r>
    <x v="11"/>
    <x v="70"/>
    <x v="199"/>
    <x v="282"/>
  </r>
  <r>
    <x v="11"/>
    <x v="70"/>
    <x v="200"/>
    <x v="283"/>
  </r>
  <r>
    <x v="11"/>
    <x v="71"/>
    <x v="201"/>
    <x v="284"/>
  </r>
  <r>
    <x v="11"/>
    <x v="71"/>
    <x v="202"/>
    <x v="285"/>
  </r>
  <r>
    <x v="11"/>
    <x v="71"/>
    <x v="203"/>
    <x v="286"/>
  </r>
  <r>
    <x v="11"/>
    <x v="72"/>
    <x v="204"/>
    <x v="287"/>
  </r>
  <r>
    <x v="11"/>
    <x v="72"/>
    <x v="205"/>
    <x v="288"/>
  </r>
  <r>
    <x v="11"/>
    <x v="72"/>
    <x v="206"/>
    <x v="289"/>
  </r>
  <r>
    <x v="11"/>
    <x v="72"/>
    <x v="207"/>
    <x v="290"/>
  </r>
  <r>
    <x v="12"/>
    <x v="73"/>
    <x v="208"/>
    <x v="291"/>
  </r>
  <r>
    <x v="12"/>
    <x v="73"/>
    <x v="209"/>
    <x v="292"/>
  </r>
  <r>
    <x v="12"/>
    <x v="73"/>
    <x v="210"/>
    <x v="293"/>
  </r>
  <r>
    <x v="12"/>
    <x v="74"/>
    <x v="211"/>
    <x v="294"/>
  </r>
  <r>
    <x v="12"/>
    <x v="74"/>
    <x v="212"/>
    <x v="295"/>
  </r>
  <r>
    <x v="12"/>
    <x v="74"/>
    <x v="213"/>
    <x v="296"/>
  </r>
  <r>
    <x v="12"/>
    <x v="74"/>
    <x v="214"/>
    <x v="297"/>
  </r>
  <r>
    <x v="12"/>
    <x v="74"/>
    <x v="215"/>
    <x v="298"/>
  </r>
  <r>
    <x v="12"/>
    <x v="74"/>
    <x v="216"/>
    <x v="299"/>
  </r>
  <r>
    <x v="12"/>
    <x v="75"/>
    <x v="217"/>
    <x v="300"/>
  </r>
  <r>
    <x v="12"/>
    <x v="75"/>
    <x v="218"/>
    <x v="301"/>
  </r>
  <r>
    <x v="12"/>
    <x v="75"/>
    <x v="219"/>
    <x v="302"/>
  </r>
  <r>
    <x v="12"/>
    <x v="76"/>
    <x v="220"/>
    <x v="303"/>
  </r>
  <r>
    <x v="12"/>
    <x v="76"/>
    <x v="221"/>
    <x v="304"/>
  </r>
  <r>
    <x v="12"/>
    <x v="76"/>
    <x v="222"/>
    <x v="305"/>
  </r>
  <r>
    <x v="12"/>
    <x v="76"/>
    <x v="223"/>
    <x v="306"/>
  </r>
  <r>
    <x v="12"/>
    <x v="77"/>
    <x v="224"/>
    <x v="307"/>
  </r>
  <r>
    <x v="12"/>
    <x v="77"/>
    <x v="225"/>
    <x v="308"/>
  </r>
  <r>
    <x v="13"/>
    <x v="78"/>
    <x v="226"/>
    <x v="309"/>
  </r>
  <r>
    <x v="13"/>
    <x v="79"/>
    <x v="227"/>
    <x v="310"/>
  </r>
  <r>
    <x v="13"/>
    <x v="80"/>
    <x v="228"/>
    <x v="311"/>
  </r>
  <r>
    <x v="13"/>
    <x v="81"/>
    <x v="229"/>
    <x v="312"/>
  </r>
  <r>
    <x v="13"/>
    <x v="81"/>
    <x v="230"/>
    <x v="313"/>
  </r>
  <r>
    <x v="13"/>
    <x v="82"/>
    <x v="231"/>
    <x v="314"/>
  </r>
  <r>
    <x v="13"/>
    <x v="82"/>
    <x v="232"/>
    <x v="315"/>
  </r>
  <r>
    <x v="13"/>
    <x v="82"/>
    <x v="233"/>
    <x v="316"/>
  </r>
  <r>
    <x v="13"/>
    <x v="83"/>
    <x v="234"/>
    <x v="317"/>
  </r>
  <r>
    <x v="13"/>
    <x v="83"/>
    <x v="235"/>
    <x v="318"/>
  </r>
  <r>
    <x v="13"/>
    <x v="84"/>
    <x v="236"/>
    <x v="319"/>
  </r>
  <r>
    <x v="13"/>
    <x v="85"/>
    <x v="237"/>
    <x v="320"/>
  </r>
  <r>
    <x v="13"/>
    <x v="86"/>
    <x v="238"/>
    <x v="321"/>
  </r>
  <r>
    <x v="14"/>
    <x v="87"/>
    <x v="239"/>
    <x v="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7" cacheId="14"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D243" firstHeaderRow="1" firstDataRow="1" firstDataCol="3"/>
  <pivotFields count="4">
    <pivotField axis="axisRow" compact="0" outline="0" defaultSubtotal="0">
      <items count="15">
        <item x="13"/>
        <item x="9"/>
        <item x="10"/>
        <item x="11"/>
        <item x="12"/>
        <item x="0"/>
        <item x="7"/>
        <item x="5"/>
        <item x="4"/>
        <item x="1"/>
        <item x="2"/>
        <item x="8"/>
        <item x="14"/>
        <item x="3"/>
        <item x="6"/>
      </items>
      <extLst>
        <ext xmlns:x14="http://schemas.microsoft.com/office/spreadsheetml/2009/9/main" uri="{2946ED86-A175-432a-8AC1-64E0C546D7DE}">
          <x14:pivotField fillDownLabels="1"/>
        </ext>
      </extLst>
    </pivotField>
    <pivotField axis="axisRow" compact="0" outline="0" showAll="0" defaultSubtotal="0">
      <items count="89">
        <item x="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8"/>
      </items>
      <extLst>
        <ext xmlns:x14="http://schemas.microsoft.com/office/spreadsheetml/2009/9/main" uri="{2946ED86-A175-432a-8AC1-64E0C546D7DE}">
          <x14:pivotField fillDownLabels="1"/>
        </ext>
      </extLst>
    </pivotField>
    <pivotField axis="axisRow" compact="0" outline="0" showAll="0" defaultSubtotal="0">
      <items count="240">
        <item x="23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h="1" x="0"/>
      </items>
      <extLst>
        <ext xmlns:x14="http://schemas.microsoft.com/office/spreadsheetml/2009/9/main" uri="{2946ED86-A175-432a-8AC1-64E0C546D7DE}">
          <x14:pivotField fillDownLabels="1"/>
        </ext>
      </extLst>
    </pivotField>
    <pivotField dataField="1" compact="0" numFmtId="41" outline="0" showAll="0" defaultSubtotal="0">
      <items count="336">
        <item x="228"/>
        <item x="283"/>
        <item x="183"/>
        <item x="108"/>
        <item x="94"/>
        <item x="278"/>
        <item x="97"/>
        <item x="169"/>
        <item x="284"/>
        <item x="155"/>
        <item x="102"/>
        <item x="303"/>
        <item x="133"/>
        <item x="128"/>
        <item x="153"/>
        <item x="174"/>
        <item x="98"/>
        <item x="152"/>
        <item x="266"/>
        <item x="175"/>
        <item x="87"/>
        <item x="123"/>
        <item x="216"/>
        <item x="156"/>
        <item x="151"/>
        <item x="160"/>
        <item x="218"/>
        <item x="180"/>
        <item x="255"/>
        <item x="306"/>
        <item x="154"/>
        <item x="106"/>
        <item x="36"/>
        <item x="187"/>
        <item x="304"/>
        <item x="315"/>
        <item x="138"/>
        <item x="134"/>
        <item x="235"/>
        <item x="237"/>
        <item x="159"/>
        <item x="145"/>
        <item x="150"/>
        <item x="130"/>
        <item x="222"/>
        <item x="192"/>
        <item x="148"/>
        <item x="168"/>
        <item x="245"/>
        <item x="124"/>
        <item x="206"/>
        <item x="185"/>
        <item x="246"/>
        <item x="105"/>
        <item x="273"/>
        <item x="135"/>
        <item x="162"/>
        <item x="225"/>
        <item x="321"/>
        <item x="86"/>
        <item x="158"/>
        <item x="230"/>
        <item x="146"/>
        <item x="256"/>
        <item x="252"/>
        <item x="249"/>
        <item x="90"/>
        <item x="10"/>
        <item x="119"/>
        <item x="157"/>
        <item x="219"/>
        <item x="127"/>
        <item x="307"/>
        <item x="17"/>
        <item x="195"/>
        <item x="268"/>
        <item x="34"/>
        <item x="253"/>
        <item x="242"/>
        <item x="200"/>
        <item x="55"/>
        <item x="176"/>
        <item x="280"/>
        <item x="114"/>
        <item x="257"/>
        <item x="239"/>
        <item x="265"/>
        <item x="24"/>
        <item x="165"/>
        <item x="166"/>
        <item x="63"/>
        <item x="170"/>
        <item x="140"/>
        <item x="282"/>
        <item x="95"/>
        <item x="277"/>
        <item x="111"/>
        <item x="163"/>
        <item x="144"/>
        <item x="190"/>
        <item x="107"/>
        <item x="7"/>
        <item x="172"/>
        <item x="229"/>
        <item x="238"/>
        <item x="28"/>
        <item x="117"/>
        <item x="220"/>
        <item x="293"/>
        <item x="100"/>
        <item x="264"/>
        <item x="254"/>
        <item x="299"/>
        <item x="287"/>
        <item x="236"/>
        <item x="129"/>
        <item x="234"/>
        <item x="182"/>
        <item x="167"/>
        <item x="22"/>
        <item x="113"/>
        <item x="164"/>
        <item x="314"/>
        <item x="142"/>
        <item x="51"/>
        <item x="79"/>
        <item x="310"/>
        <item x="50"/>
        <item x="44"/>
        <item x="177"/>
        <item x="161"/>
        <item x="110"/>
        <item x="52"/>
        <item x="274"/>
        <item x="96"/>
        <item x="58"/>
        <item x="223"/>
        <item x="173"/>
        <item x="270"/>
        <item x="136"/>
        <item x="272"/>
        <item x="66"/>
        <item x="221"/>
        <item x="305"/>
        <item x="289"/>
        <item x="286"/>
        <item x="45"/>
        <item x="279"/>
        <item x="76"/>
        <item x="26"/>
        <item x="248"/>
        <item x="275"/>
        <item x="261"/>
        <item x="295"/>
        <item x="1"/>
        <item x="131"/>
        <item x="276"/>
        <item x="27"/>
        <item x="69"/>
        <item x="204"/>
        <item x="25"/>
        <item x="4"/>
        <item x="104"/>
        <item x="15"/>
        <item x="184"/>
        <item x="132"/>
        <item x="186"/>
        <item x="16"/>
        <item x="120"/>
        <item x="201"/>
        <item x="68"/>
        <item x="6"/>
        <item x="115"/>
        <item x="269"/>
        <item x="262"/>
        <item x="232"/>
        <item x="139"/>
        <item x="19"/>
        <item x="109"/>
        <item x="240"/>
        <item x="241"/>
        <item x="33"/>
        <item x="271"/>
        <item x="312"/>
        <item x="67"/>
        <item x="3"/>
        <item x="101"/>
        <item x="14"/>
        <item x="196"/>
        <item x="209"/>
        <item x="251"/>
        <item x="181"/>
        <item x="290"/>
        <item x="78"/>
        <item x="309"/>
        <item x="121"/>
        <item x="317"/>
        <item x="250"/>
        <item x="198"/>
        <item x="57"/>
        <item x="179"/>
        <item x="103"/>
        <item x="5"/>
        <item x="31"/>
        <item x="61"/>
        <item x="92"/>
        <item x="210"/>
        <item x="32"/>
        <item x="141"/>
        <item x="313"/>
        <item x="137"/>
        <item x="143"/>
        <item x="260"/>
        <item x="35"/>
        <item x="125"/>
        <item x="149"/>
        <item x="267"/>
        <item x="20"/>
        <item x="243"/>
        <item x="112"/>
        <item x="64"/>
        <item x="203"/>
        <item x="226"/>
        <item x="263"/>
        <item x="47"/>
        <item x="21"/>
        <item x="212"/>
        <item x="244"/>
        <item x="54"/>
        <item x="178"/>
        <item x="126"/>
        <item x="9"/>
        <item x="118"/>
        <item x="18"/>
        <item x="281"/>
        <item x="11"/>
        <item x="191"/>
        <item x="62"/>
        <item x="302"/>
        <item x="189"/>
        <item x="199"/>
        <item x="70"/>
        <item x="65"/>
        <item x="80"/>
        <item x="311"/>
        <item x="288"/>
        <item x="316"/>
        <item x="99"/>
        <item x="298"/>
        <item x="233"/>
        <item x="259"/>
        <item x="227"/>
        <item x="81"/>
        <item x="2"/>
        <item x="294"/>
        <item x="82"/>
        <item x="147"/>
        <item x="48"/>
        <item x="30"/>
        <item x="247"/>
        <item x="202"/>
        <item x="171"/>
        <item x="205"/>
        <item x="29"/>
        <item x="13"/>
        <item x="297"/>
        <item x="194"/>
        <item x="53"/>
        <item x="193"/>
        <item x="60"/>
        <item x="323"/>
        <item x="325"/>
        <item x="318"/>
        <item x="72"/>
        <item x="38"/>
        <item x="23"/>
        <item x="308"/>
        <item x="292"/>
        <item x="77"/>
        <item x="224"/>
        <item x="56"/>
        <item x="46"/>
        <item x="301"/>
        <item x="83"/>
        <item x="214"/>
        <item x="258"/>
        <item x="59"/>
        <item x="332"/>
        <item x="215"/>
        <item x="197"/>
        <item x="300"/>
        <item x="331"/>
        <item x="330"/>
        <item x="116"/>
        <item x="285"/>
        <item x="39"/>
        <item x="71"/>
        <item x="291"/>
        <item x="211"/>
        <item x="122"/>
        <item x="12"/>
        <item x="41"/>
        <item x="88"/>
        <item x="296"/>
        <item x="40"/>
        <item x="8"/>
        <item x="208"/>
        <item x="213"/>
        <item x="84"/>
        <item x="319"/>
        <item x="73"/>
        <item x="93"/>
        <item x="75"/>
        <item x="320"/>
        <item x="85"/>
        <item x="207"/>
        <item x="91"/>
        <item x="188"/>
        <item x="37"/>
        <item x="74"/>
        <item x="217"/>
        <item x="43"/>
        <item x="89"/>
        <item x="231"/>
        <item x="334"/>
        <item x="49"/>
        <item x="326"/>
        <item x="328"/>
        <item x="329"/>
        <item x="333"/>
        <item x="324"/>
        <item x="335"/>
        <item x="42"/>
        <item x="0"/>
        <item x="322"/>
        <item x="327"/>
      </items>
      <extLst>
        <ext xmlns:x14="http://schemas.microsoft.com/office/spreadsheetml/2009/9/main" uri="{2946ED86-A175-432a-8AC1-64E0C546D7DE}">
          <x14:pivotField fillDownLabels="1"/>
        </ext>
      </extLst>
    </pivotField>
  </pivotFields>
  <rowFields count="3">
    <field x="0"/>
    <field x="1"/>
    <field x="2"/>
  </rowFields>
  <rowItems count="240">
    <i>
      <x/>
      <x v="79"/>
      <x v="226"/>
    </i>
    <i r="1">
      <x v="80"/>
      <x v="227"/>
    </i>
    <i r="1">
      <x v="81"/>
      <x v="228"/>
    </i>
    <i r="1">
      <x v="82"/>
      <x v="229"/>
    </i>
    <i r="2">
      <x v="230"/>
    </i>
    <i r="1">
      <x v="83"/>
      <x v="231"/>
    </i>
    <i r="2">
      <x v="232"/>
    </i>
    <i r="2">
      <x v="233"/>
    </i>
    <i r="1">
      <x v="84"/>
      <x v="234"/>
    </i>
    <i r="2">
      <x v="235"/>
    </i>
    <i r="1">
      <x v="85"/>
      <x v="236"/>
    </i>
    <i r="1">
      <x v="86"/>
      <x v="237"/>
    </i>
    <i r="1">
      <x v="87"/>
      <x v="238"/>
    </i>
    <i>
      <x v="1"/>
      <x v="57"/>
      <x v="164"/>
    </i>
    <i r="2">
      <x v="165"/>
    </i>
    <i r="2">
      <x v="166"/>
    </i>
    <i r="2">
      <x v="167"/>
    </i>
    <i r="1">
      <x v="58"/>
      <x v="168"/>
    </i>
    <i r="2">
      <x v="169"/>
    </i>
    <i r="2">
      <x v="170"/>
    </i>
    <i r="1">
      <x v="59"/>
      <x v="171"/>
    </i>
    <i r="2">
      <x v="172"/>
    </i>
    <i r="2">
      <x v="173"/>
    </i>
    <i>
      <x v="2"/>
      <x v="60"/>
      <x v="174"/>
    </i>
    <i r="2">
      <x v="175"/>
    </i>
    <i>
      <x v="3"/>
      <x v="61"/>
      <x v="176"/>
    </i>
    <i r="2">
      <x v="177"/>
    </i>
    <i r="1">
      <x v="62"/>
      <x v="178"/>
    </i>
    <i r="2">
      <x v="179"/>
    </i>
    <i r="1">
      <x v="63"/>
      <x v="180"/>
    </i>
    <i r="2">
      <x v="181"/>
    </i>
    <i r="1">
      <x v="64"/>
      <x v="182"/>
    </i>
    <i r="2">
      <x v="183"/>
    </i>
    <i r="1">
      <x v="65"/>
      <x v="184"/>
    </i>
    <i r="2">
      <x v="185"/>
    </i>
    <i r="1">
      <x v="66"/>
      <x v="186"/>
    </i>
    <i r="2">
      <x v="187"/>
    </i>
    <i r="2">
      <x v="188"/>
    </i>
    <i r="1">
      <x v="67"/>
      <x v="189"/>
    </i>
    <i r="1">
      <x v="68"/>
      <x v="190"/>
    </i>
    <i r="2">
      <x v="191"/>
    </i>
    <i r="2">
      <x v="192"/>
    </i>
    <i r="1">
      <x v="69"/>
      <x v="193"/>
    </i>
    <i r="2">
      <x v="194"/>
    </i>
    <i r="2">
      <x v="195"/>
    </i>
    <i r="1">
      <x v="70"/>
      <x v="196"/>
    </i>
    <i r="2">
      <x v="197"/>
    </i>
    <i r="1">
      <x v="71"/>
      <x v="198"/>
    </i>
    <i r="2">
      <x v="199"/>
    </i>
    <i r="2">
      <x v="200"/>
    </i>
    <i r="1">
      <x v="72"/>
      <x v="201"/>
    </i>
    <i r="2">
      <x v="202"/>
    </i>
    <i r="2">
      <x v="203"/>
    </i>
    <i r="1">
      <x v="73"/>
      <x v="204"/>
    </i>
    <i r="2">
      <x v="205"/>
    </i>
    <i r="2">
      <x v="206"/>
    </i>
    <i r="2">
      <x v="207"/>
    </i>
    <i>
      <x v="4"/>
      <x v="74"/>
      <x v="208"/>
    </i>
    <i r="2">
      <x v="209"/>
    </i>
    <i r="2">
      <x v="210"/>
    </i>
    <i r="1">
      <x v="75"/>
      <x v="211"/>
    </i>
    <i r="2">
      <x v="212"/>
    </i>
    <i r="2">
      <x v="213"/>
    </i>
    <i r="2">
      <x v="214"/>
    </i>
    <i r="2">
      <x v="215"/>
    </i>
    <i r="2">
      <x v="216"/>
    </i>
    <i r="1">
      <x v="76"/>
      <x v="217"/>
    </i>
    <i r="2">
      <x v="218"/>
    </i>
    <i r="2">
      <x v="219"/>
    </i>
    <i r="1">
      <x v="77"/>
      <x v="220"/>
    </i>
    <i r="2">
      <x v="221"/>
    </i>
    <i r="2">
      <x v="222"/>
    </i>
    <i r="2">
      <x v="223"/>
    </i>
    <i r="1">
      <x v="78"/>
      <x v="224"/>
    </i>
    <i r="2">
      <x v="225"/>
    </i>
    <i>
      <x v="5"/>
      <x v="1"/>
      <x v="1"/>
    </i>
    <i r="2">
      <x v="2"/>
    </i>
    <i r="2">
      <x v="3"/>
    </i>
    <i r="2">
      <x v="4"/>
    </i>
    <i r="2">
      <x v="5"/>
    </i>
    <i r="2">
      <x v="6"/>
    </i>
    <i r="2">
      <x v="7"/>
    </i>
    <i r="1">
      <x v="2"/>
      <x v="8"/>
    </i>
    <i r="2">
      <x v="9"/>
    </i>
    <i r="2">
      <x v="10"/>
    </i>
    <i r="2">
      <x v="11"/>
    </i>
    <i r="1">
      <x v="3"/>
      <x v="12"/>
    </i>
    <i r="2">
      <x v="13"/>
    </i>
    <i>
      <x v="6"/>
      <x v="49"/>
      <x v="144"/>
    </i>
    <i r="2">
      <x v="145"/>
    </i>
    <i r="2">
      <x v="146"/>
    </i>
    <i r="2">
      <x v="147"/>
    </i>
    <i r="1">
      <x v="50"/>
      <x v="148"/>
    </i>
    <i r="2">
      <x v="149"/>
    </i>
    <i r="2">
      <x v="150"/>
    </i>
    <i>
      <x v="7"/>
      <x v="41"/>
      <x v="113"/>
    </i>
    <i r="2">
      <x v="114"/>
    </i>
    <i r="2">
      <x v="115"/>
    </i>
    <i r="2">
      <x v="116"/>
    </i>
    <i r="1">
      <x v="42"/>
      <x v="117"/>
    </i>
    <i r="2">
      <x v="118"/>
    </i>
    <i r="2">
      <x v="119"/>
    </i>
    <i r="2">
      <x v="120"/>
    </i>
    <i r="2">
      <x v="121"/>
    </i>
    <i r="2">
      <x v="122"/>
    </i>
    <i r="2">
      <x v="123"/>
    </i>
    <i r="1">
      <x v="43"/>
      <x v="124"/>
    </i>
    <i r="2">
      <x v="125"/>
    </i>
    <i r="2">
      <x v="126"/>
    </i>
    <i r="2">
      <x v="127"/>
    </i>
    <i r="2">
      <x v="128"/>
    </i>
    <i r="2">
      <x v="129"/>
    </i>
    <i r="2">
      <x v="130"/>
    </i>
    <i r="2">
      <x v="131"/>
    </i>
    <i r="2">
      <x v="132"/>
    </i>
    <i>
      <x v="8"/>
      <x v="38"/>
      <x v="105"/>
    </i>
    <i r="1">
      <x v="39"/>
      <x v="106"/>
    </i>
    <i r="2">
      <x v="107"/>
    </i>
    <i r="2">
      <x v="108"/>
    </i>
    <i r="1">
      <x v="40"/>
      <x v="109"/>
    </i>
    <i r="2">
      <x v="110"/>
    </i>
    <i r="2">
      <x v="111"/>
    </i>
    <i r="2">
      <x v="112"/>
    </i>
    <i>
      <x v="9"/>
      <x v="4"/>
      <x v="14"/>
    </i>
    <i r="1">
      <x v="5"/>
      <x v="15"/>
    </i>
    <i r="1">
      <x v="6"/>
      <x v="16"/>
    </i>
    <i r="2">
      <x v="17"/>
    </i>
    <i r="1">
      <x v="7"/>
      <x v="18"/>
    </i>
    <i r="2">
      <x v="19"/>
    </i>
    <i r="2">
      <x v="20"/>
    </i>
    <i r="1">
      <x v="8"/>
      <x v="21"/>
    </i>
    <i r="2">
      <x v="22"/>
    </i>
    <i>
      <x v="10"/>
      <x v="9"/>
      <x v="23"/>
    </i>
    <i r="2">
      <x v="24"/>
    </i>
    <i r="2">
      <x v="25"/>
    </i>
    <i r="2">
      <x v="26"/>
    </i>
    <i r="2">
      <x v="27"/>
    </i>
    <i r="2">
      <x v="28"/>
    </i>
    <i r="2">
      <x v="29"/>
    </i>
    <i r="2">
      <x v="30"/>
    </i>
    <i r="2">
      <x v="31"/>
    </i>
    <i r="1">
      <x v="10"/>
      <x v="32"/>
    </i>
    <i r="1">
      <x v="11"/>
      <x v="33"/>
    </i>
    <i r="1">
      <x v="12"/>
      <x v="34"/>
    </i>
    <i r="2">
      <x v="35"/>
    </i>
    <i r="1">
      <x v="13"/>
      <x v="36"/>
    </i>
    <i r="2">
      <x v="37"/>
    </i>
    <i r="2">
      <x v="38"/>
    </i>
    <i r="1">
      <x v="14"/>
      <x v="39"/>
    </i>
    <i r="2">
      <x v="40"/>
    </i>
    <i r="1">
      <x v="15"/>
      <x v="41"/>
    </i>
    <i r="2">
      <x v="42"/>
    </i>
    <i r="2">
      <x v="43"/>
    </i>
    <i r="2">
      <x v="44"/>
    </i>
    <i r="2">
      <x v="45"/>
    </i>
    <i r="1">
      <x v="16"/>
      <x v="46"/>
    </i>
    <i r="1">
      <x v="17"/>
      <x v="47"/>
    </i>
    <i r="2">
      <x v="48"/>
    </i>
    <i r="1">
      <x v="18"/>
      <x v="49"/>
    </i>
    <i r="2">
      <x v="50"/>
    </i>
    <i r="1">
      <x v="19"/>
      <x v="51"/>
    </i>
    <i r="2">
      <x v="52"/>
    </i>
    <i r="2">
      <x v="53"/>
    </i>
    <i r="1">
      <x v="20"/>
      <x v="54"/>
    </i>
    <i r="1">
      <x v="21"/>
      <x v="55"/>
    </i>
    <i r="2">
      <x v="56"/>
    </i>
    <i r="1">
      <x v="22"/>
      <x v="57"/>
    </i>
    <i r="2">
      <x v="58"/>
    </i>
    <i r="1">
      <x v="23"/>
      <x v="59"/>
    </i>
    <i r="2">
      <x v="60"/>
    </i>
    <i r="2">
      <x v="61"/>
    </i>
    <i r="1">
      <x v="24"/>
      <x v="62"/>
    </i>
    <i r="2">
      <x v="63"/>
    </i>
    <i r="2">
      <x v="64"/>
    </i>
    <i r="1">
      <x v="25"/>
      <x v="65"/>
    </i>
    <i r="2">
      <x v="66"/>
    </i>
    <i r="2">
      <x v="67"/>
    </i>
    <i r="2">
      <x v="68"/>
    </i>
    <i r="2">
      <x v="69"/>
    </i>
    <i r="2">
      <x v="70"/>
    </i>
    <i r="2">
      <x v="71"/>
    </i>
    <i r="1">
      <x v="26"/>
      <x v="72"/>
    </i>
    <i r="2">
      <x v="73"/>
    </i>
    <i r="2">
      <x v="74"/>
    </i>
    <i r="2">
      <x v="75"/>
    </i>
    <i r="2">
      <x v="76"/>
    </i>
    <i r="2">
      <x v="77"/>
    </i>
    <i r="1">
      <x v="27"/>
      <x v="78"/>
    </i>
    <i r="2">
      <x v="79"/>
    </i>
    <i r="1">
      <x v="28"/>
      <x v="80"/>
    </i>
    <i r="2">
      <x v="81"/>
    </i>
    <i r="2">
      <x v="82"/>
    </i>
    <i r="1">
      <x v="29"/>
      <x v="83"/>
    </i>
    <i r="2">
      <x v="84"/>
    </i>
    <i r="2">
      <x v="85"/>
    </i>
    <i r="1">
      <x v="30"/>
      <x v="86"/>
    </i>
    <i r="2">
      <x v="87"/>
    </i>
    <i r="1">
      <x v="31"/>
      <x v="88"/>
    </i>
    <i r="2">
      <x v="89"/>
    </i>
    <i r="2">
      <x v="90"/>
    </i>
    <i r="2">
      <x v="91"/>
    </i>
    <i r="2">
      <x v="92"/>
    </i>
    <i r="2">
      <x v="93"/>
    </i>
    <i r="1">
      <x v="32"/>
      <x v="94"/>
    </i>
    <i r="2">
      <x v="95"/>
    </i>
    <i>
      <x v="11"/>
      <x v="51"/>
      <x v="151"/>
    </i>
    <i r="2">
      <x v="152"/>
    </i>
    <i r="1">
      <x v="52"/>
      <x v="153"/>
    </i>
    <i r="2">
      <x v="154"/>
    </i>
    <i r="1">
      <x v="53"/>
      <x v="155"/>
    </i>
    <i r="2">
      <x v="156"/>
    </i>
    <i r="1">
      <x v="54"/>
      <x v="157"/>
    </i>
    <i r="2">
      <x v="158"/>
    </i>
    <i r="2">
      <x v="159"/>
    </i>
    <i r="2">
      <x v="160"/>
    </i>
    <i r="1">
      <x v="55"/>
      <x v="161"/>
    </i>
    <i r="1">
      <x v="56"/>
      <x v="162"/>
    </i>
    <i r="2">
      <x v="163"/>
    </i>
    <i>
      <x v="12"/>
      <x/>
      <x/>
    </i>
    <i>
      <x v="13"/>
      <x v="33"/>
      <x v="96"/>
    </i>
    <i r="2">
      <x v="97"/>
    </i>
    <i r="2">
      <x v="98"/>
    </i>
    <i r="1">
      <x v="34"/>
      <x v="99"/>
    </i>
    <i r="1">
      <x v="35"/>
      <x v="100"/>
    </i>
    <i r="1">
      <x v="36"/>
      <x v="101"/>
    </i>
    <i r="2">
      <x v="102"/>
    </i>
    <i r="2">
      <x v="103"/>
    </i>
    <i r="1">
      <x v="37"/>
      <x v="104"/>
    </i>
    <i>
      <x v="14"/>
      <x v="44"/>
      <x v="133"/>
    </i>
    <i r="2">
      <x v="134"/>
    </i>
    <i r="2">
      <x v="135"/>
    </i>
    <i r="1">
      <x v="45"/>
      <x v="136"/>
    </i>
    <i r="2">
      <x v="137"/>
    </i>
    <i r="1">
      <x v="46"/>
      <x v="138"/>
    </i>
    <i r="2">
      <x v="139"/>
    </i>
    <i r="1">
      <x v="47"/>
      <x v="140"/>
    </i>
    <i r="2">
      <x v="141"/>
    </i>
    <i r="1">
      <x v="48"/>
      <x v="142"/>
    </i>
    <i r="2">
      <x v="143"/>
    </i>
    <i t="grand">
      <x/>
    </i>
  </rowItems>
  <colItems count="1">
    <i/>
  </colItems>
  <dataFields count="1">
    <dataField name="Suma de Total de ocupado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N32"/>
  <sheetViews>
    <sheetView showGridLines="0" tabSelected="1" zoomScale="80" zoomScaleNormal="80" workbookViewId="0">
      <selection activeCell="A3" sqref="A3:M3"/>
    </sheetView>
  </sheetViews>
  <sheetFormatPr baseColWidth="10" defaultColWidth="11.5" defaultRowHeight="15"/>
  <cols>
    <col min="1" max="1" width="6.33203125" style="94" customWidth="1"/>
    <col min="2" max="3" width="11.5" style="93"/>
    <col min="4" max="4" width="4.6640625" style="93" customWidth="1"/>
    <col min="5" max="11" width="11.5" style="93"/>
    <col min="12" max="12" width="13.1640625" style="93" customWidth="1"/>
    <col min="13" max="13" width="106" style="93" customWidth="1"/>
    <col min="14" max="16384" width="11.5" style="1"/>
  </cols>
  <sheetData>
    <row r="1" spans="1:14" ht="238.5" customHeight="1">
      <c r="A1" s="213"/>
      <c r="B1" s="214"/>
      <c r="C1" s="214"/>
      <c r="D1" s="214"/>
      <c r="E1" s="214"/>
      <c r="F1" s="214"/>
      <c r="G1" s="214"/>
      <c r="H1" s="214"/>
      <c r="I1" s="214"/>
      <c r="J1" s="214"/>
      <c r="K1" s="214"/>
      <c r="L1" s="214"/>
      <c r="M1" s="215"/>
      <c r="N1" s="95"/>
    </row>
    <row r="2" spans="1:14" ht="14.25" customHeight="1">
      <c r="A2" s="211"/>
      <c r="B2" s="212"/>
      <c r="C2" s="212"/>
      <c r="D2" s="212"/>
      <c r="E2" s="212"/>
      <c r="F2" s="212"/>
      <c r="G2" s="212"/>
      <c r="H2" s="212"/>
      <c r="I2" s="212"/>
      <c r="J2" s="212"/>
      <c r="K2" s="212"/>
      <c r="L2" s="212"/>
      <c r="M2" s="212"/>
      <c r="N2" s="95"/>
    </row>
    <row r="3" spans="1:14" ht="162" customHeight="1">
      <c r="A3" s="216" t="s">
        <v>358</v>
      </c>
      <c r="B3" s="217"/>
      <c r="C3" s="217"/>
      <c r="D3" s="217"/>
      <c r="E3" s="217"/>
      <c r="F3" s="217"/>
      <c r="G3" s="217"/>
      <c r="H3" s="217"/>
      <c r="I3" s="217"/>
      <c r="J3" s="217"/>
      <c r="K3" s="217"/>
      <c r="L3" s="217"/>
      <c r="M3" s="218"/>
      <c r="N3" s="95"/>
    </row>
    <row r="4" spans="1:14" ht="13.5" customHeight="1">
      <c r="A4" s="211"/>
      <c r="B4" s="212"/>
      <c r="C4" s="212"/>
      <c r="D4" s="212"/>
      <c r="E4" s="212"/>
      <c r="F4" s="212"/>
      <c r="G4" s="212"/>
      <c r="H4" s="212"/>
      <c r="I4" s="212"/>
      <c r="J4" s="212"/>
      <c r="K4" s="212"/>
      <c r="L4" s="212"/>
      <c r="M4" s="212"/>
      <c r="N4" s="95"/>
    </row>
    <row r="5" spans="1:14" ht="22.5" customHeight="1">
      <c r="A5" s="103">
        <v>1</v>
      </c>
      <c r="B5" s="209" t="s">
        <v>351</v>
      </c>
      <c r="C5" s="209"/>
      <c r="D5" s="209"/>
      <c r="E5" s="209"/>
      <c r="F5" s="209"/>
      <c r="G5" s="209"/>
      <c r="H5" s="209"/>
      <c r="I5" s="209"/>
      <c r="J5" s="209"/>
      <c r="K5" s="209"/>
      <c r="L5" s="209"/>
      <c r="M5" s="210"/>
      <c r="N5" s="95"/>
    </row>
    <row r="6" spans="1:14" ht="22.5" customHeight="1">
      <c r="A6" s="97"/>
      <c r="B6" s="219" t="s">
        <v>768</v>
      </c>
      <c r="C6" s="219"/>
      <c r="D6" s="219"/>
      <c r="E6" s="219"/>
      <c r="F6" s="219"/>
      <c r="G6" s="219"/>
      <c r="H6" s="219"/>
      <c r="I6" s="219"/>
      <c r="J6" s="219"/>
      <c r="K6" s="219"/>
      <c r="L6" s="219"/>
      <c r="M6" s="220"/>
      <c r="N6" s="95"/>
    </row>
    <row r="7" spans="1:14" ht="22.5" customHeight="1">
      <c r="A7" s="97"/>
      <c r="B7" s="219"/>
      <c r="C7" s="219"/>
      <c r="D7" s="219"/>
      <c r="E7" s="219"/>
      <c r="F7" s="219"/>
      <c r="G7" s="219"/>
      <c r="H7" s="219"/>
      <c r="I7" s="219"/>
      <c r="J7" s="219"/>
      <c r="K7" s="219"/>
      <c r="L7" s="219"/>
      <c r="M7" s="220"/>
      <c r="N7" s="95"/>
    </row>
    <row r="8" spans="1:14" ht="6.75" customHeight="1">
      <c r="A8" s="97"/>
      <c r="B8" s="219"/>
      <c r="C8" s="219"/>
      <c r="D8" s="219"/>
      <c r="E8" s="219"/>
      <c r="F8" s="219"/>
      <c r="G8" s="219"/>
      <c r="H8" s="219"/>
      <c r="I8" s="219"/>
      <c r="J8" s="219"/>
      <c r="K8" s="219"/>
      <c r="L8" s="219"/>
      <c r="M8" s="220"/>
      <c r="N8" s="95"/>
    </row>
    <row r="9" spans="1:14" ht="5.25" customHeight="1">
      <c r="A9" s="99"/>
      <c r="B9" s="102"/>
      <c r="C9" s="102"/>
      <c r="D9" s="102"/>
      <c r="E9" s="102"/>
      <c r="F9" s="102"/>
      <c r="G9" s="102"/>
      <c r="H9" s="102"/>
      <c r="I9" s="102"/>
      <c r="J9" s="102"/>
      <c r="K9" s="102"/>
      <c r="L9" s="102"/>
      <c r="M9" s="102"/>
      <c r="N9" s="95"/>
    </row>
    <row r="10" spans="1:14" ht="13.5" customHeight="1">
      <c r="A10" s="101"/>
      <c r="B10" s="96"/>
      <c r="C10" s="96"/>
      <c r="D10" s="96"/>
      <c r="E10" s="96"/>
      <c r="F10" s="96"/>
      <c r="G10" s="96"/>
      <c r="H10" s="96"/>
      <c r="I10" s="96"/>
      <c r="J10" s="96"/>
      <c r="K10" s="96"/>
      <c r="L10" s="96"/>
      <c r="M10" s="96"/>
      <c r="N10" s="95"/>
    </row>
    <row r="11" spans="1:14" ht="22.5" customHeight="1">
      <c r="A11" s="113">
        <v>2</v>
      </c>
      <c r="B11" s="209" t="s">
        <v>357</v>
      </c>
      <c r="C11" s="209"/>
      <c r="D11" s="209"/>
      <c r="E11" s="209"/>
      <c r="F11" s="209"/>
      <c r="G11" s="209"/>
      <c r="H11" s="209"/>
      <c r="I11" s="209"/>
      <c r="J11" s="209"/>
      <c r="K11" s="209"/>
      <c r="L11" s="209"/>
      <c r="M11" s="210"/>
      <c r="N11" s="95"/>
    </row>
    <row r="12" spans="1:14" ht="19.5" customHeight="1">
      <c r="A12" s="97"/>
      <c r="B12" s="221" t="s">
        <v>878</v>
      </c>
      <c r="C12" s="222"/>
      <c r="D12" s="222"/>
      <c r="E12" s="222"/>
      <c r="F12" s="222"/>
      <c r="G12" s="222"/>
      <c r="H12" s="222"/>
      <c r="I12" s="222"/>
      <c r="J12" s="222"/>
      <c r="K12" s="222"/>
      <c r="L12" s="222"/>
      <c r="M12" s="223"/>
      <c r="N12" s="95"/>
    </row>
    <row r="13" spans="1:14" ht="21.75" customHeight="1">
      <c r="A13" s="97"/>
      <c r="B13" s="222"/>
      <c r="C13" s="222"/>
      <c r="D13" s="222"/>
      <c r="E13" s="222"/>
      <c r="F13" s="222"/>
      <c r="G13" s="222"/>
      <c r="H13" s="222"/>
      <c r="I13" s="222"/>
      <c r="J13" s="222"/>
      <c r="K13" s="222"/>
      <c r="L13" s="222"/>
      <c r="M13" s="223"/>
      <c r="N13" s="95"/>
    </row>
    <row r="14" spans="1:14" ht="33" customHeight="1">
      <c r="A14" s="97"/>
      <c r="B14" s="222"/>
      <c r="C14" s="222"/>
      <c r="D14" s="222"/>
      <c r="E14" s="222"/>
      <c r="F14" s="222"/>
      <c r="G14" s="222"/>
      <c r="H14" s="222"/>
      <c r="I14" s="222"/>
      <c r="J14" s="222"/>
      <c r="K14" s="222"/>
      <c r="L14" s="222"/>
      <c r="M14" s="223"/>
      <c r="N14" s="95"/>
    </row>
    <row r="15" spans="1:14" ht="6" customHeight="1">
      <c r="A15" s="99"/>
      <c r="B15" s="98"/>
      <c r="C15" s="98"/>
      <c r="D15" s="98"/>
      <c r="E15" s="98"/>
      <c r="F15" s="98"/>
      <c r="G15" s="98"/>
      <c r="H15" s="98"/>
      <c r="I15" s="98"/>
      <c r="J15" s="98"/>
      <c r="K15" s="98"/>
      <c r="L15" s="98"/>
      <c r="M15" s="98"/>
      <c r="N15" s="95"/>
    </row>
    <row r="16" spans="1:14" ht="13.5" customHeight="1">
      <c r="A16" s="97"/>
      <c r="B16" s="100"/>
      <c r="C16" s="100"/>
      <c r="D16" s="100"/>
      <c r="E16" s="100"/>
      <c r="F16" s="100"/>
      <c r="G16" s="100"/>
      <c r="H16" s="100"/>
      <c r="I16" s="100"/>
      <c r="J16" s="100"/>
      <c r="K16" s="100"/>
      <c r="L16" s="100"/>
      <c r="M16" s="100"/>
      <c r="N16" s="95"/>
    </row>
    <row r="17" spans="1:13" ht="32.25" customHeight="1">
      <c r="B17" s="208" t="s">
        <v>352</v>
      </c>
      <c r="C17" s="208"/>
      <c r="D17" s="208"/>
      <c r="E17" s="208"/>
      <c r="F17" s="208"/>
      <c r="G17" s="208"/>
      <c r="H17" s="208"/>
      <c r="I17" s="208"/>
      <c r="J17" s="208"/>
      <c r="K17" s="208"/>
      <c r="L17" s="208"/>
      <c r="M17" s="208"/>
    </row>
    <row r="18" spans="1:13" ht="51.75" customHeight="1">
      <c r="B18" s="205" t="s">
        <v>354</v>
      </c>
      <c r="C18" s="205"/>
      <c r="D18" s="205"/>
      <c r="E18" s="207" t="s">
        <v>360</v>
      </c>
      <c r="F18" s="207"/>
      <c r="G18" s="207"/>
      <c r="H18" s="207"/>
      <c r="I18" s="207"/>
      <c r="J18" s="207"/>
      <c r="K18" s="207"/>
      <c r="L18" s="207"/>
      <c r="M18" s="207"/>
    </row>
    <row r="19" spans="1:13" ht="4.5" customHeight="1">
      <c r="B19" s="111"/>
      <c r="C19" s="111"/>
      <c r="D19" s="111"/>
      <c r="E19" s="112"/>
      <c r="F19" s="112"/>
      <c r="G19" s="112"/>
      <c r="H19" s="112"/>
      <c r="I19" s="112"/>
      <c r="J19" s="112"/>
      <c r="K19" s="112"/>
      <c r="L19" s="112"/>
      <c r="M19" s="112"/>
    </row>
    <row r="20" spans="1:13" ht="40.5" customHeight="1">
      <c r="B20" s="205" t="s">
        <v>353</v>
      </c>
      <c r="C20" s="205"/>
      <c r="D20" s="205"/>
      <c r="E20" s="207" t="s">
        <v>361</v>
      </c>
      <c r="F20" s="207"/>
      <c r="G20" s="207"/>
      <c r="H20" s="207"/>
      <c r="I20" s="207"/>
      <c r="J20" s="207"/>
      <c r="K20" s="207"/>
      <c r="L20" s="207"/>
      <c r="M20" s="207"/>
    </row>
    <row r="21" spans="1:13" ht="3.75" customHeight="1">
      <c r="B21" s="111"/>
      <c r="C21" s="111"/>
      <c r="D21" s="111"/>
      <c r="E21" s="206"/>
      <c r="F21" s="206"/>
      <c r="G21" s="206"/>
      <c r="H21" s="206"/>
      <c r="I21" s="206"/>
      <c r="J21" s="206"/>
      <c r="K21" s="206"/>
      <c r="L21" s="206"/>
      <c r="M21" s="206"/>
    </row>
    <row r="22" spans="1:13" ht="69.75" customHeight="1">
      <c r="B22" s="205" t="s">
        <v>106</v>
      </c>
      <c r="C22" s="205"/>
      <c r="D22" s="205"/>
      <c r="E22" s="207" t="s">
        <v>362</v>
      </c>
      <c r="F22" s="207"/>
      <c r="G22" s="207"/>
      <c r="H22" s="207"/>
      <c r="I22" s="207"/>
      <c r="J22" s="207"/>
      <c r="K22" s="207"/>
      <c r="L22" s="207"/>
      <c r="M22" s="207"/>
    </row>
    <row r="23" spans="1:13" ht="4.5" customHeight="1">
      <c r="B23" s="111"/>
      <c r="C23" s="111"/>
      <c r="D23" s="111"/>
      <c r="E23" s="206"/>
      <c r="F23" s="206"/>
      <c r="G23" s="206"/>
      <c r="H23" s="206"/>
      <c r="I23" s="206"/>
      <c r="J23" s="206"/>
      <c r="K23" s="206"/>
      <c r="L23" s="206"/>
      <c r="M23" s="206"/>
    </row>
    <row r="24" spans="1:13" s="110" customFormat="1" ht="52.5" customHeight="1">
      <c r="A24" s="109"/>
      <c r="B24" s="205" t="s">
        <v>350</v>
      </c>
      <c r="C24" s="205"/>
      <c r="D24" s="205"/>
      <c r="E24" s="207" t="s">
        <v>363</v>
      </c>
      <c r="F24" s="207"/>
      <c r="G24" s="207"/>
      <c r="H24" s="207"/>
      <c r="I24" s="207"/>
      <c r="J24" s="207"/>
      <c r="K24" s="207"/>
      <c r="L24" s="207"/>
      <c r="M24" s="207"/>
    </row>
    <row r="25" spans="1:13" s="110" customFormat="1" ht="4.5" customHeight="1">
      <c r="A25" s="109"/>
      <c r="B25" s="111"/>
      <c r="C25" s="111"/>
      <c r="D25" s="111"/>
      <c r="E25" s="206"/>
      <c r="F25" s="206"/>
      <c r="G25" s="206"/>
      <c r="H25" s="206"/>
      <c r="I25" s="206"/>
      <c r="J25" s="206"/>
      <c r="K25" s="206"/>
      <c r="L25" s="206"/>
      <c r="M25" s="206"/>
    </row>
    <row r="26" spans="1:13" s="108" customFormat="1" ht="71.25" customHeight="1">
      <c r="A26" s="107"/>
      <c r="B26" s="205" t="s">
        <v>355</v>
      </c>
      <c r="C26" s="205"/>
      <c r="D26" s="205"/>
      <c r="E26" s="207" t="s">
        <v>359</v>
      </c>
      <c r="F26" s="207"/>
      <c r="G26" s="207"/>
      <c r="H26" s="207"/>
      <c r="I26" s="207"/>
      <c r="J26" s="207"/>
      <c r="K26" s="207"/>
      <c r="L26" s="207"/>
      <c r="M26" s="207"/>
    </row>
    <row r="27" spans="1:13" s="108" customFormat="1" ht="4.5" customHeight="1">
      <c r="A27" s="107"/>
      <c r="B27" s="111"/>
      <c r="C27" s="111"/>
      <c r="D27" s="111"/>
      <c r="E27" s="206"/>
      <c r="F27" s="206"/>
      <c r="G27" s="206"/>
      <c r="H27" s="206"/>
      <c r="I27" s="206"/>
      <c r="J27" s="206"/>
      <c r="K27" s="206"/>
      <c r="L27" s="206"/>
      <c r="M27" s="206"/>
    </row>
    <row r="28" spans="1:13" ht="92.25" customHeight="1">
      <c r="B28" s="205" t="s">
        <v>356</v>
      </c>
      <c r="C28" s="205"/>
      <c r="D28" s="205"/>
      <c r="E28" s="204" t="s">
        <v>874</v>
      </c>
      <c r="F28" s="204"/>
      <c r="G28" s="204"/>
      <c r="H28" s="204"/>
      <c r="I28" s="204"/>
      <c r="J28" s="204"/>
      <c r="K28" s="204"/>
      <c r="L28" s="204"/>
      <c r="M28" s="204"/>
    </row>
    <row r="29" spans="1:13" ht="18">
      <c r="B29" s="106"/>
      <c r="C29" s="106"/>
      <c r="D29" s="106"/>
      <c r="E29" s="106"/>
      <c r="F29" s="106"/>
      <c r="G29" s="106"/>
      <c r="H29" s="106"/>
      <c r="I29" s="106"/>
      <c r="J29" s="106"/>
      <c r="K29" s="106"/>
      <c r="L29" s="106"/>
      <c r="M29" s="106"/>
    </row>
    <row r="30" spans="1:13" ht="18">
      <c r="B30" s="106"/>
      <c r="C30" s="106"/>
      <c r="D30" s="106"/>
      <c r="E30" s="106"/>
      <c r="F30" s="106"/>
      <c r="G30" s="106"/>
      <c r="H30" s="106"/>
      <c r="I30" s="106"/>
      <c r="J30" s="106"/>
      <c r="K30" s="106"/>
      <c r="L30" s="106"/>
      <c r="M30" s="106"/>
    </row>
    <row r="31" spans="1:13" ht="18">
      <c r="B31" s="106"/>
      <c r="C31" s="106"/>
      <c r="D31" s="106"/>
      <c r="E31" s="106"/>
      <c r="F31" s="106"/>
      <c r="G31" s="106"/>
      <c r="H31" s="106"/>
      <c r="I31" s="106"/>
      <c r="J31" s="106"/>
      <c r="K31" s="106"/>
      <c r="L31" s="106"/>
      <c r="M31" s="106"/>
    </row>
    <row r="32" spans="1:13" ht="18">
      <c r="B32" s="105"/>
      <c r="C32" s="105"/>
      <c r="D32" s="105"/>
      <c r="E32" s="105"/>
      <c r="F32" s="105"/>
      <c r="G32" s="105"/>
      <c r="H32" s="105"/>
      <c r="I32" s="105"/>
      <c r="J32" s="105"/>
      <c r="K32" s="105"/>
      <c r="L32" s="105"/>
      <c r="M32" s="105"/>
    </row>
  </sheetData>
  <mergeCells count="25">
    <mergeCell ref="B18:D18"/>
    <mergeCell ref="B20:D20"/>
    <mergeCell ref="E18:M18"/>
    <mergeCell ref="E20:M20"/>
    <mergeCell ref="E22:M22"/>
    <mergeCell ref="E21:M21"/>
    <mergeCell ref="B17:M17"/>
    <mergeCell ref="B5:M5"/>
    <mergeCell ref="B11:M11"/>
    <mergeCell ref="A4:M4"/>
    <mergeCell ref="A1:M1"/>
    <mergeCell ref="A2:M2"/>
    <mergeCell ref="A3:M3"/>
    <mergeCell ref="B6:M8"/>
    <mergeCell ref="B12:M14"/>
    <mergeCell ref="E28:M28"/>
    <mergeCell ref="B28:D28"/>
    <mergeCell ref="B26:D26"/>
    <mergeCell ref="B24:D24"/>
    <mergeCell ref="B22:D22"/>
    <mergeCell ref="E23:M23"/>
    <mergeCell ref="E25:M25"/>
    <mergeCell ref="E27:M27"/>
    <mergeCell ref="E24:M24"/>
    <mergeCell ref="E26:M26"/>
  </mergeCells>
  <hyperlinks>
    <hyperlink ref="B5:M5" location="'1. EstructuraCIIU4-PobOcupada'!A1" display="Estructura CIIU-4- Población Ocupada" xr:uid="{00000000-0004-0000-0000-000000000000}"/>
    <hyperlink ref="B11:M11" location="'2. Visor'!A1" display="Visor de Información" xr:uid="{00000000-0004-0000-0000-000001000000}"/>
  </hyperlinks>
  <pageMargins left="0.7" right="0.7" top="0.75" bottom="0.75" header="0.3" footer="0.3"/>
  <pageSetup scale="53" orientation="portrait" horizontalDpi="4294967294" vertic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Q350"/>
  <sheetViews>
    <sheetView showGridLines="0" zoomScale="87" zoomScaleNormal="87" workbookViewId="0">
      <selection activeCell="A2" sqref="A2:G2"/>
    </sheetView>
  </sheetViews>
  <sheetFormatPr baseColWidth="10" defaultColWidth="11.5" defaultRowHeight="19"/>
  <cols>
    <col min="1" max="1" width="10.1640625" style="7" customWidth="1"/>
    <col min="2" max="2" width="39.5" style="16" customWidth="1"/>
    <col min="3" max="3" width="26.5" style="47" customWidth="1"/>
    <col min="4" max="4" width="56.33203125" style="4" customWidth="1"/>
    <col min="5" max="5" width="26.33203125" style="27" customWidth="1"/>
    <col min="6" max="6" width="63" style="4" customWidth="1"/>
    <col min="7" max="7" width="26.33203125" style="29" customWidth="1"/>
  </cols>
  <sheetData>
    <row r="1" spans="1:7" s="1" customFormat="1" ht="251.25" customHeight="1">
      <c r="A1" s="299"/>
      <c r="B1" s="300"/>
      <c r="C1" s="300"/>
      <c r="D1" s="300"/>
      <c r="E1" s="300"/>
      <c r="F1" s="300"/>
      <c r="G1" s="300"/>
    </row>
    <row r="2" spans="1:7" ht="93.75" customHeight="1" thickBot="1">
      <c r="A2" s="354" t="s">
        <v>767</v>
      </c>
      <c r="B2" s="355"/>
      <c r="C2" s="355"/>
      <c r="D2" s="355"/>
      <c r="E2" s="355"/>
      <c r="F2" s="355"/>
      <c r="G2" s="355"/>
    </row>
    <row r="3" spans="1:7" ht="63.75" customHeight="1" thickBot="1">
      <c r="A3" s="104" t="s">
        <v>348</v>
      </c>
      <c r="B3" s="85" t="s">
        <v>349</v>
      </c>
      <c r="C3" s="87" t="s">
        <v>761</v>
      </c>
      <c r="D3" s="86" t="s">
        <v>106</v>
      </c>
      <c r="E3" s="87" t="s">
        <v>756</v>
      </c>
      <c r="F3" s="85" t="s">
        <v>350</v>
      </c>
      <c r="G3" s="87" t="s">
        <v>757</v>
      </c>
    </row>
    <row r="4" spans="1:7" ht="21" customHeight="1">
      <c r="A4" s="325">
        <v>1</v>
      </c>
      <c r="B4" s="340" t="s">
        <v>6</v>
      </c>
      <c r="C4" s="301">
        <f>SUM(E4:E16)</f>
        <v>3521280.4251974961</v>
      </c>
      <c r="D4" s="269" t="s">
        <v>19</v>
      </c>
      <c r="E4" s="301">
        <f>SUM(G4:G10)</f>
        <v>3362779.0545633049</v>
      </c>
      <c r="F4" s="11" t="s">
        <v>108</v>
      </c>
      <c r="G4" s="51">
        <v>480055.7184828897</v>
      </c>
    </row>
    <row r="5" spans="1:7" ht="21">
      <c r="A5" s="326"/>
      <c r="B5" s="341"/>
      <c r="C5" s="304"/>
      <c r="D5" s="270"/>
      <c r="E5" s="302"/>
      <c r="F5" s="12" t="s">
        <v>109</v>
      </c>
      <c r="G5" s="52">
        <v>1218444.7952853329</v>
      </c>
    </row>
    <row r="6" spans="1:7" ht="38">
      <c r="A6" s="326"/>
      <c r="B6" s="341"/>
      <c r="C6" s="304"/>
      <c r="D6" s="270"/>
      <c r="E6" s="302"/>
      <c r="F6" s="12" t="s">
        <v>773</v>
      </c>
      <c r="G6" s="52">
        <v>4419.9475744907022</v>
      </c>
    </row>
    <row r="7" spans="1:7" ht="21">
      <c r="A7" s="326"/>
      <c r="B7" s="341"/>
      <c r="C7" s="304"/>
      <c r="D7" s="270"/>
      <c r="E7" s="302"/>
      <c r="F7" s="12" t="s">
        <v>111</v>
      </c>
      <c r="G7" s="52">
        <v>920039.21576906636</v>
      </c>
    </row>
    <row r="8" spans="1:7" ht="21">
      <c r="A8" s="326"/>
      <c r="B8" s="341"/>
      <c r="C8" s="304"/>
      <c r="D8" s="270"/>
      <c r="E8" s="302"/>
      <c r="F8" s="12" t="s">
        <v>112</v>
      </c>
      <c r="G8" s="52">
        <v>69035.490906658539</v>
      </c>
    </row>
    <row r="9" spans="1:7" ht="38">
      <c r="A9" s="326"/>
      <c r="B9" s="341"/>
      <c r="C9" s="304"/>
      <c r="D9" s="270"/>
      <c r="E9" s="302"/>
      <c r="F9" s="12" t="s">
        <v>113</v>
      </c>
      <c r="G9" s="52">
        <v>670663.91941746161</v>
      </c>
    </row>
    <row r="10" spans="1:7" ht="39" thickBot="1">
      <c r="A10" s="326"/>
      <c r="B10" s="341"/>
      <c r="C10" s="304"/>
      <c r="D10" s="271"/>
      <c r="E10" s="303"/>
      <c r="F10" s="13" t="s">
        <v>774</v>
      </c>
      <c r="G10" s="53">
        <v>119.96712740444559</v>
      </c>
    </row>
    <row r="11" spans="1:7" ht="21">
      <c r="A11" s="326"/>
      <c r="B11" s="341"/>
      <c r="C11" s="304"/>
      <c r="D11" s="269" t="s">
        <v>20</v>
      </c>
      <c r="E11" s="301">
        <f>SUM(G11:G14)</f>
        <v>28405.197439389329</v>
      </c>
      <c r="F11" s="11" t="s">
        <v>775</v>
      </c>
      <c r="G11" s="51">
        <v>8843.602968921532</v>
      </c>
    </row>
    <row r="12" spans="1:7" ht="21">
      <c r="A12" s="326"/>
      <c r="B12" s="341"/>
      <c r="C12" s="304"/>
      <c r="D12" s="270"/>
      <c r="E12" s="302"/>
      <c r="F12" s="12" t="s">
        <v>116</v>
      </c>
      <c r="G12" s="52">
        <v>18769.92810572189</v>
      </c>
    </row>
    <row r="13" spans="1:7" ht="21">
      <c r="A13" s="326"/>
      <c r="B13" s="341"/>
      <c r="C13" s="304"/>
      <c r="D13" s="270"/>
      <c r="E13" s="302"/>
      <c r="F13" s="12" t="s">
        <v>776</v>
      </c>
      <c r="G13" s="52">
        <v>168.24343907197047</v>
      </c>
    </row>
    <row r="14" spans="1:7" ht="22" thickBot="1">
      <c r="A14" s="326"/>
      <c r="B14" s="341"/>
      <c r="C14" s="304"/>
      <c r="D14" s="271"/>
      <c r="E14" s="303"/>
      <c r="F14" s="13" t="s">
        <v>777</v>
      </c>
      <c r="G14" s="53">
        <v>623.42292567393417</v>
      </c>
    </row>
    <row r="15" spans="1:7" ht="21">
      <c r="A15" s="326"/>
      <c r="B15" s="341"/>
      <c r="C15" s="304"/>
      <c r="D15" s="269" t="s">
        <v>21</v>
      </c>
      <c r="E15" s="301">
        <f>SUM(G15:G16)</f>
        <v>130096.17319480197</v>
      </c>
      <c r="F15" s="11" t="s">
        <v>119</v>
      </c>
      <c r="G15" s="51">
        <v>117276.59390758828</v>
      </c>
    </row>
    <row r="16" spans="1:7" ht="22" thickBot="1">
      <c r="A16" s="327"/>
      <c r="B16" s="342"/>
      <c r="C16" s="305"/>
      <c r="D16" s="271"/>
      <c r="E16" s="303"/>
      <c r="F16" s="13" t="s">
        <v>778</v>
      </c>
      <c r="G16" s="53">
        <v>12819.579287213694</v>
      </c>
    </row>
    <row r="17" spans="1:7" ht="21">
      <c r="A17" s="328">
        <v>2</v>
      </c>
      <c r="B17" s="340" t="s">
        <v>10</v>
      </c>
      <c r="C17" s="356">
        <f>SUM(E17:E25)</f>
        <v>196203.97707176046</v>
      </c>
      <c r="D17" s="269" t="s">
        <v>22</v>
      </c>
      <c r="E17" s="356">
        <f>SUM(G17:G18)</f>
        <v>82557.716764783603</v>
      </c>
      <c r="F17" s="11" t="s">
        <v>121</v>
      </c>
      <c r="G17" s="30">
        <v>50048.392597251252</v>
      </c>
    </row>
    <row r="18" spans="1:7" ht="22" thickBot="1">
      <c r="A18" s="329"/>
      <c r="B18" s="341"/>
      <c r="C18" s="357"/>
      <c r="D18" s="271"/>
      <c r="E18" s="358"/>
      <c r="F18" s="13" t="s">
        <v>122</v>
      </c>
      <c r="G18" s="31">
        <v>32509.324167532359</v>
      </c>
    </row>
    <row r="19" spans="1:7" ht="21">
      <c r="A19" s="329"/>
      <c r="B19" s="341"/>
      <c r="C19" s="357"/>
      <c r="D19" s="269" t="s">
        <v>24</v>
      </c>
      <c r="E19" s="356">
        <f>SUM(G19:G20)</f>
        <v>65477.070049512709</v>
      </c>
      <c r="F19" s="11" t="s">
        <v>779</v>
      </c>
      <c r="G19" s="30">
        <v>310.66711392414607</v>
      </c>
    </row>
    <row r="20" spans="1:7" ht="22" thickBot="1">
      <c r="A20" s="329"/>
      <c r="B20" s="341"/>
      <c r="C20" s="357"/>
      <c r="D20" s="271"/>
      <c r="E20" s="358"/>
      <c r="F20" s="13" t="s">
        <v>124</v>
      </c>
      <c r="G20" s="31">
        <v>65166.402935588565</v>
      </c>
    </row>
    <row r="21" spans="1:7" ht="38">
      <c r="A21" s="329"/>
      <c r="B21" s="341"/>
      <c r="C21" s="357"/>
      <c r="D21" s="269" t="s">
        <v>25</v>
      </c>
      <c r="E21" s="356">
        <f>SUM(G21:G23)</f>
        <v>38532.204441970971</v>
      </c>
      <c r="F21" s="11" t="s">
        <v>125</v>
      </c>
      <c r="G21" s="30">
        <v>33982.264662189868</v>
      </c>
    </row>
    <row r="22" spans="1:7" ht="21">
      <c r="A22" s="329"/>
      <c r="B22" s="341"/>
      <c r="C22" s="357"/>
      <c r="D22" s="270"/>
      <c r="E22" s="357"/>
      <c r="F22" s="12" t="s">
        <v>780</v>
      </c>
      <c r="G22" s="32">
        <v>3226.7528615549863</v>
      </c>
    </row>
    <row r="23" spans="1:7" ht="22" thickBot="1">
      <c r="A23" s="329"/>
      <c r="B23" s="341"/>
      <c r="C23" s="357"/>
      <c r="D23" s="271"/>
      <c r="E23" s="358"/>
      <c r="F23" s="13" t="s">
        <v>781</v>
      </c>
      <c r="G23" s="31">
        <v>1323.1869182261128</v>
      </c>
    </row>
    <row r="24" spans="1:7" ht="38">
      <c r="A24" s="329"/>
      <c r="B24" s="341"/>
      <c r="C24" s="357"/>
      <c r="D24" s="269" t="s">
        <v>782</v>
      </c>
      <c r="E24" s="356">
        <f>SUM(G24:G25)</f>
        <v>9636.9858154931517</v>
      </c>
      <c r="F24" s="11" t="s">
        <v>783</v>
      </c>
      <c r="G24" s="30">
        <v>9532.2821294075111</v>
      </c>
    </row>
    <row r="25" spans="1:7" ht="39" thickBot="1">
      <c r="A25" s="330"/>
      <c r="B25" s="342"/>
      <c r="C25" s="358"/>
      <c r="D25" s="271"/>
      <c r="E25" s="358"/>
      <c r="F25" s="13" t="s">
        <v>784</v>
      </c>
      <c r="G25" s="31">
        <v>104.70368608564048</v>
      </c>
    </row>
    <row r="26" spans="1:7" ht="38">
      <c r="A26" s="331">
        <v>3</v>
      </c>
      <c r="B26" s="340" t="s">
        <v>11</v>
      </c>
      <c r="C26" s="237">
        <f>SUM(E26:E98)</f>
        <v>2503548.993202134</v>
      </c>
      <c r="D26" s="269" t="s">
        <v>27</v>
      </c>
      <c r="E26" s="287">
        <f>SUM(G26:G34)</f>
        <v>556328.42080741632</v>
      </c>
      <c r="F26" s="11" t="s">
        <v>130</v>
      </c>
      <c r="G26" s="54">
        <v>43339.047157041932</v>
      </c>
    </row>
    <row r="27" spans="1:7" ht="38">
      <c r="A27" s="332"/>
      <c r="B27" s="341"/>
      <c r="C27" s="238"/>
      <c r="D27" s="270"/>
      <c r="E27" s="288"/>
      <c r="F27" s="12" t="s">
        <v>131</v>
      </c>
      <c r="G27" s="55">
        <v>17548.6068473579</v>
      </c>
    </row>
    <row r="28" spans="1:7" ht="21">
      <c r="A28" s="332"/>
      <c r="B28" s="341"/>
      <c r="C28" s="238"/>
      <c r="D28" s="270"/>
      <c r="E28" s="288"/>
      <c r="F28" s="12" t="s">
        <v>132</v>
      </c>
      <c r="G28" s="55">
        <v>9170.5260039584118</v>
      </c>
    </row>
    <row r="29" spans="1:7" ht="21">
      <c r="A29" s="332"/>
      <c r="B29" s="341"/>
      <c r="C29" s="238"/>
      <c r="D29" s="270"/>
      <c r="E29" s="288"/>
      <c r="F29" s="12" t="s">
        <v>133</v>
      </c>
      <c r="G29" s="55">
        <v>82342.668081862794</v>
      </c>
    </row>
    <row r="30" spans="1:7" ht="38">
      <c r="A30" s="332"/>
      <c r="B30" s="341"/>
      <c r="C30" s="238"/>
      <c r="D30" s="270"/>
      <c r="E30" s="288"/>
      <c r="F30" s="12" t="s">
        <v>134</v>
      </c>
      <c r="G30" s="55">
        <v>15410.479289214743</v>
      </c>
    </row>
    <row r="31" spans="1:7" ht="21">
      <c r="A31" s="332"/>
      <c r="B31" s="341"/>
      <c r="C31" s="238"/>
      <c r="D31" s="270"/>
      <c r="E31" s="288"/>
      <c r="F31" s="12" t="s">
        <v>135</v>
      </c>
      <c r="G31" s="55">
        <v>6328.5903379457859</v>
      </c>
    </row>
    <row r="32" spans="1:7" ht="21">
      <c r="A32" s="332"/>
      <c r="B32" s="341"/>
      <c r="C32" s="238"/>
      <c r="D32" s="270"/>
      <c r="E32" s="288"/>
      <c r="F32" s="12" t="s">
        <v>136</v>
      </c>
      <c r="G32" s="55">
        <v>38584.241765265244</v>
      </c>
    </row>
    <row r="33" spans="1:7" ht="21">
      <c r="A33" s="332"/>
      <c r="B33" s="341"/>
      <c r="C33" s="238"/>
      <c r="D33" s="270"/>
      <c r="E33" s="288"/>
      <c r="F33" s="12" t="s">
        <v>137</v>
      </c>
      <c r="G33" s="55">
        <v>332089.78163429443</v>
      </c>
    </row>
    <row r="34" spans="1:7" ht="22" thickBot="1">
      <c r="A34" s="332"/>
      <c r="B34" s="341"/>
      <c r="C34" s="238"/>
      <c r="D34" s="271"/>
      <c r="E34" s="289"/>
      <c r="F34" s="13" t="s">
        <v>138</v>
      </c>
      <c r="G34" s="56">
        <v>11514.479690475002</v>
      </c>
    </row>
    <row r="35" spans="1:7" ht="22" thickBot="1">
      <c r="A35" s="332"/>
      <c r="B35" s="341"/>
      <c r="C35" s="238"/>
      <c r="D35" s="142" t="s">
        <v>28</v>
      </c>
      <c r="E35" s="48">
        <f>SUM(G35)</f>
        <v>93606.099797533723</v>
      </c>
      <c r="F35" s="14" t="s">
        <v>139</v>
      </c>
      <c r="G35" s="57">
        <v>93606.099797533723</v>
      </c>
    </row>
    <row r="36" spans="1:7" ht="22" thickBot="1">
      <c r="A36" s="332"/>
      <c r="B36" s="341"/>
      <c r="C36" s="238"/>
      <c r="D36" s="142" t="s">
        <v>785</v>
      </c>
      <c r="E36" s="48">
        <f>SUM(G36)</f>
        <v>4481.4019805689104</v>
      </c>
      <c r="F36" s="14" t="s">
        <v>786</v>
      </c>
      <c r="G36" s="57">
        <v>4481.4019805689104</v>
      </c>
    </row>
    <row r="37" spans="1:7" ht="21">
      <c r="A37" s="332"/>
      <c r="B37" s="341"/>
      <c r="C37" s="238"/>
      <c r="D37" s="269" t="s">
        <v>30</v>
      </c>
      <c r="E37" s="287">
        <f>SUM(G37:G38)</f>
        <v>98022.396489367471</v>
      </c>
      <c r="F37" s="11" t="s">
        <v>141</v>
      </c>
      <c r="G37" s="54">
        <v>36857.975347674168</v>
      </c>
    </row>
    <row r="38" spans="1:7" ht="22" thickBot="1">
      <c r="A38" s="332"/>
      <c r="B38" s="341"/>
      <c r="C38" s="238"/>
      <c r="D38" s="271"/>
      <c r="E38" s="289"/>
      <c r="F38" s="13" t="s">
        <v>142</v>
      </c>
      <c r="G38" s="56">
        <v>61164.421141693296</v>
      </c>
    </row>
    <row r="39" spans="1:7" ht="21">
      <c r="A39" s="332"/>
      <c r="B39" s="341"/>
      <c r="C39" s="238"/>
      <c r="D39" s="269" t="s">
        <v>31</v>
      </c>
      <c r="E39" s="287">
        <f>SUM(G39:G41)</f>
        <v>450640.96866471675</v>
      </c>
      <c r="F39" s="11" t="s">
        <v>143</v>
      </c>
      <c r="G39" s="54">
        <v>446814.09394237032</v>
      </c>
    </row>
    <row r="40" spans="1:7" ht="21">
      <c r="A40" s="332"/>
      <c r="B40" s="341"/>
      <c r="C40" s="238"/>
      <c r="D40" s="270"/>
      <c r="E40" s="288"/>
      <c r="F40" s="12" t="s">
        <v>787</v>
      </c>
      <c r="G40" s="55">
        <v>889.86305494417979</v>
      </c>
    </row>
    <row r="41" spans="1:7" ht="22" thickBot="1">
      <c r="A41" s="332"/>
      <c r="B41" s="341"/>
      <c r="C41" s="238"/>
      <c r="D41" s="271"/>
      <c r="E41" s="289"/>
      <c r="F41" s="13" t="s">
        <v>788</v>
      </c>
      <c r="G41" s="56">
        <v>2937.0116674022361</v>
      </c>
    </row>
    <row r="42" spans="1:7" ht="57" customHeight="1">
      <c r="A42" s="332"/>
      <c r="B42" s="341"/>
      <c r="C42" s="238"/>
      <c r="D42" s="269" t="s">
        <v>32</v>
      </c>
      <c r="E42" s="287">
        <f>SUM(G42:G43)</f>
        <v>169031.72190013254</v>
      </c>
      <c r="F42" s="11" t="s">
        <v>146</v>
      </c>
      <c r="G42" s="54">
        <v>76006.002608805837</v>
      </c>
    </row>
    <row r="43" spans="1:7" ht="22" thickBot="1">
      <c r="A43" s="332"/>
      <c r="B43" s="341"/>
      <c r="C43" s="238"/>
      <c r="D43" s="271"/>
      <c r="E43" s="289"/>
      <c r="F43" s="13" t="s">
        <v>147</v>
      </c>
      <c r="G43" s="56">
        <v>93025.719291326692</v>
      </c>
    </row>
    <row r="44" spans="1:7" ht="21" customHeight="1">
      <c r="A44" s="332"/>
      <c r="B44" s="341"/>
      <c r="C44" s="238"/>
      <c r="D44" s="269" t="s">
        <v>33</v>
      </c>
      <c r="E44" s="287">
        <f>SUM(G44:G48)</f>
        <v>51133.296833998378</v>
      </c>
      <c r="F44" s="11" t="s">
        <v>789</v>
      </c>
      <c r="G44" s="54">
        <v>4689.1753714734778</v>
      </c>
    </row>
    <row r="45" spans="1:7" ht="57">
      <c r="A45" s="332"/>
      <c r="B45" s="341"/>
      <c r="C45" s="238"/>
      <c r="D45" s="270"/>
      <c r="E45" s="288"/>
      <c r="F45" s="12" t="s">
        <v>790</v>
      </c>
      <c r="G45" s="55">
        <v>532.62238480823476</v>
      </c>
    </row>
    <row r="46" spans="1:7" ht="38">
      <c r="A46" s="332"/>
      <c r="B46" s="341"/>
      <c r="C46" s="238"/>
      <c r="D46" s="270"/>
      <c r="E46" s="288"/>
      <c r="F46" s="12" t="s">
        <v>150</v>
      </c>
      <c r="G46" s="55">
        <v>14173.288890968148</v>
      </c>
    </row>
    <row r="47" spans="1:7" ht="21">
      <c r="A47" s="332"/>
      <c r="B47" s="341"/>
      <c r="C47" s="238"/>
      <c r="D47" s="270"/>
      <c r="E47" s="288"/>
      <c r="F47" s="12" t="s">
        <v>791</v>
      </c>
      <c r="G47" s="55">
        <v>2448.6674104593708</v>
      </c>
    </row>
    <row r="48" spans="1:7" ht="39" thickBot="1">
      <c r="A48" s="332"/>
      <c r="B48" s="341"/>
      <c r="C48" s="238"/>
      <c r="D48" s="271"/>
      <c r="E48" s="289"/>
      <c r="F48" s="13" t="s">
        <v>792</v>
      </c>
      <c r="G48" s="56">
        <v>29289.542776289149</v>
      </c>
    </row>
    <row r="49" spans="1:7" ht="39" thickBot="1">
      <c r="A49" s="332"/>
      <c r="B49" s="341"/>
      <c r="C49" s="238"/>
      <c r="D49" s="142" t="s">
        <v>34</v>
      </c>
      <c r="E49" s="48">
        <f>SUM(G49)</f>
        <v>33990.497772995113</v>
      </c>
      <c r="F49" s="14" t="s">
        <v>153</v>
      </c>
      <c r="G49" s="57">
        <v>33990.497772995113</v>
      </c>
    </row>
    <row r="50" spans="1:7" ht="38">
      <c r="A50" s="332"/>
      <c r="B50" s="341"/>
      <c r="C50" s="238"/>
      <c r="D50" s="269" t="s">
        <v>35</v>
      </c>
      <c r="E50" s="287">
        <f>SUM(G50:G51)</f>
        <v>36630.767654745003</v>
      </c>
      <c r="F50" s="11" t="s">
        <v>154</v>
      </c>
      <c r="G50" s="54">
        <v>36172.444167396439</v>
      </c>
    </row>
    <row r="51" spans="1:7" ht="34.5" customHeight="1" thickBot="1">
      <c r="A51" s="332"/>
      <c r="B51" s="341"/>
      <c r="C51" s="238"/>
      <c r="D51" s="271"/>
      <c r="E51" s="289"/>
      <c r="F51" s="13" t="s">
        <v>793</v>
      </c>
      <c r="G51" s="56">
        <v>458.32348734856481</v>
      </c>
    </row>
    <row r="52" spans="1:7" ht="27.75" customHeight="1">
      <c r="A52" s="332"/>
      <c r="B52" s="341"/>
      <c r="C52" s="238"/>
      <c r="D52" s="269" t="s">
        <v>794</v>
      </c>
      <c r="E52" s="287">
        <f>SUM(G52:G53)</f>
        <v>5101.3493427900094</v>
      </c>
      <c r="F52" s="11" t="s">
        <v>795</v>
      </c>
      <c r="G52" s="54">
        <v>1854.3113083868232</v>
      </c>
    </row>
    <row r="53" spans="1:7" ht="31.5" customHeight="1" thickBot="1">
      <c r="A53" s="332"/>
      <c r="B53" s="341"/>
      <c r="C53" s="238"/>
      <c r="D53" s="271"/>
      <c r="E53" s="289"/>
      <c r="F53" s="13" t="s">
        <v>796</v>
      </c>
      <c r="G53" s="56">
        <v>3247.038034403186</v>
      </c>
    </row>
    <row r="54" spans="1:7" ht="57">
      <c r="A54" s="332"/>
      <c r="B54" s="341"/>
      <c r="C54" s="238"/>
      <c r="D54" s="269" t="s">
        <v>37</v>
      </c>
      <c r="E54" s="287">
        <f>SUM(G54:G56)</f>
        <v>94487.614636382117</v>
      </c>
      <c r="F54" s="11" t="s">
        <v>158</v>
      </c>
      <c r="G54" s="54">
        <v>20254.449946177028</v>
      </c>
    </row>
    <row r="55" spans="1:7" ht="21">
      <c r="A55" s="332"/>
      <c r="B55" s="341"/>
      <c r="C55" s="238"/>
      <c r="D55" s="270"/>
      <c r="E55" s="288"/>
      <c r="F55" s="12" t="s">
        <v>159</v>
      </c>
      <c r="G55" s="55">
        <v>72383.403460962159</v>
      </c>
    </row>
    <row r="56" spans="1:7" ht="22" thickBot="1">
      <c r="A56" s="332"/>
      <c r="B56" s="341"/>
      <c r="C56" s="238"/>
      <c r="D56" s="271"/>
      <c r="E56" s="289"/>
      <c r="F56" s="13" t="s">
        <v>797</v>
      </c>
      <c r="G56" s="56">
        <v>1849.7612292429301</v>
      </c>
    </row>
    <row r="57" spans="1:7" ht="58" thickBot="1">
      <c r="A57" s="332"/>
      <c r="B57" s="341"/>
      <c r="C57" s="238"/>
      <c r="D57" s="142" t="s">
        <v>38</v>
      </c>
      <c r="E57" s="49">
        <f>SUM(G57)</f>
        <v>42486.211597420268</v>
      </c>
      <c r="F57" s="14" t="s">
        <v>161</v>
      </c>
      <c r="G57" s="57">
        <v>42486.211597420268</v>
      </c>
    </row>
    <row r="58" spans="1:7" ht="21">
      <c r="A58" s="332"/>
      <c r="B58" s="341"/>
      <c r="C58" s="238"/>
      <c r="D58" s="269" t="s">
        <v>39</v>
      </c>
      <c r="E58" s="287">
        <f>SUM(G58:G59)</f>
        <v>80869.802544532606</v>
      </c>
      <c r="F58" s="11" t="s">
        <v>798</v>
      </c>
      <c r="G58" s="54">
        <v>8592.67172322029</v>
      </c>
    </row>
    <row r="59" spans="1:7" ht="22" thickBot="1">
      <c r="A59" s="332"/>
      <c r="B59" s="341"/>
      <c r="C59" s="238"/>
      <c r="D59" s="271"/>
      <c r="E59" s="289"/>
      <c r="F59" s="13" t="s">
        <v>163</v>
      </c>
      <c r="G59" s="56">
        <v>72277.130821312312</v>
      </c>
    </row>
    <row r="60" spans="1:7" ht="21">
      <c r="A60" s="332"/>
      <c r="B60" s="341"/>
      <c r="C60" s="238"/>
      <c r="D60" s="269" t="s">
        <v>40</v>
      </c>
      <c r="E60" s="287">
        <f>SUM(G60:G61)</f>
        <v>88867.459580881317</v>
      </c>
      <c r="F60" s="11" t="s">
        <v>164</v>
      </c>
      <c r="G60" s="54">
        <v>16115.465981381763</v>
      </c>
    </row>
    <row r="61" spans="1:7" ht="22" thickBot="1">
      <c r="A61" s="332"/>
      <c r="B61" s="341"/>
      <c r="C61" s="238"/>
      <c r="D61" s="271"/>
      <c r="E61" s="289"/>
      <c r="F61" s="13" t="s">
        <v>165</v>
      </c>
      <c r="G61" s="56">
        <v>72751.993599499547</v>
      </c>
    </row>
    <row r="62" spans="1:7" ht="21">
      <c r="A62" s="332"/>
      <c r="B62" s="341"/>
      <c r="C62" s="238"/>
      <c r="D62" s="269" t="s">
        <v>799</v>
      </c>
      <c r="E62" s="287">
        <f>SUM(G62:G64)</f>
        <v>15407.930741887403</v>
      </c>
      <c r="F62" s="11" t="s">
        <v>800</v>
      </c>
      <c r="G62" s="54">
        <v>9349.2445655319079</v>
      </c>
    </row>
    <row r="63" spans="1:7" ht="38">
      <c r="A63" s="332"/>
      <c r="B63" s="341"/>
      <c r="C63" s="238"/>
      <c r="D63" s="270"/>
      <c r="E63" s="288"/>
      <c r="F63" s="12" t="s">
        <v>801</v>
      </c>
      <c r="G63" s="55">
        <v>2397.546777113776</v>
      </c>
    </row>
    <row r="64" spans="1:7" ht="22" thickBot="1">
      <c r="A64" s="332"/>
      <c r="B64" s="341"/>
      <c r="C64" s="238"/>
      <c r="D64" s="271"/>
      <c r="E64" s="289"/>
      <c r="F64" s="13" t="s">
        <v>802</v>
      </c>
      <c r="G64" s="56">
        <v>3661.1393992417197</v>
      </c>
    </row>
    <row r="65" spans="1:7" ht="38">
      <c r="A65" s="332"/>
      <c r="B65" s="341"/>
      <c r="C65" s="238"/>
      <c r="D65" s="269" t="s">
        <v>42</v>
      </c>
      <c r="E65" s="287">
        <f>SUM(G65:G67)</f>
        <v>214675.759554638</v>
      </c>
      <c r="F65" s="11" t="s">
        <v>169</v>
      </c>
      <c r="G65" s="54">
        <v>133953.05564811436</v>
      </c>
    </row>
    <row r="66" spans="1:7" ht="21">
      <c r="A66" s="332"/>
      <c r="B66" s="341"/>
      <c r="C66" s="238"/>
      <c r="D66" s="270"/>
      <c r="E66" s="288"/>
      <c r="F66" s="12" t="s">
        <v>803</v>
      </c>
      <c r="G66" s="55">
        <v>2814.6455260239109</v>
      </c>
    </row>
    <row r="67" spans="1:7" ht="39" thickBot="1">
      <c r="A67" s="332"/>
      <c r="B67" s="341"/>
      <c r="C67" s="238"/>
      <c r="D67" s="271"/>
      <c r="E67" s="289"/>
      <c r="F67" s="13" t="s">
        <v>171</v>
      </c>
      <c r="G67" s="56">
        <v>77908.05838049973</v>
      </c>
    </row>
    <row r="68" spans="1:7" ht="21" customHeight="1">
      <c r="A68" s="332"/>
      <c r="B68" s="341"/>
      <c r="C68" s="238"/>
      <c r="D68" s="269" t="s">
        <v>43</v>
      </c>
      <c r="E68" s="287">
        <f>SUM(G68:G74)</f>
        <v>7219.4861044305671</v>
      </c>
      <c r="F68" s="11" t="s">
        <v>804</v>
      </c>
      <c r="G68" s="54">
        <v>2403.0749703245951</v>
      </c>
    </row>
    <row r="69" spans="1:7" ht="21">
      <c r="A69" s="332"/>
      <c r="B69" s="341"/>
      <c r="C69" s="238"/>
      <c r="D69" s="270"/>
      <c r="E69" s="288"/>
      <c r="F69" s="12" t="s">
        <v>805</v>
      </c>
      <c r="G69" s="55">
        <v>1051.5523420496904</v>
      </c>
    </row>
    <row r="70" spans="1:7" ht="21">
      <c r="A70" s="332"/>
      <c r="B70" s="341"/>
      <c r="C70" s="238"/>
      <c r="D70" s="270"/>
      <c r="E70" s="288"/>
      <c r="F70" s="12" t="s">
        <v>806</v>
      </c>
      <c r="G70" s="55">
        <v>653.14514227998961</v>
      </c>
    </row>
    <row r="71" spans="1:7" ht="21">
      <c r="A71" s="332"/>
      <c r="B71" s="341"/>
      <c r="C71" s="238"/>
      <c r="D71" s="270"/>
      <c r="E71" s="288"/>
      <c r="F71" s="12" t="s">
        <v>807</v>
      </c>
      <c r="G71" s="55">
        <v>591.07169020749393</v>
      </c>
    </row>
    <row r="72" spans="1:7" ht="38">
      <c r="A72" s="332"/>
      <c r="B72" s="341"/>
      <c r="C72" s="238"/>
      <c r="D72" s="270"/>
      <c r="E72" s="288"/>
      <c r="F72" s="12" t="s">
        <v>808</v>
      </c>
      <c r="G72" s="55">
        <v>1309.6680612163962</v>
      </c>
    </row>
    <row r="73" spans="1:7" ht="38">
      <c r="A73" s="332"/>
      <c r="B73" s="341"/>
      <c r="C73" s="238"/>
      <c r="D73" s="270"/>
      <c r="E73" s="288"/>
      <c r="F73" s="12" t="s">
        <v>809</v>
      </c>
      <c r="G73" s="55">
        <v>273.19539871934097</v>
      </c>
    </row>
    <row r="74" spans="1:7" ht="22" thickBot="1">
      <c r="A74" s="332"/>
      <c r="B74" s="341"/>
      <c r="C74" s="238"/>
      <c r="D74" s="271"/>
      <c r="E74" s="289"/>
      <c r="F74" s="13" t="s">
        <v>810</v>
      </c>
      <c r="G74" s="56">
        <v>937.77849963305994</v>
      </c>
    </row>
    <row r="75" spans="1:7" ht="57">
      <c r="A75" s="332"/>
      <c r="B75" s="341"/>
      <c r="C75" s="238"/>
      <c r="D75" s="269" t="s">
        <v>44</v>
      </c>
      <c r="E75" s="287">
        <f>SUM(G75:G80)</f>
        <v>32075.050482805917</v>
      </c>
      <c r="F75" s="11" t="s">
        <v>811</v>
      </c>
      <c r="G75" s="54">
        <v>4526.0845805816416</v>
      </c>
    </row>
    <row r="76" spans="1:7" ht="21">
      <c r="A76" s="332"/>
      <c r="B76" s="341"/>
      <c r="C76" s="238"/>
      <c r="D76" s="270"/>
      <c r="E76" s="288"/>
      <c r="F76" s="12" t="s">
        <v>812</v>
      </c>
      <c r="G76" s="55">
        <v>3621.8015858472027</v>
      </c>
    </row>
    <row r="77" spans="1:7" ht="21">
      <c r="A77" s="332"/>
      <c r="B77" s="341"/>
      <c r="C77" s="238"/>
      <c r="D77" s="270"/>
      <c r="E77" s="288"/>
      <c r="F77" s="12" t="s">
        <v>813</v>
      </c>
      <c r="G77" s="55">
        <v>2390.2030060313518</v>
      </c>
    </row>
    <row r="78" spans="1:7" ht="21">
      <c r="A78" s="332"/>
      <c r="B78" s="341"/>
      <c r="C78" s="238"/>
      <c r="D78" s="270"/>
      <c r="E78" s="288"/>
      <c r="F78" s="12" t="s">
        <v>814</v>
      </c>
      <c r="G78" s="55">
        <v>1177.4512855017201</v>
      </c>
    </row>
    <row r="79" spans="1:7" ht="21">
      <c r="A79" s="332"/>
      <c r="B79" s="341"/>
      <c r="C79" s="238"/>
      <c r="D79" s="270"/>
      <c r="E79" s="288"/>
      <c r="F79" s="12" t="s">
        <v>183</v>
      </c>
      <c r="G79" s="55">
        <v>17083.024912704605</v>
      </c>
    </row>
    <row r="80" spans="1:7" ht="22" thickBot="1">
      <c r="A80" s="332"/>
      <c r="B80" s="341"/>
      <c r="C80" s="238"/>
      <c r="D80" s="271"/>
      <c r="E80" s="289"/>
      <c r="F80" s="13" t="s">
        <v>815</v>
      </c>
      <c r="G80" s="56">
        <v>3276.4851121393949</v>
      </c>
    </row>
    <row r="81" spans="1:7" ht="21">
      <c r="A81" s="332"/>
      <c r="B81" s="341"/>
      <c r="C81" s="238"/>
      <c r="D81" s="269" t="s">
        <v>45</v>
      </c>
      <c r="E81" s="290">
        <f>SUM(G81:G82)</f>
        <v>25080.476261440126</v>
      </c>
      <c r="F81" s="11" t="s">
        <v>185</v>
      </c>
      <c r="G81" s="54">
        <v>9315.6058416860778</v>
      </c>
    </row>
    <row r="82" spans="1:7" ht="22" thickBot="1">
      <c r="A82" s="332"/>
      <c r="B82" s="341"/>
      <c r="C82" s="238"/>
      <c r="D82" s="271"/>
      <c r="E82" s="291"/>
      <c r="F82" s="13" t="s">
        <v>186</v>
      </c>
      <c r="G82" s="56">
        <v>15764.870419754046</v>
      </c>
    </row>
    <row r="83" spans="1:7" ht="21" customHeight="1">
      <c r="A83" s="332"/>
      <c r="B83" s="341"/>
      <c r="C83" s="238"/>
      <c r="D83" s="269" t="s">
        <v>46</v>
      </c>
      <c r="E83" s="290">
        <f>SUM(G83:G85)</f>
        <v>29645.603250413282</v>
      </c>
      <c r="F83" s="11" t="s">
        <v>816</v>
      </c>
      <c r="G83" s="54">
        <v>7281.6934982067787</v>
      </c>
    </row>
    <row r="84" spans="1:7" ht="38">
      <c r="A84" s="332"/>
      <c r="B84" s="341"/>
      <c r="C84" s="238"/>
      <c r="D84" s="270"/>
      <c r="E84" s="292"/>
      <c r="F84" s="12" t="s">
        <v>817</v>
      </c>
      <c r="G84" s="55">
        <v>7409.5004770750256</v>
      </c>
    </row>
    <row r="85" spans="1:7" ht="39" thickBot="1">
      <c r="A85" s="332"/>
      <c r="B85" s="341"/>
      <c r="C85" s="238"/>
      <c r="D85" s="271"/>
      <c r="E85" s="291"/>
      <c r="F85" s="13" t="s">
        <v>189</v>
      </c>
      <c r="G85" s="56">
        <v>14954.409275131478</v>
      </c>
    </row>
    <row r="86" spans="1:7" ht="21">
      <c r="A86" s="332"/>
      <c r="B86" s="341"/>
      <c r="C86" s="238"/>
      <c r="D86" s="269" t="s">
        <v>47</v>
      </c>
      <c r="E86" s="290">
        <f>SUM(G86:G88)</f>
        <v>11512.791017200079</v>
      </c>
      <c r="F86" s="11" t="s">
        <v>818</v>
      </c>
      <c r="G86" s="54">
        <v>2851.5234450979797</v>
      </c>
    </row>
    <row r="87" spans="1:7" ht="38">
      <c r="A87" s="332"/>
      <c r="B87" s="341"/>
      <c r="C87" s="238"/>
      <c r="D87" s="270"/>
      <c r="E87" s="292"/>
      <c r="F87" s="12" t="s">
        <v>819</v>
      </c>
      <c r="G87" s="55">
        <v>202.75506920944792</v>
      </c>
    </row>
    <row r="88" spans="1:7" ht="38.25" customHeight="1" thickBot="1">
      <c r="A88" s="332"/>
      <c r="B88" s="341"/>
      <c r="C88" s="238"/>
      <c r="D88" s="271"/>
      <c r="E88" s="291"/>
      <c r="F88" s="13" t="s">
        <v>192</v>
      </c>
      <c r="G88" s="56">
        <v>8458.5125028926523</v>
      </c>
    </row>
    <row r="89" spans="1:7" ht="21">
      <c r="A89" s="332"/>
      <c r="B89" s="341"/>
      <c r="C89" s="238"/>
      <c r="D89" s="269" t="s">
        <v>48</v>
      </c>
      <c r="E89" s="290">
        <f>SUM(G89:G90)</f>
        <v>160259.22702187713</v>
      </c>
      <c r="F89" s="11" t="s">
        <v>193</v>
      </c>
      <c r="G89" s="54">
        <v>150498.16757476755</v>
      </c>
    </row>
    <row r="90" spans="1:7" ht="22" thickBot="1">
      <c r="A90" s="332"/>
      <c r="B90" s="341"/>
      <c r="C90" s="238"/>
      <c r="D90" s="271"/>
      <c r="E90" s="291"/>
      <c r="F90" s="13" t="s">
        <v>194</v>
      </c>
      <c r="G90" s="56">
        <v>9761.0594471095774</v>
      </c>
    </row>
    <row r="91" spans="1:7" ht="21">
      <c r="A91" s="332"/>
      <c r="B91" s="341"/>
      <c r="C91" s="238"/>
      <c r="D91" s="269" t="s">
        <v>49</v>
      </c>
      <c r="E91" s="290">
        <f>SUM(G91:G96)</f>
        <v>136242.30231564073</v>
      </c>
      <c r="F91" s="11" t="s">
        <v>195</v>
      </c>
      <c r="G91" s="54">
        <v>19105.326413714556</v>
      </c>
    </row>
    <row r="92" spans="1:7" ht="21">
      <c r="A92" s="332"/>
      <c r="B92" s="341"/>
      <c r="C92" s="238"/>
      <c r="D92" s="270"/>
      <c r="E92" s="292"/>
      <c r="F92" s="12" t="s">
        <v>820</v>
      </c>
      <c r="G92" s="55">
        <v>594.01878621085552</v>
      </c>
    </row>
    <row r="93" spans="1:7" ht="21">
      <c r="A93" s="332"/>
      <c r="B93" s="341"/>
      <c r="C93" s="238"/>
      <c r="D93" s="270"/>
      <c r="E93" s="292"/>
      <c r="F93" s="12" t="s">
        <v>821</v>
      </c>
      <c r="G93" s="55">
        <v>717.002938183266</v>
      </c>
    </row>
    <row r="94" spans="1:7" ht="21">
      <c r="A94" s="332"/>
      <c r="B94" s="341"/>
      <c r="C94" s="238"/>
      <c r="D94" s="270"/>
      <c r="E94" s="292"/>
      <c r="F94" s="12" t="s">
        <v>822</v>
      </c>
      <c r="G94" s="55">
        <v>6282.8583404673927</v>
      </c>
    </row>
    <row r="95" spans="1:7" ht="38">
      <c r="A95" s="332"/>
      <c r="B95" s="341"/>
      <c r="C95" s="238"/>
      <c r="D95" s="270"/>
      <c r="E95" s="292"/>
      <c r="F95" s="12" t="s">
        <v>199</v>
      </c>
      <c r="G95" s="55">
        <v>16921.338459138246</v>
      </c>
    </row>
    <row r="96" spans="1:7" ht="22" thickBot="1">
      <c r="A96" s="332"/>
      <c r="B96" s="341"/>
      <c r="C96" s="238"/>
      <c r="D96" s="271"/>
      <c r="E96" s="291"/>
      <c r="F96" s="13" t="s">
        <v>200</v>
      </c>
      <c r="G96" s="56">
        <v>92621.757377926435</v>
      </c>
    </row>
    <row r="97" spans="1:7" ht="38">
      <c r="A97" s="332"/>
      <c r="B97" s="341"/>
      <c r="C97" s="238"/>
      <c r="D97" s="269" t="s">
        <v>50</v>
      </c>
      <c r="E97" s="290">
        <f>SUM(G97:G98)</f>
        <v>65752.356848320705</v>
      </c>
      <c r="F97" s="11" t="s">
        <v>201</v>
      </c>
      <c r="G97" s="54">
        <v>64519.57725953716</v>
      </c>
    </row>
    <row r="98" spans="1:7" ht="22" thickBot="1">
      <c r="A98" s="333"/>
      <c r="B98" s="342"/>
      <c r="C98" s="239"/>
      <c r="D98" s="271"/>
      <c r="E98" s="291"/>
      <c r="F98" s="13" t="s">
        <v>823</v>
      </c>
      <c r="G98" s="56">
        <v>1232.7795887835441</v>
      </c>
    </row>
    <row r="99" spans="1:7" ht="38">
      <c r="A99" s="334">
        <v>4</v>
      </c>
      <c r="B99" s="340" t="s">
        <v>14</v>
      </c>
      <c r="C99" s="234">
        <f>SUM(E99:E107)</f>
        <v>197180.1142466008</v>
      </c>
      <c r="D99" s="269" t="s">
        <v>51</v>
      </c>
      <c r="E99" s="281">
        <f>SUM(G99:G101)</f>
        <v>70740.819744650405</v>
      </c>
      <c r="F99" s="11" t="s">
        <v>203</v>
      </c>
      <c r="G99" s="58">
        <v>56309.305903410917</v>
      </c>
    </row>
    <row r="100" spans="1:7" ht="38">
      <c r="A100" s="335"/>
      <c r="B100" s="341"/>
      <c r="C100" s="235"/>
      <c r="D100" s="270"/>
      <c r="E100" s="282"/>
      <c r="F100" s="12" t="s">
        <v>204</v>
      </c>
      <c r="G100" s="59">
        <v>14346.469510660452</v>
      </c>
    </row>
    <row r="101" spans="1:7" ht="22" thickBot="1">
      <c r="A101" s="335"/>
      <c r="B101" s="341"/>
      <c r="C101" s="235"/>
      <c r="D101" s="271"/>
      <c r="E101" s="283"/>
      <c r="F101" s="13" t="s">
        <v>824</v>
      </c>
      <c r="G101" s="60">
        <v>85.044330579037705</v>
      </c>
    </row>
    <row r="102" spans="1:7" ht="22" thickBot="1">
      <c r="A102" s="335"/>
      <c r="B102" s="341"/>
      <c r="C102" s="235"/>
      <c r="D102" s="142" t="s">
        <v>52</v>
      </c>
      <c r="E102" s="50">
        <f>SUM(G102)</f>
        <v>46399.162331696338</v>
      </c>
      <c r="F102" s="14" t="s">
        <v>206</v>
      </c>
      <c r="G102" s="61">
        <v>46399.162331696338</v>
      </c>
    </row>
    <row r="103" spans="1:7" ht="22" thickBot="1">
      <c r="A103" s="335"/>
      <c r="B103" s="341"/>
      <c r="C103" s="235"/>
      <c r="D103" s="142" t="s">
        <v>825</v>
      </c>
      <c r="E103" s="50">
        <f>SUM(G103)</f>
        <v>5386.4450069099348</v>
      </c>
      <c r="F103" s="14" t="s">
        <v>826</v>
      </c>
      <c r="G103" s="61">
        <v>5386.4450069099348</v>
      </c>
    </row>
    <row r="104" spans="1:7" ht="21" customHeight="1">
      <c r="A104" s="335"/>
      <c r="B104" s="341"/>
      <c r="C104" s="235"/>
      <c r="D104" s="269" t="s">
        <v>54</v>
      </c>
      <c r="E104" s="281">
        <f>SUM(G104:G106)</f>
        <v>73278.27724651547</v>
      </c>
      <c r="F104" s="11" t="s">
        <v>208</v>
      </c>
      <c r="G104" s="58">
        <v>33990.857803947154</v>
      </c>
    </row>
    <row r="105" spans="1:7" ht="21">
      <c r="A105" s="335"/>
      <c r="B105" s="341"/>
      <c r="C105" s="235"/>
      <c r="D105" s="270"/>
      <c r="E105" s="282"/>
      <c r="F105" s="12" t="s">
        <v>827</v>
      </c>
      <c r="G105" s="59">
        <v>3036.9052595597313</v>
      </c>
    </row>
    <row r="106" spans="1:7" ht="22" thickBot="1">
      <c r="A106" s="335"/>
      <c r="B106" s="341"/>
      <c r="C106" s="235"/>
      <c r="D106" s="271"/>
      <c r="E106" s="283"/>
      <c r="F106" s="13" t="s">
        <v>210</v>
      </c>
      <c r="G106" s="60">
        <v>36250.514183008585</v>
      </c>
    </row>
    <row r="107" spans="1:7" ht="39" thickBot="1">
      <c r="A107" s="336"/>
      <c r="B107" s="342"/>
      <c r="C107" s="236"/>
      <c r="D107" s="142" t="s">
        <v>828</v>
      </c>
      <c r="E107" s="50">
        <f>SUM(G107)</f>
        <v>1375.4099168286541</v>
      </c>
      <c r="F107" s="14" t="s">
        <v>829</v>
      </c>
      <c r="G107" s="61">
        <v>1375.4099168286541</v>
      </c>
    </row>
    <row r="108" spans="1:7" ht="22" thickBot="1">
      <c r="A108" s="337">
        <v>5</v>
      </c>
      <c r="B108" s="340" t="s">
        <v>9</v>
      </c>
      <c r="C108" s="231">
        <f>SUM(E108:E115)</f>
        <v>1521267.7797574901</v>
      </c>
      <c r="D108" s="142" t="s">
        <v>56</v>
      </c>
      <c r="E108" s="33">
        <f>SUM(G108)</f>
        <v>946099.36296827334</v>
      </c>
      <c r="F108" s="14" t="s">
        <v>212</v>
      </c>
      <c r="G108" s="34">
        <v>946099.36296827334</v>
      </c>
    </row>
    <row r="109" spans="1:7" ht="21">
      <c r="A109" s="338"/>
      <c r="B109" s="341"/>
      <c r="C109" s="232"/>
      <c r="D109" s="269" t="s">
        <v>57</v>
      </c>
      <c r="E109" s="284">
        <f>SUM(G109:G111)</f>
        <v>210601.50822402642</v>
      </c>
      <c r="F109" s="11" t="s">
        <v>213</v>
      </c>
      <c r="G109" s="35">
        <v>103046.24989622032</v>
      </c>
    </row>
    <row r="110" spans="1:7" ht="21">
      <c r="A110" s="338"/>
      <c r="B110" s="341"/>
      <c r="C110" s="232"/>
      <c r="D110" s="270"/>
      <c r="E110" s="285"/>
      <c r="F110" s="12" t="s">
        <v>830</v>
      </c>
      <c r="G110" s="36">
        <v>9520.9623062609153</v>
      </c>
    </row>
    <row r="111" spans="1:7" ht="22" thickBot="1">
      <c r="A111" s="338"/>
      <c r="B111" s="341"/>
      <c r="C111" s="232"/>
      <c r="D111" s="271"/>
      <c r="E111" s="286"/>
      <c r="F111" s="13" t="s">
        <v>215</v>
      </c>
      <c r="G111" s="37">
        <v>98034.29602154516</v>
      </c>
    </row>
    <row r="112" spans="1:7" ht="21" customHeight="1">
      <c r="A112" s="338"/>
      <c r="B112" s="341"/>
      <c r="C112" s="232"/>
      <c r="D112" s="269" t="s">
        <v>58</v>
      </c>
      <c r="E112" s="284">
        <f>SUM(G112:G115)</f>
        <v>364566.90856519045</v>
      </c>
      <c r="F112" s="11" t="s">
        <v>831</v>
      </c>
      <c r="G112" s="35">
        <v>2759.8699524725835</v>
      </c>
    </row>
    <row r="113" spans="1:7" ht="38">
      <c r="A113" s="338"/>
      <c r="B113" s="341"/>
      <c r="C113" s="232"/>
      <c r="D113" s="270"/>
      <c r="E113" s="285"/>
      <c r="F113" s="12" t="s">
        <v>217</v>
      </c>
      <c r="G113" s="36">
        <v>183490.75303309565</v>
      </c>
    </row>
    <row r="114" spans="1:7" ht="21">
      <c r="A114" s="338"/>
      <c r="B114" s="341"/>
      <c r="C114" s="232"/>
      <c r="D114" s="270"/>
      <c r="E114" s="285"/>
      <c r="F114" s="12" t="s">
        <v>218</v>
      </c>
      <c r="G114" s="36">
        <v>173203.90890114746</v>
      </c>
    </row>
    <row r="115" spans="1:7" ht="39" thickBot="1">
      <c r="A115" s="339"/>
      <c r="B115" s="342"/>
      <c r="C115" s="233"/>
      <c r="D115" s="271"/>
      <c r="E115" s="286"/>
      <c r="F115" s="13" t="s">
        <v>832</v>
      </c>
      <c r="G115" s="37">
        <v>5112.3766784747631</v>
      </c>
    </row>
    <row r="116" spans="1:7" ht="21" customHeight="1">
      <c r="A116" s="306">
        <v>6</v>
      </c>
      <c r="B116" s="340" t="s">
        <v>8</v>
      </c>
      <c r="C116" s="228">
        <f>SUM(E116:E135)</f>
        <v>4250235.75203011</v>
      </c>
      <c r="D116" s="269" t="s">
        <v>59</v>
      </c>
      <c r="E116" s="277">
        <f>SUM(G116:G119)</f>
        <v>535358.92071923416</v>
      </c>
      <c r="F116" s="11" t="s">
        <v>220</v>
      </c>
      <c r="G116" s="62">
        <v>51769.769219778951</v>
      </c>
    </row>
    <row r="117" spans="1:7" ht="21">
      <c r="A117" s="307"/>
      <c r="B117" s="341"/>
      <c r="C117" s="229"/>
      <c r="D117" s="270"/>
      <c r="E117" s="278"/>
      <c r="F117" s="12" t="s">
        <v>221</v>
      </c>
      <c r="G117" s="63">
        <v>314408.08126519021</v>
      </c>
    </row>
    <row r="118" spans="1:7" ht="38">
      <c r="A118" s="307"/>
      <c r="B118" s="341"/>
      <c r="C118" s="229"/>
      <c r="D118" s="270"/>
      <c r="E118" s="278"/>
      <c r="F118" s="12" t="s">
        <v>222</v>
      </c>
      <c r="G118" s="63">
        <v>64202.940228924512</v>
      </c>
    </row>
    <row r="119" spans="1:7" ht="39" thickBot="1">
      <c r="A119" s="307"/>
      <c r="B119" s="341"/>
      <c r="C119" s="229"/>
      <c r="D119" s="271"/>
      <c r="E119" s="279"/>
      <c r="F119" s="13" t="s">
        <v>223</v>
      </c>
      <c r="G119" s="64">
        <v>104978.13000534053</v>
      </c>
    </row>
    <row r="120" spans="1:7" ht="38" customHeight="1">
      <c r="A120" s="307"/>
      <c r="B120" s="341"/>
      <c r="C120" s="229"/>
      <c r="D120" s="269" t="s">
        <v>60</v>
      </c>
      <c r="E120" s="277">
        <f>SUM(G120:G126)</f>
        <v>459742.68972103577</v>
      </c>
      <c r="F120" s="11" t="s">
        <v>833</v>
      </c>
      <c r="G120" s="62">
        <v>5905.5441411228257</v>
      </c>
    </row>
    <row r="121" spans="1:7" ht="38">
      <c r="A121" s="307"/>
      <c r="B121" s="341"/>
      <c r="C121" s="229"/>
      <c r="D121" s="270"/>
      <c r="E121" s="278"/>
      <c r="F121" s="12" t="s">
        <v>225</v>
      </c>
      <c r="G121" s="63">
        <v>37216.576643025968</v>
      </c>
    </row>
    <row r="122" spans="1:7" ht="21">
      <c r="A122" s="307"/>
      <c r="B122" s="341"/>
      <c r="C122" s="229"/>
      <c r="D122" s="270"/>
      <c r="E122" s="278"/>
      <c r="F122" s="12" t="s">
        <v>226</v>
      </c>
      <c r="G122" s="63">
        <v>144102.79328517368</v>
      </c>
    </row>
    <row r="123" spans="1:7" ht="38">
      <c r="A123" s="307"/>
      <c r="B123" s="341"/>
      <c r="C123" s="229"/>
      <c r="D123" s="270"/>
      <c r="E123" s="278"/>
      <c r="F123" s="12" t="s">
        <v>227</v>
      </c>
      <c r="G123" s="63">
        <v>84795.504919668165</v>
      </c>
    </row>
    <row r="124" spans="1:7" ht="21">
      <c r="A124" s="307"/>
      <c r="B124" s="341"/>
      <c r="C124" s="229"/>
      <c r="D124" s="270"/>
      <c r="E124" s="278"/>
      <c r="F124" s="12" t="s">
        <v>228</v>
      </c>
      <c r="G124" s="63">
        <v>30996.628422172933</v>
      </c>
    </row>
    <row r="125" spans="1:7" ht="21">
      <c r="A125" s="307"/>
      <c r="B125" s="341"/>
      <c r="C125" s="229"/>
      <c r="D125" s="270"/>
      <c r="E125" s="278"/>
      <c r="F125" s="12" t="s">
        <v>229</v>
      </c>
      <c r="G125" s="63">
        <v>153744.5491504285</v>
      </c>
    </row>
    <row r="126" spans="1:7" ht="22" thickBot="1">
      <c r="A126" s="307"/>
      <c r="B126" s="341"/>
      <c r="C126" s="229"/>
      <c r="D126" s="271"/>
      <c r="E126" s="279"/>
      <c r="F126" s="13" t="s">
        <v>834</v>
      </c>
      <c r="G126" s="64">
        <v>2981.0931594437361</v>
      </c>
    </row>
    <row r="127" spans="1:7" ht="21" customHeight="1">
      <c r="A127" s="307"/>
      <c r="B127" s="341"/>
      <c r="C127" s="229"/>
      <c r="D127" s="269" t="s">
        <v>61</v>
      </c>
      <c r="E127" s="277">
        <f>SUM(G127:G135)</f>
        <v>3255134.1415898404</v>
      </c>
      <c r="F127" s="11" t="s">
        <v>231</v>
      </c>
      <c r="G127" s="62">
        <v>842202.25015750749</v>
      </c>
    </row>
    <row r="128" spans="1:7" ht="38">
      <c r="A128" s="307"/>
      <c r="B128" s="341"/>
      <c r="C128" s="229"/>
      <c r="D128" s="270"/>
      <c r="E128" s="278"/>
      <c r="F128" s="12" t="s">
        <v>232</v>
      </c>
      <c r="G128" s="63">
        <v>607186.49683935742</v>
      </c>
    </row>
    <row r="129" spans="1:7" ht="57">
      <c r="A129" s="307"/>
      <c r="B129" s="341"/>
      <c r="C129" s="229"/>
      <c r="D129" s="270"/>
      <c r="E129" s="278"/>
      <c r="F129" s="12" t="s">
        <v>233</v>
      </c>
      <c r="G129" s="63">
        <v>52364.857883763718</v>
      </c>
    </row>
    <row r="130" spans="1:7" ht="38">
      <c r="A130" s="307"/>
      <c r="B130" s="341"/>
      <c r="C130" s="229"/>
      <c r="D130" s="270"/>
      <c r="E130" s="278"/>
      <c r="F130" s="12" t="s">
        <v>234</v>
      </c>
      <c r="G130" s="63">
        <v>69552.281760264479</v>
      </c>
    </row>
    <row r="131" spans="1:7" ht="38">
      <c r="A131" s="307"/>
      <c r="B131" s="341"/>
      <c r="C131" s="229"/>
      <c r="D131" s="270"/>
      <c r="E131" s="278"/>
      <c r="F131" s="12" t="s">
        <v>235</v>
      </c>
      <c r="G131" s="63">
        <v>408854.06144410098</v>
      </c>
    </row>
    <row r="132" spans="1:7" ht="38">
      <c r="A132" s="307"/>
      <c r="B132" s="341"/>
      <c r="C132" s="229"/>
      <c r="D132" s="270"/>
      <c r="E132" s="278"/>
      <c r="F132" s="12" t="s">
        <v>236</v>
      </c>
      <c r="G132" s="63">
        <v>89643.502368582514</v>
      </c>
    </row>
    <row r="133" spans="1:7" ht="38">
      <c r="A133" s="307"/>
      <c r="B133" s="341"/>
      <c r="C133" s="229"/>
      <c r="D133" s="270"/>
      <c r="E133" s="278"/>
      <c r="F133" s="12" t="s">
        <v>237</v>
      </c>
      <c r="G133" s="63">
        <v>619840.22743857931</v>
      </c>
    </row>
    <row r="134" spans="1:7" ht="21">
      <c r="A134" s="307"/>
      <c r="B134" s="341"/>
      <c r="C134" s="229"/>
      <c r="D134" s="270"/>
      <c r="E134" s="278"/>
      <c r="F134" s="12" t="s">
        <v>238</v>
      </c>
      <c r="G134" s="63">
        <v>270655.85049563175</v>
      </c>
    </row>
    <row r="135" spans="1:7" ht="39" thickBot="1">
      <c r="A135" s="308"/>
      <c r="B135" s="342"/>
      <c r="C135" s="230"/>
      <c r="D135" s="271"/>
      <c r="E135" s="279"/>
      <c r="F135" s="13" t="s">
        <v>239</v>
      </c>
      <c r="G135" s="64">
        <v>294834.61320205254</v>
      </c>
    </row>
    <row r="136" spans="1:7" ht="21">
      <c r="A136" s="309">
        <v>7</v>
      </c>
      <c r="B136" s="340" t="s">
        <v>15</v>
      </c>
      <c r="C136" s="225">
        <f>SUM(E136:E146)</f>
        <v>1545165.3810419429</v>
      </c>
      <c r="D136" s="269" t="s">
        <v>62</v>
      </c>
      <c r="E136" s="272">
        <f>SUM(G136:G138)</f>
        <v>1164881.8204888315</v>
      </c>
      <c r="F136" s="11" t="s">
        <v>835</v>
      </c>
      <c r="G136" s="38">
        <v>936.54633433688423</v>
      </c>
    </row>
    <row r="137" spans="1:7" ht="21">
      <c r="A137" s="310"/>
      <c r="B137" s="341"/>
      <c r="C137" s="226"/>
      <c r="D137" s="270"/>
      <c r="E137" s="280"/>
      <c r="F137" s="12" t="s">
        <v>241</v>
      </c>
      <c r="G137" s="39">
        <v>1162761.2893275758</v>
      </c>
    </row>
    <row r="138" spans="1:7" ht="22" thickBot="1">
      <c r="A138" s="310"/>
      <c r="B138" s="341"/>
      <c r="C138" s="226"/>
      <c r="D138" s="271"/>
      <c r="E138" s="273"/>
      <c r="F138" s="13" t="s">
        <v>836</v>
      </c>
      <c r="G138" s="40">
        <v>1183.9848269186534</v>
      </c>
    </row>
    <row r="139" spans="1:7" ht="21">
      <c r="A139" s="310"/>
      <c r="B139" s="341"/>
      <c r="C139" s="226"/>
      <c r="D139" s="269" t="s">
        <v>63</v>
      </c>
      <c r="E139" s="272">
        <f>SUM(G139:G140)</f>
        <v>16847.869773174796</v>
      </c>
      <c r="F139" s="11" t="s">
        <v>837</v>
      </c>
      <c r="G139" s="38">
        <v>4604.6842071260189</v>
      </c>
    </row>
    <row r="140" spans="1:7" ht="22" thickBot="1">
      <c r="A140" s="310"/>
      <c r="B140" s="341"/>
      <c r="C140" s="226"/>
      <c r="D140" s="271"/>
      <c r="E140" s="273"/>
      <c r="F140" s="13" t="s">
        <v>838</v>
      </c>
      <c r="G140" s="40">
        <v>12243.185566048776</v>
      </c>
    </row>
    <row r="141" spans="1:7" ht="21">
      <c r="A141" s="310"/>
      <c r="B141" s="341"/>
      <c r="C141" s="226"/>
      <c r="D141" s="269" t="s">
        <v>64</v>
      </c>
      <c r="E141" s="272">
        <f>SUM(G141:G142)</f>
        <v>23553.742194397852</v>
      </c>
      <c r="F141" s="11" t="s">
        <v>245</v>
      </c>
      <c r="G141" s="38">
        <v>20821.937414886797</v>
      </c>
    </row>
    <row r="142" spans="1:7" ht="22" thickBot="1">
      <c r="A142" s="310"/>
      <c r="B142" s="341"/>
      <c r="C142" s="226"/>
      <c r="D142" s="271"/>
      <c r="E142" s="273"/>
      <c r="F142" s="13" t="s">
        <v>839</v>
      </c>
      <c r="G142" s="40">
        <v>2731.8047795110529</v>
      </c>
    </row>
    <row r="143" spans="1:7" ht="21" customHeight="1">
      <c r="A143" s="310"/>
      <c r="B143" s="341"/>
      <c r="C143" s="226"/>
      <c r="D143" s="269" t="s">
        <v>65</v>
      </c>
      <c r="E143" s="272">
        <f>SUM(G143:G144)</f>
        <v>251604.54827348073</v>
      </c>
      <c r="F143" s="11" t="s">
        <v>247</v>
      </c>
      <c r="G143" s="38">
        <v>18980.795044864204</v>
      </c>
    </row>
    <row r="144" spans="1:7" ht="39" thickBot="1">
      <c r="A144" s="310"/>
      <c r="B144" s="341"/>
      <c r="C144" s="226"/>
      <c r="D144" s="271"/>
      <c r="E144" s="273"/>
      <c r="F144" s="13" t="s">
        <v>248</v>
      </c>
      <c r="G144" s="40">
        <v>232623.75322861652</v>
      </c>
    </row>
    <row r="145" spans="1:7" ht="21">
      <c r="A145" s="310"/>
      <c r="B145" s="341"/>
      <c r="C145" s="226"/>
      <c r="D145" s="269" t="s">
        <v>66</v>
      </c>
      <c r="E145" s="272">
        <f>SUM(G145:G146)</f>
        <v>88277.400312057856</v>
      </c>
      <c r="F145" s="11" t="s">
        <v>840</v>
      </c>
      <c r="G145" s="38">
        <v>3322.0439793356163</v>
      </c>
    </row>
    <row r="146" spans="1:7" ht="22" thickBot="1">
      <c r="A146" s="311"/>
      <c r="B146" s="342"/>
      <c r="C146" s="227"/>
      <c r="D146" s="271"/>
      <c r="E146" s="273"/>
      <c r="F146" s="13" t="s">
        <v>250</v>
      </c>
      <c r="G146" s="40">
        <v>84955.356332722236</v>
      </c>
    </row>
    <row r="147" spans="1:7" ht="20.25" customHeight="1">
      <c r="A147" s="320">
        <v>8</v>
      </c>
      <c r="B147" s="343" t="s">
        <v>7</v>
      </c>
      <c r="C147" s="240">
        <f>SUM(E147:E153)</f>
        <v>1655384.2669958265</v>
      </c>
      <c r="D147" s="269" t="s">
        <v>67</v>
      </c>
      <c r="E147" s="274">
        <f>SUM(G147:G150)</f>
        <v>136194.31049554067</v>
      </c>
      <c r="F147" s="11" t="s">
        <v>251</v>
      </c>
      <c r="G147" s="41">
        <v>121301.16711356216</v>
      </c>
    </row>
    <row r="148" spans="1:7" ht="38">
      <c r="A148" s="321"/>
      <c r="B148" s="344"/>
      <c r="C148" s="241"/>
      <c r="D148" s="270"/>
      <c r="E148" s="275"/>
      <c r="F148" s="12" t="s">
        <v>841</v>
      </c>
      <c r="G148" s="42">
        <v>49.736878036354028</v>
      </c>
    </row>
    <row r="149" spans="1:7" ht="20.25" customHeight="1">
      <c r="A149" s="321"/>
      <c r="B149" s="344"/>
      <c r="C149" s="241"/>
      <c r="D149" s="270"/>
      <c r="E149" s="275"/>
      <c r="F149" s="12" t="s">
        <v>253</v>
      </c>
      <c r="G149" s="42">
        <v>11213.438124976357</v>
      </c>
    </row>
    <row r="150" spans="1:7" ht="21" customHeight="1" thickBot="1">
      <c r="A150" s="321"/>
      <c r="B150" s="344"/>
      <c r="C150" s="241"/>
      <c r="D150" s="271"/>
      <c r="E150" s="276"/>
      <c r="F150" s="13" t="s">
        <v>842</v>
      </c>
      <c r="G150" s="43">
        <v>3629.9683789657929</v>
      </c>
    </row>
    <row r="151" spans="1:7" ht="38">
      <c r="A151" s="321"/>
      <c r="B151" s="344"/>
      <c r="C151" s="241"/>
      <c r="D151" s="269" t="s">
        <v>68</v>
      </c>
      <c r="E151" s="274">
        <f>SUM(G151:G153)</f>
        <v>1519189.9565002858</v>
      </c>
      <c r="F151" s="11" t="s">
        <v>255</v>
      </c>
      <c r="G151" s="41">
        <v>1359300.1833839582</v>
      </c>
    </row>
    <row r="152" spans="1:7" ht="38">
      <c r="A152" s="321"/>
      <c r="B152" s="344"/>
      <c r="C152" s="241"/>
      <c r="D152" s="270"/>
      <c r="E152" s="275"/>
      <c r="F152" s="12" t="s">
        <v>256</v>
      </c>
      <c r="G152" s="42">
        <v>40174.017639246449</v>
      </c>
    </row>
    <row r="153" spans="1:7" ht="39" thickBot="1">
      <c r="A153" s="321"/>
      <c r="B153" s="345"/>
      <c r="C153" s="242"/>
      <c r="D153" s="271"/>
      <c r="E153" s="276"/>
      <c r="F153" s="13" t="s">
        <v>257</v>
      </c>
      <c r="G153" s="43">
        <v>119715.75547708097</v>
      </c>
    </row>
    <row r="154" spans="1:7" ht="38">
      <c r="A154" s="322">
        <v>9</v>
      </c>
      <c r="B154" s="343" t="s">
        <v>12</v>
      </c>
      <c r="C154" s="243">
        <f>SUM(E154:E166)</f>
        <v>323212.64361278655</v>
      </c>
      <c r="D154" s="269" t="s">
        <v>69</v>
      </c>
      <c r="E154" s="254">
        <f>SUM(G154:G155)</f>
        <v>16546.909749235925</v>
      </c>
      <c r="F154" s="11" t="s">
        <v>258</v>
      </c>
      <c r="G154" s="88">
        <v>14261.54860703665</v>
      </c>
    </row>
    <row r="155" spans="1:7" ht="21" customHeight="1" thickBot="1">
      <c r="A155" s="323"/>
      <c r="B155" s="344"/>
      <c r="C155" s="244"/>
      <c r="D155" s="271"/>
      <c r="E155" s="255"/>
      <c r="F155" s="13" t="s">
        <v>843</v>
      </c>
      <c r="G155" s="89">
        <v>2285.3611421992759</v>
      </c>
    </row>
    <row r="156" spans="1:7" ht="38" customHeight="1">
      <c r="A156" s="323"/>
      <c r="B156" s="344"/>
      <c r="C156" s="244"/>
      <c r="D156" s="269" t="s">
        <v>70</v>
      </c>
      <c r="E156" s="254">
        <f>SUM(G156:G157)</f>
        <v>16469.067333144885</v>
      </c>
      <c r="F156" s="11" t="s">
        <v>260</v>
      </c>
      <c r="G156" s="88">
        <v>14138.55169225843</v>
      </c>
    </row>
    <row r="157" spans="1:7" ht="39.75" customHeight="1" thickBot="1">
      <c r="A157" s="323"/>
      <c r="B157" s="344"/>
      <c r="C157" s="244"/>
      <c r="D157" s="271"/>
      <c r="E157" s="255"/>
      <c r="F157" s="13" t="s">
        <v>844</v>
      </c>
      <c r="G157" s="89">
        <v>2330.5156408864541</v>
      </c>
    </row>
    <row r="158" spans="1:7" ht="38">
      <c r="A158" s="323"/>
      <c r="B158" s="344"/>
      <c r="C158" s="244"/>
      <c r="D158" s="269" t="s">
        <v>71</v>
      </c>
      <c r="E158" s="254">
        <f>SUM(G158:G159)</f>
        <v>18095.83547830924</v>
      </c>
      <c r="F158" s="11" t="s">
        <v>262</v>
      </c>
      <c r="G158" s="88">
        <v>11380.338073357592</v>
      </c>
    </row>
    <row r="159" spans="1:7" ht="48" customHeight="1" thickBot="1">
      <c r="A159" s="323"/>
      <c r="B159" s="344"/>
      <c r="C159" s="244"/>
      <c r="D159" s="271"/>
      <c r="E159" s="255"/>
      <c r="F159" s="13" t="s">
        <v>845</v>
      </c>
      <c r="G159" s="89">
        <v>6715.4974049516477</v>
      </c>
    </row>
    <row r="160" spans="1:7" ht="20.25" customHeight="1">
      <c r="A160" s="323"/>
      <c r="B160" s="344"/>
      <c r="C160" s="244"/>
      <c r="D160" s="269" t="s">
        <v>72</v>
      </c>
      <c r="E160" s="254">
        <f>SUM(G160:G163)</f>
        <v>174285.79359989334</v>
      </c>
      <c r="F160" s="11" t="s">
        <v>264</v>
      </c>
      <c r="G160" s="88">
        <v>43361.401284858759</v>
      </c>
    </row>
    <row r="161" spans="1:7" ht="20.25" customHeight="1">
      <c r="A161" s="323"/>
      <c r="B161" s="344"/>
      <c r="C161" s="244"/>
      <c r="D161" s="270"/>
      <c r="E161" s="256"/>
      <c r="F161" s="12" t="s">
        <v>265</v>
      </c>
      <c r="G161" s="90">
        <v>43889.035445432484</v>
      </c>
    </row>
    <row r="162" spans="1:7" ht="20.25" customHeight="1">
      <c r="A162" s="323"/>
      <c r="B162" s="344"/>
      <c r="C162" s="244"/>
      <c r="D162" s="270"/>
      <c r="E162" s="256"/>
      <c r="F162" s="12" t="s">
        <v>846</v>
      </c>
      <c r="G162" s="90">
        <v>5539.5660165945619</v>
      </c>
    </row>
    <row r="163" spans="1:7" ht="21" customHeight="1" thickBot="1">
      <c r="A163" s="323"/>
      <c r="B163" s="344"/>
      <c r="C163" s="244"/>
      <c r="D163" s="271"/>
      <c r="E163" s="255"/>
      <c r="F163" s="13" t="s">
        <v>267</v>
      </c>
      <c r="G163" s="89">
        <v>81495.790853007536</v>
      </c>
    </row>
    <row r="164" spans="1:7" ht="77.25" customHeight="1" thickBot="1">
      <c r="A164" s="323"/>
      <c r="B164" s="344"/>
      <c r="C164" s="244"/>
      <c r="D164" s="142" t="s">
        <v>73</v>
      </c>
      <c r="E164" s="92">
        <f>SUM(G164)</f>
        <v>91772.133222269345</v>
      </c>
      <c r="F164" s="14" t="s">
        <v>268</v>
      </c>
      <c r="G164" s="91">
        <v>91772.133222269345</v>
      </c>
    </row>
    <row r="165" spans="1:7" ht="38">
      <c r="A165" s="323"/>
      <c r="B165" s="344"/>
      <c r="C165" s="244"/>
      <c r="D165" s="269" t="s">
        <v>847</v>
      </c>
      <c r="E165" s="254">
        <f>SUM(G165:G166)</f>
        <v>6042.9042299338216</v>
      </c>
      <c r="F165" s="11" t="s">
        <v>848</v>
      </c>
      <c r="G165" s="88">
        <v>2889.7845273819244</v>
      </c>
    </row>
    <row r="166" spans="1:7" ht="21" customHeight="1" thickBot="1">
      <c r="A166" s="324"/>
      <c r="B166" s="345"/>
      <c r="C166" s="245"/>
      <c r="D166" s="271"/>
      <c r="E166" s="255"/>
      <c r="F166" s="13" t="s">
        <v>849</v>
      </c>
      <c r="G166" s="89">
        <v>3153.1197025518968</v>
      </c>
    </row>
    <row r="167" spans="1:7" ht="21" customHeight="1">
      <c r="A167" s="312">
        <v>10</v>
      </c>
      <c r="B167" s="340" t="s">
        <v>2</v>
      </c>
      <c r="C167" s="351">
        <f>SUM(E167:E176)</f>
        <v>316763.46572938852</v>
      </c>
      <c r="D167" s="269" t="s">
        <v>75</v>
      </c>
      <c r="E167" s="266">
        <f>SUM(G167:G170)</f>
        <v>233506.35868431145</v>
      </c>
      <c r="F167" s="11" t="s">
        <v>271</v>
      </c>
      <c r="G167" s="44">
        <v>139970.99157155116</v>
      </c>
    </row>
    <row r="168" spans="1:7" ht="21">
      <c r="A168" s="313"/>
      <c r="B168" s="341"/>
      <c r="C168" s="352"/>
      <c r="D168" s="270"/>
      <c r="E168" s="267"/>
      <c r="F168" s="12" t="s">
        <v>272</v>
      </c>
      <c r="G168" s="45">
        <v>26965.754615150538</v>
      </c>
    </row>
    <row r="169" spans="1:7" ht="38">
      <c r="A169" s="313"/>
      <c r="B169" s="341"/>
      <c r="C169" s="352"/>
      <c r="D169" s="270"/>
      <c r="E169" s="267"/>
      <c r="F169" s="12" t="s">
        <v>850</v>
      </c>
      <c r="G169" s="45">
        <v>4340.8337014977133</v>
      </c>
    </row>
    <row r="170" spans="1:7" ht="39" thickBot="1">
      <c r="A170" s="313"/>
      <c r="B170" s="341"/>
      <c r="C170" s="352"/>
      <c r="D170" s="271"/>
      <c r="E170" s="268"/>
      <c r="F170" s="13" t="s">
        <v>274</v>
      </c>
      <c r="G170" s="46">
        <v>62228.778796112048</v>
      </c>
    </row>
    <row r="171" spans="1:7" ht="21" customHeight="1">
      <c r="A171" s="313"/>
      <c r="B171" s="341"/>
      <c r="C171" s="352"/>
      <c r="D171" s="269" t="s">
        <v>76</v>
      </c>
      <c r="E171" s="266">
        <f>SUM(G171:G173)</f>
        <v>64444.021854994418</v>
      </c>
      <c r="F171" s="11" t="s">
        <v>275</v>
      </c>
      <c r="G171" s="44">
        <v>54989.274741646645</v>
      </c>
    </row>
    <row r="172" spans="1:7" ht="21">
      <c r="A172" s="313"/>
      <c r="B172" s="341"/>
      <c r="C172" s="352"/>
      <c r="D172" s="270"/>
      <c r="E172" s="267"/>
      <c r="F172" s="12" t="s">
        <v>851</v>
      </c>
      <c r="G172" s="45">
        <v>4050.8400682142392</v>
      </c>
    </row>
    <row r="173" spans="1:7" ht="22" thickBot="1">
      <c r="A173" s="313"/>
      <c r="B173" s="341"/>
      <c r="C173" s="352"/>
      <c r="D173" s="271"/>
      <c r="E173" s="268"/>
      <c r="F173" s="13" t="s">
        <v>852</v>
      </c>
      <c r="G173" s="46">
        <v>5403.9070451335374</v>
      </c>
    </row>
    <row r="174" spans="1:7" ht="38">
      <c r="A174" s="313"/>
      <c r="B174" s="341"/>
      <c r="C174" s="352"/>
      <c r="D174" s="269" t="s">
        <v>77</v>
      </c>
      <c r="E174" s="266">
        <f>SUM(G174:G176)</f>
        <v>18813.085190082678</v>
      </c>
      <c r="F174" s="11" t="s">
        <v>278</v>
      </c>
      <c r="G174" s="44">
        <v>13548.419987938618</v>
      </c>
    </row>
    <row r="175" spans="1:7" ht="38">
      <c r="A175" s="313"/>
      <c r="B175" s="341"/>
      <c r="C175" s="352"/>
      <c r="D175" s="270"/>
      <c r="E175" s="267"/>
      <c r="F175" s="12" t="s">
        <v>853</v>
      </c>
      <c r="G175" s="45">
        <v>1252.3453870194464</v>
      </c>
    </row>
    <row r="176" spans="1:7" ht="22" thickBot="1">
      <c r="A176" s="314"/>
      <c r="B176" s="342"/>
      <c r="C176" s="353"/>
      <c r="D176" s="271"/>
      <c r="E176" s="268"/>
      <c r="F176" s="13" t="s">
        <v>854</v>
      </c>
      <c r="G176" s="46">
        <v>4012.3198151246133</v>
      </c>
    </row>
    <row r="177" spans="1:7" ht="38">
      <c r="A177" s="315">
        <v>11</v>
      </c>
      <c r="B177" s="340" t="s">
        <v>3</v>
      </c>
      <c r="C177" s="349">
        <f>SUM(E177)</f>
        <v>281922.37591710355</v>
      </c>
      <c r="D177" s="269" t="s">
        <v>78</v>
      </c>
      <c r="E177" s="252">
        <f>SUM(G177:G178)</f>
        <v>281922.37591710355</v>
      </c>
      <c r="F177" s="11" t="s">
        <v>281</v>
      </c>
      <c r="G177" s="65">
        <v>6522.8291547263552</v>
      </c>
    </row>
    <row r="178" spans="1:7" ht="39" thickBot="1">
      <c r="A178" s="316"/>
      <c r="B178" s="342"/>
      <c r="C178" s="350"/>
      <c r="D178" s="271"/>
      <c r="E178" s="253"/>
      <c r="F178" s="13" t="s">
        <v>282</v>
      </c>
      <c r="G178" s="66">
        <v>275399.5467623772</v>
      </c>
    </row>
    <row r="179" spans="1:7" ht="21">
      <c r="A179" s="317">
        <v>12</v>
      </c>
      <c r="B179" s="340" t="s">
        <v>4</v>
      </c>
      <c r="C179" s="346">
        <f>SUM(E179:E210)</f>
        <v>1381835.2377460874</v>
      </c>
      <c r="D179" s="269" t="s">
        <v>79</v>
      </c>
      <c r="E179" s="249">
        <f>SUM(G179:G180)</f>
        <v>193506.44153263408</v>
      </c>
      <c r="F179" s="11" t="s">
        <v>283</v>
      </c>
      <c r="G179" s="68">
        <v>120300.79390428607</v>
      </c>
    </row>
    <row r="180" spans="1:7" ht="39" thickBot="1">
      <c r="A180" s="318"/>
      <c r="B180" s="341"/>
      <c r="C180" s="347"/>
      <c r="D180" s="271"/>
      <c r="E180" s="251"/>
      <c r="F180" s="13" t="s">
        <v>284</v>
      </c>
      <c r="G180" s="69">
        <v>73205.647628348015</v>
      </c>
    </row>
    <row r="181" spans="1:7" ht="21" customHeight="1">
      <c r="A181" s="318"/>
      <c r="B181" s="341"/>
      <c r="C181" s="347"/>
      <c r="D181" s="269" t="s">
        <v>80</v>
      </c>
      <c r="E181" s="249">
        <f>SUM(G181:G182)</f>
        <v>66128.401249796487</v>
      </c>
      <c r="F181" s="11" t="s">
        <v>285</v>
      </c>
      <c r="G181" s="68">
        <v>27439.45594118561</v>
      </c>
    </row>
    <row r="182" spans="1:7" ht="22" thickBot="1">
      <c r="A182" s="318"/>
      <c r="B182" s="341"/>
      <c r="C182" s="347"/>
      <c r="D182" s="271"/>
      <c r="E182" s="251"/>
      <c r="F182" s="13" t="s">
        <v>286</v>
      </c>
      <c r="G182" s="69">
        <v>38688.945308610877</v>
      </c>
    </row>
    <row r="183" spans="1:7" ht="38">
      <c r="A183" s="318"/>
      <c r="B183" s="341"/>
      <c r="C183" s="347"/>
      <c r="D183" s="269" t="s">
        <v>81</v>
      </c>
      <c r="E183" s="249">
        <f>SUM(G183:G184)</f>
        <v>99630.904412777585</v>
      </c>
      <c r="F183" s="11" t="s">
        <v>287</v>
      </c>
      <c r="G183" s="68">
        <v>86188.608199398339</v>
      </c>
    </row>
    <row r="184" spans="1:7" ht="22" thickBot="1">
      <c r="A184" s="318"/>
      <c r="B184" s="341"/>
      <c r="C184" s="347"/>
      <c r="D184" s="271"/>
      <c r="E184" s="251"/>
      <c r="F184" s="13" t="s">
        <v>288</v>
      </c>
      <c r="G184" s="69">
        <v>13442.296213379246</v>
      </c>
    </row>
    <row r="185" spans="1:7" ht="38">
      <c r="A185" s="318"/>
      <c r="B185" s="341"/>
      <c r="C185" s="347"/>
      <c r="D185" s="269" t="s">
        <v>855</v>
      </c>
      <c r="E185" s="249">
        <f>SUM(G185:G186)</f>
        <v>7536.1660913300102</v>
      </c>
      <c r="F185" s="11" t="s">
        <v>856</v>
      </c>
      <c r="G185" s="68">
        <v>6846.7167822863121</v>
      </c>
    </row>
    <row r="186" spans="1:7" ht="39" thickBot="1">
      <c r="A186" s="318"/>
      <c r="B186" s="341"/>
      <c r="C186" s="347"/>
      <c r="D186" s="271"/>
      <c r="E186" s="251"/>
      <c r="F186" s="13" t="s">
        <v>857</v>
      </c>
      <c r="G186" s="69">
        <v>689.44930904369835</v>
      </c>
    </row>
    <row r="187" spans="1:7" ht="21">
      <c r="A187" s="318"/>
      <c r="B187" s="341"/>
      <c r="C187" s="347"/>
      <c r="D187" s="269" t="s">
        <v>83</v>
      </c>
      <c r="E187" s="249">
        <f>SUM(G187:G188)</f>
        <v>83520.474102521766</v>
      </c>
      <c r="F187" s="11" t="s">
        <v>291</v>
      </c>
      <c r="G187" s="68">
        <v>78156.048830957181</v>
      </c>
    </row>
    <row r="188" spans="1:7" ht="39" thickBot="1">
      <c r="A188" s="318"/>
      <c r="B188" s="341"/>
      <c r="C188" s="347"/>
      <c r="D188" s="271"/>
      <c r="E188" s="251"/>
      <c r="F188" s="13" t="s">
        <v>858</v>
      </c>
      <c r="G188" s="69">
        <v>5364.4252715645825</v>
      </c>
    </row>
    <row r="189" spans="1:7" ht="21">
      <c r="A189" s="318"/>
      <c r="B189" s="341"/>
      <c r="C189" s="347"/>
      <c r="D189" s="269" t="s">
        <v>84</v>
      </c>
      <c r="E189" s="249">
        <f>SUM(G189:G191)</f>
        <v>106956.61847814123</v>
      </c>
      <c r="F189" s="11" t="s">
        <v>293</v>
      </c>
      <c r="G189" s="68">
        <v>38674.051224556519</v>
      </c>
    </row>
    <row r="190" spans="1:7" ht="21">
      <c r="A190" s="318"/>
      <c r="B190" s="341"/>
      <c r="C190" s="347"/>
      <c r="D190" s="270"/>
      <c r="E190" s="250"/>
      <c r="F190" s="12" t="s">
        <v>294</v>
      </c>
      <c r="G190" s="70">
        <v>19811.296252986183</v>
      </c>
    </row>
    <row r="191" spans="1:7" ht="22" thickBot="1">
      <c r="A191" s="318"/>
      <c r="B191" s="341"/>
      <c r="C191" s="347"/>
      <c r="D191" s="271"/>
      <c r="E191" s="251"/>
      <c r="F191" s="13" t="s">
        <v>295</v>
      </c>
      <c r="G191" s="69">
        <v>48471.271000598521</v>
      </c>
    </row>
    <row r="192" spans="1:7" ht="22" thickBot="1">
      <c r="A192" s="318"/>
      <c r="B192" s="341"/>
      <c r="C192" s="347"/>
      <c r="D192" s="142" t="s">
        <v>85</v>
      </c>
      <c r="E192" s="67">
        <f>SUM(G192)</f>
        <v>20555.551775167398</v>
      </c>
      <c r="F192" s="14" t="s">
        <v>296</v>
      </c>
      <c r="G192" s="71">
        <v>20555.551775167398</v>
      </c>
    </row>
    <row r="193" spans="1:7" ht="21">
      <c r="A193" s="318"/>
      <c r="B193" s="341"/>
      <c r="C193" s="347"/>
      <c r="D193" s="269" t="s">
        <v>86</v>
      </c>
      <c r="E193" s="249">
        <f>SUM(G193:G195)</f>
        <v>49185.92406340946</v>
      </c>
      <c r="F193" s="11" t="s">
        <v>859</v>
      </c>
      <c r="G193" s="68">
        <v>3230.3466775440825</v>
      </c>
    </row>
    <row r="194" spans="1:7" ht="38">
      <c r="A194" s="318"/>
      <c r="B194" s="341"/>
      <c r="C194" s="347"/>
      <c r="D194" s="270"/>
      <c r="E194" s="250"/>
      <c r="F194" s="12" t="s">
        <v>298</v>
      </c>
      <c r="G194" s="70">
        <v>18560.556238251655</v>
      </c>
    </row>
    <row r="195" spans="1:7" ht="39" thickBot="1">
      <c r="A195" s="318"/>
      <c r="B195" s="341"/>
      <c r="C195" s="347"/>
      <c r="D195" s="271"/>
      <c r="E195" s="251"/>
      <c r="F195" s="13" t="s">
        <v>299</v>
      </c>
      <c r="G195" s="69">
        <v>27395.021147613719</v>
      </c>
    </row>
    <row r="196" spans="1:7" ht="21">
      <c r="A196" s="318"/>
      <c r="B196" s="341"/>
      <c r="C196" s="347"/>
      <c r="D196" s="269" t="s">
        <v>87</v>
      </c>
      <c r="E196" s="249">
        <f>SUM(G196:G198)</f>
        <v>38408.956689797698</v>
      </c>
      <c r="F196" s="11" t="s">
        <v>300</v>
      </c>
      <c r="G196" s="68">
        <v>29379.851465650005</v>
      </c>
    </row>
    <row r="197" spans="1:7" ht="21">
      <c r="A197" s="318"/>
      <c r="B197" s="341"/>
      <c r="C197" s="347"/>
      <c r="D197" s="270"/>
      <c r="E197" s="250"/>
      <c r="F197" s="12" t="s">
        <v>860</v>
      </c>
      <c r="G197" s="70">
        <v>8889.1359170370179</v>
      </c>
    </row>
    <row r="198" spans="1:7" ht="22" thickBot="1">
      <c r="A198" s="318"/>
      <c r="B198" s="341"/>
      <c r="C198" s="347"/>
      <c r="D198" s="271"/>
      <c r="E198" s="251"/>
      <c r="F198" s="13" t="s">
        <v>861</v>
      </c>
      <c r="G198" s="69">
        <v>139.96930711067287</v>
      </c>
    </row>
    <row r="199" spans="1:7" ht="21" customHeight="1">
      <c r="A199" s="318"/>
      <c r="B199" s="341"/>
      <c r="C199" s="347"/>
      <c r="D199" s="269" t="s">
        <v>88</v>
      </c>
      <c r="E199" s="249">
        <f>SUM(G199:G200)</f>
        <v>29975.600563915275</v>
      </c>
      <c r="F199" s="11" t="s">
        <v>303</v>
      </c>
      <c r="G199" s="68">
        <v>23681.01647426439</v>
      </c>
    </row>
    <row r="200" spans="1:7" ht="22" thickBot="1">
      <c r="A200" s="318"/>
      <c r="B200" s="341"/>
      <c r="C200" s="347"/>
      <c r="D200" s="271"/>
      <c r="E200" s="251"/>
      <c r="F200" s="13" t="s">
        <v>862</v>
      </c>
      <c r="G200" s="69">
        <v>6294.5840896508853</v>
      </c>
    </row>
    <row r="201" spans="1:7" ht="21">
      <c r="A201" s="318"/>
      <c r="B201" s="341"/>
      <c r="C201" s="347"/>
      <c r="D201" s="269" t="s">
        <v>89</v>
      </c>
      <c r="E201" s="249">
        <f>SUM(G201:G203)</f>
        <v>105131.65363946135</v>
      </c>
      <c r="F201" s="11" t="s">
        <v>305</v>
      </c>
      <c r="G201" s="68">
        <v>96363.417759348973</v>
      </c>
    </row>
    <row r="202" spans="1:7" ht="21">
      <c r="A202" s="318"/>
      <c r="B202" s="341"/>
      <c r="C202" s="347"/>
      <c r="D202" s="270"/>
      <c r="E202" s="250"/>
      <c r="F202" s="12" t="s">
        <v>863</v>
      </c>
      <c r="G202" s="70">
        <v>8713.3473370097909</v>
      </c>
    </row>
    <row r="203" spans="1:7" ht="22" thickBot="1">
      <c r="A203" s="318"/>
      <c r="B203" s="341"/>
      <c r="C203" s="347"/>
      <c r="D203" s="271"/>
      <c r="E203" s="251"/>
      <c r="F203" s="13" t="s">
        <v>864</v>
      </c>
      <c r="G203" s="69">
        <v>54.888543102591186</v>
      </c>
    </row>
    <row r="204" spans="1:7" ht="21" customHeight="1">
      <c r="A204" s="318"/>
      <c r="B204" s="341"/>
      <c r="C204" s="347"/>
      <c r="D204" s="269" t="s">
        <v>90</v>
      </c>
      <c r="E204" s="249">
        <f>SUM(G204:G206)</f>
        <v>372089.71042684221</v>
      </c>
      <c r="F204" s="11" t="s">
        <v>865</v>
      </c>
      <c r="G204" s="68">
        <v>227.30200587814147</v>
      </c>
    </row>
    <row r="205" spans="1:7" ht="21">
      <c r="A205" s="318"/>
      <c r="B205" s="341"/>
      <c r="C205" s="347"/>
      <c r="D205" s="270"/>
      <c r="E205" s="250"/>
      <c r="F205" s="12" t="s">
        <v>309</v>
      </c>
      <c r="G205" s="70">
        <v>348600.69906488672</v>
      </c>
    </row>
    <row r="206" spans="1:7" ht="22" thickBot="1">
      <c r="A206" s="318"/>
      <c r="B206" s="341"/>
      <c r="C206" s="347"/>
      <c r="D206" s="271"/>
      <c r="E206" s="251"/>
      <c r="F206" s="13" t="s">
        <v>310</v>
      </c>
      <c r="G206" s="69">
        <v>23261.709356077365</v>
      </c>
    </row>
    <row r="207" spans="1:7" ht="21" customHeight="1">
      <c r="A207" s="318"/>
      <c r="B207" s="341"/>
      <c r="C207" s="347"/>
      <c r="D207" s="269" t="s">
        <v>91</v>
      </c>
      <c r="E207" s="249">
        <f>SUM(G207:G210)</f>
        <v>209208.83472029271</v>
      </c>
      <c r="F207" s="11" t="s">
        <v>311</v>
      </c>
      <c r="G207" s="68">
        <v>13886.75472205716</v>
      </c>
    </row>
    <row r="208" spans="1:7" ht="21">
      <c r="A208" s="318"/>
      <c r="B208" s="341"/>
      <c r="C208" s="347"/>
      <c r="D208" s="270"/>
      <c r="E208" s="250"/>
      <c r="F208" s="12" t="s">
        <v>312</v>
      </c>
      <c r="G208" s="70">
        <v>115184.61366475192</v>
      </c>
    </row>
    <row r="209" spans="1:7" ht="21">
      <c r="A209" s="318"/>
      <c r="B209" s="341"/>
      <c r="C209" s="347"/>
      <c r="D209" s="270"/>
      <c r="E209" s="250"/>
      <c r="F209" s="12" t="s">
        <v>313</v>
      </c>
      <c r="G209" s="70">
        <v>21998.437597179702</v>
      </c>
    </row>
    <row r="210" spans="1:7" ht="22" thickBot="1">
      <c r="A210" s="319"/>
      <c r="B210" s="342"/>
      <c r="C210" s="348"/>
      <c r="D210" s="271"/>
      <c r="E210" s="251"/>
      <c r="F210" s="13" t="s">
        <v>314</v>
      </c>
      <c r="G210" s="69">
        <v>58139.028736303939</v>
      </c>
    </row>
    <row r="211" spans="1:7" ht="38">
      <c r="A211" s="293">
        <v>13</v>
      </c>
      <c r="B211" s="340" t="s">
        <v>5</v>
      </c>
      <c r="C211" s="260">
        <f>SUM(E211:E228)</f>
        <v>2529626.3267409457</v>
      </c>
      <c r="D211" s="269" t="s">
        <v>92</v>
      </c>
      <c r="E211" s="263">
        <f>SUM(G211:G213)</f>
        <v>648998.86596834403</v>
      </c>
      <c r="F211" s="11" t="s">
        <v>315</v>
      </c>
      <c r="G211" s="72">
        <v>407633.49455846462</v>
      </c>
    </row>
    <row r="212" spans="1:7" ht="21">
      <c r="A212" s="294"/>
      <c r="B212" s="341"/>
      <c r="C212" s="261"/>
      <c r="D212" s="270"/>
      <c r="E212" s="264"/>
      <c r="F212" s="12" t="s">
        <v>316</v>
      </c>
      <c r="G212" s="73">
        <v>228623.42515633852</v>
      </c>
    </row>
    <row r="213" spans="1:7" ht="39" thickBot="1">
      <c r="A213" s="294"/>
      <c r="B213" s="341"/>
      <c r="C213" s="261"/>
      <c r="D213" s="271"/>
      <c r="E213" s="265"/>
      <c r="F213" s="13" t="s">
        <v>317</v>
      </c>
      <c r="G213" s="74">
        <v>12741.946253540946</v>
      </c>
    </row>
    <row r="214" spans="1:7" ht="21">
      <c r="A214" s="294"/>
      <c r="B214" s="341"/>
      <c r="C214" s="261"/>
      <c r="D214" s="269" t="s">
        <v>93</v>
      </c>
      <c r="E214" s="263">
        <f>SUM(G214:G219)</f>
        <v>951130.41397911205</v>
      </c>
      <c r="F214" s="11" t="s">
        <v>318</v>
      </c>
      <c r="G214" s="72">
        <v>132152.2200741712</v>
      </c>
    </row>
    <row r="215" spans="1:7" ht="21">
      <c r="A215" s="294"/>
      <c r="B215" s="341"/>
      <c r="C215" s="261"/>
      <c r="D215" s="270"/>
      <c r="E215" s="264"/>
      <c r="F215" s="12" t="s">
        <v>319</v>
      </c>
      <c r="G215" s="73">
        <v>28054.166755392536</v>
      </c>
    </row>
    <row r="216" spans="1:7" ht="21">
      <c r="A216" s="294"/>
      <c r="B216" s="341"/>
      <c r="C216" s="261"/>
      <c r="D216" s="270"/>
      <c r="E216" s="264"/>
      <c r="F216" s="12" t="s">
        <v>320</v>
      </c>
      <c r="G216" s="73">
        <v>485988.02920280135</v>
      </c>
    </row>
    <row r="217" spans="1:7" ht="21">
      <c r="A217" s="294"/>
      <c r="B217" s="341"/>
      <c r="C217" s="261"/>
      <c r="D217" s="270"/>
      <c r="E217" s="264"/>
      <c r="F217" s="12" t="s">
        <v>321</v>
      </c>
      <c r="G217" s="73">
        <v>172239.44195156576</v>
      </c>
    </row>
    <row r="218" spans="1:7" ht="21">
      <c r="A218" s="294"/>
      <c r="B218" s="341"/>
      <c r="C218" s="261"/>
      <c r="D218" s="270"/>
      <c r="E218" s="264"/>
      <c r="F218" s="12" t="s">
        <v>322</v>
      </c>
      <c r="G218" s="73">
        <v>118906.39873390127</v>
      </c>
    </row>
    <row r="219" spans="1:7" ht="22" thickBot="1">
      <c r="A219" s="294"/>
      <c r="B219" s="341"/>
      <c r="C219" s="261"/>
      <c r="D219" s="271"/>
      <c r="E219" s="265"/>
      <c r="F219" s="13" t="s">
        <v>323</v>
      </c>
      <c r="G219" s="74">
        <v>13790.157261280001</v>
      </c>
    </row>
    <row r="220" spans="1:7" ht="21">
      <c r="A220" s="294"/>
      <c r="B220" s="341"/>
      <c r="C220" s="261"/>
      <c r="D220" s="269" t="s">
        <v>94</v>
      </c>
      <c r="E220" s="263">
        <f>SUM(G220:G222)</f>
        <v>672549.98400200251</v>
      </c>
      <c r="F220" s="11" t="s">
        <v>324</v>
      </c>
      <c r="G220" s="72">
        <v>316070.97067907418</v>
      </c>
    </row>
    <row r="221" spans="1:7" ht="21">
      <c r="A221" s="294"/>
      <c r="B221" s="341"/>
      <c r="C221" s="261"/>
      <c r="D221" s="270"/>
      <c r="E221" s="264"/>
      <c r="F221" s="12" t="s">
        <v>325</v>
      </c>
      <c r="G221" s="73">
        <v>256382.87809435677</v>
      </c>
    </row>
    <row r="222" spans="1:7" ht="22" thickBot="1">
      <c r="A222" s="294"/>
      <c r="B222" s="341"/>
      <c r="C222" s="261"/>
      <c r="D222" s="271"/>
      <c r="E222" s="265"/>
      <c r="F222" s="13" t="s">
        <v>326</v>
      </c>
      <c r="G222" s="74">
        <v>100096.13522857155</v>
      </c>
    </row>
    <row r="223" spans="1:7" ht="38">
      <c r="A223" s="294"/>
      <c r="B223" s="341"/>
      <c r="C223" s="261"/>
      <c r="D223" s="269" t="s">
        <v>95</v>
      </c>
      <c r="E223" s="263">
        <f>SUM(G223:G226)</f>
        <v>24693.032479038673</v>
      </c>
      <c r="F223" s="11" t="s">
        <v>866</v>
      </c>
      <c r="G223" s="72">
        <v>339.57618422575371</v>
      </c>
    </row>
    <row r="224" spans="1:7" ht="57">
      <c r="A224" s="294"/>
      <c r="B224" s="341"/>
      <c r="C224" s="261"/>
      <c r="D224" s="270"/>
      <c r="E224" s="264"/>
      <c r="F224" s="12" t="s">
        <v>867</v>
      </c>
      <c r="G224" s="73">
        <v>1498.5467222439311</v>
      </c>
    </row>
    <row r="225" spans="1:7" ht="38">
      <c r="A225" s="294"/>
      <c r="B225" s="341"/>
      <c r="C225" s="261"/>
      <c r="D225" s="270"/>
      <c r="E225" s="264"/>
      <c r="F225" s="12" t="s">
        <v>329</v>
      </c>
      <c r="G225" s="73">
        <v>21580.687426341352</v>
      </c>
    </row>
    <row r="226" spans="1:7" ht="22" thickBot="1">
      <c r="A226" s="294"/>
      <c r="B226" s="341"/>
      <c r="C226" s="261"/>
      <c r="D226" s="271"/>
      <c r="E226" s="265"/>
      <c r="F226" s="13" t="s">
        <v>330</v>
      </c>
      <c r="G226" s="74">
        <v>1274.2221462276359</v>
      </c>
    </row>
    <row r="227" spans="1:7" ht="38">
      <c r="A227" s="294"/>
      <c r="B227" s="341"/>
      <c r="C227" s="261"/>
      <c r="D227" s="269" t="s">
        <v>96</v>
      </c>
      <c r="E227" s="263">
        <f>SUM(G227:G228)</f>
        <v>232254.03031244859</v>
      </c>
      <c r="F227" s="11" t="s">
        <v>868</v>
      </c>
      <c r="G227" s="72">
        <v>4974.4903695517678</v>
      </c>
    </row>
    <row r="228" spans="1:7" ht="22" thickBot="1">
      <c r="A228" s="295"/>
      <c r="B228" s="342"/>
      <c r="C228" s="262"/>
      <c r="D228" s="271"/>
      <c r="E228" s="265"/>
      <c r="F228" s="13" t="s">
        <v>332</v>
      </c>
      <c r="G228" s="74">
        <v>227279.53994289684</v>
      </c>
    </row>
    <row r="229" spans="1:7" ht="22" thickBot="1">
      <c r="A229" s="296">
        <v>14</v>
      </c>
      <c r="B229" s="340" t="s">
        <v>1</v>
      </c>
      <c r="C229" s="257">
        <f>SUM(E229:E241)</f>
        <v>2062864.1597735165</v>
      </c>
      <c r="D229" s="142" t="s">
        <v>97</v>
      </c>
      <c r="E229" s="75">
        <f>SUM(G229)</f>
        <v>59770.899163573784</v>
      </c>
      <c r="F229" s="14" t="s">
        <v>333</v>
      </c>
      <c r="G229" s="77">
        <v>59770.899163573784</v>
      </c>
    </row>
    <row r="230" spans="1:7" ht="39" thickBot="1">
      <c r="A230" s="297"/>
      <c r="B230" s="341"/>
      <c r="C230" s="258"/>
      <c r="D230" s="142" t="s">
        <v>98</v>
      </c>
      <c r="E230" s="75">
        <f>SUM(G230)</f>
        <v>16483.310135387219</v>
      </c>
      <c r="F230" s="14" t="s">
        <v>334</v>
      </c>
      <c r="G230" s="77">
        <v>16483.310135387219</v>
      </c>
    </row>
    <row r="231" spans="1:7" ht="22" thickBot="1">
      <c r="A231" s="297"/>
      <c r="B231" s="341"/>
      <c r="C231" s="258"/>
      <c r="D231" s="142" t="s">
        <v>99</v>
      </c>
      <c r="E231" s="75">
        <f>SUM(G231)</f>
        <v>111169.76386449405</v>
      </c>
      <c r="F231" s="14" t="s">
        <v>335</v>
      </c>
      <c r="G231" s="77">
        <v>111169.76386449405</v>
      </c>
    </row>
    <row r="232" spans="1:7" ht="21" customHeight="1">
      <c r="A232" s="297"/>
      <c r="B232" s="341"/>
      <c r="C232" s="258"/>
      <c r="D232" s="269" t="s">
        <v>100</v>
      </c>
      <c r="E232" s="246">
        <f>SUM(G232:G233)</f>
        <v>121520.6418895877</v>
      </c>
      <c r="F232" s="11" t="s">
        <v>336</v>
      </c>
      <c r="G232" s="78">
        <v>49138.473586912471</v>
      </c>
    </row>
    <row r="233" spans="1:7" ht="22" thickBot="1">
      <c r="A233" s="297"/>
      <c r="B233" s="341"/>
      <c r="C233" s="258"/>
      <c r="D233" s="271"/>
      <c r="E233" s="247"/>
      <c r="F233" s="13" t="s">
        <v>337</v>
      </c>
      <c r="G233" s="79">
        <v>72382.168302675229</v>
      </c>
    </row>
    <row r="234" spans="1:7" ht="21">
      <c r="A234" s="297"/>
      <c r="B234" s="341"/>
      <c r="C234" s="258"/>
      <c r="D234" s="269" t="s">
        <v>101</v>
      </c>
      <c r="E234" s="246">
        <f>SUM(G234:G236)</f>
        <v>133610.67013303222</v>
      </c>
      <c r="F234" s="11" t="s">
        <v>338</v>
      </c>
      <c r="G234" s="78">
        <v>15892.049923147833</v>
      </c>
    </row>
    <row r="235" spans="1:7" ht="21">
      <c r="A235" s="297"/>
      <c r="B235" s="341"/>
      <c r="C235" s="258"/>
      <c r="D235" s="270"/>
      <c r="E235" s="248"/>
      <c r="F235" s="12" t="s">
        <v>869</v>
      </c>
      <c r="G235" s="80">
        <v>1586.5058360752057</v>
      </c>
    </row>
    <row r="236" spans="1:7" ht="22" thickBot="1">
      <c r="A236" s="297"/>
      <c r="B236" s="341"/>
      <c r="C236" s="258"/>
      <c r="D236" s="271"/>
      <c r="E236" s="247"/>
      <c r="F236" s="13" t="s">
        <v>340</v>
      </c>
      <c r="G236" s="79">
        <v>116132.11437380918</v>
      </c>
    </row>
    <row r="237" spans="1:7" ht="38">
      <c r="A237" s="297"/>
      <c r="B237" s="341"/>
      <c r="C237" s="258"/>
      <c r="D237" s="269" t="s">
        <v>102</v>
      </c>
      <c r="E237" s="246">
        <f>SUM(G237:G238)</f>
        <v>263133.24985763646</v>
      </c>
      <c r="F237" s="11" t="s">
        <v>341</v>
      </c>
      <c r="G237" s="78">
        <v>61456.529973451812</v>
      </c>
    </row>
    <row r="238" spans="1:7" ht="39" thickBot="1">
      <c r="A238" s="297"/>
      <c r="B238" s="341"/>
      <c r="C238" s="258"/>
      <c r="D238" s="271"/>
      <c r="E238" s="247"/>
      <c r="F238" s="13" t="s">
        <v>342</v>
      </c>
      <c r="G238" s="79">
        <v>201676.71988418463</v>
      </c>
    </row>
    <row r="239" spans="1:7" ht="22" thickBot="1">
      <c r="A239" s="297"/>
      <c r="B239" s="341"/>
      <c r="C239" s="258"/>
      <c r="D239" s="143" t="s">
        <v>103</v>
      </c>
      <c r="E239" s="76">
        <f>SUM(G239)</f>
        <v>629332.6480950549</v>
      </c>
      <c r="F239" s="15" t="s">
        <v>343</v>
      </c>
      <c r="G239" s="81">
        <v>629332.6480950549</v>
      </c>
    </row>
    <row r="240" spans="1:7" ht="39" thickBot="1">
      <c r="A240" s="297"/>
      <c r="B240" s="341"/>
      <c r="C240" s="258"/>
      <c r="D240" s="142" t="s">
        <v>104</v>
      </c>
      <c r="E240" s="75">
        <f>SUM(G240)</f>
        <v>724244.46507296478</v>
      </c>
      <c r="F240" s="14" t="s">
        <v>344</v>
      </c>
      <c r="G240" s="77">
        <v>724244.46507296478</v>
      </c>
    </row>
    <row r="241" spans="1:17" ht="39" thickBot="1">
      <c r="A241" s="298"/>
      <c r="B241" s="342"/>
      <c r="C241" s="259"/>
      <c r="D241" s="142" t="s">
        <v>870</v>
      </c>
      <c r="E241" s="75">
        <f>SUM(G241)</f>
        <v>3598.5115617853553</v>
      </c>
      <c r="F241" s="14" t="s">
        <v>871</v>
      </c>
      <c r="G241" s="77">
        <v>3598.5115617853553</v>
      </c>
    </row>
    <row r="242" spans="1:17" ht="27" thickBot="1">
      <c r="A242" s="21">
        <v>15</v>
      </c>
      <c r="B242" s="17" t="s">
        <v>13</v>
      </c>
      <c r="C242" s="82">
        <f>SUM(E242)</f>
        <v>789.23089422968349</v>
      </c>
      <c r="D242" s="142" t="s">
        <v>872</v>
      </c>
      <c r="E242" s="83">
        <f>SUM(G242)</f>
        <v>789.23089422968349</v>
      </c>
      <c r="F242" s="14" t="s">
        <v>873</v>
      </c>
      <c r="G242" s="84">
        <v>789.23089422968349</v>
      </c>
      <c r="H242" s="1"/>
      <c r="I242" s="1"/>
    </row>
    <row r="243" spans="1:17" ht="19" customHeight="1">
      <c r="A243" s="141"/>
      <c r="H243" s="1"/>
      <c r="I243" s="1"/>
      <c r="J243" s="1"/>
      <c r="K243" s="1"/>
      <c r="L243" s="1"/>
      <c r="M243" s="1"/>
      <c r="N243" s="1"/>
      <c r="O243" s="1"/>
      <c r="P243" s="1"/>
      <c r="Q243" s="1"/>
    </row>
    <row r="244" spans="1:17" ht="15" customHeight="1">
      <c r="A244" s="224" t="s">
        <v>772</v>
      </c>
      <c r="B244" s="224"/>
      <c r="C244" s="224"/>
      <c r="D244" s="224"/>
      <c r="E244" s="224"/>
      <c r="F244" s="224"/>
      <c r="G244" s="224"/>
      <c r="H244" s="1"/>
      <c r="I244" s="1"/>
      <c r="J244" s="1"/>
      <c r="K244" s="1"/>
      <c r="L244" s="1"/>
      <c r="M244" s="1"/>
      <c r="N244" s="1"/>
      <c r="O244" s="1"/>
      <c r="P244" s="1"/>
      <c r="Q244" s="1"/>
    </row>
    <row r="245" spans="1:17" ht="15" customHeight="1">
      <c r="A245" s="224"/>
      <c r="B245" s="224"/>
      <c r="C245" s="224"/>
      <c r="D245" s="224"/>
      <c r="E245" s="224"/>
      <c r="F245" s="224"/>
      <c r="G245" s="224"/>
      <c r="H245" s="1"/>
      <c r="I245" s="1"/>
      <c r="J245" s="1"/>
      <c r="K245" s="1"/>
      <c r="L245" s="1"/>
      <c r="M245" s="1"/>
      <c r="N245" s="1"/>
      <c r="O245" s="1"/>
      <c r="P245" s="1"/>
      <c r="Q245" s="1"/>
    </row>
    <row r="246" spans="1:17" ht="29" customHeight="1">
      <c r="A246" s="224"/>
      <c r="B246" s="224"/>
      <c r="C246" s="224"/>
      <c r="D246" s="224"/>
      <c r="E246" s="224"/>
      <c r="F246" s="224"/>
      <c r="G246" s="224"/>
      <c r="H246" s="1"/>
      <c r="I246" s="1"/>
      <c r="J246" s="1"/>
      <c r="K246" s="1"/>
      <c r="L246" s="1"/>
      <c r="M246" s="1"/>
      <c r="N246" s="1"/>
      <c r="O246" s="1"/>
      <c r="P246" s="1"/>
      <c r="Q246" s="1"/>
    </row>
    <row r="247" spans="1:17" ht="24">
      <c r="A247" s="8"/>
      <c r="B247" s="18" t="s">
        <v>10</v>
      </c>
      <c r="C247" s="129"/>
      <c r="D247" s="130"/>
      <c r="E247" s="131"/>
      <c r="F247" s="132"/>
      <c r="G247" s="28">
        <v>50048.392597251266</v>
      </c>
      <c r="H247" s="6"/>
      <c r="I247" s="6"/>
    </row>
    <row r="248" spans="1:17" ht="24">
      <c r="A248" s="8"/>
      <c r="B248" s="18" t="s">
        <v>10</v>
      </c>
      <c r="C248" s="129"/>
      <c r="D248" s="133"/>
      <c r="E248" s="131"/>
      <c r="F248" s="132"/>
      <c r="G248" s="28">
        <v>32509.324167532355</v>
      </c>
      <c r="H248" s="6"/>
      <c r="I248" s="6"/>
    </row>
    <row r="249" spans="1:17" ht="24">
      <c r="A249" s="8"/>
      <c r="B249" s="18" t="s">
        <v>10</v>
      </c>
      <c r="C249" s="129"/>
      <c r="D249" s="133"/>
      <c r="E249" s="131"/>
      <c r="F249" s="132"/>
      <c r="G249" s="28">
        <v>65477.070049512753</v>
      </c>
      <c r="H249" s="6"/>
      <c r="I249" s="6"/>
    </row>
    <row r="250" spans="1:17" ht="24">
      <c r="A250" s="8"/>
      <c r="B250" s="18" t="s">
        <v>10</v>
      </c>
      <c r="C250" s="129"/>
      <c r="D250" s="133"/>
      <c r="E250" s="131"/>
      <c r="F250" s="132"/>
      <c r="G250" s="28">
        <v>38532.204441970949</v>
      </c>
      <c r="H250" s="6"/>
      <c r="I250" s="6"/>
    </row>
    <row r="251" spans="1:17" ht="24">
      <c r="A251" s="8"/>
      <c r="B251" s="18" t="s">
        <v>10</v>
      </c>
      <c r="C251" s="129"/>
      <c r="D251" s="133"/>
      <c r="E251" s="131"/>
      <c r="F251" s="132"/>
      <c r="G251" s="28">
        <v>9636.9858154931535</v>
      </c>
      <c r="H251" s="6"/>
      <c r="I251" s="6"/>
    </row>
    <row r="252" spans="1:17" ht="24">
      <c r="A252" s="8"/>
      <c r="B252" s="18" t="s">
        <v>11</v>
      </c>
      <c r="C252" s="129"/>
      <c r="D252" s="133"/>
      <c r="E252" s="131"/>
      <c r="F252" s="132"/>
      <c r="G252" s="28">
        <v>556328.4208074183</v>
      </c>
      <c r="H252" s="6"/>
      <c r="I252" s="6"/>
    </row>
    <row r="253" spans="1:17" ht="24">
      <c r="A253" s="8"/>
      <c r="B253" s="18" t="s">
        <v>11</v>
      </c>
      <c r="C253" s="129"/>
      <c r="D253" s="133"/>
      <c r="E253" s="131"/>
      <c r="F253" s="132"/>
      <c r="G253" s="28">
        <v>93606.09979753381</v>
      </c>
      <c r="H253" s="6"/>
      <c r="I253" s="6"/>
    </row>
    <row r="254" spans="1:17" ht="24">
      <c r="A254" s="8"/>
      <c r="B254" s="18" t="s">
        <v>11</v>
      </c>
      <c r="C254" s="129"/>
      <c r="D254" s="133"/>
      <c r="E254" s="131"/>
      <c r="F254" s="132"/>
      <c r="G254" s="28">
        <v>4481.4019805689122</v>
      </c>
      <c r="H254" s="6"/>
      <c r="I254" s="6"/>
    </row>
    <row r="255" spans="1:17" ht="24">
      <c r="A255" s="8"/>
      <c r="B255" s="18" t="s">
        <v>11</v>
      </c>
      <c r="C255" s="129"/>
      <c r="D255" s="133"/>
      <c r="E255" s="131"/>
      <c r="F255" s="132"/>
      <c r="G255" s="28">
        <v>98022.396489367573</v>
      </c>
      <c r="H255" s="6"/>
      <c r="I255" s="6"/>
    </row>
    <row r="256" spans="1:17" ht="24">
      <c r="A256" s="8"/>
      <c r="B256" s="18" t="s">
        <v>11</v>
      </c>
      <c r="C256" s="129"/>
      <c r="D256" s="133"/>
      <c r="E256" s="131"/>
      <c r="F256" s="132"/>
      <c r="G256" s="28">
        <v>450640.96866471844</v>
      </c>
      <c r="H256" s="6"/>
      <c r="I256" s="6"/>
    </row>
    <row r="257" spans="2:9">
      <c r="B257" s="18" t="s">
        <v>11</v>
      </c>
      <c r="C257" s="129"/>
      <c r="D257" s="133"/>
      <c r="E257" s="131"/>
      <c r="F257" s="132"/>
      <c r="G257" s="28">
        <v>169031.72190013289</v>
      </c>
      <c r="H257" s="6"/>
      <c r="I257" s="6"/>
    </row>
    <row r="258" spans="2:9">
      <c r="B258" s="18" t="s">
        <v>11</v>
      </c>
      <c r="C258" s="129"/>
      <c r="D258" s="133"/>
      <c r="E258" s="131"/>
      <c r="F258" s="132"/>
      <c r="G258" s="28">
        <v>51133.29683399832</v>
      </c>
      <c r="H258" s="6"/>
      <c r="I258" s="6"/>
    </row>
    <row r="259" spans="2:9">
      <c r="B259" s="18" t="s">
        <v>11</v>
      </c>
      <c r="C259" s="129"/>
      <c r="D259" s="133"/>
      <c r="E259" s="131"/>
      <c r="F259" s="132"/>
      <c r="G259" s="28">
        <v>33990.497772995128</v>
      </c>
      <c r="H259" s="6"/>
      <c r="I259" s="6"/>
    </row>
    <row r="260" spans="2:9">
      <c r="B260" s="18" t="s">
        <v>11</v>
      </c>
      <c r="C260" s="129"/>
      <c r="D260" s="133"/>
      <c r="E260" s="131"/>
      <c r="F260" s="132"/>
      <c r="G260" s="28">
        <v>36630.767654744996</v>
      </c>
      <c r="H260" s="6"/>
      <c r="I260" s="6"/>
    </row>
    <row r="261" spans="2:9">
      <c r="B261" s="18" t="s">
        <v>11</v>
      </c>
      <c r="C261" s="129"/>
      <c r="D261" s="133"/>
      <c r="E261" s="131"/>
      <c r="F261" s="132"/>
      <c r="G261" s="28">
        <v>5101.3493427900139</v>
      </c>
      <c r="H261" s="6"/>
      <c r="I261" s="6"/>
    </row>
    <row r="262" spans="2:9">
      <c r="B262" s="18" t="s">
        <v>11</v>
      </c>
      <c r="C262" s="22"/>
      <c r="D262" s="133"/>
      <c r="E262" s="25"/>
      <c r="F262" s="9"/>
      <c r="G262" s="28">
        <v>94487.614636382044</v>
      </c>
      <c r="H262" s="6"/>
      <c r="I262" s="6"/>
    </row>
    <row r="263" spans="2:9">
      <c r="B263" s="18" t="s">
        <v>11</v>
      </c>
      <c r="C263" s="22"/>
      <c r="D263" s="133"/>
      <c r="E263" s="25"/>
      <c r="F263" s="9"/>
      <c r="G263" s="28">
        <v>42486.211597420304</v>
      </c>
      <c r="H263" s="6"/>
      <c r="I263" s="6"/>
    </row>
    <row r="264" spans="2:9">
      <c r="B264" s="18" t="s">
        <v>11</v>
      </c>
      <c r="C264" s="22"/>
      <c r="D264" s="133"/>
      <c r="E264" s="25"/>
      <c r="F264" s="9"/>
      <c r="G264" s="28">
        <v>80869.802544532577</v>
      </c>
      <c r="H264" s="6"/>
      <c r="I264" s="6"/>
    </row>
    <row r="265" spans="2:9">
      <c r="B265" s="18" t="s">
        <v>11</v>
      </c>
      <c r="C265" s="22"/>
      <c r="D265" s="133"/>
      <c r="E265" s="25"/>
      <c r="F265" s="9"/>
      <c r="G265" s="28">
        <v>88867.459580881521</v>
      </c>
      <c r="H265" s="6"/>
      <c r="I265" s="6"/>
    </row>
    <row r="266" spans="2:9">
      <c r="B266" s="18" t="s">
        <v>11</v>
      </c>
      <c r="C266" s="22"/>
      <c r="D266" s="133"/>
      <c r="E266" s="25"/>
      <c r="F266" s="9"/>
      <c r="G266" s="28">
        <v>15407.930741887398</v>
      </c>
      <c r="H266" s="6"/>
      <c r="I266" s="6"/>
    </row>
    <row r="267" spans="2:9">
      <c r="B267" s="18" t="s">
        <v>11</v>
      </c>
      <c r="C267" s="22"/>
      <c r="D267" s="133"/>
      <c r="E267" s="25"/>
      <c r="F267" s="9"/>
      <c r="G267" s="28">
        <v>214675.75955463856</v>
      </c>
      <c r="H267" s="6"/>
      <c r="I267" s="6"/>
    </row>
    <row r="268" spans="2:9">
      <c r="B268" s="18" t="s">
        <v>11</v>
      </c>
      <c r="C268" s="22"/>
      <c r="D268" s="133"/>
      <c r="E268" s="25"/>
      <c r="F268" s="9"/>
      <c r="G268" s="28">
        <v>7219.4861044305671</v>
      </c>
      <c r="H268" s="6"/>
      <c r="I268" s="6"/>
    </row>
    <row r="269" spans="2:9">
      <c r="B269" s="18" t="s">
        <v>11</v>
      </c>
      <c r="C269" s="22"/>
      <c r="D269" s="133"/>
      <c r="E269" s="25"/>
      <c r="F269" s="9"/>
      <c r="G269" s="28">
        <v>32075.050482805924</v>
      </c>
      <c r="H269" s="6"/>
      <c r="I269" s="6"/>
    </row>
    <row r="270" spans="2:9">
      <c r="B270" s="18" t="s">
        <v>11</v>
      </c>
      <c r="C270" s="22"/>
      <c r="D270" s="133"/>
      <c r="E270" s="25"/>
      <c r="F270" s="9"/>
      <c r="G270" s="28">
        <v>25080.476261440126</v>
      </c>
      <c r="H270" s="6"/>
      <c r="I270" s="6"/>
    </row>
    <row r="271" spans="2:9">
      <c r="B271" s="18" t="s">
        <v>11</v>
      </c>
      <c r="C271" s="22"/>
      <c r="D271" s="133"/>
      <c r="E271" s="25"/>
      <c r="F271" s="9"/>
      <c r="G271" s="28">
        <v>29645.603250413282</v>
      </c>
      <c r="H271" s="6"/>
      <c r="I271" s="6"/>
    </row>
    <row r="272" spans="2:9">
      <c r="B272" s="18" t="s">
        <v>11</v>
      </c>
      <c r="C272" s="22"/>
      <c r="D272" s="133"/>
      <c r="E272" s="25"/>
      <c r="F272" s="9"/>
      <c r="G272" s="28">
        <v>11512.791017200085</v>
      </c>
      <c r="H272" s="6"/>
      <c r="I272" s="6"/>
    </row>
    <row r="273" spans="2:9">
      <c r="B273" s="18" t="s">
        <v>11</v>
      </c>
      <c r="C273" s="22"/>
      <c r="D273" s="133"/>
      <c r="E273" s="25"/>
      <c r="F273" s="9"/>
      <c r="G273" s="28">
        <v>160259.2270218771</v>
      </c>
      <c r="H273" s="6"/>
      <c r="I273" s="6"/>
    </row>
    <row r="274" spans="2:9">
      <c r="B274" s="18" t="s">
        <v>11</v>
      </c>
      <c r="C274" s="22"/>
      <c r="D274" s="133"/>
      <c r="E274" s="25"/>
      <c r="F274" s="9"/>
      <c r="G274" s="28">
        <v>136242.30231564105</v>
      </c>
      <c r="H274" s="6"/>
      <c r="I274" s="6"/>
    </row>
    <row r="275" spans="2:9">
      <c r="B275" s="18" t="s">
        <v>11</v>
      </c>
      <c r="C275" s="22"/>
      <c r="D275" s="133"/>
      <c r="E275" s="25"/>
      <c r="F275" s="9"/>
      <c r="G275" s="28">
        <v>65752.356848320662</v>
      </c>
      <c r="H275" s="6"/>
      <c r="I275" s="6"/>
    </row>
    <row r="276" spans="2:9">
      <c r="B276" s="18" t="s">
        <v>14</v>
      </c>
      <c r="C276" s="22"/>
      <c r="D276" s="133"/>
      <c r="E276" s="25"/>
      <c r="F276" s="9"/>
      <c r="G276" s="28">
        <v>70740.819744650304</v>
      </c>
      <c r="H276" s="6"/>
      <c r="I276" s="6"/>
    </row>
    <row r="277" spans="2:9">
      <c r="B277" s="18" t="s">
        <v>14</v>
      </c>
      <c r="C277" s="22"/>
      <c r="D277" s="133"/>
      <c r="E277" s="25"/>
      <c r="F277" s="9"/>
      <c r="G277" s="28">
        <v>46399.162331696381</v>
      </c>
      <c r="H277" s="6"/>
      <c r="I277" s="6"/>
    </row>
    <row r="278" spans="2:9">
      <c r="B278" s="18" t="s">
        <v>14</v>
      </c>
      <c r="C278" s="22"/>
      <c r="D278" s="133"/>
      <c r="E278" s="25"/>
      <c r="F278" s="9"/>
      <c r="G278" s="28">
        <v>5386.4450069099357</v>
      </c>
      <c r="H278" s="6"/>
      <c r="I278" s="6"/>
    </row>
    <row r="279" spans="2:9">
      <c r="B279" s="18" t="s">
        <v>14</v>
      </c>
      <c r="C279" s="22"/>
      <c r="D279" s="133"/>
      <c r="E279" s="25"/>
      <c r="F279" s="9"/>
      <c r="G279" s="28">
        <v>73278.277246515543</v>
      </c>
      <c r="H279" s="6"/>
      <c r="I279" s="6"/>
    </row>
    <row r="280" spans="2:9">
      <c r="B280" s="18" t="s">
        <v>14</v>
      </c>
      <c r="C280" s="22"/>
      <c r="D280" s="133"/>
      <c r="E280" s="25"/>
      <c r="F280" s="9"/>
      <c r="G280" s="28">
        <v>1375.4099168286543</v>
      </c>
      <c r="H280" s="6"/>
      <c r="I280" s="6"/>
    </row>
    <row r="281" spans="2:9">
      <c r="B281" s="18" t="s">
        <v>9</v>
      </c>
      <c r="C281" s="22"/>
      <c r="D281" s="133"/>
      <c r="E281" s="25"/>
      <c r="F281" s="9"/>
      <c r="G281" s="28">
        <v>946099.36296827404</v>
      </c>
      <c r="H281" s="6"/>
      <c r="I281" s="6"/>
    </row>
    <row r="282" spans="2:9">
      <c r="B282" s="18" t="s">
        <v>9</v>
      </c>
      <c r="C282" s="22"/>
      <c r="D282" s="133"/>
      <c r="E282" s="25"/>
      <c r="F282" s="9"/>
      <c r="G282" s="28">
        <v>210601.5082240265</v>
      </c>
      <c r="H282" s="6"/>
      <c r="I282" s="6"/>
    </row>
    <row r="283" spans="2:9">
      <c r="B283" s="18" t="s">
        <v>9</v>
      </c>
      <c r="C283" s="22"/>
      <c r="D283" s="133"/>
      <c r="E283" s="25"/>
      <c r="F283" s="9"/>
      <c r="G283" s="28">
        <v>364566.90856519045</v>
      </c>
      <c r="H283" s="6"/>
      <c r="I283" s="6"/>
    </row>
    <row r="284" spans="2:9">
      <c r="B284" s="18" t="s">
        <v>8</v>
      </c>
      <c r="C284" s="22"/>
      <c r="D284" s="133"/>
      <c r="E284" s="25"/>
      <c r="F284" s="9"/>
      <c r="G284" s="28">
        <v>535358.9207192366</v>
      </c>
      <c r="H284" s="6"/>
      <c r="I284" s="6"/>
    </row>
    <row r="285" spans="2:9">
      <c r="B285" s="18" t="s">
        <v>8</v>
      </c>
      <c r="C285" s="22"/>
      <c r="D285" s="133"/>
      <c r="E285" s="25"/>
      <c r="F285" s="9"/>
      <c r="G285" s="28">
        <v>459742.68972103926</v>
      </c>
      <c r="H285" s="6"/>
      <c r="I285" s="6"/>
    </row>
    <row r="286" spans="2:9">
      <c r="B286" s="18" t="s">
        <v>8</v>
      </c>
      <c r="C286" s="22"/>
      <c r="D286" s="133"/>
      <c r="E286" s="25"/>
      <c r="F286" s="9"/>
      <c r="G286" s="28">
        <v>3255134.1415898958</v>
      </c>
      <c r="H286" s="6"/>
      <c r="I286" s="6"/>
    </row>
    <row r="287" spans="2:9">
      <c r="B287" s="18" t="s">
        <v>15</v>
      </c>
      <c r="C287" s="22"/>
      <c r="D287" s="133"/>
      <c r="E287" s="25"/>
      <c r="F287" s="9"/>
      <c r="G287" s="28">
        <v>1164881.8204888324</v>
      </c>
      <c r="H287" s="6"/>
      <c r="I287" s="6"/>
    </row>
    <row r="288" spans="2:9">
      <c r="B288" s="18" t="s">
        <v>15</v>
      </c>
      <c r="C288" s="22"/>
      <c r="D288" s="133"/>
      <c r="E288" s="25"/>
      <c r="F288" s="9"/>
      <c r="G288" s="28">
        <v>16847.8697731748</v>
      </c>
      <c r="H288" s="6"/>
      <c r="I288" s="6"/>
    </row>
    <row r="289" spans="2:9">
      <c r="B289" s="18" t="s">
        <v>15</v>
      </c>
      <c r="C289" s="22"/>
      <c r="D289" s="133"/>
      <c r="E289" s="25"/>
      <c r="F289" s="9"/>
      <c r="G289" s="28">
        <v>23553.742194397855</v>
      </c>
      <c r="H289" s="6"/>
      <c r="I289" s="6"/>
    </row>
    <row r="290" spans="2:9">
      <c r="B290" s="18" t="s">
        <v>15</v>
      </c>
      <c r="C290" s="22"/>
      <c r="D290" s="133"/>
      <c r="E290" s="25"/>
      <c r="F290" s="9"/>
      <c r="G290" s="28">
        <v>251604.54827348041</v>
      </c>
      <c r="H290" s="6"/>
      <c r="I290" s="6"/>
    </row>
    <row r="291" spans="2:9">
      <c r="B291" s="18" t="s">
        <v>15</v>
      </c>
      <c r="C291" s="22"/>
      <c r="D291" s="133"/>
      <c r="E291" s="25"/>
      <c r="F291" s="9"/>
      <c r="G291" s="28">
        <v>88277.400312058002</v>
      </c>
      <c r="H291" s="6"/>
      <c r="I291" s="6"/>
    </row>
    <row r="292" spans="2:9">
      <c r="B292" s="18" t="s">
        <v>7</v>
      </c>
      <c r="C292" s="22"/>
      <c r="D292" s="133"/>
      <c r="E292" s="25"/>
      <c r="F292" s="9"/>
      <c r="G292" s="28">
        <v>136194.31049554047</v>
      </c>
      <c r="H292" s="6"/>
      <c r="I292" s="6"/>
    </row>
    <row r="293" spans="2:9">
      <c r="B293" s="18" t="s">
        <v>7</v>
      </c>
      <c r="C293" s="22"/>
      <c r="D293" s="133"/>
      <c r="E293" s="25"/>
      <c r="F293" s="9"/>
      <c r="G293" s="28">
        <v>1519189.9565002979</v>
      </c>
      <c r="H293" s="6"/>
      <c r="I293" s="6"/>
    </row>
    <row r="294" spans="2:9">
      <c r="B294" s="18" t="s">
        <v>12</v>
      </c>
      <c r="C294" s="22"/>
      <c r="D294" s="133"/>
      <c r="E294" s="25"/>
      <c r="F294" s="9"/>
      <c r="G294" s="28">
        <v>16546.909749235921</v>
      </c>
      <c r="H294" s="6"/>
      <c r="I294" s="6"/>
    </row>
    <row r="295" spans="2:9">
      <c r="B295" s="18" t="s">
        <v>12</v>
      </c>
      <c r="C295" s="22"/>
      <c r="D295" s="133"/>
      <c r="E295" s="25"/>
      <c r="F295" s="9"/>
      <c r="G295" s="28">
        <v>16469.067333144878</v>
      </c>
      <c r="H295" s="6"/>
      <c r="I295" s="6"/>
    </row>
    <row r="296" spans="2:9">
      <c r="B296" s="18" t="s">
        <v>12</v>
      </c>
      <c r="C296" s="22"/>
      <c r="D296" s="133"/>
      <c r="E296" s="25"/>
      <c r="F296" s="9"/>
      <c r="G296" s="28">
        <v>18095.835478309236</v>
      </c>
      <c r="H296" s="6"/>
      <c r="I296" s="6"/>
    </row>
    <row r="297" spans="2:9">
      <c r="B297" s="18" t="s">
        <v>12</v>
      </c>
      <c r="C297" s="22"/>
      <c r="D297" s="133"/>
      <c r="E297" s="25"/>
      <c r="F297" s="9"/>
      <c r="G297" s="28">
        <v>174285.79359989357</v>
      </c>
      <c r="H297" s="6"/>
      <c r="I297" s="6"/>
    </row>
    <row r="298" spans="2:9">
      <c r="B298" s="18" t="s">
        <v>12</v>
      </c>
      <c r="C298" s="22"/>
      <c r="D298" s="133"/>
      <c r="E298" s="25"/>
      <c r="F298" s="9"/>
      <c r="G298" s="28">
        <v>91772.133222269331</v>
      </c>
      <c r="H298" s="6"/>
      <c r="I298" s="6"/>
    </row>
    <row r="299" spans="2:9">
      <c r="B299" s="18" t="s">
        <v>12</v>
      </c>
      <c r="C299" s="22"/>
      <c r="D299" s="133"/>
      <c r="E299" s="25"/>
      <c r="F299" s="9"/>
      <c r="G299" s="28">
        <v>6042.9042299338253</v>
      </c>
      <c r="H299" s="6"/>
      <c r="I299" s="6"/>
    </row>
    <row r="300" spans="2:9">
      <c r="B300" s="18" t="s">
        <v>2</v>
      </c>
      <c r="C300" s="22"/>
      <c r="D300" s="133"/>
      <c r="E300" s="25"/>
      <c r="F300" s="9"/>
      <c r="G300" s="28">
        <v>233506.35868431153</v>
      </c>
      <c r="H300" s="6"/>
      <c r="I300" s="6"/>
    </row>
    <row r="301" spans="2:9">
      <c r="B301" s="18" t="s">
        <v>2</v>
      </c>
      <c r="C301" s="22"/>
      <c r="D301" s="133"/>
      <c r="E301" s="25"/>
      <c r="F301" s="9"/>
      <c r="G301" s="28">
        <v>64444.021854994426</v>
      </c>
      <c r="H301" s="6"/>
      <c r="I301" s="6"/>
    </row>
    <row r="302" spans="2:9">
      <c r="B302" s="18" t="s">
        <v>2</v>
      </c>
      <c r="C302" s="22"/>
      <c r="D302" s="133"/>
      <c r="E302" s="25"/>
      <c r="F302" s="9"/>
      <c r="G302" s="28">
        <v>18813.085190082671</v>
      </c>
      <c r="H302" s="6"/>
      <c r="I302" s="6"/>
    </row>
    <row r="303" spans="2:9">
      <c r="B303" s="18" t="s">
        <v>3</v>
      </c>
      <c r="C303" s="22"/>
      <c r="D303" s="133"/>
      <c r="E303" s="25"/>
      <c r="F303" s="9"/>
      <c r="G303" s="28">
        <v>281922.3759171032</v>
      </c>
      <c r="H303" s="6"/>
      <c r="I303" s="6"/>
    </row>
    <row r="304" spans="2:9" ht="33">
      <c r="B304" s="18" t="s">
        <v>4</v>
      </c>
      <c r="C304" s="22"/>
      <c r="D304" s="133"/>
      <c r="E304" s="25"/>
      <c r="F304" s="9"/>
      <c r="G304" s="28">
        <v>193506.4415326337</v>
      </c>
      <c r="H304" s="6"/>
      <c r="I304" s="6"/>
    </row>
    <row r="305" spans="2:9" ht="33">
      <c r="B305" s="18" t="s">
        <v>4</v>
      </c>
      <c r="C305" s="22"/>
      <c r="D305" s="133"/>
      <c r="E305" s="25"/>
      <c r="F305" s="9"/>
      <c r="G305" s="28">
        <v>66128.401249796516</v>
      </c>
      <c r="H305" s="6"/>
      <c r="I305" s="6"/>
    </row>
    <row r="306" spans="2:9" ht="33">
      <c r="B306" s="18" t="s">
        <v>4</v>
      </c>
      <c r="C306" s="22"/>
      <c r="D306" s="133"/>
      <c r="E306" s="25"/>
      <c r="F306" s="9"/>
      <c r="G306" s="28">
        <v>99630.90441277744</v>
      </c>
      <c r="H306" s="6"/>
      <c r="I306" s="6"/>
    </row>
    <row r="307" spans="2:9" ht="33">
      <c r="B307" s="18" t="s">
        <v>4</v>
      </c>
      <c r="C307" s="22"/>
      <c r="D307" s="133"/>
      <c r="E307" s="25"/>
      <c r="F307" s="9"/>
      <c r="G307" s="28">
        <v>7536.1660913300111</v>
      </c>
      <c r="H307" s="6"/>
      <c r="I307" s="6"/>
    </row>
    <row r="308" spans="2:9" ht="33">
      <c r="B308" s="18" t="s">
        <v>4</v>
      </c>
      <c r="C308" s="22"/>
      <c r="D308" s="133"/>
      <c r="E308" s="25"/>
      <c r="F308" s="9"/>
      <c r="G308" s="28">
        <v>83520.47410252181</v>
      </c>
      <c r="H308" s="6"/>
      <c r="I308" s="6"/>
    </row>
    <row r="309" spans="2:9" ht="33">
      <c r="B309" s="18" t="s">
        <v>4</v>
      </c>
      <c r="C309" s="22"/>
      <c r="D309" s="133"/>
      <c r="E309" s="25"/>
      <c r="F309" s="9"/>
      <c r="G309" s="28">
        <v>106956.61847814116</v>
      </c>
      <c r="H309" s="6"/>
      <c r="I309" s="6"/>
    </row>
    <row r="310" spans="2:9" ht="33">
      <c r="B310" s="18" t="s">
        <v>4</v>
      </c>
      <c r="C310" s="22"/>
      <c r="D310" s="133"/>
      <c r="E310" s="25"/>
      <c r="F310" s="9"/>
      <c r="G310" s="28">
        <v>20555.551775167416</v>
      </c>
      <c r="H310" s="6"/>
      <c r="I310" s="6"/>
    </row>
    <row r="311" spans="2:9" ht="33">
      <c r="B311" s="18" t="s">
        <v>4</v>
      </c>
      <c r="C311" s="22"/>
      <c r="D311" s="133"/>
      <c r="E311" s="25"/>
      <c r="F311" s="9"/>
      <c r="G311" s="28">
        <v>49185.924063409468</v>
      </c>
      <c r="H311" s="6"/>
      <c r="I311" s="6"/>
    </row>
    <row r="312" spans="2:9" ht="33">
      <c r="B312" s="18" t="s">
        <v>4</v>
      </c>
      <c r="C312" s="22"/>
      <c r="D312" s="133"/>
      <c r="E312" s="25"/>
      <c r="F312" s="9"/>
      <c r="G312" s="28">
        <v>38408.956689797684</v>
      </c>
      <c r="H312" s="6"/>
      <c r="I312" s="6"/>
    </row>
    <row r="313" spans="2:9" ht="33">
      <c r="B313" s="18" t="s">
        <v>4</v>
      </c>
      <c r="C313" s="22"/>
      <c r="D313" s="133"/>
      <c r="E313" s="25"/>
      <c r="F313" s="9"/>
      <c r="G313" s="28">
        <v>29975.600563915275</v>
      </c>
      <c r="H313" s="6"/>
      <c r="I313" s="6"/>
    </row>
    <row r="314" spans="2:9" ht="33">
      <c r="B314" s="18" t="s">
        <v>4</v>
      </c>
      <c r="C314" s="22"/>
      <c r="D314" s="133"/>
      <c r="E314" s="25"/>
      <c r="F314" s="9"/>
      <c r="G314" s="28">
        <v>105131.65363946132</v>
      </c>
      <c r="H314" s="6"/>
      <c r="I314" s="6"/>
    </row>
    <row r="315" spans="2:9" ht="33">
      <c r="B315" s="18" t="s">
        <v>4</v>
      </c>
      <c r="C315" s="22"/>
      <c r="D315" s="133"/>
      <c r="E315" s="25"/>
      <c r="F315" s="9"/>
      <c r="G315" s="28">
        <v>372089.71042684425</v>
      </c>
      <c r="H315" s="6"/>
      <c r="I315" s="6"/>
    </row>
    <row r="316" spans="2:9" ht="33">
      <c r="B316" s="18" t="s">
        <v>4</v>
      </c>
      <c r="C316" s="22"/>
      <c r="D316" s="133"/>
      <c r="E316" s="25"/>
      <c r="F316" s="9"/>
      <c r="G316" s="28">
        <v>209208.83472029219</v>
      </c>
      <c r="H316" s="6"/>
      <c r="I316" s="6"/>
    </row>
    <row r="317" spans="2:9" ht="33">
      <c r="B317" s="18" t="s">
        <v>5</v>
      </c>
      <c r="C317" s="22"/>
      <c r="D317" s="133"/>
      <c r="E317" s="25"/>
      <c r="F317" s="9"/>
      <c r="G317" s="28">
        <v>648998.86596834136</v>
      </c>
      <c r="H317" s="6"/>
      <c r="I317" s="6"/>
    </row>
    <row r="318" spans="2:9" ht="33">
      <c r="B318" s="18" t="s">
        <v>5</v>
      </c>
      <c r="C318" s="22"/>
      <c r="D318" s="133"/>
      <c r="E318" s="25"/>
      <c r="F318" s="9"/>
      <c r="G318" s="28">
        <v>951130.41397911287</v>
      </c>
      <c r="H318" s="6"/>
      <c r="I318" s="6"/>
    </row>
    <row r="319" spans="2:9" ht="33">
      <c r="B319" s="18" t="s">
        <v>5</v>
      </c>
      <c r="C319" s="22"/>
      <c r="D319" s="133"/>
      <c r="E319" s="25"/>
      <c r="F319" s="9"/>
      <c r="G319" s="28">
        <v>672549.98400200251</v>
      </c>
      <c r="H319" s="6"/>
      <c r="I319" s="6"/>
    </row>
    <row r="320" spans="2:9" ht="33">
      <c r="B320" s="18" t="s">
        <v>5</v>
      </c>
      <c r="C320" s="22"/>
      <c r="D320" s="133"/>
      <c r="E320" s="25"/>
      <c r="F320" s="9"/>
      <c r="G320" s="28">
        <v>24693.032479038669</v>
      </c>
      <c r="H320" s="6"/>
      <c r="I320" s="6"/>
    </row>
    <row r="321" spans="2:9" ht="33">
      <c r="B321" s="18" t="s">
        <v>5</v>
      </c>
      <c r="C321" s="22"/>
      <c r="D321" s="133"/>
      <c r="E321" s="25"/>
      <c r="F321" s="9"/>
      <c r="G321" s="28">
        <v>232254.03031244868</v>
      </c>
      <c r="H321" s="6"/>
      <c r="I321" s="6"/>
    </row>
    <row r="322" spans="2:9" ht="33">
      <c r="B322" s="18" t="s">
        <v>1</v>
      </c>
      <c r="C322" s="22"/>
      <c r="D322" s="133"/>
      <c r="E322" s="25"/>
      <c r="F322" s="9"/>
      <c r="G322" s="28">
        <v>59770.899163573769</v>
      </c>
      <c r="H322" s="6"/>
      <c r="I322" s="6"/>
    </row>
    <row r="323" spans="2:9" ht="33">
      <c r="B323" s="18" t="s">
        <v>1</v>
      </c>
      <c r="C323" s="22"/>
      <c r="D323" s="133"/>
      <c r="E323" s="25"/>
      <c r="F323" s="9"/>
      <c r="G323" s="28">
        <v>16483.310135387226</v>
      </c>
      <c r="H323" s="6"/>
      <c r="I323" s="6"/>
    </row>
    <row r="324" spans="2:9" ht="33">
      <c r="B324" s="18" t="s">
        <v>1</v>
      </c>
      <c r="C324" s="22"/>
      <c r="D324" s="133"/>
      <c r="E324" s="25"/>
      <c r="F324" s="9"/>
      <c r="G324" s="28">
        <v>111169.76386449362</v>
      </c>
      <c r="H324" s="6"/>
      <c r="I324" s="6"/>
    </row>
    <row r="325" spans="2:9" ht="33">
      <c r="B325" s="18" t="s">
        <v>1</v>
      </c>
      <c r="C325" s="22"/>
      <c r="D325" s="133"/>
      <c r="E325" s="25"/>
      <c r="F325" s="9"/>
      <c r="G325" s="28">
        <v>121520.6418895876</v>
      </c>
      <c r="H325" s="6"/>
      <c r="I325" s="6"/>
    </row>
    <row r="326" spans="2:9" ht="33">
      <c r="B326" s="18" t="s">
        <v>1</v>
      </c>
      <c r="C326" s="22"/>
      <c r="D326" s="133"/>
      <c r="E326" s="25"/>
      <c r="F326" s="9"/>
      <c r="G326" s="28">
        <v>133610.67013303222</v>
      </c>
      <c r="H326" s="6"/>
      <c r="I326" s="6"/>
    </row>
    <row r="327" spans="2:9" ht="33">
      <c r="B327" s="18" t="s">
        <v>1</v>
      </c>
      <c r="C327" s="22"/>
      <c r="D327" s="133"/>
      <c r="E327" s="25"/>
      <c r="F327" s="9"/>
      <c r="G327" s="28">
        <v>263133.24985763617</v>
      </c>
      <c r="H327" s="6"/>
      <c r="I327" s="6"/>
    </row>
    <row r="328" spans="2:9" ht="33">
      <c r="B328" s="18" t="s">
        <v>1</v>
      </c>
      <c r="C328" s="22"/>
      <c r="D328" s="133"/>
      <c r="E328" s="25"/>
      <c r="F328" s="9"/>
      <c r="G328" s="28">
        <v>263133.24985763605</v>
      </c>
      <c r="H328" s="6"/>
      <c r="I328" s="6"/>
    </row>
    <row r="329" spans="2:9" ht="33">
      <c r="B329" s="18" t="s">
        <v>1</v>
      </c>
      <c r="C329" s="22"/>
      <c r="D329" s="133"/>
      <c r="E329" s="25"/>
      <c r="F329" s="9"/>
      <c r="G329" s="28">
        <v>629332.64809505374</v>
      </c>
      <c r="H329" s="6"/>
      <c r="I329" s="6"/>
    </row>
    <row r="330" spans="2:9" ht="33">
      <c r="B330" s="18" t="s">
        <v>1</v>
      </c>
      <c r="C330" s="22"/>
      <c r="D330" s="133"/>
      <c r="E330" s="25"/>
      <c r="F330" s="9"/>
      <c r="G330" s="28">
        <v>724244.46507296117</v>
      </c>
      <c r="H330" s="6"/>
      <c r="I330" s="6"/>
    </row>
    <row r="331" spans="2:9" ht="33">
      <c r="B331" s="18" t="s">
        <v>1</v>
      </c>
      <c r="C331" s="22"/>
      <c r="D331" s="133"/>
      <c r="E331" s="25"/>
      <c r="F331" s="9"/>
      <c r="G331" s="28">
        <v>3598.5115617853548</v>
      </c>
      <c r="H331" s="6"/>
      <c r="I331" s="6"/>
    </row>
    <row r="332" spans="2:9">
      <c r="B332" s="18" t="s">
        <v>13</v>
      </c>
      <c r="C332" s="22"/>
      <c r="D332" s="133"/>
      <c r="E332" s="25"/>
      <c r="F332" s="9"/>
      <c r="G332" s="28">
        <v>789.23089422968349</v>
      </c>
      <c r="H332" s="6"/>
      <c r="I332" s="6"/>
    </row>
    <row r="333" spans="2:9">
      <c r="B333" s="19" t="s">
        <v>6</v>
      </c>
      <c r="C333" s="23"/>
      <c r="D333" s="9"/>
      <c r="E333" s="26"/>
      <c r="F333" s="9"/>
      <c r="G333" s="28">
        <v>3521280.4251974933</v>
      </c>
      <c r="H333" s="6"/>
      <c r="I333" s="6"/>
    </row>
    <row r="334" spans="2:9">
      <c r="B334" s="19" t="s">
        <v>10</v>
      </c>
      <c r="C334" s="23"/>
      <c r="D334" s="9"/>
      <c r="E334" s="26"/>
      <c r="F334" s="9"/>
      <c r="G334" s="28">
        <v>196203.97707176066</v>
      </c>
      <c r="H334" s="6"/>
      <c r="I334" s="6"/>
    </row>
    <row r="335" spans="2:9">
      <c r="B335" s="19" t="s">
        <v>11</v>
      </c>
      <c r="C335" s="23"/>
      <c r="D335" s="9"/>
      <c r="E335" s="26"/>
      <c r="F335" s="9"/>
      <c r="G335" s="28">
        <v>2503548.993202108</v>
      </c>
      <c r="H335" s="6"/>
      <c r="I335" s="6"/>
    </row>
    <row r="336" spans="2:9">
      <c r="B336" s="19" t="s">
        <v>14</v>
      </c>
      <c r="C336" s="23"/>
      <c r="D336" s="9"/>
      <c r="E336" s="26"/>
      <c r="F336" s="9"/>
      <c r="G336" s="28">
        <v>197180.11424660039</v>
      </c>
      <c r="H336" s="6"/>
      <c r="I336" s="6"/>
    </row>
    <row r="337" spans="2:9">
      <c r="B337" s="19" t="s">
        <v>9</v>
      </c>
      <c r="C337" s="23"/>
      <c r="D337" s="9"/>
      <c r="E337" s="26"/>
      <c r="F337" s="9"/>
      <c r="G337" s="28">
        <v>1521267.7797574857</v>
      </c>
      <c r="H337" s="6"/>
      <c r="I337" s="6"/>
    </row>
    <row r="338" spans="2:9">
      <c r="B338" s="19" t="s">
        <v>8</v>
      </c>
      <c r="C338" s="23"/>
      <c r="D338" s="9"/>
      <c r="E338" s="26"/>
      <c r="F338" s="9"/>
      <c r="G338" s="28">
        <v>4250235.7520301109</v>
      </c>
      <c r="H338" s="6"/>
      <c r="I338" s="6"/>
    </row>
    <row r="339" spans="2:9">
      <c r="B339" s="19" t="s">
        <v>15</v>
      </c>
      <c r="C339" s="23"/>
      <c r="D339" s="9"/>
      <c r="E339" s="26"/>
      <c r="F339" s="9"/>
      <c r="G339" s="28">
        <v>1545165.3810419599</v>
      </c>
      <c r="H339" s="6"/>
      <c r="I339" s="6"/>
    </row>
    <row r="340" spans="2:9">
      <c r="B340" s="19" t="s">
        <v>7</v>
      </c>
      <c r="C340" s="23"/>
      <c r="D340" s="9"/>
      <c r="E340" s="26"/>
      <c r="F340" s="9"/>
      <c r="G340" s="28">
        <v>1655384.2669958221</v>
      </c>
      <c r="H340" s="6"/>
      <c r="I340" s="6"/>
    </row>
    <row r="341" spans="2:9">
      <c r="B341" s="19" t="s">
        <v>12</v>
      </c>
      <c r="C341" s="23"/>
      <c r="D341" s="9"/>
      <c r="E341" s="26"/>
      <c r="F341" s="9"/>
      <c r="G341" s="28">
        <v>323212.64361278783</v>
      </c>
      <c r="H341" s="6"/>
      <c r="I341" s="6"/>
    </row>
    <row r="342" spans="2:9">
      <c r="B342" s="19" t="s">
        <v>2</v>
      </c>
      <c r="C342" s="23"/>
      <c r="D342" s="9"/>
      <c r="E342" s="26"/>
      <c r="F342" s="9"/>
      <c r="G342" s="28">
        <v>316763.46572938835</v>
      </c>
      <c r="H342" s="6"/>
      <c r="I342" s="6"/>
    </row>
    <row r="343" spans="2:9">
      <c r="B343" s="19" t="s">
        <v>3</v>
      </c>
      <c r="C343" s="23"/>
      <c r="D343" s="9"/>
      <c r="E343" s="26"/>
      <c r="F343" s="9"/>
      <c r="G343" s="28">
        <v>281922.37591710396</v>
      </c>
      <c r="H343" s="6"/>
      <c r="I343" s="6"/>
    </row>
    <row r="344" spans="2:9" ht="33">
      <c r="B344" s="19" t="s">
        <v>1</v>
      </c>
      <c r="C344" s="23"/>
      <c r="D344" s="9"/>
      <c r="E344" s="26"/>
      <c r="F344" s="9"/>
      <c r="G344" s="28">
        <v>2325997.4096311457</v>
      </c>
      <c r="H344" s="6"/>
      <c r="I344" s="6"/>
    </row>
    <row r="345" spans="2:9" ht="33">
      <c r="B345" s="19" t="s">
        <v>4</v>
      </c>
      <c r="C345" s="23"/>
      <c r="D345" s="9"/>
      <c r="E345" s="26"/>
      <c r="F345" s="9"/>
      <c r="G345" s="28">
        <v>1381835.2377460937</v>
      </c>
      <c r="H345" s="6"/>
      <c r="I345" s="6"/>
    </row>
    <row r="346" spans="2:9" ht="33">
      <c r="B346" s="19" t="s">
        <v>5</v>
      </c>
      <c r="C346" s="23"/>
      <c r="D346" s="9"/>
      <c r="E346" s="26"/>
      <c r="F346" s="9"/>
      <c r="G346" s="28">
        <v>2529626.3267409289</v>
      </c>
      <c r="H346" s="6"/>
      <c r="I346" s="6"/>
    </row>
    <row r="347" spans="2:9">
      <c r="B347" s="19" t="s">
        <v>13</v>
      </c>
      <c r="C347" s="23"/>
      <c r="D347" s="9"/>
      <c r="E347" s="26"/>
      <c r="F347" s="9"/>
      <c r="G347" s="28">
        <v>789.23089422968349</v>
      </c>
      <c r="H347" s="6"/>
      <c r="I347" s="6"/>
    </row>
    <row r="348" spans="2:9">
      <c r="B348" s="20"/>
      <c r="C348" s="24"/>
      <c r="D348" s="10"/>
      <c r="F348" s="10"/>
      <c r="H348" s="6"/>
      <c r="I348" s="6"/>
    </row>
    <row r="349" spans="2:9">
      <c r="B349" s="20"/>
      <c r="C349" s="24"/>
      <c r="D349" s="10"/>
      <c r="F349" s="10"/>
      <c r="H349" s="6"/>
      <c r="I349" s="6"/>
    </row>
    <row r="350" spans="2:9">
      <c r="B350" s="20"/>
      <c r="C350" s="24"/>
      <c r="D350" s="10"/>
      <c r="F350" s="10"/>
      <c r="H350" s="6"/>
      <c r="I350" s="6"/>
    </row>
  </sheetData>
  <autoFilter ref="A3:G242" xr:uid="{00000000-0009-0000-0000-000001000000}"/>
  <mergeCells count="185">
    <mergeCell ref="A2:G2"/>
    <mergeCell ref="B4:B16"/>
    <mergeCell ref="D4:D10"/>
    <mergeCell ref="D11:D14"/>
    <mergeCell ref="D15:D16"/>
    <mergeCell ref="B17:B25"/>
    <mergeCell ref="D17:D18"/>
    <mergeCell ref="D19:D20"/>
    <mergeCell ref="D21:D23"/>
    <mergeCell ref="D24:D25"/>
    <mergeCell ref="C17:C25"/>
    <mergeCell ref="E17:E18"/>
    <mergeCell ref="E19:E20"/>
    <mergeCell ref="E21:E23"/>
    <mergeCell ref="E24:E25"/>
    <mergeCell ref="B26:B98"/>
    <mergeCell ref="D26:D34"/>
    <mergeCell ref="D37:D38"/>
    <mergeCell ref="D39:D41"/>
    <mergeCell ref="D42:D43"/>
    <mergeCell ref="D44:D48"/>
    <mergeCell ref="D50:D51"/>
    <mergeCell ref="D52:D53"/>
    <mergeCell ref="D54:D56"/>
    <mergeCell ref="D58:D59"/>
    <mergeCell ref="D83:D85"/>
    <mergeCell ref="D86:D88"/>
    <mergeCell ref="D89:D90"/>
    <mergeCell ref="D91:D96"/>
    <mergeCell ref="D97:D98"/>
    <mergeCell ref="D99:D101"/>
    <mergeCell ref="D60:D61"/>
    <mergeCell ref="D62:D64"/>
    <mergeCell ref="D65:D67"/>
    <mergeCell ref="D68:D74"/>
    <mergeCell ref="D75:D80"/>
    <mergeCell ref="D81:D82"/>
    <mergeCell ref="D136:D138"/>
    <mergeCell ref="D139:D140"/>
    <mergeCell ref="D141:D142"/>
    <mergeCell ref="D143:D144"/>
    <mergeCell ref="D145:D146"/>
    <mergeCell ref="D147:D150"/>
    <mergeCell ref="D104:D106"/>
    <mergeCell ref="D109:D111"/>
    <mergeCell ref="D112:D115"/>
    <mergeCell ref="D116:D119"/>
    <mergeCell ref="D120:D126"/>
    <mergeCell ref="D127:D135"/>
    <mergeCell ref="D174:D176"/>
    <mergeCell ref="D177:D178"/>
    <mergeCell ref="D179:D180"/>
    <mergeCell ref="D181:D182"/>
    <mergeCell ref="D151:D153"/>
    <mergeCell ref="D154:D155"/>
    <mergeCell ref="D156:D157"/>
    <mergeCell ref="D158:D159"/>
    <mergeCell ref="D160:D163"/>
    <mergeCell ref="D165:D166"/>
    <mergeCell ref="B136:B146"/>
    <mergeCell ref="B116:B135"/>
    <mergeCell ref="B108:B115"/>
    <mergeCell ref="E37:E38"/>
    <mergeCell ref="B99:B107"/>
    <mergeCell ref="B147:B153"/>
    <mergeCell ref="B154:B166"/>
    <mergeCell ref="D237:D238"/>
    <mergeCell ref="B229:B241"/>
    <mergeCell ref="B211:B228"/>
    <mergeCell ref="B179:B210"/>
    <mergeCell ref="B177:B178"/>
    <mergeCell ref="B167:B176"/>
    <mergeCell ref="C179:C210"/>
    <mergeCell ref="C177:C178"/>
    <mergeCell ref="C167:C176"/>
    <mergeCell ref="D214:D219"/>
    <mergeCell ref="D220:D222"/>
    <mergeCell ref="D223:D226"/>
    <mergeCell ref="D227:D228"/>
    <mergeCell ref="D232:D233"/>
    <mergeCell ref="D234:D236"/>
    <mergeCell ref="D196:D198"/>
    <mergeCell ref="D199:D200"/>
    <mergeCell ref="E26:E34"/>
    <mergeCell ref="A211:A228"/>
    <mergeCell ref="A229:A241"/>
    <mergeCell ref="A1:G1"/>
    <mergeCell ref="E4:E10"/>
    <mergeCell ref="E11:E14"/>
    <mergeCell ref="E15:E16"/>
    <mergeCell ref="C4:C16"/>
    <mergeCell ref="A116:A135"/>
    <mergeCell ref="A136:A146"/>
    <mergeCell ref="A167:A176"/>
    <mergeCell ref="A177:A178"/>
    <mergeCell ref="A179:A210"/>
    <mergeCell ref="A147:A153"/>
    <mergeCell ref="A154:A166"/>
    <mergeCell ref="A4:A16"/>
    <mergeCell ref="A17:A25"/>
    <mergeCell ref="A26:A98"/>
    <mergeCell ref="A99:A107"/>
    <mergeCell ref="A108:A115"/>
    <mergeCell ref="E54:E56"/>
    <mergeCell ref="E58:E59"/>
    <mergeCell ref="E60:E61"/>
    <mergeCell ref="E62:E64"/>
    <mergeCell ref="E65:E67"/>
    <mergeCell ref="E68:E74"/>
    <mergeCell ref="E39:E41"/>
    <mergeCell ref="E42:E43"/>
    <mergeCell ref="E44:E48"/>
    <mergeCell ref="E50:E51"/>
    <mergeCell ref="E52:E53"/>
    <mergeCell ref="E91:E96"/>
    <mergeCell ref="E97:E98"/>
    <mergeCell ref="E99:E101"/>
    <mergeCell ref="E104:E106"/>
    <mergeCell ref="E109:E111"/>
    <mergeCell ref="E112:E115"/>
    <mergeCell ref="E75:E80"/>
    <mergeCell ref="E81:E82"/>
    <mergeCell ref="E83:E85"/>
    <mergeCell ref="E86:E88"/>
    <mergeCell ref="E89:E90"/>
    <mergeCell ref="E143:E144"/>
    <mergeCell ref="E145:E146"/>
    <mergeCell ref="E147:E150"/>
    <mergeCell ref="E151:E153"/>
    <mergeCell ref="E154:E155"/>
    <mergeCell ref="E156:E157"/>
    <mergeCell ref="E116:E119"/>
    <mergeCell ref="E120:E126"/>
    <mergeCell ref="E127:E135"/>
    <mergeCell ref="E136:E138"/>
    <mergeCell ref="E139:E140"/>
    <mergeCell ref="E141:E142"/>
    <mergeCell ref="E165:E166"/>
    <mergeCell ref="E237:E238"/>
    <mergeCell ref="C229:C241"/>
    <mergeCell ref="C211:C228"/>
    <mergeCell ref="E207:E210"/>
    <mergeCell ref="E211:E213"/>
    <mergeCell ref="E214:E219"/>
    <mergeCell ref="E220:E222"/>
    <mergeCell ref="E223:E226"/>
    <mergeCell ref="E227:E228"/>
    <mergeCell ref="E167:E170"/>
    <mergeCell ref="E171:E173"/>
    <mergeCell ref="E174:E176"/>
    <mergeCell ref="D201:D203"/>
    <mergeCell ref="D204:D206"/>
    <mergeCell ref="D207:D210"/>
    <mergeCell ref="D211:D213"/>
    <mergeCell ref="D183:D184"/>
    <mergeCell ref="D185:D186"/>
    <mergeCell ref="D187:D188"/>
    <mergeCell ref="D189:D191"/>
    <mergeCell ref="D193:D195"/>
    <mergeCell ref="D167:D170"/>
    <mergeCell ref="D171:D173"/>
    <mergeCell ref="A244:G246"/>
    <mergeCell ref="C136:C146"/>
    <mergeCell ref="C116:C135"/>
    <mergeCell ref="C108:C115"/>
    <mergeCell ref="C99:C107"/>
    <mergeCell ref="C26:C98"/>
    <mergeCell ref="C147:C153"/>
    <mergeCell ref="C154:C166"/>
    <mergeCell ref="E232:E233"/>
    <mergeCell ref="E234:E236"/>
    <mergeCell ref="E189:E191"/>
    <mergeCell ref="E193:E195"/>
    <mergeCell ref="E196:E198"/>
    <mergeCell ref="E199:E200"/>
    <mergeCell ref="E201:E203"/>
    <mergeCell ref="E204:E206"/>
    <mergeCell ref="E177:E178"/>
    <mergeCell ref="E179:E180"/>
    <mergeCell ref="E181:E182"/>
    <mergeCell ref="E183:E184"/>
    <mergeCell ref="E185:E186"/>
    <mergeCell ref="E187:E188"/>
    <mergeCell ref="E158:E159"/>
    <mergeCell ref="E160:E16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AA235"/>
  <sheetViews>
    <sheetView topLeftCell="C4" zoomScale="80" zoomScaleNormal="80" workbookViewId="0">
      <selection activeCell="C14" sqref="C14:S20"/>
    </sheetView>
  </sheetViews>
  <sheetFormatPr baseColWidth="10" defaultColWidth="11.5" defaultRowHeight="19"/>
  <cols>
    <col min="1" max="1" width="4.5" style="144" customWidth="1"/>
    <col min="2" max="2" width="6.5" style="144" customWidth="1"/>
    <col min="3" max="3" width="41.1640625" style="193" customWidth="1"/>
    <col min="4" max="4" width="19.1640625" style="144" customWidth="1"/>
    <col min="5" max="5" width="20.1640625" style="144" customWidth="1"/>
    <col min="6" max="6" width="19.83203125" style="144" customWidth="1"/>
    <col min="7" max="7" width="19.1640625" style="144" customWidth="1"/>
    <col min="8" max="8" width="20.5" style="144" customWidth="1"/>
    <col min="9" max="9" width="16.33203125" style="144" customWidth="1"/>
    <col min="10" max="10" width="39.5" style="144" customWidth="1"/>
    <col min="11" max="11" width="11.5" style="144"/>
    <col min="12" max="12" width="16.6640625" style="144" bestFit="1" customWidth="1"/>
    <col min="13" max="13" width="11.5" style="144"/>
    <col min="14" max="14" width="19.33203125" style="144" customWidth="1"/>
    <col min="15" max="15" width="11.5" style="144"/>
    <col min="16" max="16" width="7.5" style="144" customWidth="1"/>
    <col min="17" max="17" width="39.83203125" style="193" customWidth="1"/>
    <col min="18" max="18" width="18.1640625" style="144" customWidth="1"/>
    <col min="19" max="19" width="21.6640625" style="144" customWidth="1"/>
    <col min="20" max="20" width="11.5" style="144" customWidth="1"/>
    <col min="21" max="21" width="7.1640625" style="144" bestFit="1" customWidth="1"/>
    <col min="22" max="27" width="11.5" style="145"/>
    <col min="28" max="16384" width="11.5" style="144"/>
  </cols>
  <sheetData>
    <row r="1" spans="2:19">
      <c r="B1" s="359"/>
      <c r="C1" s="359"/>
      <c r="D1" s="359"/>
      <c r="E1" s="359"/>
      <c r="F1" s="359"/>
      <c r="G1" s="359"/>
      <c r="H1" s="359"/>
      <c r="I1" s="359"/>
      <c r="J1" s="359"/>
      <c r="K1" s="359"/>
      <c r="L1" s="359"/>
      <c r="M1" s="359"/>
      <c r="N1" s="359"/>
      <c r="O1" s="359"/>
      <c r="P1" s="359"/>
      <c r="Q1" s="359"/>
      <c r="R1" s="359"/>
      <c r="S1" s="359"/>
    </row>
    <row r="2" spans="2:19">
      <c r="B2" s="359"/>
      <c r="C2" s="359"/>
      <c r="D2" s="359"/>
      <c r="E2" s="359"/>
      <c r="F2" s="359"/>
      <c r="G2" s="359"/>
      <c r="H2" s="359"/>
      <c r="I2" s="359"/>
      <c r="J2" s="359"/>
      <c r="K2" s="359"/>
      <c r="L2" s="359"/>
      <c r="M2" s="359"/>
      <c r="N2" s="359"/>
      <c r="O2" s="359"/>
      <c r="P2" s="359"/>
      <c r="Q2" s="359"/>
      <c r="R2" s="359"/>
      <c r="S2" s="359"/>
    </row>
    <row r="3" spans="2:19">
      <c r="B3" s="359"/>
      <c r="C3" s="359"/>
      <c r="D3" s="359"/>
      <c r="E3" s="359"/>
      <c r="F3" s="359"/>
      <c r="G3" s="359"/>
      <c r="H3" s="359"/>
      <c r="I3" s="359"/>
      <c r="J3" s="359"/>
      <c r="K3" s="359"/>
      <c r="L3" s="359"/>
      <c r="M3" s="359"/>
      <c r="N3" s="359"/>
      <c r="O3" s="359"/>
      <c r="P3" s="359"/>
      <c r="Q3" s="359"/>
      <c r="R3" s="359"/>
      <c r="S3" s="359"/>
    </row>
    <row r="4" spans="2:19">
      <c r="B4" s="359"/>
      <c r="C4" s="359"/>
      <c r="D4" s="359"/>
      <c r="E4" s="359"/>
      <c r="F4" s="359"/>
      <c r="G4" s="359"/>
      <c r="H4" s="359"/>
      <c r="I4" s="359"/>
      <c r="J4" s="359"/>
      <c r="K4" s="359"/>
      <c r="L4" s="359"/>
      <c r="M4" s="359"/>
      <c r="N4" s="359"/>
      <c r="O4" s="359"/>
      <c r="P4" s="359"/>
      <c r="Q4" s="359"/>
      <c r="R4" s="359"/>
      <c r="S4" s="359"/>
    </row>
    <row r="5" spans="2:19">
      <c r="B5" s="359"/>
      <c r="C5" s="359"/>
      <c r="D5" s="359"/>
      <c r="E5" s="359"/>
      <c r="F5" s="359"/>
      <c r="G5" s="359"/>
      <c r="H5" s="359"/>
      <c r="I5" s="359"/>
      <c r="J5" s="359"/>
      <c r="K5" s="359"/>
      <c r="L5" s="359"/>
      <c r="M5" s="359"/>
      <c r="N5" s="359"/>
      <c r="O5" s="359"/>
      <c r="P5" s="359"/>
      <c r="Q5" s="359"/>
      <c r="R5" s="359"/>
      <c r="S5" s="359"/>
    </row>
    <row r="6" spans="2:19">
      <c r="B6" s="359"/>
      <c r="C6" s="359"/>
      <c r="D6" s="359"/>
      <c r="E6" s="359"/>
      <c r="F6" s="359"/>
      <c r="G6" s="359"/>
      <c r="H6" s="359"/>
      <c r="I6" s="359"/>
      <c r="J6" s="359"/>
      <c r="K6" s="359"/>
      <c r="L6" s="359"/>
      <c r="M6" s="359"/>
      <c r="N6" s="359"/>
      <c r="O6" s="359"/>
      <c r="P6" s="359"/>
      <c r="Q6" s="359"/>
      <c r="R6" s="359"/>
      <c r="S6" s="359"/>
    </row>
    <row r="7" spans="2:19">
      <c r="B7" s="359"/>
      <c r="C7" s="359"/>
      <c r="D7" s="359"/>
      <c r="E7" s="359"/>
      <c r="F7" s="359"/>
      <c r="G7" s="359"/>
      <c r="H7" s="359"/>
      <c r="I7" s="359"/>
      <c r="J7" s="359"/>
      <c r="K7" s="359"/>
      <c r="L7" s="359"/>
      <c r="M7" s="359"/>
      <c r="N7" s="359"/>
      <c r="O7" s="359"/>
      <c r="P7" s="359"/>
      <c r="Q7" s="359"/>
      <c r="R7" s="359"/>
      <c r="S7" s="359"/>
    </row>
    <row r="8" spans="2:19">
      <c r="B8" s="359"/>
      <c r="C8" s="359"/>
      <c r="D8" s="359"/>
      <c r="E8" s="359"/>
      <c r="F8" s="359"/>
      <c r="G8" s="359"/>
      <c r="H8" s="359"/>
      <c r="I8" s="359"/>
      <c r="J8" s="359"/>
      <c r="K8" s="359"/>
      <c r="L8" s="359"/>
      <c r="M8" s="359"/>
      <c r="N8" s="359"/>
      <c r="O8" s="359"/>
      <c r="P8" s="359"/>
      <c r="Q8" s="359"/>
      <c r="R8" s="359"/>
      <c r="S8" s="359"/>
    </row>
    <row r="9" spans="2:19">
      <c r="B9" s="359"/>
      <c r="C9" s="359"/>
      <c r="D9" s="359"/>
      <c r="E9" s="359"/>
      <c r="F9" s="359"/>
      <c r="G9" s="359"/>
      <c r="H9" s="359"/>
      <c r="I9" s="359"/>
      <c r="J9" s="359"/>
      <c r="K9" s="359"/>
      <c r="L9" s="359"/>
      <c r="M9" s="359"/>
      <c r="N9" s="359"/>
      <c r="O9" s="359"/>
      <c r="P9" s="359"/>
      <c r="Q9" s="359"/>
      <c r="R9" s="359"/>
      <c r="S9" s="359"/>
    </row>
    <row r="10" spans="2:19">
      <c r="B10" s="359"/>
      <c r="C10" s="359"/>
      <c r="D10" s="359"/>
      <c r="E10" s="359"/>
      <c r="F10" s="359"/>
      <c r="G10" s="359"/>
      <c r="H10" s="359"/>
      <c r="I10" s="359"/>
      <c r="J10" s="359"/>
      <c r="K10" s="359"/>
      <c r="L10" s="359"/>
      <c r="M10" s="359"/>
      <c r="N10" s="359"/>
      <c r="O10" s="359"/>
      <c r="P10" s="359"/>
      <c r="Q10" s="359"/>
      <c r="R10" s="359"/>
      <c r="S10" s="359"/>
    </row>
    <row r="11" spans="2:19" ht="123" customHeight="1">
      <c r="B11" s="359"/>
      <c r="C11" s="359"/>
      <c r="D11" s="359"/>
      <c r="E11" s="359"/>
      <c r="F11" s="359"/>
      <c r="G11" s="359"/>
      <c r="H11" s="359"/>
      <c r="I11" s="359"/>
      <c r="J11" s="359"/>
      <c r="K11" s="359"/>
      <c r="L11" s="359"/>
      <c r="M11" s="359"/>
      <c r="N11" s="359"/>
      <c r="O11" s="359"/>
      <c r="P11" s="359"/>
      <c r="Q11" s="359"/>
      <c r="R11" s="359"/>
      <c r="S11" s="359"/>
    </row>
    <row r="12" spans="2:19" ht="30.75" customHeight="1">
      <c r="B12" s="359"/>
      <c r="C12" s="359"/>
      <c r="D12" s="359"/>
      <c r="E12" s="359"/>
      <c r="F12" s="359"/>
      <c r="G12" s="359"/>
      <c r="H12" s="359"/>
      <c r="I12" s="359"/>
      <c r="J12" s="359"/>
      <c r="K12" s="359"/>
      <c r="L12" s="359"/>
      <c r="M12" s="359"/>
      <c r="N12" s="359"/>
      <c r="O12" s="359"/>
      <c r="P12" s="359"/>
      <c r="Q12" s="359"/>
      <c r="R12" s="359"/>
      <c r="S12" s="359"/>
    </row>
    <row r="13" spans="2:19">
      <c r="B13" s="146"/>
      <c r="C13" s="203" t="s">
        <v>765</v>
      </c>
      <c r="D13" s="146"/>
      <c r="E13" s="146"/>
      <c r="F13" s="148"/>
      <c r="G13" s="148"/>
      <c r="H13" s="148"/>
      <c r="I13" s="148"/>
      <c r="J13" s="148"/>
      <c r="K13" s="148"/>
      <c r="L13" s="148"/>
      <c r="M13" s="148"/>
      <c r="N13" s="148"/>
      <c r="O13" s="148"/>
      <c r="P13" s="148"/>
      <c r="Q13" s="149"/>
      <c r="R13" s="148"/>
      <c r="S13" s="148"/>
    </row>
    <row r="14" spans="2:19">
      <c r="B14" s="148"/>
      <c r="C14" s="360" t="s">
        <v>879</v>
      </c>
      <c r="D14" s="361"/>
      <c r="E14" s="361"/>
      <c r="F14" s="361"/>
      <c r="G14" s="361"/>
      <c r="H14" s="361"/>
      <c r="I14" s="361"/>
      <c r="J14" s="361"/>
      <c r="K14" s="361"/>
      <c r="L14" s="361"/>
      <c r="M14" s="361"/>
      <c r="N14" s="361"/>
      <c r="O14" s="361"/>
      <c r="P14" s="361"/>
      <c r="Q14" s="361"/>
      <c r="R14" s="361"/>
      <c r="S14" s="361"/>
    </row>
    <row r="15" spans="2:19">
      <c r="B15" s="148"/>
      <c r="C15" s="361"/>
      <c r="D15" s="361"/>
      <c r="E15" s="361"/>
      <c r="F15" s="361"/>
      <c r="G15" s="361"/>
      <c r="H15" s="361"/>
      <c r="I15" s="361"/>
      <c r="J15" s="361"/>
      <c r="K15" s="361"/>
      <c r="L15" s="361"/>
      <c r="M15" s="361"/>
      <c r="N15" s="361"/>
      <c r="O15" s="361"/>
      <c r="P15" s="361"/>
      <c r="Q15" s="361"/>
      <c r="R15" s="361"/>
      <c r="S15" s="361"/>
    </row>
    <row r="16" spans="2:19">
      <c r="B16" s="148"/>
      <c r="C16" s="361"/>
      <c r="D16" s="361"/>
      <c r="E16" s="361"/>
      <c r="F16" s="361"/>
      <c r="G16" s="361"/>
      <c r="H16" s="361"/>
      <c r="I16" s="361"/>
      <c r="J16" s="361"/>
      <c r="K16" s="361"/>
      <c r="L16" s="361"/>
      <c r="M16" s="361"/>
      <c r="N16" s="361"/>
      <c r="O16" s="361"/>
      <c r="P16" s="361"/>
      <c r="Q16" s="361"/>
      <c r="R16" s="361"/>
      <c r="S16" s="361"/>
    </row>
    <row r="17" spans="2:27">
      <c r="B17" s="148"/>
      <c r="C17" s="361"/>
      <c r="D17" s="361"/>
      <c r="E17" s="361"/>
      <c r="F17" s="361"/>
      <c r="G17" s="361"/>
      <c r="H17" s="361"/>
      <c r="I17" s="361"/>
      <c r="J17" s="361"/>
      <c r="K17" s="361"/>
      <c r="L17" s="361"/>
      <c r="M17" s="361"/>
      <c r="N17" s="361"/>
      <c r="O17" s="361"/>
      <c r="P17" s="361"/>
      <c r="Q17" s="361"/>
      <c r="R17" s="361"/>
      <c r="S17" s="361"/>
    </row>
    <row r="18" spans="2:27">
      <c r="B18" s="148"/>
      <c r="C18" s="361"/>
      <c r="D18" s="361"/>
      <c r="E18" s="361"/>
      <c r="F18" s="361"/>
      <c r="G18" s="361"/>
      <c r="H18" s="361"/>
      <c r="I18" s="361"/>
      <c r="J18" s="361"/>
      <c r="K18" s="361"/>
      <c r="L18" s="361"/>
      <c r="M18" s="361"/>
      <c r="N18" s="361"/>
      <c r="O18" s="361"/>
      <c r="P18" s="361"/>
      <c r="Q18" s="361"/>
      <c r="R18" s="361"/>
      <c r="S18" s="361"/>
    </row>
    <row r="19" spans="2:27">
      <c r="B19" s="148"/>
      <c r="C19" s="361"/>
      <c r="D19" s="361"/>
      <c r="E19" s="361"/>
      <c r="F19" s="361"/>
      <c r="G19" s="361"/>
      <c r="H19" s="361"/>
      <c r="I19" s="361"/>
      <c r="J19" s="361"/>
      <c r="K19" s="361"/>
      <c r="L19" s="361"/>
      <c r="M19" s="361"/>
      <c r="N19" s="361"/>
      <c r="O19" s="361"/>
      <c r="P19" s="361"/>
      <c r="Q19" s="361"/>
      <c r="R19" s="361"/>
      <c r="S19" s="361"/>
    </row>
    <row r="20" spans="2:27" ht="44" customHeight="1">
      <c r="B20" s="148"/>
      <c r="C20" s="361"/>
      <c r="D20" s="361"/>
      <c r="E20" s="361"/>
      <c r="F20" s="361"/>
      <c r="G20" s="361"/>
      <c r="H20" s="361"/>
      <c r="I20" s="361"/>
      <c r="J20" s="361"/>
      <c r="K20" s="361"/>
      <c r="L20" s="361"/>
      <c r="M20" s="361"/>
      <c r="N20" s="361"/>
      <c r="O20" s="361"/>
      <c r="P20" s="361"/>
      <c r="Q20" s="361"/>
      <c r="R20" s="361"/>
      <c r="S20" s="361"/>
    </row>
    <row r="21" spans="2:27" ht="12" customHeight="1">
      <c r="B21" s="148"/>
      <c r="C21" s="149"/>
      <c r="D21" s="148"/>
      <c r="E21" s="148"/>
      <c r="F21" s="148"/>
      <c r="G21" s="148"/>
      <c r="H21" s="148"/>
      <c r="I21" s="148"/>
      <c r="J21" s="148"/>
      <c r="K21" s="148"/>
      <c r="L21" s="148"/>
      <c r="M21" s="148"/>
      <c r="N21" s="148"/>
      <c r="O21" s="148"/>
      <c r="P21" s="148"/>
      <c r="Q21" s="149"/>
      <c r="R21" s="148"/>
      <c r="S21" s="148"/>
    </row>
    <row r="22" spans="2:27" ht="7.5" customHeight="1">
      <c r="B22" s="362"/>
      <c r="C22" s="362"/>
      <c r="D22" s="362"/>
      <c r="E22" s="362"/>
      <c r="F22" s="362"/>
      <c r="G22" s="362"/>
      <c r="H22" s="362"/>
      <c r="I22" s="362"/>
      <c r="J22" s="362"/>
      <c r="K22" s="362"/>
      <c r="L22" s="362"/>
      <c r="M22" s="362"/>
      <c r="N22" s="362"/>
      <c r="O22" s="362"/>
      <c r="P22" s="362"/>
      <c r="Q22" s="362"/>
      <c r="R22" s="362"/>
      <c r="S22" s="362"/>
    </row>
    <row r="23" spans="2:27" s="150" customFormat="1" ht="8.25" customHeight="1">
      <c r="B23" s="375"/>
      <c r="C23" s="375"/>
      <c r="D23" s="375"/>
      <c r="E23" s="375"/>
      <c r="F23" s="375"/>
      <c r="G23" s="375"/>
      <c r="H23" s="375"/>
      <c r="I23" s="375"/>
      <c r="J23" s="375"/>
      <c r="K23" s="375"/>
      <c r="L23" s="375"/>
      <c r="M23" s="375"/>
      <c r="N23" s="375"/>
      <c r="O23" s="375"/>
      <c r="P23" s="375"/>
      <c r="Q23" s="375"/>
      <c r="R23" s="375"/>
      <c r="S23" s="375"/>
      <c r="V23" s="151"/>
      <c r="W23" s="151"/>
      <c r="X23" s="151"/>
      <c r="Y23" s="151"/>
      <c r="Z23" s="151"/>
      <c r="AA23" s="151"/>
    </row>
    <row r="24" spans="2:27" ht="45.75" customHeight="1">
      <c r="B24" s="364" t="s">
        <v>769</v>
      </c>
      <c r="C24" s="364"/>
      <c r="D24" s="364"/>
      <c r="E24" s="364"/>
      <c r="P24" s="364" t="s">
        <v>770</v>
      </c>
      <c r="Q24" s="364"/>
      <c r="R24" s="364"/>
      <c r="S24" s="364"/>
      <c r="U24" s="145"/>
      <c r="W24" s="144"/>
      <c r="X24" s="144"/>
      <c r="Y24" s="144"/>
      <c r="Z24" s="144"/>
      <c r="AA24" s="144"/>
    </row>
    <row r="25" spans="2:27" ht="51">
      <c r="B25" s="152" t="s">
        <v>715</v>
      </c>
      <c r="C25" s="153" t="s">
        <v>714</v>
      </c>
      <c r="D25" s="153" t="s">
        <v>346</v>
      </c>
      <c r="E25" s="153" t="s">
        <v>766</v>
      </c>
      <c r="F25" s="199" t="str">
        <f>"Participación porcentual de ocupados en cada rama de actividad. Nacional"</f>
        <v>Participación porcentual de ocupados en cada rama de actividad. Nacional</v>
      </c>
      <c r="P25" s="154" t="s">
        <v>758</v>
      </c>
      <c r="Q25" s="155" t="s">
        <v>875</v>
      </c>
      <c r="R25" s="154" t="s">
        <v>346</v>
      </c>
      <c r="S25" s="153" t="s">
        <v>771</v>
      </c>
      <c r="T25" s="145"/>
      <c r="U25" s="145"/>
      <c r="W25" s="144"/>
      <c r="X25" s="144"/>
      <c r="Y25" s="144"/>
      <c r="Z25" s="144"/>
      <c r="AA25" s="144"/>
    </row>
    <row r="26" spans="2:27" ht="48">
      <c r="B26" s="156">
        <v>6</v>
      </c>
      <c r="C26" s="157" t="s">
        <v>8</v>
      </c>
      <c r="D26" s="158">
        <v>4250235.7520301063</v>
      </c>
      <c r="E26" s="159">
        <f t="shared" ref="E26:E41" si="0">D26/$D$41</f>
        <v>0.19070230765023471</v>
      </c>
      <c r="P26" s="156">
        <v>6</v>
      </c>
      <c r="Q26" s="200" t="s">
        <v>59</v>
      </c>
      <c r="R26" s="160">
        <f>VLOOKUP(Q26,Nac!$F$78:$H$165,3,FALSE)*1000</f>
        <v>535358.92071923602</v>
      </c>
      <c r="S26" s="161">
        <f>R26/D26</f>
        <v>0.12595981774976228</v>
      </c>
      <c r="U26" s="145"/>
      <c r="W26" s="144"/>
      <c r="X26" s="144"/>
      <c r="Y26" s="144"/>
      <c r="Z26" s="144"/>
      <c r="AA26" s="144"/>
    </row>
    <row r="27" spans="2:27" ht="32">
      <c r="B27" s="162">
        <v>1</v>
      </c>
      <c r="C27" s="163" t="s">
        <v>6</v>
      </c>
      <c r="D27" s="164">
        <v>3521280.4251975063</v>
      </c>
      <c r="E27" s="165">
        <f t="shared" si="0"/>
        <v>0.15799507183760744</v>
      </c>
      <c r="P27" s="162">
        <v>1</v>
      </c>
      <c r="Q27" s="201" t="s">
        <v>19</v>
      </c>
      <c r="R27" s="166">
        <f>VLOOKUP(Q27,Nac!$F$78:$H$165,3,FALSE)*1000</f>
        <v>3362779.0545632741</v>
      </c>
      <c r="S27" s="167">
        <f t="shared" ref="S27:S40" si="1">R27/D27</f>
        <v>0.95498757511613352</v>
      </c>
      <c r="U27" s="145"/>
      <c r="W27" s="144"/>
      <c r="X27" s="144"/>
      <c r="Y27" s="144"/>
      <c r="Z27" s="144"/>
      <c r="AA27" s="144"/>
    </row>
    <row r="28" spans="2:27" ht="34">
      <c r="B28" s="168">
        <v>13</v>
      </c>
      <c r="C28" s="163" t="s">
        <v>5</v>
      </c>
      <c r="D28" s="164">
        <v>2529626.3267409452</v>
      </c>
      <c r="E28" s="165">
        <f t="shared" si="0"/>
        <v>0.1135008988082287</v>
      </c>
      <c r="P28" s="168">
        <v>13</v>
      </c>
      <c r="Q28" s="202" t="s">
        <v>92</v>
      </c>
      <c r="R28" s="166">
        <f>VLOOKUP(Q28,Nac!$F$78:$H$165,3,FALSE)*1000</f>
        <v>648998.86596834159</v>
      </c>
      <c r="S28" s="167">
        <f t="shared" si="1"/>
        <v>0.25655918390305577</v>
      </c>
      <c r="U28" s="145"/>
      <c r="W28" s="144"/>
      <c r="X28" s="144"/>
      <c r="Y28" s="144"/>
      <c r="Z28" s="144"/>
      <c r="AA28" s="144"/>
    </row>
    <row r="29" spans="2:27">
      <c r="B29" s="169">
        <v>3</v>
      </c>
      <c r="C29" s="163" t="s">
        <v>11</v>
      </c>
      <c r="D29" s="164">
        <v>2503548.9932021368</v>
      </c>
      <c r="E29" s="165">
        <f t="shared" si="0"/>
        <v>0.11233084425752753</v>
      </c>
      <c r="P29" s="169">
        <v>3</v>
      </c>
      <c r="Q29" s="202" t="s">
        <v>28</v>
      </c>
      <c r="R29" s="166">
        <f>VLOOKUP(Q29,Nac!$F$78:$H$165,3,FALSE)*1000</f>
        <v>93606.09979753365</v>
      </c>
      <c r="S29" s="167">
        <f t="shared" si="1"/>
        <v>3.7389362082268576E-2</v>
      </c>
      <c r="U29" s="145"/>
      <c r="W29" s="144"/>
      <c r="X29" s="144"/>
      <c r="Y29" s="144"/>
      <c r="Z29" s="144"/>
      <c r="AA29" s="144"/>
    </row>
    <row r="30" spans="2:27" ht="34">
      <c r="B30" s="170">
        <v>14</v>
      </c>
      <c r="C30" s="163" t="s">
        <v>1</v>
      </c>
      <c r="D30" s="164">
        <v>2062864.1597735118</v>
      </c>
      <c r="E30" s="165">
        <f t="shared" si="0"/>
        <v>9.2557914099204677E-2</v>
      </c>
      <c r="P30" s="170">
        <v>14</v>
      </c>
      <c r="Q30" s="202" t="s">
        <v>102</v>
      </c>
      <c r="R30" s="166">
        <f>VLOOKUP(Q30,Nac!$F$78:$H$165,3,FALSE)*1000</f>
        <v>263133.24985763652</v>
      </c>
      <c r="S30" s="167">
        <f t="shared" si="1"/>
        <v>0.12755723570597433</v>
      </c>
      <c r="U30" s="145"/>
      <c r="W30" s="144"/>
      <c r="X30" s="144"/>
      <c r="Y30" s="144"/>
      <c r="Z30" s="144"/>
      <c r="AA30" s="144"/>
    </row>
    <row r="31" spans="2:27">
      <c r="B31" s="171">
        <v>8</v>
      </c>
      <c r="C31" s="163" t="s">
        <v>7</v>
      </c>
      <c r="D31" s="164">
        <v>1655384.266995836</v>
      </c>
      <c r="E31" s="165">
        <f t="shared" si="0"/>
        <v>7.4274844545555468E-2</v>
      </c>
      <c r="P31" s="171">
        <v>8</v>
      </c>
      <c r="Q31" s="202" t="s">
        <v>68</v>
      </c>
      <c r="R31" s="166">
        <f>VLOOKUP(Q31,Nac!$F$78:$H$165,3,FALSE)*1000</f>
        <v>1519189.9565002846</v>
      </c>
      <c r="S31" s="167">
        <f t="shared" si="1"/>
        <v>0.91772646798032298</v>
      </c>
      <c r="U31" s="145"/>
      <c r="W31" s="144"/>
      <c r="X31" s="144"/>
      <c r="Y31" s="144"/>
      <c r="Z31" s="144"/>
      <c r="AA31" s="144"/>
    </row>
    <row r="32" spans="2:27" ht="32">
      <c r="B32" s="172">
        <v>7</v>
      </c>
      <c r="C32" s="163" t="s">
        <v>15</v>
      </c>
      <c r="D32" s="164">
        <v>1545165.3810419489</v>
      </c>
      <c r="E32" s="165">
        <f t="shared" si="0"/>
        <v>6.9329472776941306E-2</v>
      </c>
      <c r="P32" s="172">
        <v>7</v>
      </c>
      <c r="Q32" s="202" t="s">
        <v>65</v>
      </c>
      <c r="R32" s="166">
        <f>VLOOKUP(Q32,Nac!$F$78:$H$165,3,FALSE)*1000</f>
        <v>251604.54827347986</v>
      </c>
      <c r="S32" s="167">
        <f t="shared" si="1"/>
        <v>0.16283341017115965</v>
      </c>
      <c r="U32" s="145"/>
      <c r="W32" s="144"/>
      <c r="X32" s="144"/>
      <c r="Y32" s="144"/>
      <c r="Z32" s="144"/>
      <c r="AA32" s="144"/>
    </row>
    <row r="33" spans="2:27" ht="32">
      <c r="B33" s="173">
        <v>5</v>
      </c>
      <c r="C33" s="163" t="s">
        <v>9</v>
      </c>
      <c r="D33" s="164">
        <v>1521267.7797574869</v>
      </c>
      <c r="E33" s="165">
        <f t="shared" si="0"/>
        <v>6.8257219853071052E-2</v>
      </c>
      <c r="P33" s="173">
        <v>5</v>
      </c>
      <c r="Q33" s="202" t="s">
        <v>58</v>
      </c>
      <c r="R33" s="166">
        <f>VLOOKUP(Q33,Nac!$F$78:$H$165,3,FALSE)*1000</f>
        <v>364566.90856519155</v>
      </c>
      <c r="S33" s="167">
        <f t="shared" si="1"/>
        <v>0.23964676923829217</v>
      </c>
      <c r="U33" s="145"/>
      <c r="W33" s="144"/>
      <c r="X33" s="144"/>
      <c r="Y33" s="144"/>
      <c r="Z33" s="144"/>
      <c r="AA33" s="144"/>
    </row>
    <row r="34" spans="2:27" ht="48">
      <c r="B34" s="174">
        <v>12</v>
      </c>
      <c r="C34" s="163" t="s">
        <v>4</v>
      </c>
      <c r="D34" s="164">
        <v>1381835.2377460869</v>
      </c>
      <c r="E34" s="165">
        <f t="shared" si="0"/>
        <v>6.2001071000525258E-2</v>
      </c>
      <c r="P34" s="174">
        <v>12</v>
      </c>
      <c r="Q34" s="202" t="s">
        <v>88</v>
      </c>
      <c r="R34" s="166">
        <f>VLOOKUP(Q34,Nac!$F$78:$H$165,3,FALSE)*1000</f>
        <v>29975.600563915272</v>
      </c>
      <c r="S34" s="167">
        <f t="shared" si="1"/>
        <v>2.1692601075080781E-2</v>
      </c>
      <c r="U34" s="145"/>
      <c r="W34" s="144"/>
      <c r="X34" s="144"/>
      <c r="Y34" s="144"/>
      <c r="Z34" s="144"/>
      <c r="AA34" s="144"/>
    </row>
    <row r="35" spans="2:27" ht="54" customHeight="1">
      <c r="B35" s="175">
        <v>9</v>
      </c>
      <c r="C35" s="163" t="s">
        <v>12</v>
      </c>
      <c r="D35" s="164">
        <v>323212.64361278666</v>
      </c>
      <c r="E35" s="165">
        <f t="shared" si="0"/>
        <v>1.4502112493230636E-2</v>
      </c>
      <c r="G35" s="372" t="s">
        <v>753</v>
      </c>
      <c r="H35" s="370" t="s">
        <v>346</v>
      </c>
      <c r="I35" s="370" t="s">
        <v>716</v>
      </c>
      <c r="J35" s="373" t="s">
        <v>5</v>
      </c>
      <c r="K35" s="373"/>
      <c r="L35" s="376" t="s">
        <v>759</v>
      </c>
      <c r="M35" s="377"/>
      <c r="N35" s="377"/>
      <c r="P35" s="175">
        <v>9</v>
      </c>
      <c r="Q35" s="202" t="s">
        <v>70</v>
      </c>
      <c r="R35" s="166">
        <f>VLOOKUP(Q35,Nac!$F$78:$H$165,3,FALSE)*1000</f>
        <v>16469.067333144885</v>
      </c>
      <c r="S35" s="167">
        <f t="shared" si="1"/>
        <v>5.0954279353239228E-2</v>
      </c>
      <c r="U35" s="145"/>
      <c r="W35" s="144"/>
      <c r="X35" s="144"/>
      <c r="Y35" s="144"/>
      <c r="Z35" s="144"/>
      <c r="AA35" s="144"/>
    </row>
    <row r="36" spans="2:27" ht="32">
      <c r="B36" s="176">
        <v>10</v>
      </c>
      <c r="C36" s="163" t="s">
        <v>2</v>
      </c>
      <c r="D36" s="164">
        <v>316763.46572938847</v>
      </c>
      <c r="E36" s="165">
        <f t="shared" si="0"/>
        <v>1.4212746637648755E-2</v>
      </c>
      <c r="G36" s="372"/>
      <c r="H36" s="371"/>
      <c r="I36" s="371"/>
      <c r="J36" s="374"/>
      <c r="K36" s="374"/>
      <c r="L36" s="376"/>
      <c r="M36" s="377"/>
      <c r="N36" s="377"/>
      <c r="P36" s="176">
        <v>10</v>
      </c>
      <c r="Q36" s="202" t="s">
        <v>76</v>
      </c>
      <c r="R36" s="166">
        <f>VLOOKUP(Q36,Nac!$F$78:$H$165,3,FALSE)*1000</f>
        <v>64444.021854994433</v>
      </c>
      <c r="S36" s="167">
        <f t="shared" si="1"/>
        <v>0.20344524803895492</v>
      </c>
      <c r="U36" s="145"/>
      <c r="W36" s="144"/>
      <c r="X36" s="144"/>
      <c r="Y36" s="144"/>
      <c r="Z36" s="144"/>
      <c r="AA36" s="144"/>
    </row>
    <row r="37" spans="2:27" ht="52" customHeight="1">
      <c r="B37" s="177">
        <v>11</v>
      </c>
      <c r="C37" s="163" t="s">
        <v>3</v>
      </c>
      <c r="D37" s="164">
        <v>281922.37591710372</v>
      </c>
      <c r="E37" s="165">
        <f t="shared" si="0"/>
        <v>1.2649474241505041E-2</v>
      </c>
      <c r="G37" s="178" t="s">
        <v>762</v>
      </c>
      <c r="H37" s="179">
        <f>VLOOKUP("NacionalHombre"&amp;$J$35,Nac!$B$2:$H$17,7,FALSE)*1000</f>
        <v>944917.09908492025</v>
      </c>
      <c r="I37" s="180">
        <f>H37/VLOOKUP($J$35,$C$26:$D$40,2,FALSE)</f>
        <v>0.37354019014433176</v>
      </c>
      <c r="J37" s="181"/>
      <c r="K37" s="182"/>
      <c r="L37" s="181"/>
      <c r="M37" s="182"/>
      <c r="N37" s="181"/>
      <c r="P37" s="177">
        <v>11</v>
      </c>
      <c r="Q37" s="202" t="s">
        <v>78</v>
      </c>
      <c r="R37" s="166">
        <f>VLOOKUP(Q37,Nac!$F$78:$H$165,3,FALSE)*1000</f>
        <v>281922.37591710337</v>
      </c>
      <c r="S37" s="167">
        <f t="shared" si="1"/>
        <v>0.99999999999999878</v>
      </c>
      <c r="U37" s="145"/>
      <c r="W37" s="144"/>
      <c r="X37" s="144"/>
      <c r="Y37" s="144"/>
      <c r="Z37" s="144"/>
      <c r="AA37" s="144"/>
    </row>
    <row r="38" spans="2:27" ht="32">
      <c r="B38" s="183">
        <v>4</v>
      </c>
      <c r="C38" s="163" t="s">
        <v>14</v>
      </c>
      <c r="D38" s="164">
        <v>197180.11424660095</v>
      </c>
      <c r="E38" s="165">
        <f t="shared" si="0"/>
        <v>8.8472040148838711E-3</v>
      </c>
      <c r="G38" s="178" t="s">
        <v>763</v>
      </c>
      <c r="H38" s="184">
        <f>VLOOKUP("NacionalMujer"&amp;$J$35,Nac!$B$17:$H$31,7,FALSE)*1000</f>
        <v>1584709.2276560247</v>
      </c>
      <c r="I38" s="185">
        <f>H38/VLOOKUP($J$35,$C$26:$D$40,2,FALSE)</f>
        <v>0.62645980985566807</v>
      </c>
      <c r="J38" s="181"/>
      <c r="K38" s="181"/>
      <c r="L38" s="181"/>
      <c r="M38" s="181"/>
      <c r="N38" s="181"/>
      <c r="P38" s="183">
        <v>4</v>
      </c>
      <c r="Q38" s="202" t="s">
        <v>51</v>
      </c>
      <c r="R38" s="166">
        <f>VLOOKUP(Q38,Nac!$F$78:$H$165,3,FALSE)*1000</f>
        <v>70740.81974465026</v>
      </c>
      <c r="S38" s="167">
        <f t="shared" si="1"/>
        <v>0.35876244425023052</v>
      </c>
      <c r="U38" s="145"/>
      <c r="W38" s="144"/>
      <c r="X38" s="144"/>
      <c r="Y38" s="144"/>
      <c r="Z38" s="144"/>
      <c r="AA38" s="144"/>
    </row>
    <row r="39" spans="2:27" ht="32">
      <c r="B39" s="186">
        <v>2</v>
      </c>
      <c r="C39" s="163" t="s">
        <v>10</v>
      </c>
      <c r="D39" s="164">
        <v>196203.97707176054</v>
      </c>
      <c r="E39" s="165">
        <f t="shared" si="0"/>
        <v>8.803406065149828E-3</v>
      </c>
      <c r="G39" s="187" t="s">
        <v>749</v>
      </c>
      <c r="H39" s="184">
        <f>VLOOKUP("Nacional10-24 años"&amp;$J$35,Nac!$B$32:$H$75,7,FALSE)*1000</f>
        <v>242682.9647448555</v>
      </c>
      <c r="I39" s="185">
        <f>H39/VLOOKUP($J$35,$C$26:$D$40,2,FALSE)</f>
        <v>9.5936289949004896E-2</v>
      </c>
      <c r="J39" s="181"/>
      <c r="K39" s="181"/>
      <c r="L39" s="181"/>
      <c r="M39" s="181"/>
      <c r="N39" s="181"/>
      <c r="P39" s="186">
        <v>2</v>
      </c>
      <c r="Q39" s="202" t="s">
        <v>26</v>
      </c>
      <c r="R39" s="166">
        <f>VLOOKUP(Q39,Nac!$F$78:$H$165,3,FALSE)*1000</f>
        <v>9636.9858154931517</v>
      </c>
      <c r="S39" s="167">
        <f t="shared" si="1"/>
        <v>4.9117178761205624E-2</v>
      </c>
      <c r="U39" s="145"/>
      <c r="W39" s="144"/>
      <c r="X39" s="144"/>
      <c r="Y39" s="144"/>
      <c r="Z39" s="144"/>
      <c r="AA39" s="144"/>
    </row>
    <row r="40" spans="2:27" ht="22">
      <c r="B40" s="188">
        <v>15</v>
      </c>
      <c r="C40" s="189" t="s">
        <v>13</v>
      </c>
      <c r="D40" s="190">
        <v>789.23089422968349</v>
      </c>
      <c r="E40" s="191">
        <f t="shared" si="0"/>
        <v>3.5411718685621001E-5</v>
      </c>
      <c r="G40" s="187" t="s">
        <v>750</v>
      </c>
      <c r="H40" s="184">
        <f>VLOOKUP("Nacional25-54 años"&amp;$J$35,Nac!$B$32:$H$75,7,FALSE)*1000</f>
        <v>1945082.2970632461</v>
      </c>
      <c r="I40" s="185">
        <f>H40/VLOOKUP($J$35,$C$26:$D$40,2,FALSE)</f>
        <v>0.76892079929022605</v>
      </c>
      <c r="J40" s="181"/>
      <c r="K40" s="181"/>
      <c r="L40" s="181"/>
      <c r="M40" s="181"/>
      <c r="N40" s="181"/>
      <c r="P40" s="188">
        <v>15</v>
      </c>
      <c r="Q40" s="202" t="s">
        <v>18</v>
      </c>
      <c r="R40" s="166">
        <f>VLOOKUP(Q40,Nac!$F$78:$H$165,3,FALSE)*1000</f>
        <v>789.23089422968349</v>
      </c>
      <c r="S40" s="167">
        <f t="shared" si="1"/>
        <v>1</v>
      </c>
      <c r="U40" s="145"/>
      <c r="W40" s="144"/>
      <c r="X40" s="144"/>
      <c r="Y40" s="144"/>
      <c r="Z40" s="144"/>
      <c r="AA40" s="144"/>
    </row>
    <row r="41" spans="2:27" ht="35" customHeight="1">
      <c r="B41" s="192"/>
      <c r="C41" s="138" t="s">
        <v>347</v>
      </c>
      <c r="D41" s="139">
        <v>22287280.129957438</v>
      </c>
      <c r="E41" s="140">
        <f t="shared" si="0"/>
        <v>1</v>
      </c>
      <c r="G41" s="187" t="s">
        <v>764</v>
      </c>
      <c r="H41" s="184">
        <f>VLOOKUP("Nacional55 y más"&amp;$J$35,Nac!$B$32:$H$75,7,FALSE)*1000</f>
        <v>341861.06493284419</v>
      </c>
      <c r="I41" s="185">
        <f>H41/VLOOKUP($J$35,$C$26:$D$40,2,FALSE)</f>
        <v>0.13514291076076929</v>
      </c>
      <c r="J41" s="181"/>
      <c r="K41" s="181"/>
      <c r="L41" s="181"/>
      <c r="M41" s="181"/>
      <c r="N41" s="181"/>
    </row>
    <row r="42" spans="2:27">
      <c r="B42" s="194"/>
      <c r="C42" s="134"/>
      <c r="D42" s="135"/>
      <c r="E42" s="136"/>
      <c r="J42" s="181"/>
      <c r="K42" s="181"/>
      <c r="L42" s="181"/>
      <c r="M42" s="181"/>
      <c r="N42" s="181"/>
    </row>
    <row r="43" spans="2:27" ht="24">
      <c r="B43" s="194"/>
      <c r="C43" s="134"/>
      <c r="D43" s="135"/>
      <c r="E43" s="136"/>
      <c r="G43" s="195"/>
      <c r="H43" s="137"/>
    </row>
    <row r="44" spans="2:27" ht="8.25" customHeight="1">
      <c r="B44" s="362"/>
      <c r="C44" s="362"/>
      <c r="D44" s="362"/>
      <c r="E44" s="362"/>
      <c r="F44" s="362"/>
      <c r="G44" s="362"/>
      <c r="H44" s="362"/>
      <c r="I44" s="362"/>
      <c r="J44" s="362"/>
      <c r="K44" s="362"/>
      <c r="L44" s="362"/>
      <c r="M44" s="362"/>
      <c r="N44" s="362"/>
      <c r="O44" s="362"/>
      <c r="P44" s="362"/>
      <c r="Q44" s="362"/>
      <c r="R44" s="362"/>
      <c r="S44" s="362"/>
    </row>
    <row r="45" spans="2:27" ht="12.75" customHeight="1">
      <c r="B45" s="146"/>
      <c r="C45" s="147"/>
      <c r="D45" s="146"/>
      <c r="E45" s="146"/>
      <c r="F45" s="148"/>
      <c r="G45" s="148"/>
      <c r="H45" s="148"/>
      <c r="I45" s="148"/>
      <c r="J45" s="148"/>
      <c r="K45" s="148"/>
      <c r="L45" s="148"/>
      <c r="M45" s="148"/>
      <c r="N45" s="148"/>
      <c r="O45" s="148"/>
      <c r="P45" s="148"/>
      <c r="Q45" s="149"/>
      <c r="R45" s="148"/>
      <c r="S45" s="148"/>
    </row>
    <row r="46" spans="2:27">
      <c r="B46" s="148"/>
      <c r="C46" s="366" t="s">
        <v>877</v>
      </c>
      <c r="D46" s="367"/>
      <c r="E46" s="367"/>
      <c r="F46" s="367"/>
      <c r="G46" s="367"/>
      <c r="H46" s="367"/>
      <c r="I46" s="367"/>
      <c r="J46" s="367"/>
      <c r="K46" s="367"/>
      <c r="L46" s="367"/>
      <c r="M46" s="367"/>
      <c r="N46" s="367"/>
      <c r="O46" s="367"/>
      <c r="P46" s="367"/>
      <c r="Q46" s="367"/>
      <c r="R46" s="367"/>
      <c r="S46" s="367"/>
    </row>
    <row r="47" spans="2:27">
      <c r="B47" s="148"/>
      <c r="C47" s="367"/>
      <c r="D47" s="367"/>
      <c r="E47" s="367"/>
      <c r="F47" s="367"/>
      <c r="G47" s="367"/>
      <c r="H47" s="367"/>
      <c r="I47" s="367"/>
      <c r="J47" s="367"/>
      <c r="K47" s="367"/>
      <c r="L47" s="367"/>
      <c r="M47" s="367"/>
      <c r="N47" s="367"/>
      <c r="O47" s="367"/>
      <c r="P47" s="367"/>
      <c r="Q47" s="367"/>
      <c r="R47" s="367"/>
      <c r="S47" s="367"/>
    </row>
    <row r="48" spans="2:27" ht="12" customHeight="1">
      <c r="B48" s="148"/>
      <c r="C48" s="367"/>
      <c r="D48" s="367"/>
      <c r="E48" s="367"/>
      <c r="F48" s="367"/>
      <c r="G48" s="367"/>
      <c r="H48" s="367"/>
      <c r="I48" s="367"/>
      <c r="J48" s="367"/>
      <c r="K48" s="367"/>
      <c r="L48" s="367"/>
      <c r="M48" s="367"/>
      <c r="N48" s="367"/>
      <c r="O48" s="367"/>
      <c r="P48" s="367"/>
      <c r="Q48" s="367"/>
      <c r="R48" s="367"/>
      <c r="S48" s="367"/>
    </row>
    <row r="49" spans="2:27" hidden="1">
      <c r="B49" s="148"/>
      <c r="C49" s="367"/>
      <c r="D49" s="367"/>
      <c r="E49" s="367"/>
      <c r="F49" s="367"/>
      <c r="G49" s="367"/>
      <c r="H49" s="367"/>
      <c r="I49" s="367"/>
      <c r="J49" s="367"/>
      <c r="K49" s="367"/>
      <c r="L49" s="367"/>
      <c r="M49" s="367"/>
      <c r="N49" s="367"/>
      <c r="O49" s="367"/>
      <c r="P49" s="367"/>
      <c r="Q49" s="367"/>
      <c r="R49" s="367"/>
      <c r="S49" s="367"/>
    </row>
    <row r="50" spans="2:27" hidden="1">
      <c r="B50" s="148"/>
      <c r="C50" s="367"/>
      <c r="D50" s="367"/>
      <c r="E50" s="367"/>
      <c r="F50" s="367"/>
      <c r="G50" s="367"/>
      <c r="H50" s="367"/>
      <c r="I50" s="367"/>
      <c r="J50" s="367"/>
      <c r="K50" s="367"/>
      <c r="L50" s="367"/>
      <c r="M50" s="367"/>
      <c r="N50" s="367"/>
      <c r="O50" s="367"/>
      <c r="P50" s="367"/>
      <c r="Q50" s="367"/>
      <c r="R50" s="367"/>
      <c r="S50" s="367"/>
    </row>
    <row r="51" spans="2:27" hidden="1">
      <c r="B51" s="148"/>
      <c r="C51" s="367"/>
      <c r="D51" s="367"/>
      <c r="E51" s="367"/>
      <c r="F51" s="367"/>
      <c r="G51" s="367"/>
      <c r="H51" s="367"/>
      <c r="I51" s="367"/>
      <c r="J51" s="367"/>
      <c r="K51" s="367"/>
      <c r="L51" s="367"/>
      <c r="M51" s="367"/>
      <c r="N51" s="367"/>
      <c r="O51" s="367"/>
      <c r="P51" s="367"/>
      <c r="Q51" s="367"/>
      <c r="R51" s="367"/>
      <c r="S51" s="367"/>
    </row>
    <row r="52" spans="2:27" hidden="1">
      <c r="B52" s="148"/>
      <c r="C52" s="367"/>
      <c r="D52" s="367"/>
      <c r="E52" s="367"/>
      <c r="F52" s="367"/>
      <c r="G52" s="367"/>
      <c r="H52" s="367"/>
      <c r="I52" s="367"/>
      <c r="J52" s="367"/>
      <c r="K52" s="367"/>
      <c r="L52" s="367"/>
      <c r="M52" s="367"/>
      <c r="N52" s="367"/>
      <c r="O52" s="367"/>
      <c r="P52" s="367"/>
      <c r="Q52" s="367"/>
      <c r="R52" s="367"/>
      <c r="S52" s="367"/>
    </row>
    <row r="53" spans="2:27" ht="4.5" customHeight="1">
      <c r="B53" s="148"/>
      <c r="C53" s="149"/>
      <c r="D53" s="148"/>
      <c r="E53" s="148"/>
      <c r="F53" s="148"/>
      <c r="G53" s="148"/>
      <c r="H53" s="148"/>
      <c r="I53" s="148"/>
      <c r="J53" s="148"/>
      <c r="K53" s="148"/>
      <c r="L53" s="148"/>
      <c r="M53" s="148"/>
      <c r="N53" s="148"/>
      <c r="O53" s="148"/>
      <c r="P53" s="148"/>
      <c r="Q53" s="149"/>
      <c r="R53" s="148"/>
      <c r="S53" s="148"/>
    </row>
    <row r="55" spans="2:27" ht="47.25" customHeight="1">
      <c r="B55" s="365" t="s">
        <v>755</v>
      </c>
      <c r="C55" s="365"/>
      <c r="D55" s="365"/>
      <c r="E55" s="365"/>
      <c r="P55" s="145"/>
      <c r="Q55" s="145"/>
      <c r="R55" s="145"/>
      <c r="V55" s="144"/>
      <c r="W55" s="144"/>
      <c r="X55" s="144"/>
      <c r="Y55" s="144"/>
      <c r="Z55" s="144"/>
      <c r="AA55" s="144"/>
    </row>
    <row r="56" spans="2:27" ht="53" customHeight="1">
      <c r="B56" s="368" t="s">
        <v>760</v>
      </c>
      <c r="C56" s="369"/>
      <c r="D56" s="363" t="s">
        <v>366</v>
      </c>
      <c r="E56" s="363"/>
      <c r="G56" s="199" t="str">
        <f>"Comparativo Nacional - "&amp;D56 &amp;". 
Participación porcentual de ocupados en cada rama de actividad."</f>
        <v>Comparativo Nacional - Medellín A.M. 
Participación porcentual de ocupados en cada rama de actividad.</v>
      </c>
      <c r="P56" s="145"/>
      <c r="Q56" s="145"/>
      <c r="R56" s="145"/>
      <c r="V56" s="144"/>
      <c r="W56" s="144"/>
      <c r="X56" s="144"/>
      <c r="Y56" s="144"/>
      <c r="Z56" s="144"/>
      <c r="AA56" s="144"/>
    </row>
    <row r="57" spans="2:27" ht="34">
      <c r="B57" s="196" t="s">
        <v>715</v>
      </c>
      <c r="C57" s="153" t="s">
        <v>714</v>
      </c>
      <c r="D57" s="154" t="s">
        <v>346</v>
      </c>
      <c r="E57" s="153" t="s">
        <v>766</v>
      </c>
      <c r="P57" s="145"/>
      <c r="Q57" s="145"/>
      <c r="R57" s="145"/>
      <c r="V57" s="144"/>
      <c r="W57" s="144"/>
      <c r="X57" s="144"/>
      <c r="Y57" s="144"/>
      <c r="Z57" s="144"/>
      <c r="AA57" s="144"/>
    </row>
    <row r="58" spans="2:27" ht="29" customHeight="1">
      <c r="B58" s="197">
        <v>6</v>
      </c>
      <c r="C58" s="157" t="s">
        <v>8</v>
      </c>
      <c r="D58" s="158">
        <f>VLOOKUP($D$56&amp;C58,Ciud!$D$2:$G324,4,FALSE)*1000</f>
        <v>383381.27876053302</v>
      </c>
      <c r="E58" s="159">
        <f>D58/$D$73</f>
        <v>0.21118875036324464</v>
      </c>
      <c r="P58" s="145"/>
      <c r="Q58" s="145"/>
      <c r="R58" s="145"/>
      <c r="V58" s="144"/>
      <c r="W58" s="144"/>
      <c r="X58" s="144"/>
      <c r="Y58" s="144"/>
      <c r="Z58" s="144"/>
      <c r="AA58" s="144"/>
    </row>
    <row r="59" spans="2:27" ht="41" customHeight="1">
      <c r="B59" s="162">
        <v>1</v>
      </c>
      <c r="C59" s="163" t="s">
        <v>6</v>
      </c>
      <c r="D59" s="164">
        <f>VLOOKUP($D$56&amp;C59,Ciud!$D$2:$G325,4,FALSE)*1000</f>
        <v>9414.7795592102266</v>
      </c>
      <c r="E59" s="165">
        <f>D59/$D$73</f>
        <v>5.1862092392282741E-3</v>
      </c>
      <c r="P59" s="145"/>
      <c r="Q59" s="145"/>
      <c r="R59" s="145"/>
      <c r="V59" s="144"/>
      <c r="W59" s="144"/>
      <c r="X59" s="144"/>
      <c r="Y59" s="144"/>
      <c r="Z59" s="144"/>
      <c r="AA59" s="144"/>
    </row>
    <row r="60" spans="2:27" ht="47" customHeight="1">
      <c r="B60" s="168">
        <v>13</v>
      </c>
      <c r="C60" s="163" t="s">
        <v>5</v>
      </c>
      <c r="D60" s="164">
        <f>VLOOKUP($D$56&amp;C60,Ciud!$D$2:$G326,4,FALSE)*1000</f>
        <v>217155.8935257204</v>
      </c>
      <c r="E60" s="165">
        <f t="shared" ref="E60:E72" si="2">D60/$D$73</f>
        <v>0.11962212118436864</v>
      </c>
      <c r="P60" s="145"/>
      <c r="Q60" s="145"/>
      <c r="R60" s="145"/>
      <c r="V60" s="144"/>
      <c r="W60" s="144"/>
      <c r="X60" s="144"/>
      <c r="Y60" s="144"/>
      <c r="Z60" s="144"/>
      <c r="AA60" s="144"/>
    </row>
    <row r="61" spans="2:27" ht="26" customHeight="1">
      <c r="B61" s="169">
        <v>3</v>
      </c>
      <c r="C61" s="163" t="s">
        <v>11</v>
      </c>
      <c r="D61" s="164">
        <f>VLOOKUP($D$56&amp;C61,Ciud!$D$2:$G327,4,FALSE)*1000</f>
        <v>328486.13537895645</v>
      </c>
      <c r="E61" s="165">
        <f t="shared" si="2"/>
        <v>0.18094930630575939</v>
      </c>
      <c r="P61" s="145"/>
      <c r="Q61" s="145"/>
      <c r="R61" s="145"/>
      <c r="V61" s="144"/>
      <c r="W61" s="144"/>
      <c r="X61" s="144"/>
      <c r="Y61" s="144"/>
      <c r="Z61" s="144"/>
      <c r="AA61" s="144"/>
    </row>
    <row r="62" spans="2:27" ht="43" customHeight="1">
      <c r="B62" s="170">
        <v>14</v>
      </c>
      <c r="C62" s="163" t="s">
        <v>1</v>
      </c>
      <c r="D62" s="164">
        <f>VLOOKUP($D$56&amp;C62,Ciud!$D$2:$G328,4,FALSE)*1000</f>
        <v>176146.00475118219</v>
      </c>
      <c r="E62" s="165">
        <f t="shared" si="2"/>
        <v>9.7031484544961716E-2</v>
      </c>
      <c r="P62" s="145"/>
      <c r="Q62" s="145"/>
      <c r="R62" s="145"/>
      <c r="V62" s="144"/>
      <c r="W62" s="144"/>
      <c r="X62" s="144"/>
      <c r="Y62" s="144"/>
      <c r="Z62" s="144"/>
      <c r="AA62" s="144"/>
    </row>
    <row r="63" spans="2:27" ht="29" customHeight="1">
      <c r="B63" s="171">
        <v>8</v>
      </c>
      <c r="C63" s="163" t="s">
        <v>7</v>
      </c>
      <c r="D63" s="164">
        <f>VLOOKUP($D$56&amp;C63,Ciud!$D$2:$G329,4,FALSE)*1000</f>
        <v>122431.70762594785</v>
      </c>
      <c r="E63" s="165">
        <f t="shared" si="2"/>
        <v>6.7442519420757394E-2</v>
      </c>
      <c r="P63" s="145"/>
      <c r="Q63" s="145"/>
      <c r="R63" s="145"/>
      <c r="V63" s="144"/>
      <c r="W63" s="144"/>
      <c r="X63" s="144"/>
      <c r="Y63" s="144"/>
      <c r="Z63" s="144"/>
      <c r="AA63" s="144"/>
    </row>
    <row r="64" spans="2:27" ht="28" customHeight="1">
      <c r="B64" s="172">
        <v>7</v>
      </c>
      <c r="C64" s="163" t="s">
        <v>15</v>
      </c>
      <c r="D64" s="164">
        <f>VLOOKUP($D$56&amp;C64,Ciud!$D$2:$G330,4,FALSE)*1000</f>
        <v>122805.55229541697</v>
      </c>
      <c r="E64" s="165">
        <f t="shared" si="2"/>
        <v>6.7648454850965142E-2</v>
      </c>
      <c r="P64" s="145"/>
      <c r="Q64" s="145"/>
      <c r="R64" s="145"/>
      <c r="V64" s="144"/>
      <c r="W64" s="144"/>
      <c r="X64" s="144"/>
      <c r="Y64" s="144"/>
      <c r="Z64" s="144"/>
      <c r="AA64" s="144"/>
    </row>
    <row r="65" spans="2:27" ht="30" customHeight="1">
      <c r="B65" s="173">
        <v>5</v>
      </c>
      <c r="C65" s="163" t="s">
        <v>9</v>
      </c>
      <c r="D65" s="164">
        <f>VLOOKUP($D$56&amp;C65,Ciud!$D$2:$G331,4,FALSE)*1000</f>
        <v>146489.24539025122</v>
      </c>
      <c r="E65" s="165">
        <f t="shared" si="2"/>
        <v>8.069481320433905E-2</v>
      </c>
      <c r="P65" s="145"/>
      <c r="Q65" s="145"/>
      <c r="R65" s="145"/>
      <c r="V65" s="144"/>
      <c r="W65" s="144"/>
      <c r="X65" s="144"/>
      <c r="Y65" s="144"/>
      <c r="Z65" s="144"/>
      <c r="AA65" s="144"/>
    </row>
    <row r="66" spans="2:27" ht="34">
      <c r="B66" s="174">
        <v>12</v>
      </c>
      <c r="C66" s="163" t="s">
        <v>4</v>
      </c>
      <c r="D66" s="164">
        <f>VLOOKUP($D$56&amp;C66,Ciud!$D$2:$G332,4,FALSE)*1000</f>
        <v>172111.43646329921</v>
      </c>
      <c r="E66" s="165">
        <f t="shared" si="2"/>
        <v>9.4809009212499296E-2</v>
      </c>
      <c r="P66" s="145"/>
      <c r="Q66" s="145"/>
      <c r="R66" s="145"/>
      <c r="V66" s="144"/>
      <c r="W66" s="144"/>
      <c r="X66" s="144"/>
      <c r="Y66" s="144"/>
      <c r="Z66" s="144"/>
      <c r="AA66" s="144"/>
    </row>
    <row r="67" spans="2:27" ht="38" customHeight="1">
      <c r="B67" s="175">
        <v>9</v>
      </c>
      <c r="C67" s="163" t="s">
        <v>12</v>
      </c>
      <c r="D67" s="164">
        <f>VLOOKUP($D$56&amp;C67,Ciud!$D$2:$G333,4,FALSE)*1000</f>
        <v>39058.471841862935</v>
      </c>
      <c r="E67" s="165">
        <f t="shared" si="2"/>
        <v>2.1515682471634996E-2</v>
      </c>
      <c r="G67" s="198"/>
      <c r="P67" s="145"/>
      <c r="Q67" s="145"/>
      <c r="R67" s="145"/>
      <c r="V67" s="144"/>
      <c r="W67" s="144"/>
      <c r="X67" s="144"/>
      <c r="Y67" s="144"/>
      <c r="Z67" s="144"/>
      <c r="AA67" s="144"/>
    </row>
    <row r="68" spans="2:27" ht="33" customHeight="1">
      <c r="B68" s="176">
        <v>10</v>
      </c>
      <c r="C68" s="163" t="s">
        <v>2</v>
      </c>
      <c r="D68" s="164">
        <f>VLOOKUP($D$56&amp;C68,Ciud!$D$2:$G334,4,FALSE)*1000</f>
        <v>38220.470891787445</v>
      </c>
      <c r="E68" s="165">
        <f t="shared" si="2"/>
        <v>2.10540627127834E-2</v>
      </c>
      <c r="G68" s="198"/>
      <c r="M68" s="198"/>
      <c r="P68" s="145"/>
      <c r="Q68" s="145"/>
      <c r="R68" s="145"/>
      <c r="V68" s="144"/>
      <c r="W68" s="144"/>
      <c r="X68" s="144"/>
      <c r="Y68" s="144"/>
      <c r="Z68" s="144"/>
      <c r="AA68" s="144"/>
    </row>
    <row r="69" spans="2:27" ht="33" customHeight="1">
      <c r="B69" s="177">
        <v>11</v>
      </c>
      <c r="C69" s="163" t="s">
        <v>3</v>
      </c>
      <c r="D69" s="164">
        <f>VLOOKUP($D$56&amp;C69,Ciud!$D$2:$G335,4,FALSE)*1000</f>
        <v>36438.954768754942</v>
      </c>
      <c r="E69" s="165">
        <f t="shared" si="2"/>
        <v>2.0072699812144188E-2</v>
      </c>
      <c r="P69" s="145"/>
      <c r="Q69" s="145"/>
      <c r="R69" s="145"/>
      <c r="V69" s="144"/>
      <c r="W69" s="144"/>
      <c r="X69" s="144"/>
      <c r="Y69" s="144"/>
      <c r="Z69" s="144"/>
      <c r="AA69" s="144"/>
    </row>
    <row r="70" spans="2:27" ht="33" customHeight="1">
      <c r="B70" s="183">
        <v>4</v>
      </c>
      <c r="C70" s="163" t="s">
        <v>14</v>
      </c>
      <c r="D70" s="164">
        <f>VLOOKUP($D$56&amp;C70,Ciud!$D$2:$G336,4,FALSE)*1000</f>
        <v>21373.205662314078</v>
      </c>
      <c r="E70" s="165">
        <f t="shared" si="2"/>
        <v>1.1773607229006413E-2</v>
      </c>
      <c r="P70" s="145"/>
      <c r="Q70" s="145"/>
      <c r="R70" s="145"/>
      <c r="V70" s="144"/>
      <c r="W70" s="144"/>
      <c r="X70" s="144"/>
      <c r="Y70" s="144"/>
      <c r="Z70" s="144"/>
      <c r="AA70" s="144"/>
    </row>
    <row r="71" spans="2:27" ht="33" customHeight="1">
      <c r="B71" s="186">
        <v>2</v>
      </c>
      <c r="C71" s="163" t="s">
        <v>10</v>
      </c>
      <c r="D71" s="164">
        <f>VLOOKUP($D$56&amp;C71,Ciud!$D$2:$G337,4,FALSE)*1000</f>
        <v>1835.8250967887648</v>
      </c>
      <c r="E71" s="165">
        <f t="shared" si="2"/>
        <v>1.0112794483073074E-3</v>
      </c>
      <c r="P71" s="145"/>
      <c r="Q71" s="145"/>
      <c r="R71" s="145"/>
      <c r="V71" s="144"/>
      <c r="W71" s="144"/>
      <c r="X71" s="144"/>
      <c r="Y71" s="144"/>
      <c r="Z71" s="144"/>
      <c r="AA71" s="144"/>
    </row>
    <row r="72" spans="2:27" ht="28" customHeight="1">
      <c r="B72" s="188">
        <v>15</v>
      </c>
      <c r="C72" s="189" t="s">
        <v>13</v>
      </c>
      <c r="D72" s="190">
        <f>IFERROR(VLOOKUP($D$56&amp;C72,Ciud!$D$2:$G338,4,FALSE)*1000,0)</f>
        <v>0</v>
      </c>
      <c r="E72" s="191">
        <f t="shared" si="2"/>
        <v>0</v>
      </c>
      <c r="R72" s="145"/>
      <c r="S72" s="145"/>
      <c r="T72" s="145"/>
      <c r="U72" s="145"/>
      <c r="W72" s="144"/>
      <c r="X72" s="144"/>
      <c r="Y72" s="144"/>
      <c r="Z72" s="144"/>
      <c r="AA72" s="144"/>
    </row>
    <row r="73" spans="2:27" ht="26" customHeight="1">
      <c r="B73" s="192"/>
      <c r="C73" s="138" t="s">
        <v>347</v>
      </c>
      <c r="D73" s="139">
        <f>SUM(D58:D72)</f>
        <v>1815348.962012026</v>
      </c>
      <c r="E73" s="140">
        <f>SUM(E58:E72)</f>
        <v>0.99999999999999989</v>
      </c>
    </row>
    <row r="74" spans="2:27" ht="8.25" customHeight="1">
      <c r="B74" s="362"/>
      <c r="C74" s="362"/>
      <c r="D74" s="362"/>
      <c r="E74" s="362"/>
      <c r="F74" s="362"/>
      <c r="G74" s="362"/>
      <c r="H74" s="362"/>
      <c r="I74" s="362"/>
      <c r="J74" s="362"/>
      <c r="K74" s="362"/>
      <c r="L74" s="362"/>
      <c r="M74" s="362"/>
      <c r="N74" s="362"/>
      <c r="O74" s="362"/>
      <c r="P74" s="362"/>
      <c r="Q74" s="362"/>
      <c r="R74" s="362"/>
      <c r="S74" s="362"/>
    </row>
    <row r="76" spans="2:27" ht="15.75" customHeight="1">
      <c r="B76" s="148"/>
      <c r="C76" s="149"/>
      <c r="D76" s="148"/>
      <c r="E76" s="148"/>
      <c r="F76" s="148"/>
      <c r="G76" s="148"/>
      <c r="H76" s="148"/>
      <c r="I76" s="148"/>
      <c r="J76" s="148"/>
      <c r="K76" s="148"/>
      <c r="L76" s="148"/>
      <c r="M76" s="148"/>
      <c r="N76" s="148"/>
      <c r="O76" s="148"/>
      <c r="P76" s="148"/>
      <c r="Q76" s="149"/>
      <c r="R76" s="148"/>
      <c r="S76" s="148"/>
    </row>
    <row r="77" spans="2:27" ht="27" customHeight="1">
      <c r="B77" s="148"/>
      <c r="C77" s="378" t="s">
        <v>876</v>
      </c>
      <c r="D77" s="379"/>
      <c r="E77" s="379"/>
      <c r="F77" s="379"/>
      <c r="G77" s="379"/>
      <c r="H77" s="379"/>
      <c r="I77" s="379"/>
      <c r="J77" s="379"/>
      <c r="K77" s="379"/>
      <c r="L77" s="379"/>
      <c r="M77" s="379"/>
      <c r="N77" s="379"/>
      <c r="O77" s="379"/>
      <c r="P77" s="379"/>
      <c r="Q77" s="379"/>
      <c r="R77" s="379"/>
      <c r="S77" s="379"/>
    </row>
    <row r="78" spans="2:27" ht="27" customHeight="1">
      <c r="B78" s="148"/>
      <c r="C78" s="379"/>
      <c r="D78" s="379"/>
      <c r="E78" s="379"/>
      <c r="F78" s="379"/>
      <c r="G78" s="379"/>
      <c r="H78" s="379"/>
      <c r="I78" s="379"/>
      <c r="J78" s="379"/>
      <c r="K78" s="379"/>
      <c r="L78" s="379"/>
      <c r="M78" s="379"/>
      <c r="N78" s="379"/>
      <c r="O78" s="379"/>
      <c r="P78" s="379"/>
      <c r="Q78" s="379"/>
      <c r="R78" s="379"/>
      <c r="S78" s="379"/>
    </row>
    <row r="79" spans="2:27" ht="5" customHeight="1">
      <c r="B79" s="148"/>
      <c r="C79" s="379"/>
      <c r="D79" s="379"/>
      <c r="E79" s="379"/>
      <c r="F79" s="379"/>
      <c r="G79" s="379"/>
      <c r="H79" s="379"/>
      <c r="I79" s="379"/>
      <c r="J79" s="379"/>
      <c r="K79" s="379"/>
      <c r="L79" s="379"/>
      <c r="M79" s="379"/>
      <c r="N79" s="379"/>
      <c r="O79" s="379"/>
      <c r="P79" s="379"/>
      <c r="Q79" s="379"/>
      <c r="R79" s="379"/>
      <c r="S79" s="379"/>
    </row>
    <row r="80" spans="2:27" ht="15" customHeight="1">
      <c r="B80" s="148"/>
      <c r="C80" s="149"/>
      <c r="D80" s="148"/>
      <c r="E80" s="148"/>
      <c r="F80" s="148"/>
      <c r="G80" s="148"/>
      <c r="H80" s="148"/>
      <c r="I80" s="148"/>
      <c r="J80" s="148"/>
      <c r="K80" s="148"/>
      <c r="L80" s="148"/>
      <c r="M80" s="148"/>
      <c r="N80" s="148"/>
      <c r="O80" s="148"/>
      <c r="P80" s="148"/>
      <c r="Q80" s="149"/>
      <c r="R80" s="148"/>
      <c r="S80" s="148"/>
    </row>
    <row r="93" spans="3:27">
      <c r="C93" s="145"/>
      <c r="D93" s="145"/>
      <c r="Q93" s="144"/>
      <c r="V93" s="144"/>
      <c r="W93" s="144"/>
      <c r="X93" s="144"/>
      <c r="Y93" s="144"/>
      <c r="Z93" s="144"/>
      <c r="AA93" s="144"/>
    </row>
    <row r="94" spans="3:27">
      <c r="C94" s="145"/>
      <c r="D94" s="145"/>
      <c r="Q94" s="144"/>
      <c r="V94" s="144"/>
      <c r="W94" s="144"/>
      <c r="X94" s="144"/>
      <c r="Y94" s="144"/>
      <c r="Z94" s="144"/>
      <c r="AA94" s="144"/>
    </row>
    <row r="95" spans="3:27" ht="15">
      <c r="C95" s="144"/>
      <c r="Q95" s="144"/>
      <c r="V95" s="144"/>
      <c r="W95" s="144"/>
      <c r="X95" s="144"/>
      <c r="Y95" s="144"/>
      <c r="Z95" s="144"/>
      <c r="AA95" s="144"/>
    </row>
    <row r="96" spans="3:27" ht="15">
      <c r="C96" s="144"/>
      <c r="Q96" s="144"/>
      <c r="V96" s="144"/>
      <c r="W96" s="144"/>
      <c r="X96" s="144"/>
      <c r="Y96" s="144"/>
      <c r="Z96" s="144"/>
      <c r="AA96" s="144"/>
    </row>
    <row r="97" spans="3:27" ht="15">
      <c r="C97" s="144"/>
      <c r="Q97" s="144"/>
      <c r="V97" s="144"/>
      <c r="W97" s="144"/>
      <c r="X97" s="144"/>
      <c r="Y97" s="144"/>
      <c r="Z97" s="144"/>
      <c r="AA97" s="144"/>
    </row>
    <row r="98" spans="3:27" ht="15">
      <c r="C98" s="144"/>
      <c r="Q98" s="144"/>
      <c r="V98" s="144"/>
      <c r="W98" s="144"/>
      <c r="X98" s="144"/>
      <c r="Y98" s="144"/>
      <c r="Z98" s="144"/>
      <c r="AA98" s="144"/>
    </row>
    <row r="99" spans="3:27" ht="15">
      <c r="C99" s="144"/>
      <c r="Q99" s="144"/>
      <c r="V99" s="144"/>
      <c r="W99" s="144"/>
      <c r="X99" s="144"/>
      <c r="Y99" s="144"/>
      <c r="Z99" s="144"/>
      <c r="AA99" s="144"/>
    </row>
    <row r="100" spans="3:27" ht="15">
      <c r="C100" s="144"/>
      <c r="Q100" s="144"/>
      <c r="V100" s="144"/>
      <c r="W100" s="144"/>
      <c r="X100" s="144"/>
      <c r="Y100" s="144"/>
      <c r="Z100" s="144"/>
      <c r="AA100" s="144"/>
    </row>
    <row r="101" spans="3:27" ht="15">
      <c r="C101" s="144"/>
      <c r="Q101" s="144"/>
      <c r="V101" s="144"/>
      <c r="W101" s="144"/>
      <c r="X101" s="144"/>
      <c r="Y101" s="144"/>
      <c r="Z101" s="144"/>
      <c r="AA101" s="144"/>
    </row>
    <row r="102" spans="3:27" ht="15">
      <c r="C102" s="144"/>
      <c r="Q102" s="144"/>
      <c r="V102" s="144"/>
      <c r="W102" s="144"/>
      <c r="X102" s="144"/>
      <c r="Y102" s="144"/>
      <c r="Z102" s="144"/>
      <c r="AA102" s="144"/>
    </row>
    <row r="103" spans="3:27" ht="15">
      <c r="C103" s="144"/>
      <c r="Q103" s="144"/>
      <c r="V103" s="144"/>
      <c r="W103" s="144"/>
      <c r="X103" s="144"/>
      <c r="Y103" s="144"/>
      <c r="Z103" s="144"/>
      <c r="AA103" s="144"/>
    </row>
    <row r="104" spans="3:27" ht="15">
      <c r="C104" s="144"/>
      <c r="Q104" s="144"/>
      <c r="V104" s="144"/>
      <c r="W104" s="144"/>
      <c r="X104" s="144"/>
      <c r="Y104" s="144"/>
      <c r="Z104" s="144"/>
      <c r="AA104" s="144"/>
    </row>
    <row r="105" spans="3:27" ht="15">
      <c r="C105" s="144"/>
      <c r="Q105" s="144"/>
      <c r="V105" s="144"/>
      <c r="W105" s="144"/>
      <c r="X105" s="144"/>
      <c r="Y105" s="144"/>
      <c r="Z105" s="144"/>
      <c r="AA105" s="144"/>
    </row>
    <row r="106" spans="3:27" ht="15">
      <c r="C106" s="144"/>
      <c r="Q106" s="144"/>
      <c r="V106" s="144"/>
      <c r="W106" s="144"/>
      <c r="X106" s="144"/>
      <c r="Y106" s="144"/>
      <c r="Z106" s="144"/>
      <c r="AA106" s="144"/>
    </row>
    <row r="107" spans="3:27" ht="15">
      <c r="C107" s="144"/>
      <c r="Q107" s="144"/>
      <c r="V107" s="144"/>
      <c r="W107" s="144"/>
      <c r="X107" s="144"/>
      <c r="Y107" s="144"/>
      <c r="Z107" s="144"/>
      <c r="AA107" s="144"/>
    </row>
    <row r="108" spans="3:27" ht="15">
      <c r="C108" s="144"/>
      <c r="Q108" s="144"/>
      <c r="V108" s="144"/>
      <c r="W108" s="144"/>
      <c r="X108" s="144"/>
      <c r="Y108" s="144"/>
      <c r="Z108" s="144"/>
      <c r="AA108" s="144"/>
    </row>
    <row r="109" spans="3:27" ht="15">
      <c r="C109" s="144"/>
      <c r="Q109" s="144"/>
      <c r="V109" s="144"/>
      <c r="W109" s="144"/>
      <c r="X109" s="144"/>
      <c r="Y109" s="144"/>
      <c r="Z109" s="144"/>
      <c r="AA109" s="144"/>
    </row>
    <row r="110" spans="3:27" ht="15">
      <c r="C110" s="144"/>
      <c r="Q110" s="144"/>
      <c r="V110" s="144"/>
      <c r="W110" s="144"/>
      <c r="X110" s="144"/>
      <c r="Y110" s="144"/>
      <c r="Z110" s="144"/>
      <c r="AA110" s="144"/>
    </row>
    <row r="111" spans="3:27" ht="15">
      <c r="C111" s="144"/>
      <c r="Q111" s="144"/>
      <c r="V111" s="144"/>
      <c r="W111" s="144"/>
      <c r="X111" s="144"/>
      <c r="Y111" s="144"/>
      <c r="Z111" s="144"/>
      <c r="AA111" s="144"/>
    </row>
    <row r="112" spans="3:27" ht="15">
      <c r="C112" s="144"/>
      <c r="Q112" s="144"/>
      <c r="V112" s="144"/>
      <c r="W112" s="144"/>
      <c r="X112" s="144"/>
      <c r="Y112" s="144"/>
      <c r="Z112" s="144"/>
      <c r="AA112" s="144"/>
    </row>
    <row r="113" spans="3:27" ht="15">
      <c r="C113" s="144"/>
      <c r="Q113" s="144"/>
      <c r="V113" s="144"/>
      <c r="W113" s="144"/>
      <c r="X113" s="144"/>
      <c r="Y113" s="144"/>
      <c r="Z113" s="144"/>
      <c r="AA113" s="144"/>
    </row>
    <row r="114" spans="3:27" ht="15">
      <c r="C114" s="144"/>
      <c r="Q114" s="144"/>
      <c r="V114" s="144"/>
      <c r="W114" s="144"/>
      <c r="X114" s="144"/>
      <c r="Y114" s="144"/>
      <c r="Z114" s="144"/>
      <c r="AA114" s="144"/>
    </row>
    <row r="115" spans="3:27" ht="15">
      <c r="C115" s="144"/>
      <c r="Q115" s="144"/>
      <c r="V115" s="144"/>
      <c r="W115" s="144"/>
      <c r="X115" s="144"/>
      <c r="Y115" s="144"/>
      <c r="Z115" s="144"/>
      <c r="AA115" s="144"/>
    </row>
    <row r="116" spans="3:27" ht="15">
      <c r="C116" s="144"/>
      <c r="Q116" s="144"/>
      <c r="V116" s="144"/>
      <c r="W116" s="144"/>
      <c r="X116" s="144"/>
      <c r="Y116" s="144"/>
      <c r="Z116" s="144"/>
      <c r="AA116" s="144"/>
    </row>
    <row r="117" spans="3:27" ht="15">
      <c r="C117" s="144"/>
      <c r="Q117" s="144"/>
      <c r="V117" s="144"/>
      <c r="W117" s="144"/>
      <c r="X117" s="144"/>
      <c r="Y117" s="144"/>
      <c r="Z117" s="144"/>
      <c r="AA117" s="144"/>
    </row>
    <row r="118" spans="3:27" ht="15">
      <c r="C118" s="144"/>
      <c r="Q118" s="144"/>
      <c r="V118" s="144"/>
      <c r="W118" s="144"/>
      <c r="X118" s="144"/>
      <c r="Y118" s="144"/>
      <c r="Z118" s="144"/>
      <c r="AA118" s="144"/>
    </row>
    <row r="119" spans="3:27" ht="15">
      <c r="C119" s="144"/>
      <c r="Q119" s="144"/>
      <c r="V119" s="144"/>
      <c r="W119" s="144"/>
      <c r="X119" s="144"/>
      <c r="Y119" s="144"/>
      <c r="Z119" s="144"/>
      <c r="AA119" s="144"/>
    </row>
    <row r="120" spans="3:27" ht="15">
      <c r="C120" s="144"/>
      <c r="Q120" s="144"/>
      <c r="V120" s="144"/>
      <c r="W120" s="144"/>
      <c r="X120" s="144"/>
      <c r="Y120" s="144"/>
      <c r="Z120" s="144"/>
      <c r="AA120" s="144"/>
    </row>
    <row r="121" spans="3:27" ht="15">
      <c r="C121" s="144"/>
      <c r="Q121" s="144"/>
      <c r="V121" s="144"/>
      <c r="W121" s="144"/>
      <c r="X121" s="144"/>
      <c r="Y121" s="144"/>
      <c r="Z121" s="144"/>
      <c r="AA121" s="144"/>
    </row>
    <row r="122" spans="3:27" ht="15">
      <c r="C122" s="144"/>
      <c r="Q122" s="144"/>
      <c r="V122" s="144"/>
      <c r="W122" s="144"/>
      <c r="X122" s="144"/>
      <c r="Y122" s="144"/>
      <c r="Z122" s="144"/>
      <c r="AA122" s="144"/>
    </row>
    <row r="123" spans="3:27" ht="15">
      <c r="C123" s="144"/>
      <c r="Q123" s="144"/>
      <c r="V123" s="144"/>
      <c r="W123" s="144"/>
      <c r="X123" s="144"/>
      <c r="Y123" s="144"/>
      <c r="Z123" s="144"/>
      <c r="AA123" s="144"/>
    </row>
    <row r="124" spans="3:27" ht="15">
      <c r="C124" s="144"/>
      <c r="Q124" s="144"/>
      <c r="V124" s="144"/>
      <c r="W124" s="144"/>
      <c r="X124" s="144"/>
      <c r="Y124" s="144"/>
      <c r="Z124" s="144"/>
      <c r="AA124" s="144"/>
    </row>
    <row r="125" spans="3:27" ht="15">
      <c r="C125" s="144"/>
      <c r="Q125" s="144"/>
      <c r="V125" s="144"/>
      <c r="W125" s="144"/>
      <c r="X125" s="144"/>
      <c r="Y125" s="144"/>
      <c r="Z125" s="144"/>
      <c r="AA125" s="144"/>
    </row>
    <row r="126" spans="3:27" ht="15">
      <c r="C126" s="144"/>
      <c r="Q126" s="144"/>
      <c r="V126" s="144"/>
      <c r="W126" s="144"/>
      <c r="X126" s="144"/>
      <c r="Y126" s="144"/>
      <c r="Z126" s="144"/>
      <c r="AA126" s="144"/>
    </row>
    <row r="127" spans="3:27" ht="15">
      <c r="C127" s="144"/>
      <c r="Q127" s="144"/>
      <c r="V127" s="144"/>
      <c r="W127" s="144"/>
      <c r="X127" s="144"/>
      <c r="Y127" s="144"/>
      <c r="Z127" s="144"/>
      <c r="AA127" s="144"/>
    </row>
    <row r="128" spans="3:27" ht="15">
      <c r="C128" s="144"/>
      <c r="Q128" s="144"/>
      <c r="V128" s="144"/>
      <c r="W128" s="144"/>
      <c r="X128" s="144"/>
      <c r="Y128" s="144"/>
      <c r="Z128" s="144"/>
      <c r="AA128" s="144"/>
    </row>
    <row r="129" spans="3:27" ht="15">
      <c r="C129" s="144"/>
      <c r="Q129" s="144"/>
      <c r="V129" s="144"/>
      <c r="W129" s="144"/>
      <c r="X129" s="144"/>
      <c r="Y129" s="144"/>
      <c r="Z129" s="144"/>
      <c r="AA129" s="144"/>
    </row>
    <row r="130" spans="3:27" ht="15">
      <c r="C130" s="144"/>
      <c r="Q130" s="144"/>
      <c r="V130" s="144"/>
      <c r="W130" s="144"/>
      <c r="X130" s="144"/>
      <c r="Y130" s="144"/>
      <c r="Z130" s="144"/>
      <c r="AA130" s="144"/>
    </row>
    <row r="131" spans="3:27" ht="15">
      <c r="C131" s="144"/>
      <c r="Q131" s="144"/>
      <c r="V131" s="144"/>
      <c r="W131" s="144"/>
      <c r="X131" s="144"/>
      <c r="Y131" s="144"/>
      <c r="Z131" s="144"/>
      <c r="AA131" s="144"/>
    </row>
    <row r="132" spans="3:27" ht="15">
      <c r="C132" s="144"/>
      <c r="Q132" s="144"/>
      <c r="V132" s="144"/>
      <c r="W132" s="144"/>
      <c r="X132" s="144"/>
      <c r="Y132" s="144"/>
      <c r="Z132" s="144"/>
      <c r="AA132" s="144"/>
    </row>
    <row r="133" spans="3:27" ht="15">
      <c r="C133" s="144"/>
      <c r="Q133" s="144"/>
      <c r="V133" s="144"/>
      <c r="W133" s="144"/>
      <c r="X133" s="144"/>
      <c r="Y133" s="144"/>
      <c r="Z133" s="144"/>
      <c r="AA133" s="144"/>
    </row>
    <row r="134" spans="3:27" ht="15">
      <c r="C134" s="144"/>
      <c r="Q134" s="144"/>
      <c r="V134" s="144"/>
      <c r="W134" s="144"/>
      <c r="X134" s="144"/>
      <c r="Y134" s="144"/>
      <c r="Z134" s="144"/>
      <c r="AA134" s="144"/>
    </row>
    <row r="135" spans="3:27" ht="15">
      <c r="C135" s="144"/>
      <c r="Q135" s="144"/>
      <c r="V135" s="144"/>
      <c r="W135" s="144"/>
      <c r="X135" s="144"/>
      <c r="Y135" s="144"/>
      <c r="Z135" s="144"/>
      <c r="AA135" s="144"/>
    </row>
    <row r="136" spans="3:27" ht="15">
      <c r="C136" s="144"/>
      <c r="Q136" s="144"/>
      <c r="V136" s="144"/>
      <c r="W136" s="144"/>
      <c r="X136" s="144"/>
      <c r="Y136" s="144"/>
      <c r="Z136" s="144"/>
      <c r="AA136" s="144"/>
    </row>
    <row r="137" spans="3:27" ht="15">
      <c r="C137" s="144"/>
      <c r="Q137" s="144"/>
      <c r="V137" s="144"/>
      <c r="W137" s="144"/>
      <c r="X137" s="144"/>
      <c r="Y137" s="144"/>
      <c r="Z137" s="144"/>
      <c r="AA137" s="144"/>
    </row>
    <row r="138" spans="3:27" ht="15">
      <c r="C138" s="144"/>
      <c r="Q138" s="144"/>
      <c r="V138" s="144"/>
      <c r="W138" s="144"/>
      <c r="X138" s="144"/>
      <c r="Y138" s="144"/>
      <c r="Z138" s="144"/>
      <c r="AA138" s="144"/>
    </row>
    <row r="139" spans="3:27" ht="15">
      <c r="C139" s="144"/>
      <c r="Q139" s="144"/>
      <c r="V139" s="144"/>
      <c r="W139" s="144"/>
      <c r="X139" s="144"/>
      <c r="Y139" s="144"/>
      <c r="Z139" s="144"/>
      <c r="AA139" s="144"/>
    </row>
    <row r="140" spans="3:27" ht="15">
      <c r="C140" s="144"/>
      <c r="Q140" s="144"/>
      <c r="V140" s="144"/>
      <c r="W140" s="144"/>
      <c r="X140" s="144"/>
      <c r="Y140" s="144"/>
      <c r="Z140" s="144"/>
      <c r="AA140" s="144"/>
    </row>
    <row r="141" spans="3:27" ht="15">
      <c r="C141" s="144"/>
      <c r="Q141" s="144"/>
      <c r="V141" s="144"/>
      <c r="W141" s="144"/>
      <c r="X141" s="144"/>
      <c r="Y141" s="144"/>
      <c r="Z141" s="144"/>
      <c r="AA141" s="144"/>
    </row>
    <row r="142" spans="3:27" ht="15">
      <c r="C142" s="144"/>
      <c r="Q142" s="144"/>
      <c r="V142" s="144"/>
      <c r="W142" s="144"/>
      <c r="X142" s="144"/>
      <c r="Y142" s="144"/>
      <c r="Z142" s="144"/>
      <c r="AA142" s="144"/>
    </row>
    <row r="143" spans="3:27" ht="15">
      <c r="C143" s="144"/>
      <c r="Q143" s="144"/>
      <c r="V143" s="144"/>
      <c r="W143" s="144"/>
      <c r="X143" s="144"/>
      <c r="Y143" s="144"/>
      <c r="Z143" s="144"/>
      <c r="AA143" s="144"/>
    </row>
    <row r="144" spans="3:27" ht="15">
      <c r="C144" s="144"/>
      <c r="Q144" s="144"/>
      <c r="V144" s="144"/>
      <c r="W144" s="144"/>
      <c r="X144" s="144"/>
      <c r="Y144" s="144"/>
      <c r="Z144" s="144"/>
      <c r="AA144" s="144"/>
    </row>
    <row r="145" spans="3:27" ht="15">
      <c r="C145" s="144"/>
      <c r="Q145" s="144"/>
      <c r="V145" s="144"/>
      <c r="W145" s="144"/>
      <c r="X145" s="144"/>
      <c r="Y145" s="144"/>
      <c r="Z145" s="144"/>
      <c r="AA145" s="144"/>
    </row>
    <row r="146" spans="3:27" ht="15">
      <c r="C146" s="144"/>
      <c r="Q146" s="144"/>
      <c r="V146" s="144"/>
      <c r="W146" s="144"/>
      <c r="X146" s="144"/>
      <c r="Y146" s="144"/>
      <c r="Z146" s="144"/>
      <c r="AA146" s="144"/>
    </row>
    <row r="147" spans="3:27" ht="15">
      <c r="C147" s="144"/>
      <c r="Q147" s="144"/>
      <c r="V147" s="144"/>
      <c r="W147" s="144"/>
      <c r="X147" s="144"/>
      <c r="Y147" s="144"/>
      <c r="Z147" s="144"/>
      <c r="AA147" s="144"/>
    </row>
    <row r="148" spans="3:27" ht="15">
      <c r="C148" s="144"/>
      <c r="Q148" s="144"/>
      <c r="V148" s="144"/>
      <c r="W148" s="144"/>
      <c r="X148" s="144"/>
      <c r="Y148" s="144"/>
      <c r="Z148" s="144"/>
      <c r="AA148" s="144"/>
    </row>
    <row r="149" spans="3:27" ht="15">
      <c r="C149" s="144"/>
      <c r="Q149" s="144"/>
      <c r="V149" s="144"/>
      <c r="W149" s="144"/>
      <c r="X149" s="144"/>
      <c r="Y149" s="144"/>
      <c r="Z149" s="144"/>
      <c r="AA149" s="144"/>
    </row>
    <row r="150" spans="3:27" ht="15">
      <c r="C150" s="144"/>
      <c r="Q150" s="144"/>
      <c r="V150" s="144"/>
      <c r="W150" s="144"/>
      <c r="X150" s="144"/>
      <c r="Y150" s="144"/>
      <c r="Z150" s="144"/>
      <c r="AA150" s="144"/>
    </row>
    <row r="151" spans="3:27" ht="15">
      <c r="C151" s="144"/>
      <c r="Q151" s="144"/>
      <c r="V151" s="144"/>
      <c r="W151" s="144"/>
      <c r="X151" s="144"/>
      <c r="Y151" s="144"/>
      <c r="Z151" s="144"/>
      <c r="AA151" s="144"/>
    </row>
    <row r="152" spans="3:27" ht="15">
      <c r="C152" s="144"/>
      <c r="Q152" s="144"/>
      <c r="V152" s="144"/>
      <c r="W152" s="144"/>
      <c r="X152" s="144"/>
      <c r="Y152" s="144"/>
      <c r="Z152" s="144"/>
      <c r="AA152" s="144"/>
    </row>
    <row r="153" spans="3:27" ht="15">
      <c r="C153" s="144"/>
      <c r="Q153" s="144"/>
      <c r="V153" s="144"/>
      <c r="W153" s="144"/>
      <c r="X153" s="144"/>
      <c r="Y153" s="144"/>
      <c r="Z153" s="144"/>
      <c r="AA153" s="144"/>
    </row>
    <row r="154" spans="3:27" ht="15">
      <c r="C154" s="144"/>
      <c r="Q154" s="144"/>
      <c r="V154" s="144"/>
      <c r="W154" s="144"/>
      <c r="X154" s="144"/>
      <c r="Y154" s="144"/>
      <c r="Z154" s="144"/>
      <c r="AA154" s="144"/>
    </row>
    <row r="155" spans="3:27" ht="15">
      <c r="C155" s="144"/>
      <c r="Q155" s="144"/>
      <c r="V155" s="144"/>
      <c r="W155" s="144"/>
      <c r="X155" s="144"/>
      <c r="Y155" s="144"/>
      <c r="Z155" s="144"/>
      <c r="AA155" s="144"/>
    </row>
    <row r="156" spans="3:27" ht="15">
      <c r="C156" s="144"/>
      <c r="Q156" s="144"/>
      <c r="V156" s="144"/>
      <c r="W156" s="144"/>
      <c r="X156" s="144"/>
      <c r="Y156" s="144"/>
      <c r="Z156" s="144"/>
      <c r="AA156" s="144"/>
    </row>
    <row r="157" spans="3:27" ht="15">
      <c r="C157" s="144"/>
      <c r="Q157" s="144"/>
      <c r="V157" s="144"/>
      <c r="W157" s="144"/>
      <c r="X157" s="144"/>
      <c r="Y157" s="144"/>
      <c r="Z157" s="144"/>
      <c r="AA157" s="144"/>
    </row>
    <row r="158" spans="3:27" ht="15">
      <c r="C158" s="144"/>
      <c r="Q158" s="144"/>
      <c r="V158" s="144"/>
      <c r="W158" s="144"/>
      <c r="X158" s="144"/>
      <c r="Y158" s="144"/>
      <c r="Z158" s="144"/>
      <c r="AA158" s="144"/>
    </row>
    <row r="159" spans="3:27" ht="15">
      <c r="C159" s="144"/>
      <c r="Q159" s="144"/>
      <c r="V159" s="144"/>
      <c r="W159" s="144"/>
      <c r="X159" s="144"/>
      <c r="Y159" s="144"/>
      <c r="Z159" s="144"/>
      <c r="AA159" s="144"/>
    </row>
    <row r="160" spans="3:27" ht="15">
      <c r="C160" s="144"/>
      <c r="Q160" s="144"/>
      <c r="V160" s="144"/>
      <c r="W160" s="144"/>
      <c r="X160" s="144"/>
      <c r="Y160" s="144"/>
      <c r="Z160" s="144"/>
      <c r="AA160" s="144"/>
    </row>
    <row r="161" spans="3:27" ht="15">
      <c r="C161" s="144"/>
      <c r="Q161" s="144"/>
      <c r="V161" s="144"/>
      <c r="W161" s="144"/>
      <c r="X161" s="144"/>
      <c r="Y161" s="144"/>
      <c r="Z161" s="144"/>
      <c r="AA161" s="144"/>
    </row>
    <row r="162" spans="3:27" ht="15">
      <c r="C162" s="144"/>
      <c r="Q162" s="144"/>
      <c r="V162" s="144"/>
      <c r="W162" s="144"/>
      <c r="X162" s="144"/>
      <c r="Y162" s="144"/>
      <c r="Z162" s="144"/>
      <c r="AA162" s="144"/>
    </row>
    <row r="163" spans="3:27" ht="15">
      <c r="C163" s="144"/>
      <c r="Q163" s="144"/>
      <c r="V163" s="144"/>
      <c r="W163" s="144"/>
      <c r="X163" s="144"/>
      <c r="Y163" s="144"/>
      <c r="Z163" s="144"/>
      <c r="AA163" s="144"/>
    </row>
    <row r="164" spans="3:27" ht="15">
      <c r="C164" s="144"/>
      <c r="Q164" s="144"/>
      <c r="V164" s="144"/>
      <c r="W164" s="144"/>
      <c r="X164" s="144"/>
      <c r="Y164" s="144"/>
      <c r="Z164" s="144"/>
      <c r="AA164" s="144"/>
    </row>
    <row r="165" spans="3:27" ht="15">
      <c r="C165" s="144"/>
      <c r="Q165" s="144"/>
      <c r="V165" s="144"/>
      <c r="W165" s="144"/>
      <c r="X165" s="144"/>
      <c r="Y165" s="144"/>
      <c r="Z165" s="144"/>
      <c r="AA165" s="144"/>
    </row>
    <row r="166" spans="3:27" ht="15">
      <c r="C166" s="144"/>
      <c r="Q166" s="144"/>
      <c r="V166" s="144"/>
      <c r="W166" s="144"/>
      <c r="X166" s="144"/>
      <c r="Y166" s="144"/>
      <c r="Z166" s="144"/>
      <c r="AA166" s="144"/>
    </row>
    <row r="167" spans="3:27" ht="15">
      <c r="C167" s="144"/>
      <c r="Q167" s="144"/>
      <c r="V167" s="144"/>
      <c r="W167" s="144"/>
      <c r="X167" s="144"/>
      <c r="Y167" s="144"/>
      <c r="Z167" s="144"/>
      <c r="AA167" s="144"/>
    </row>
    <row r="168" spans="3:27" ht="15">
      <c r="C168" s="144"/>
      <c r="Q168" s="144"/>
      <c r="V168" s="144"/>
      <c r="W168" s="144"/>
      <c r="X168" s="144"/>
      <c r="Y168" s="144"/>
      <c r="Z168" s="144"/>
      <c r="AA168" s="144"/>
    </row>
    <row r="169" spans="3:27" ht="15">
      <c r="C169" s="144"/>
      <c r="Q169" s="144"/>
      <c r="V169" s="144"/>
      <c r="W169" s="144"/>
      <c r="X169" s="144"/>
      <c r="Y169" s="144"/>
      <c r="Z169" s="144"/>
      <c r="AA169" s="144"/>
    </row>
    <row r="170" spans="3:27" ht="15">
      <c r="C170" s="144"/>
      <c r="Q170" s="144"/>
      <c r="V170" s="144"/>
      <c r="W170" s="144"/>
      <c r="X170" s="144"/>
      <c r="Y170" s="144"/>
      <c r="Z170" s="144"/>
      <c r="AA170" s="144"/>
    </row>
    <row r="171" spans="3:27" ht="15">
      <c r="C171" s="144"/>
      <c r="Q171" s="144"/>
      <c r="V171" s="144"/>
      <c r="W171" s="144"/>
      <c r="X171" s="144"/>
      <c r="Y171" s="144"/>
      <c r="Z171" s="144"/>
      <c r="AA171" s="144"/>
    </row>
    <row r="172" spans="3:27" ht="15">
      <c r="C172" s="144"/>
      <c r="Q172" s="144"/>
      <c r="V172" s="144"/>
      <c r="W172" s="144"/>
      <c r="X172" s="144"/>
      <c r="Y172" s="144"/>
      <c r="Z172" s="144"/>
      <c r="AA172" s="144"/>
    </row>
    <row r="173" spans="3:27" ht="15">
      <c r="C173" s="144"/>
      <c r="Q173" s="144"/>
      <c r="V173" s="144"/>
      <c r="W173" s="144"/>
      <c r="X173" s="144"/>
      <c r="Y173" s="144"/>
      <c r="Z173" s="144"/>
      <c r="AA173" s="144"/>
    </row>
    <row r="174" spans="3:27" ht="15">
      <c r="C174" s="144"/>
      <c r="Q174" s="144"/>
      <c r="V174" s="144"/>
      <c r="W174" s="144"/>
      <c r="X174" s="144"/>
      <c r="Y174" s="144"/>
      <c r="Z174" s="144"/>
      <c r="AA174" s="144"/>
    </row>
    <row r="175" spans="3:27" ht="15">
      <c r="C175" s="144"/>
      <c r="Q175" s="144"/>
      <c r="V175" s="144"/>
      <c r="W175" s="144"/>
      <c r="X175" s="144"/>
      <c r="Y175" s="144"/>
      <c r="Z175" s="144"/>
      <c r="AA175" s="144"/>
    </row>
    <row r="176" spans="3:27" ht="15">
      <c r="C176" s="144"/>
      <c r="Q176" s="144"/>
      <c r="V176" s="144"/>
      <c r="W176" s="144"/>
      <c r="X176" s="144"/>
      <c r="Y176" s="144"/>
      <c r="Z176" s="144"/>
      <c r="AA176" s="144"/>
    </row>
    <row r="177" spans="3:27" ht="15">
      <c r="C177" s="144"/>
      <c r="Q177" s="144"/>
      <c r="V177" s="144"/>
      <c r="W177" s="144"/>
      <c r="X177" s="144"/>
      <c r="Y177" s="144"/>
      <c r="Z177" s="144"/>
      <c r="AA177" s="144"/>
    </row>
    <row r="178" spans="3:27" ht="15">
      <c r="C178" s="144"/>
      <c r="Q178" s="144"/>
      <c r="V178" s="144"/>
      <c r="W178" s="144"/>
      <c r="X178" s="144"/>
      <c r="Y178" s="144"/>
      <c r="Z178" s="144"/>
      <c r="AA178" s="144"/>
    </row>
    <row r="179" spans="3:27" ht="15">
      <c r="C179" s="144"/>
      <c r="Q179" s="144"/>
      <c r="V179" s="144"/>
      <c r="W179" s="144"/>
      <c r="X179" s="144"/>
      <c r="Y179" s="144"/>
      <c r="Z179" s="144"/>
      <c r="AA179" s="144"/>
    </row>
    <row r="180" spans="3:27" ht="15">
      <c r="C180" s="144"/>
      <c r="Q180" s="144"/>
      <c r="V180" s="144"/>
      <c r="W180" s="144"/>
      <c r="X180" s="144"/>
      <c r="Y180" s="144"/>
      <c r="Z180" s="144"/>
      <c r="AA180" s="144"/>
    </row>
    <row r="181" spans="3:27" ht="15">
      <c r="C181" s="144"/>
      <c r="Q181" s="144"/>
      <c r="V181" s="144"/>
      <c r="W181" s="144"/>
      <c r="X181" s="144"/>
      <c r="Y181" s="144"/>
      <c r="Z181" s="144"/>
      <c r="AA181" s="144"/>
    </row>
    <row r="182" spans="3:27" ht="15">
      <c r="C182" s="144"/>
      <c r="Q182" s="144"/>
      <c r="V182" s="144"/>
      <c r="W182" s="144"/>
      <c r="X182" s="144"/>
      <c r="Y182" s="144"/>
      <c r="Z182" s="144"/>
      <c r="AA182" s="144"/>
    </row>
    <row r="183" spans="3:27" ht="15">
      <c r="C183" s="144"/>
      <c r="Q183" s="144"/>
      <c r="V183" s="144"/>
      <c r="W183" s="144"/>
      <c r="X183" s="144"/>
      <c r="Y183" s="144"/>
      <c r="Z183" s="144"/>
      <c r="AA183" s="144"/>
    </row>
    <row r="184" spans="3:27" ht="15">
      <c r="C184" s="144"/>
      <c r="Q184" s="144"/>
      <c r="V184" s="144"/>
      <c r="W184" s="144"/>
      <c r="X184" s="144"/>
      <c r="Y184" s="144"/>
      <c r="Z184" s="144"/>
      <c r="AA184" s="144"/>
    </row>
    <row r="185" spans="3:27" ht="15">
      <c r="C185" s="144"/>
      <c r="Q185" s="144"/>
      <c r="V185" s="144"/>
      <c r="W185" s="144"/>
      <c r="X185" s="144"/>
      <c r="Y185" s="144"/>
      <c r="Z185" s="144"/>
      <c r="AA185" s="144"/>
    </row>
    <row r="186" spans="3:27" ht="15">
      <c r="C186" s="144"/>
      <c r="Q186" s="144"/>
      <c r="V186" s="144"/>
      <c r="W186" s="144"/>
      <c r="X186" s="144"/>
      <c r="Y186" s="144"/>
      <c r="Z186" s="144"/>
      <c r="AA186" s="144"/>
    </row>
    <row r="187" spans="3:27" ht="15">
      <c r="C187" s="144"/>
      <c r="Q187" s="144"/>
      <c r="V187" s="144"/>
      <c r="W187" s="144"/>
      <c r="X187" s="144"/>
      <c r="Y187" s="144"/>
      <c r="Z187" s="144"/>
      <c r="AA187" s="144"/>
    </row>
    <row r="188" spans="3:27" ht="15">
      <c r="C188" s="144"/>
      <c r="Q188" s="144"/>
      <c r="V188" s="144"/>
      <c r="W188" s="144"/>
      <c r="X188" s="144"/>
      <c r="Y188" s="144"/>
      <c r="Z188" s="144"/>
      <c r="AA188" s="144"/>
    </row>
    <row r="189" spans="3:27" ht="15">
      <c r="C189" s="144"/>
      <c r="Q189" s="144"/>
      <c r="V189" s="144"/>
      <c r="W189" s="144"/>
      <c r="X189" s="144"/>
      <c r="Y189" s="144"/>
      <c r="Z189" s="144"/>
      <c r="AA189" s="144"/>
    </row>
    <row r="190" spans="3:27" ht="15">
      <c r="C190" s="144"/>
      <c r="Q190" s="144"/>
      <c r="V190" s="144"/>
      <c r="W190" s="144"/>
      <c r="X190" s="144"/>
      <c r="Y190" s="144"/>
      <c r="Z190" s="144"/>
      <c r="AA190" s="144"/>
    </row>
    <row r="191" spans="3:27" ht="15">
      <c r="Q191" s="144"/>
      <c r="V191" s="144"/>
      <c r="W191" s="144"/>
      <c r="X191" s="144"/>
      <c r="Y191" s="144"/>
      <c r="Z191" s="144"/>
      <c r="AA191" s="144"/>
    </row>
    <row r="192" spans="3:27" ht="15">
      <c r="Q192" s="144"/>
      <c r="V192" s="144"/>
      <c r="W192" s="144"/>
      <c r="X192" s="144"/>
      <c r="Y192" s="144"/>
      <c r="Z192" s="144"/>
      <c r="AA192" s="144"/>
    </row>
    <row r="193" spans="17:27" ht="15">
      <c r="Q193" s="144"/>
      <c r="V193" s="144"/>
      <c r="W193" s="144"/>
      <c r="X193" s="144"/>
      <c r="Y193" s="144"/>
      <c r="Z193" s="144"/>
      <c r="AA193" s="144"/>
    </row>
    <row r="194" spans="17:27" ht="15">
      <c r="Q194" s="144"/>
      <c r="V194" s="144"/>
      <c r="W194" s="144"/>
      <c r="X194" s="144"/>
      <c r="Y194" s="144"/>
      <c r="Z194" s="144"/>
      <c r="AA194" s="144"/>
    </row>
    <row r="195" spans="17:27" ht="15">
      <c r="Q195" s="144"/>
      <c r="V195" s="144"/>
      <c r="W195" s="144"/>
      <c r="X195" s="144"/>
      <c r="Y195" s="144"/>
      <c r="Z195" s="144"/>
      <c r="AA195" s="144"/>
    </row>
    <row r="196" spans="17:27" ht="15">
      <c r="Q196" s="144"/>
      <c r="V196" s="144"/>
      <c r="W196" s="144"/>
      <c r="X196" s="144"/>
      <c r="Y196" s="144"/>
      <c r="Z196" s="144"/>
      <c r="AA196" s="144"/>
    </row>
    <row r="197" spans="17:27" ht="15">
      <c r="Q197" s="144"/>
      <c r="V197" s="144"/>
      <c r="W197" s="144"/>
      <c r="X197" s="144"/>
      <c r="Y197" s="144"/>
      <c r="Z197" s="144"/>
      <c r="AA197" s="144"/>
    </row>
    <row r="198" spans="17:27" ht="15">
      <c r="Q198" s="144"/>
      <c r="V198" s="144"/>
      <c r="W198" s="144"/>
      <c r="X198" s="144"/>
      <c r="Y198" s="144"/>
      <c r="Z198" s="144"/>
      <c r="AA198" s="144"/>
    </row>
    <row r="199" spans="17:27" ht="15">
      <c r="Q199" s="144"/>
      <c r="V199" s="144"/>
      <c r="W199" s="144"/>
      <c r="X199" s="144"/>
      <c r="Y199" s="144"/>
      <c r="Z199" s="144"/>
      <c r="AA199" s="144"/>
    </row>
    <row r="200" spans="17:27" ht="15">
      <c r="Q200" s="144"/>
      <c r="V200" s="144"/>
      <c r="W200" s="144"/>
      <c r="X200" s="144"/>
      <c r="Y200" s="144"/>
      <c r="Z200" s="144"/>
      <c r="AA200" s="144"/>
    </row>
    <row r="201" spans="17:27" ht="15">
      <c r="Q201" s="144"/>
      <c r="V201" s="144"/>
      <c r="W201" s="144"/>
      <c r="X201" s="144"/>
      <c r="Y201" s="144"/>
      <c r="Z201" s="144"/>
      <c r="AA201" s="144"/>
    </row>
    <row r="202" spans="17:27" ht="15">
      <c r="Q202" s="144"/>
      <c r="V202" s="144"/>
      <c r="W202" s="144"/>
      <c r="X202" s="144"/>
      <c r="Y202" s="144"/>
      <c r="Z202" s="144"/>
      <c r="AA202" s="144"/>
    </row>
    <row r="203" spans="17:27" ht="15">
      <c r="Q203" s="144"/>
      <c r="V203" s="144"/>
      <c r="W203" s="144"/>
      <c r="X203" s="144"/>
      <c r="Y203" s="144"/>
      <c r="Z203" s="144"/>
      <c r="AA203" s="144"/>
    </row>
    <row r="204" spans="17:27" ht="15">
      <c r="Q204" s="144"/>
      <c r="V204" s="144"/>
      <c r="W204" s="144"/>
      <c r="X204" s="144"/>
      <c r="Y204" s="144"/>
      <c r="Z204" s="144"/>
      <c r="AA204" s="144"/>
    </row>
    <row r="205" spans="17:27" ht="15">
      <c r="Q205" s="144"/>
      <c r="V205" s="144"/>
      <c r="W205" s="144"/>
      <c r="X205" s="144"/>
      <c r="Y205" s="144"/>
      <c r="Z205" s="144"/>
      <c r="AA205" s="144"/>
    </row>
    <row r="206" spans="17:27" ht="15">
      <c r="Q206" s="144"/>
      <c r="V206" s="144"/>
      <c r="W206" s="144"/>
      <c r="X206" s="144"/>
      <c r="Y206" s="144"/>
      <c r="Z206" s="144"/>
      <c r="AA206" s="144"/>
    </row>
    <row r="207" spans="17:27" ht="15">
      <c r="Q207" s="144"/>
      <c r="V207" s="144"/>
      <c r="W207" s="144"/>
      <c r="X207" s="144"/>
      <c r="Y207" s="144"/>
      <c r="Z207" s="144"/>
      <c r="AA207" s="144"/>
    </row>
    <row r="208" spans="17:27" ht="15">
      <c r="Q208" s="144"/>
      <c r="V208" s="144"/>
      <c r="W208" s="144"/>
      <c r="X208" s="144"/>
      <c r="Y208" s="144"/>
      <c r="Z208" s="144"/>
      <c r="AA208" s="144"/>
    </row>
    <row r="209" spans="17:27" ht="15">
      <c r="Q209" s="144"/>
      <c r="V209" s="144"/>
      <c r="W209" s="144"/>
      <c r="X209" s="144"/>
      <c r="Y209" s="144"/>
      <c r="Z209" s="144"/>
      <c r="AA209" s="144"/>
    </row>
    <row r="210" spans="17:27" ht="15">
      <c r="Q210" s="144"/>
      <c r="V210" s="144"/>
      <c r="W210" s="144"/>
      <c r="X210" s="144"/>
      <c r="Y210" s="144"/>
      <c r="Z210" s="144"/>
      <c r="AA210" s="144"/>
    </row>
    <row r="211" spans="17:27" ht="15">
      <c r="Q211" s="144"/>
      <c r="V211" s="144"/>
      <c r="W211" s="144"/>
      <c r="X211" s="144"/>
      <c r="Y211" s="144"/>
      <c r="Z211" s="144"/>
      <c r="AA211" s="144"/>
    </row>
    <row r="212" spans="17:27" ht="15">
      <c r="Q212" s="144"/>
      <c r="V212" s="144"/>
      <c r="W212" s="144"/>
      <c r="X212" s="144"/>
      <c r="Y212" s="144"/>
      <c r="Z212" s="144"/>
      <c r="AA212" s="144"/>
    </row>
    <row r="213" spans="17:27" ht="15">
      <c r="Q213" s="144"/>
      <c r="V213" s="144"/>
      <c r="W213" s="144"/>
      <c r="X213" s="144"/>
      <c r="Y213" s="144"/>
      <c r="Z213" s="144"/>
      <c r="AA213" s="144"/>
    </row>
    <row r="214" spans="17:27" ht="15">
      <c r="Q214" s="144"/>
      <c r="V214" s="144"/>
      <c r="W214" s="144"/>
      <c r="X214" s="144"/>
      <c r="Y214" s="144"/>
      <c r="Z214" s="144"/>
      <c r="AA214" s="144"/>
    </row>
    <row r="215" spans="17:27" ht="15">
      <c r="Q215" s="144"/>
      <c r="V215" s="144"/>
      <c r="W215" s="144"/>
      <c r="X215" s="144"/>
      <c r="Y215" s="144"/>
      <c r="Z215" s="144"/>
      <c r="AA215" s="144"/>
    </row>
    <row r="216" spans="17:27" ht="15">
      <c r="Q216" s="144"/>
      <c r="V216" s="144"/>
      <c r="W216" s="144"/>
      <c r="X216" s="144"/>
      <c r="Y216" s="144"/>
      <c r="Z216" s="144"/>
      <c r="AA216" s="144"/>
    </row>
    <row r="217" spans="17:27" ht="15">
      <c r="Q217" s="144"/>
      <c r="V217" s="144"/>
      <c r="W217" s="144"/>
      <c r="X217" s="144"/>
      <c r="Y217" s="144"/>
      <c r="Z217" s="144"/>
      <c r="AA217" s="144"/>
    </row>
    <row r="218" spans="17:27" ht="15">
      <c r="Q218" s="144"/>
      <c r="V218" s="144"/>
      <c r="W218" s="144"/>
      <c r="X218" s="144"/>
      <c r="Y218" s="144"/>
      <c r="Z218" s="144"/>
      <c r="AA218" s="144"/>
    </row>
    <row r="219" spans="17:27" ht="15">
      <c r="Q219" s="144"/>
      <c r="V219" s="144"/>
      <c r="W219" s="144"/>
      <c r="X219" s="144"/>
      <c r="Y219" s="144"/>
      <c r="Z219" s="144"/>
      <c r="AA219" s="144"/>
    </row>
    <row r="220" spans="17:27" ht="15">
      <c r="Q220" s="144"/>
      <c r="V220" s="144"/>
      <c r="W220" s="144"/>
      <c r="X220" s="144"/>
      <c r="Y220" s="144"/>
      <c r="Z220" s="144"/>
      <c r="AA220" s="144"/>
    </row>
    <row r="221" spans="17:27" ht="15">
      <c r="Q221" s="144"/>
      <c r="V221" s="144"/>
      <c r="W221" s="144"/>
      <c r="X221" s="144"/>
      <c r="Y221" s="144"/>
      <c r="Z221" s="144"/>
      <c r="AA221" s="144"/>
    </row>
    <row r="222" spans="17:27" ht="15">
      <c r="Q222" s="144"/>
      <c r="V222" s="144"/>
      <c r="W222" s="144"/>
      <c r="X222" s="144"/>
      <c r="Y222" s="144"/>
      <c r="Z222" s="144"/>
      <c r="AA222" s="144"/>
    </row>
    <row r="223" spans="17:27" ht="15">
      <c r="Q223" s="144"/>
      <c r="V223" s="144"/>
      <c r="W223" s="144"/>
      <c r="X223" s="144"/>
      <c r="Y223" s="144"/>
      <c r="Z223" s="144"/>
      <c r="AA223" s="144"/>
    </row>
    <row r="224" spans="17:27" ht="15">
      <c r="Q224" s="144"/>
      <c r="V224" s="144"/>
      <c r="W224" s="144"/>
      <c r="X224" s="144"/>
      <c r="Y224" s="144"/>
      <c r="Z224" s="144"/>
      <c r="AA224" s="144"/>
    </row>
    <row r="225" spans="17:27" ht="15">
      <c r="Q225" s="144"/>
      <c r="V225" s="144"/>
      <c r="W225" s="144"/>
      <c r="X225" s="144"/>
      <c r="Y225" s="144"/>
      <c r="Z225" s="144"/>
      <c r="AA225" s="144"/>
    </row>
    <row r="226" spans="17:27" ht="15">
      <c r="Q226" s="144"/>
      <c r="V226" s="144"/>
      <c r="W226" s="144"/>
      <c r="X226" s="144"/>
      <c r="Y226" s="144"/>
      <c r="Z226" s="144"/>
      <c r="AA226" s="144"/>
    </row>
    <row r="227" spans="17:27" ht="15">
      <c r="Q227" s="144"/>
      <c r="V227" s="144"/>
      <c r="W227" s="144"/>
      <c r="X227" s="144"/>
      <c r="Y227" s="144"/>
      <c r="Z227" s="144"/>
      <c r="AA227" s="144"/>
    </row>
    <row r="228" spans="17:27" ht="15">
      <c r="Q228" s="144"/>
      <c r="V228" s="144"/>
      <c r="W228" s="144"/>
      <c r="X228" s="144"/>
      <c r="Y228" s="144"/>
      <c r="Z228" s="144"/>
      <c r="AA228" s="144"/>
    </row>
    <row r="229" spans="17:27" ht="15">
      <c r="Q229" s="144"/>
      <c r="V229" s="144"/>
      <c r="W229" s="144"/>
      <c r="X229" s="144"/>
      <c r="Y229" s="144"/>
      <c r="Z229" s="144"/>
      <c r="AA229" s="144"/>
    </row>
    <row r="230" spans="17:27" ht="15">
      <c r="Q230" s="144"/>
      <c r="V230" s="144"/>
      <c r="W230" s="144"/>
      <c r="X230" s="144"/>
      <c r="Y230" s="144"/>
      <c r="Z230" s="144"/>
      <c r="AA230" s="144"/>
    </row>
    <row r="231" spans="17:27" ht="15">
      <c r="Q231" s="144"/>
      <c r="V231" s="144"/>
      <c r="W231" s="144"/>
      <c r="X231" s="144"/>
      <c r="Y231" s="144"/>
      <c r="Z231" s="144"/>
      <c r="AA231" s="144"/>
    </row>
    <row r="232" spans="17:27" ht="15">
      <c r="Q232" s="144"/>
      <c r="V232" s="144"/>
      <c r="W232" s="144"/>
      <c r="X232" s="144"/>
      <c r="Y232" s="144"/>
      <c r="Z232" s="144"/>
      <c r="AA232" s="144"/>
    </row>
    <row r="233" spans="17:27" ht="15">
      <c r="Q233" s="144"/>
      <c r="V233" s="144"/>
      <c r="W233" s="144"/>
      <c r="X233" s="144"/>
      <c r="Y233" s="144"/>
      <c r="Z233" s="144"/>
      <c r="AA233" s="144"/>
    </row>
    <row r="234" spans="17:27" ht="15">
      <c r="Q234" s="144"/>
      <c r="V234" s="144"/>
      <c r="W234" s="144"/>
      <c r="X234" s="144"/>
      <c r="Y234" s="144"/>
      <c r="Z234" s="144"/>
      <c r="AA234" s="144"/>
    </row>
    <row r="235" spans="17:27" ht="15">
      <c r="Q235" s="144"/>
      <c r="V235" s="144"/>
      <c r="W235" s="144"/>
      <c r="X235" s="144"/>
      <c r="Y235" s="144"/>
      <c r="Z235" s="144"/>
      <c r="AA235" s="144"/>
    </row>
  </sheetData>
  <sheetProtection algorithmName="SHA-512" hashValue="zRRgW2cU/STilQEDg+JDD+eamODuSG/4uEJOVPByKneaLc4slOSRRefSSwF0soTCuj0yFtKAVPk36xGCUj7ioA==" saltValue="OJ9J1cZs/wHL8TGrD/h8ew==" spinCount="100000" sheet="1" objects="1" scenarios="1"/>
  <mergeCells count="18">
    <mergeCell ref="C77:S79"/>
    <mergeCell ref="B74:S74"/>
    <mergeCell ref="B1:S12"/>
    <mergeCell ref="C14:S20"/>
    <mergeCell ref="B22:S22"/>
    <mergeCell ref="B44:S44"/>
    <mergeCell ref="D56:E56"/>
    <mergeCell ref="B24:E24"/>
    <mergeCell ref="P24:S24"/>
    <mergeCell ref="B55:E55"/>
    <mergeCell ref="C46:S52"/>
    <mergeCell ref="B56:C56"/>
    <mergeCell ref="I35:I36"/>
    <mergeCell ref="H35:H36"/>
    <mergeCell ref="G35:G36"/>
    <mergeCell ref="J35:K36"/>
    <mergeCell ref="B23:S23"/>
    <mergeCell ref="L35:N36"/>
  </mergeCells>
  <conditionalFormatting sqref="J35:K36">
    <cfRule type="cellIs" dxfId="14" priority="1" operator="equal">
      <formula>"Otro"</formula>
    </cfRule>
    <cfRule type="cellIs" dxfId="13" priority="2" operator="equal">
      <formula>"Explotación de Minas y Canteras"</formula>
    </cfRule>
    <cfRule type="cellIs" dxfId="12" priority="3" operator="equal">
      <formula>"Suministro de Electricidad Gas y Agua"</formula>
    </cfRule>
    <cfRule type="cellIs" dxfId="11" priority="4" operator="equal">
      <formula>"Actividades Inmobiliarias"</formula>
    </cfRule>
    <cfRule type="cellIs" dxfId="10" priority="5" operator="equal">
      <formula>"Actividades financieras y de seguros"</formula>
    </cfRule>
    <cfRule type="cellIs" dxfId="9" priority="6" operator="equal">
      <formula>"Información y telecomunicaciones"</formula>
    </cfRule>
    <cfRule type="cellIs" dxfId="8" priority="7" operator="equal">
      <formula>"Actividades profesionales, científicas, técnicas y servicios administrativos"</formula>
    </cfRule>
    <cfRule type="cellIs" dxfId="7" priority="8" operator="equal">
      <formula>"Transporte y almacenamiento"</formula>
    </cfRule>
    <cfRule type="cellIs" dxfId="6" priority="9" operator="equal">
      <formula>"Alojamiento y servicios de comida"</formula>
    </cfRule>
    <cfRule type="cellIs" dxfId="5" priority="10" operator="equal">
      <formula>"Actividades artísticas, entretenimiento, recreación y otras actividades de servicios"</formula>
    </cfRule>
    <cfRule type="cellIs" dxfId="4" priority="11" operator="equal">
      <formula>"Industria manufacturera"</formula>
    </cfRule>
    <cfRule type="cellIs" dxfId="3" priority="12" operator="equal">
      <formula>"Administración pública y defensa, educación y atención de la salud humana"</formula>
    </cfRule>
    <cfRule type="cellIs" dxfId="2" priority="14" operator="equal">
      <formula>"Agricultura, pesca, ganadería, caza y silvicultura"</formula>
    </cfRule>
    <cfRule type="cellIs" dxfId="1" priority="15" operator="equal">
      <formula>"Comercio y reparación de vehículos"</formula>
    </cfRule>
    <cfRule type="cellIs" dxfId="0" priority="16" operator="equal">
      <formula>"Construcción"</formula>
    </cfRule>
  </conditionalFormatting>
  <dataValidations count="16">
    <dataValidation type="list" allowBlank="1" showInputMessage="1" showErrorMessage="1" sqref="Q27" xr:uid="{00000000-0002-0000-0200-000000000000}">
      <formula1>Agricultura</formula1>
    </dataValidation>
    <dataValidation type="list" allowBlank="1" showInputMessage="1" showErrorMessage="1" sqref="Q39" xr:uid="{00000000-0002-0000-0200-000001000000}">
      <formula1>minas</formula1>
    </dataValidation>
    <dataValidation type="list" allowBlank="1" showInputMessage="1" showErrorMessage="1" sqref="Q29" xr:uid="{00000000-0002-0000-0200-000002000000}">
      <formula1>manufactura</formula1>
    </dataValidation>
    <dataValidation type="list" allowBlank="1" showInputMessage="1" showErrorMessage="1" sqref="Q38" xr:uid="{00000000-0002-0000-0200-000003000000}">
      <formula1>gas</formula1>
    </dataValidation>
    <dataValidation type="list" allowBlank="1" showInputMessage="1" showErrorMessage="1" sqref="Q33" xr:uid="{00000000-0002-0000-0200-000004000000}">
      <formula1>Construccion</formula1>
    </dataValidation>
    <dataValidation type="list" allowBlank="1" showInputMessage="1" showErrorMessage="1" sqref="Q32" xr:uid="{00000000-0002-0000-0200-000005000000}">
      <formula1>Transporte</formula1>
    </dataValidation>
    <dataValidation type="list" allowBlank="1" showInputMessage="1" showErrorMessage="1" sqref="Q31" xr:uid="{00000000-0002-0000-0200-000006000000}">
      <formula1>Alojamiento</formula1>
    </dataValidation>
    <dataValidation type="list" allowBlank="1" showInputMessage="1" showErrorMessage="1" sqref="Q35" xr:uid="{00000000-0002-0000-0200-000007000000}">
      <formula1>informacion</formula1>
    </dataValidation>
    <dataValidation type="list" allowBlank="1" showInputMessage="1" showErrorMessage="1" sqref="Q36" xr:uid="{00000000-0002-0000-0200-000008000000}">
      <formula1>financiera</formula1>
    </dataValidation>
    <dataValidation type="list" allowBlank="1" showInputMessage="1" showErrorMessage="1" sqref="Q37" xr:uid="{00000000-0002-0000-0200-000009000000}">
      <formula1>inmobiliaria</formula1>
    </dataValidation>
    <dataValidation type="list" allowBlank="1" showInputMessage="1" showErrorMessage="1" sqref="Q34" xr:uid="{00000000-0002-0000-0200-00000A000000}">
      <formula1>profesionales</formula1>
    </dataValidation>
    <dataValidation type="list" allowBlank="1" showInputMessage="1" showErrorMessage="1" sqref="Q28" xr:uid="{00000000-0002-0000-0200-00000B000000}">
      <formula1>Admon</formula1>
    </dataValidation>
    <dataValidation type="list" allowBlank="1" showInputMessage="1" showErrorMessage="1" sqref="Q30" xr:uid="{00000000-0002-0000-0200-00000C000000}">
      <formula1>Artes</formula1>
    </dataValidation>
    <dataValidation type="list" allowBlank="1" showInputMessage="1" showErrorMessage="1" sqref="J35" xr:uid="{00000000-0002-0000-0200-00000D000000}">
      <formula1>$C$26:$C$40</formula1>
    </dataValidation>
    <dataValidation type="list" allowBlank="1" showInputMessage="1" showErrorMessage="1" sqref="D56:E56" xr:uid="{00000000-0002-0000-0200-00000E000000}">
      <formula1>muni</formula1>
    </dataValidation>
    <dataValidation type="list" allowBlank="1" showInputMessage="1" showErrorMessage="1" sqref="Q26" xr:uid="{00000000-0002-0000-0200-00000F000000}">
      <formula1>Comercio</formula1>
    </dataValidation>
  </dataValidations>
  <pageMargins left="0.7" right="0.7" top="0.75" bottom="0.75" header="0.3" footer="0.3"/>
  <pageSetup orientation="portrait" r:id="rId1"/>
  <ignoredErrors>
    <ignoredError sqref="E26:E40"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filterMode="1"/>
  <dimension ref="A1:G2183"/>
  <sheetViews>
    <sheetView topLeftCell="B312" workbookViewId="0">
      <selection activeCell="S2" sqref="S2"/>
    </sheetView>
  </sheetViews>
  <sheetFormatPr baseColWidth="10" defaultColWidth="10.83203125" defaultRowHeight="15"/>
  <cols>
    <col min="1" max="1" width="26.5" style="1" customWidth="1"/>
    <col min="2" max="2" width="10.83203125" style="1"/>
    <col min="3" max="3" width="16.83203125" style="1" bestFit="1" customWidth="1"/>
    <col min="4" max="4" width="16.83203125" style="1" customWidth="1"/>
    <col min="5" max="5" width="74.83203125" style="1" bestFit="1" customWidth="1"/>
    <col min="6" max="6" width="74.83203125" style="1" customWidth="1"/>
    <col min="7" max="7" width="9.5" style="1" bestFit="1" customWidth="1"/>
    <col min="8" max="16384" width="10.83203125" style="1"/>
  </cols>
  <sheetData>
    <row r="1" spans="1:7">
      <c r="A1" s="1" t="s">
        <v>366</v>
      </c>
      <c r="C1" s="116" t="s">
        <v>364</v>
      </c>
      <c r="D1" s="116"/>
      <c r="E1" s="114" t="s">
        <v>17</v>
      </c>
      <c r="F1" s="125" t="s">
        <v>106</v>
      </c>
      <c r="G1" s="116" t="s">
        <v>365</v>
      </c>
    </row>
    <row r="2" spans="1:7">
      <c r="A2" s="1">
        <f>COUNTIF($B$1:B2,$A$1)</f>
        <v>1</v>
      </c>
      <c r="B2" s="1" t="s">
        <v>366</v>
      </c>
      <c r="C2" s="118" t="s">
        <v>366</v>
      </c>
      <c r="D2" s="5" t="str">
        <f>C2&amp;E2</f>
        <v>Medellín A.MActividades Inmobiliarias</v>
      </c>
      <c r="E2" s="118" t="s">
        <v>3</v>
      </c>
      <c r="F2" s="116"/>
      <c r="G2" s="126">
        <v>36.43895476875494</v>
      </c>
    </row>
    <row r="3" spans="1:7">
      <c r="A3" s="1">
        <f>COUNTIF($B$1:B3,$A$1)</f>
        <v>2</v>
      </c>
      <c r="B3" s="1" t="s">
        <v>366</v>
      </c>
      <c r="C3" s="118" t="s">
        <v>366</v>
      </c>
      <c r="D3" s="5" t="str">
        <f t="shared" ref="D3:D66" si="0">C3&amp;E3</f>
        <v>Medellín A.MActividades artísticas, entretenimiento, recreación y otras actividades de servicios</v>
      </c>
      <c r="E3" s="118" t="s">
        <v>1</v>
      </c>
      <c r="F3" s="116"/>
      <c r="G3" s="126">
        <v>176.1460047511822</v>
      </c>
    </row>
    <row r="4" spans="1:7">
      <c r="A4" s="1">
        <f>COUNTIF($B$1:B4,$A$1)</f>
        <v>3</v>
      </c>
      <c r="B4" s="1" t="s">
        <v>366</v>
      </c>
      <c r="C4" s="118" t="s">
        <v>366</v>
      </c>
      <c r="D4" s="5" t="str">
        <f t="shared" si="0"/>
        <v>Medellín A.MActividades financieras y de seguros</v>
      </c>
      <c r="E4" s="118" t="s">
        <v>2</v>
      </c>
      <c r="F4" s="116"/>
      <c r="G4" s="126">
        <v>38.220470891787443</v>
      </c>
    </row>
    <row r="5" spans="1:7">
      <c r="A5" s="1">
        <f>COUNTIF($B$1:B5,$A$1)</f>
        <v>4</v>
      </c>
      <c r="B5" s="1" t="s">
        <v>366</v>
      </c>
      <c r="C5" s="118" t="s">
        <v>366</v>
      </c>
      <c r="D5" s="5" t="str">
        <f t="shared" si="0"/>
        <v>Medellín A.MActividades profesionales, científicas, técnicas y servicios administrativos</v>
      </c>
      <c r="E5" s="118" t="s">
        <v>4</v>
      </c>
      <c r="F5" s="116"/>
      <c r="G5" s="126">
        <v>172.11143646329921</v>
      </c>
    </row>
    <row r="6" spans="1:7">
      <c r="A6" s="1">
        <f>COUNTIF($B$1:B6,$A$1)</f>
        <v>5</v>
      </c>
      <c r="B6" s="1" t="s">
        <v>366</v>
      </c>
      <c r="C6" s="118" t="s">
        <v>366</v>
      </c>
      <c r="D6" s="5" t="str">
        <f t="shared" si="0"/>
        <v>Medellín A.MAdministración pública y defensa, educación y atención de la salud humana</v>
      </c>
      <c r="E6" s="118" t="s">
        <v>5</v>
      </c>
      <c r="F6" s="116"/>
      <c r="G6" s="126">
        <v>217.15589352572039</v>
      </c>
    </row>
    <row r="7" spans="1:7">
      <c r="A7" s="1">
        <f>COUNTIF($B$1:B7,$A$1)</f>
        <v>6</v>
      </c>
      <c r="B7" s="1" t="s">
        <v>366</v>
      </c>
      <c r="C7" s="118" t="s">
        <v>366</v>
      </c>
      <c r="D7" s="5" t="str">
        <f t="shared" si="0"/>
        <v>Medellín A.MAgricultura, pesca, ganadería, caza y silvicultura</v>
      </c>
      <c r="E7" s="118" t="s">
        <v>6</v>
      </c>
      <c r="F7" s="116"/>
      <c r="G7" s="126">
        <v>9.4147795592102259</v>
      </c>
    </row>
    <row r="8" spans="1:7">
      <c r="A8" s="1">
        <f>COUNTIF($B$1:B8,$A$1)</f>
        <v>7</v>
      </c>
      <c r="B8" s="1" t="s">
        <v>366</v>
      </c>
      <c r="C8" s="118" t="s">
        <v>366</v>
      </c>
      <c r="D8" s="5" t="str">
        <f t="shared" si="0"/>
        <v>Medellín A.MAlojamiento y servicios de comida</v>
      </c>
      <c r="E8" s="118" t="s">
        <v>7</v>
      </c>
      <c r="F8" s="116"/>
      <c r="G8" s="126">
        <v>122.43170762594785</v>
      </c>
    </row>
    <row r="9" spans="1:7">
      <c r="A9" s="1">
        <f>COUNTIF($B$1:B9,$A$1)</f>
        <v>8</v>
      </c>
      <c r="B9" s="1" t="s">
        <v>366</v>
      </c>
      <c r="C9" s="118" t="s">
        <v>366</v>
      </c>
      <c r="D9" s="5" t="str">
        <f t="shared" si="0"/>
        <v>Medellín A.MComercio y reparación de vehículos</v>
      </c>
      <c r="E9" s="118" t="s">
        <v>8</v>
      </c>
      <c r="F9" s="116"/>
      <c r="G9" s="126">
        <v>383.38127876053301</v>
      </c>
    </row>
    <row r="10" spans="1:7">
      <c r="A10" s="1">
        <f>COUNTIF($B$1:B10,$A$1)</f>
        <v>9</v>
      </c>
      <c r="B10" s="1" t="s">
        <v>366</v>
      </c>
      <c r="C10" s="118" t="s">
        <v>366</v>
      </c>
      <c r="D10" s="5" t="str">
        <f t="shared" si="0"/>
        <v>Medellín A.MConstrucción</v>
      </c>
      <c r="E10" s="118" t="s">
        <v>9</v>
      </c>
      <c r="F10" s="116"/>
      <c r="G10" s="126">
        <v>146.48924539025123</v>
      </c>
    </row>
    <row r="11" spans="1:7">
      <c r="A11" s="1">
        <f>COUNTIF($B$1:B11,$A$1)</f>
        <v>10</v>
      </c>
      <c r="B11" s="1" t="s">
        <v>366</v>
      </c>
      <c r="C11" s="118" t="s">
        <v>366</v>
      </c>
      <c r="D11" s="5" t="str">
        <f t="shared" si="0"/>
        <v>Medellín A.MExplotación de Minas y Canteras</v>
      </c>
      <c r="E11" s="118" t="s">
        <v>10</v>
      </c>
      <c r="F11" s="116"/>
      <c r="G11" s="126">
        <v>1.8358250967887648</v>
      </c>
    </row>
    <row r="12" spans="1:7">
      <c r="A12" s="1">
        <f>COUNTIF($B$1:B12,$A$1)</f>
        <v>11</v>
      </c>
      <c r="B12" s="1" t="s">
        <v>366</v>
      </c>
      <c r="C12" s="118" t="s">
        <v>366</v>
      </c>
      <c r="D12" s="5" t="str">
        <f t="shared" si="0"/>
        <v>Medellín A.MIndustria manufacturera</v>
      </c>
      <c r="E12" s="118" t="s">
        <v>11</v>
      </c>
      <c r="F12" s="116"/>
      <c r="G12" s="126">
        <v>328.48613537895642</v>
      </c>
    </row>
    <row r="13" spans="1:7">
      <c r="A13" s="1">
        <f>COUNTIF($B$1:B13,$A$1)</f>
        <v>12</v>
      </c>
      <c r="B13" s="1" t="s">
        <v>366</v>
      </c>
      <c r="C13" s="118" t="s">
        <v>366</v>
      </c>
      <c r="D13" s="5" t="str">
        <f t="shared" si="0"/>
        <v>Medellín A.MInformación y telecomunicaciones</v>
      </c>
      <c r="E13" s="118" t="s">
        <v>12</v>
      </c>
      <c r="F13" s="116"/>
      <c r="G13" s="126">
        <v>39.058471841862932</v>
      </c>
    </row>
    <row r="14" spans="1:7">
      <c r="A14" s="1">
        <f>COUNTIF($B$1:B14,$A$1)</f>
        <v>13</v>
      </c>
      <c r="B14" s="1" t="s">
        <v>366</v>
      </c>
      <c r="C14" s="118" t="s">
        <v>366</v>
      </c>
      <c r="D14" s="5" t="str">
        <f t="shared" si="0"/>
        <v>Medellín A.MSuministro de Electricidad Gas y Agua</v>
      </c>
      <c r="E14" s="118" t="s">
        <v>14</v>
      </c>
      <c r="F14" s="116"/>
      <c r="G14" s="126">
        <v>21.373205662314078</v>
      </c>
    </row>
    <row r="15" spans="1:7">
      <c r="A15" s="1">
        <f>COUNTIF($B$1:B15,$A$1)</f>
        <v>14</v>
      </c>
      <c r="B15" s="1" t="s">
        <v>366</v>
      </c>
      <c r="C15" s="118" t="s">
        <v>366</v>
      </c>
      <c r="D15" s="5" t="str">
        <f t="shared" si="0"/>
        <v>Medellín A.MTransporte y almacenamiento</v>
      </c>
      <c r="E15" s="118" t="s">
        <v>15</v>
      </c>
      <c r="F15" s="116"/>
      <c r="G15" s="126">
        <v>122.80555229541697</v>
      </c>
    </row>
    <row r="16" spans="1:7">
      <c r="A16" s="1">
        <f>COUNTIF($B$1:B16,$A$1)</f>
        <v>14</v>
      </c>
      <c r="B16" s="1" t="s">
        <v>367</v>
      </c>
      <c r="C16" s="118" t="s">
        <v>367</v>
      </c>
      <c r="D16" s="5" t="str">
        <f t="shared" si="0"/>
        <v>MonteríaActividades Inmobiliarias</v>
      </c>
      <c r="E16" s="118" t="s">
        <v>3</v>
      </c>
      <c r="F16" s="116"/>
      <c r="G16" s="126">
        <v>1.6052168708807633</v>
      </c>
    </row>
    <row r="17" spans="1:7">
      <c r="A17" s="1">
        <f>COUNTIF($B$1:B17,$A$1)</f>
        <v>14</v>
      </c>
      <c r="B17" s="1" t="s">
        <v>367</v>
      </c>
      <c r="C17" s="118" t="s">
        <v>367</v>
      </c>
      <c r="D17" s="5" t="str">
        <f t="shared" si="0"/>
        <v>MonteríaActividades artísticas, entretenimiento, recreación y otras actividades de servicios</v>
      </c>
      <c r="E17" s="118" t="s">
        <v>1</v>
      </c>
      <c r="F17" s="116"/>
      <c r="G17" s="126">
        <v>22.923139847872591</v>
      </c>
    </row>
    <row r="18" spans="1:7">
      <c r="A18" s="1">
        <f>COUNTIF($B$1:B18,$A$1)</f>
        <v>14</v>
      </c>
      <c r="B18" s="1" t="s">
        <v>367</v>
      </c>
      <c r="C18" s="118" t="s">
        <v>367</v>
      </c>
      <c r="D18" s="5" t="str">
        <f t="shared" si="0"/>
        <v>MonteríaActividades financieras y de seguros</v>
      </c>
      <c r="E18" s="118" t="s">
        <v>2</v>
      </c>
      <c r="F18" s="116"/>
      <c r="G18" s="126">
        <v>2.9534104987295402</v>
      </c>
    </row>
    <row r="19" spans="1:7">
      <c r="A19" s="1">
        <f>COUNTIF($B$1:B19,$A$1)</f>
        <v>14</v>
      </c>
      <c r="B19" s="1" t="s">
        <v>367</v>
      </c>
      <c r="C19" s="118" t="s">
        <v>367</v>
      </c>
      <c r="D19" s="5" t="str">
        <f t="shared" si="0"/>
        <v>MonteríaActividades profesionales, científicas, técnicas y servicios administrativos</v>
      </c>
      <c r="E19" s="118" t="s">
        <v>4</v>
      </c>
      <c r="F19" s="116"/>
      <c r="G19" s="126">
        <v>8.5394321187191444</v>
      </c>
    </row>
    <row r="20" spans="1:7">
      <c r="A20" s="1">
        <f>COUNTIF($B$1:B20,$A$1)</f>
        <v>14</v>
      </c>
      <c r="B20" s="1" t="s">
        <v>367</v>
      </c>
      <c r="C20" s="118" t="s">
        <v>367</v>
      </c>
      <c r="D20" s="5" t="str">
        <f t="shared" si="0"/>
        <v>MonteríaAdministración pública y defensa, educación y atención de la salud humana</v>
      </c>
      <c r="E20" s="118" t="s">
        <v>5</v>
      </c>
      <c r="F20" s="116"/>
      <c r="G20" s="126">
        <v>25.284897875564553</v>
      </c>
    </row>
    <row r="21" spans="1:7">
      <c r="A21" s="1">
        <f>COUNTIF($B$1:B21,$A$1)</f>
        <v>14</v>
      </c>
      <c r="B21" s="1" t="s">
        <v>367</v>
      </c>
      <c r="C21" s="118" t="s">
        <v>367</v>
      </c>
      <c r="D21" s="5" t="str">
        <f t="shared" si="0"/>
        <v>MonteríaAgricultura, pesca, ganadería, caza y silvicultura</v>
      </c>
      <c r="E21" s="118" t="s">
        <v>6</v>
      </c>
      <c r="F21" s="116"/>
      <c r="G21" s="126">
        <v>1.5208875884869029</v>
      </c>
    </row>
    <row r="22" spans="1:7">
      <c r="A22" s="1">
        <f>COUNTIF($B$1:B22,$A$1)</f>
        <v>14</v>
      </c>
      <c r="B22" s="1" t="s">
        <v>367</v>
      </c>
      <c r="C22" s="118" t="s">
        <v>367</v>
      </c>
      <c r="D22" s="5" t="str">
        <f t="shared" si="0"/>
        <v>MonteríaAlojamiento y servicios de comida</v>
      </c>
      <c r="E22" s="118" t="s">
        <v>7</v>
      </c>
      <c r="F22" s="116"/>
      <c r="G22" s="126">
        <v>13.162896038433775</v>
      </c>
    </row>
    <row r="23" spans="1:7">
      <c r="A23" s="1">
        <f>COUNTIF($B$1:B23,$A$1)</f>
        <v>14</v>
      </c>
      <c r="B23" s="1" t="s">
        <v>367</v>
      </c>
      <c r="C23" s="118" t="s">
        <v>367</v>
      </c>
      <c r="D23" s="5" t="str">
        <f t="shared" si="0"/>
        <v>MonteríaComercio y reparación de vehículos</v>
      </c>
      <c r="E23" s="118" t="s">
        <v>8</v>
      </c>
      <c r="F23" s="116"/>
      <c r="G23" s="126">
        <v>35.425853456508861</v>
      </c>
    </row>
    <row r="24" spans="1:7">
      <c r="A24" s="1">
        <f>COUNTIF($B$1:B24,$A$1)</f>
        <v>14</v>
      </c>
      <c r="B24" s="1" t="s">
        <v>367</v>
      </c>
      <c r="C24" s="118" t="s">
        <v>367</v>
      </c>
      <c r="D24" s="5" t="str">
        <f t="shared" si="0"/>
        <v>MonteríaConstrucción</v>
      </c>
      <c r="E24" s="118" t="s">
        <v>9</v>
      </c>
      <c r="F24" s="116"/>
      <c r="G24" s="126">
        <v>12.120487862204286</v>
      </c>
    </row>
    <row r="25" spans="1:7">
      <c r="A25" s="1">
        <f>COUNTIF($B$1:B25,$A$1)</f>
        <v>14</v>
      </c>
      <c r="B25" s="1" t="s">
        <v>367</v>
      </c>
      <c r="C25" s="118" t="s">
        <v>367</v>
      </c>
      <c r="D25" s="5" t="str">
        <f t="shared" si="0"/>
        <v>MonteríaExplotación de Minas y Canteras</v>
      </c>
      <c r="E25" s="118" t="s">
        <v>10</v>
      </c>
      <c r="F25" s="116"/>
      <c r="G25" s="126">
        <v>0.63822389315189521</v>
      </c>
    </row>
    <row r="26" spans="1:7">
      <c r="A26" s="1">
        <f>COUNTIF($B$1:B26,$A$1)</f>
        <v>14</v>
      </c>
      <c r="B26" s="1" t="s">
        <v>367</v>
      </c>
      <c r="C26" s="118" t="s">
        <v>367</v>
      </c>
      <c r="D26" s="5" t="str">
        <f t="shared" si="0"/>
        <v>MonteríaIndustria manufacturera</v>
      </c>
      <c r="E26" s="118" t="s">
        <v>11</v>
      </c>
      <c r="F26" s="116"/>
      <c r="G26" s="126">
        <v>14.61511689274996</v>
      </c>
    </row>
    <row r="27" spans="1:7">
      <c r="A27" s="1">
        <f>COUNTIF($B$1:B27,$A$1)</f>
        <v>14</v>
      </c>
      <c r="B27" s="1" t="s">
        <v>367</v>
      </c>
      <c r="C27" s="118" t="s">
        <v>367</v>
      </c>
      <c r="D27" s="5" t="str">
        <f t="shared" si="0"/>
        <v>MonteríaInformación y telecomunicaciones</v>
      </c>
      <c r="E27" s="118" t="s">
        <v>12</v>
      </c>
      <c r="F27" s="116"/>
      <c r="G27" s="126">
        <v>2.2387493543272576</v>
      </c>
    </row>
    <row r="28" spans="1:7">
      <c r="A28" s="1">
        <f>COUNTIF($B$1:B28,$A$1)</f>
        <v>14</v>
      </c>
      <c r="B28" s="1" t="s">
        <v>367</v>
      </c>
      <c r="C28" s="118" t="s">
        <v>367</v>
      </c>
      <c r="D28" s="5" t="str">
        <f t="shared" si="0"/>
        <v>MonteríaSuministro de Electricidad Gas y Agua</v>
      </c>
      <c r="E28" s="118" t="s">
        <v>14</v>
      </c>
      <c r="F28" s="116"/>
      <c r="G28" s="126">
        <v>1.4819613038772126</v>
      </c>
    </row>
    <row r="29" spans="1:7">
      <c r="A29" s="1">
        <f>COUNTIF($B$1:B29,$A$1)</f>
        <v>14</v>
      </c>
      <c r="B29" s="1" t="s">
        <v>367</v>
      </c>
      <c r="C29" s="118" t="s">
        <v>367</v>
      </c>
      <c r="D29" s="5" t="str">
        <f t="shared" si="0"/>
        <v>MonteríaTransporte y almacenamiento</v>
      </c>
      <c r="E29" s="118" t="s">
        <v>15</v>
      </c>
      <c r="F29" s="116"/>
      <c r="G29" s="126">
        <v>15.016475590268698</v>
      </c>
    </row>
    <row r="30" spans="1:7">
      <c r="A30" s="1">
        <f>COUNTIF($B$1:B30,$A$1)</f>
        <v>14</v>
      </c>
      <c r="B30" s="1" t="s">
        <v>368</v>
      </c>
      <c r="C30" s="118" t="s">
        <v>368</v>
      </c>
      <c r="D30" s="5" t="str">
        <f t="shared" si="0"/>
        <v>QuibdoActividades Inmobiliarias</v>
      </c>
      <c r="E30" s="118" t="s">
        <v>3</v>
      </c>
      <c r="F30" s="116"/>
      <c r="G30" s="126">
        <v>5.6711677631373837E-2</v>
      </c>
    </row>
    <row r="31" spans="1:7">
      <c r="A31" s="1">
        <f>COUNTIF($B$1:B31,$A$1)</f>
        <v>14</v>
      </c>
      <c r="B31" s="1" t="s">
        <v>368</v>
      </c>
      <c r="C31" s="118" t="s">
        <v>368</v>
      </c>
      <c r="D31" s="5" t="str">
        <f t="shared" si="0"/>
        <v>QuibdoActividades artísticas, entretenimiento, recreación y otras actividades de servicios</v>
      </c>
      <c r="E31" s="118" t="s">
        <v>1</v>
      </c>
      <c r="F31" s="116"/>
      <c r="G31" s="126">
        <v>4.6092355349071452</v>
      </c>
    </row>
    <row r="32" spans="1:7">
      <c r="A32" s="1">
        <f>COUNTIF($B$1:B32,$A$1)</f>
        <v>14</v>
      </c>
      <c r="B32" s="1" t="s">
        <v>368</v>
      </c>
      <c r="C32" s="118" t="s">
        <v>368</v>
      </c>
      <c r="D32" s="5" t="str">
        <f t="shared" si="0"/>
        <v>QuibdoActividades financieras y de seguros</v>
      </c>
      <c r="E32" s="118" t="s">
        <v>2</v>
      </c>
      <c r="F32" s="116"/>
      <c r="G32" s="126">
        <v>0.3850445418843122</v>
      </c>
    </row>
    <row r="33" spans="1:7">
      <c r="A33" s="1">
        <f>COUNTIF($B$1:B33,$A$1)</f>
        <v>14</v>
      </c>
      <c r="B33" s="1" t="s">
        <v>368</v>
      </c>
      <c r="C33" s="118" t="s">
        <v>368</v>
      </c>
      <c r="D33" s="5" t="str">
        <f t="shared" si="0"/>
        <v>QuibdoActividades profesionales, científicas, técnicas y servicios administrativos</v>
      </c>
      <c r="E33" s="118" t="s">
        <v>4</v>
      </c>
      <c r="F33" s="116"/>
      <c r="G33" s="126">
        <v>1.6382759831178086</v>
      </c>
    </row>
    <row r="34" spans="1:7">
      <c r="A34" s="1">
        <f>COUNTIF($B$1:B34,$A$1)</f>
        <v>14</v>
      </c>
      <c r="B34" s="1" t="s">
        <v>368</v>
      </c>
      <c r="C34" s="118" t="s">
        <v>368</v>
      </c>
      <c r="D34" s="5" t="str">
        <f t="shared" si="0"/>
        <v>QuibdoAdministración pública y defensa, educación y atención de la salud humana</v>
      </c>
      <c r="E34" s="118" t="s">
        <v>5</v>
      </c>
      <c r="F34" s="116"/>
      <c r="G34" s="126">
        <v>7.4795424600811051</v>
      </c>
    </row>
    <row r="35" spans="1:7">
      <c r="A35" s="1">
        <f>COUNTIF($B$1:B35,$A$1)</f>
        <v>14</v>
      </c>
      <c r="B35" s="1" t="s">
        <v>368</v>
      </c>
      <c r="C35" s="118" t="s">
        <v>368</v>
      </c>
      <c r="D35" s="5" t="str">
        <f t="shared" si="0"/>
        <v>QuibdoAgricultura, pesca, ganadería, caza y silvicultura</v>
      </c>
      <c r="E35" s="118" t="s">
        <v>6</v>
      </c>
      <c r="F35" s="116"/>
      <c r="G35" s="126">
        <v>0.30173729035989971</v>
      </c>
    </row>
    <row r="36" spans="1:7">
      <c r="A36" s="1">
        <f>COUNTIF($B$1:B36,$A$1)</f>
        <v>14</v>
      </c>
      <c r="B36" s="1" t="s">
        <v>368</v>
      </c>
      <c r="C36" s="118" t="s">
        <v>368</v>
      </c>
      <c r="D36" s="5" t="str">
        <f t="shared" si="0"/>
        <v>QuibdoAlojamiento y servicios de comida</v>
      </c>
      <c r="E36" s="118" t="s">
        <v>7</v>
      </c>
      <c r="F36" s="116"/>
      <c r="G36" s="126">
        <v>1.9948577040621256</v>
      </c>
    </row>
    <row r="37" spans="1:7">
      <c r="A37" s="1">
        <f>COUNTIF($B$1:B37,$A$1)</f>
        <v>14</v>
      </c>
      <c r="B37" s="1" t="s">
        <v>368</v>
      </c>
      <c r="C37" s="118" t="s">
        <v>368</v>
      </c>
      <c r="D37" s="5" t="str">
        <f t="shared" si="0"/>
        <v>QuibdoComercio y reparación de vehículos</v>
      </c>
      <c r="E37" s="118" t="s">
        <v>8</v>
      </c>
      <c r="F37" s="116"/>
      <c r="G37" s="126">
        <v>7.1466495887875157</v>
      </c>
    </row>
    <row r="38" spans="1:7">
      <c r="A38" s="1">
        <f>COUNTIF($B$1:B38,$A$1)</f>
        <v>14</v>
      </c>
      <c r="B38" s="1" t="s">
        <v>368</v>
      </c>
      <c r="C38" s="118" t="s">
        <v>368</v>
      </c>
      <c r="D38" s="5" t="str">
        <f t="shared" si="0"/>
        <v>QuibdoConstrucción</v>
      </c>
      <c r="E38" s="118" t="s">
        <v>9</v>
      </c>
      <c r="F38" s="116"/>
      <c r="G38" s="126">
        <v>3.6127746006023447</v>
      </c>
    </row>
    <row r="39" spans="1:7">
      <c r="A39" s="1">
        <f>COUNTIF($B$1:B39,$A$1)</f>
        <v>14</v>
      </c>
      <c r="B39" s="1" t="s">
        <v>368</v>
      </c>
      <c r="C39" s="118" t="s">
        <v>368</v>
      </c>
      <c r="D39" s="5" t="str">
        <f t="shared" si="0"/>
        <v>QuibdoExplotación de Minas y Canteras</v>
      </c>
      <c r="E39" s="118" t="s">
        <v>10</v>
      </c>
      <c r="F39" s="116"/>
      <c r="G39" s="126">
        <v>0.54295290107693284</v>
      </c>
    </row>
    <row r="40" spans="1:7">
      <c r="A40" s="1">
        <f>COUNTIF($B$1:B40,$A$1)</f>
        <v>14</v>
      </c>
      <c r="B40" s="1" t="s">
        <v>368</v>
      </c>
      <c r="C40" s="118" t="s">
        <v>368</v>
      </c>
      <c r="D40" s="5" t="str">
        <f t="shared" si="0"/>
        <v>QuibdoIndustria manufacturera</v>
      </c>
      <c r="E40" s="118" t="s">
        <v>11</v>
      </c>
      <c r="F40" s="116"/>
      <c r="G40" s="126">
        <v>1.5172710348311047</v>
      </c>
    </row>
    <row r="41" spans="1:7">
      <c r="A41" s="1">
        <f>COUNTIF($B$1:B41,$A$1)</f>
        <v>14</v>
      </c>
      <c r="B41" s="1" t="s">
        <v>368</v>
      </c>
      <c r="C41" s="118" t="s">
        <v>368</v>
      </c>
      <c r="D41" s="5" t="str">
        <f t="shared" si="0"/>
        <v>QuibdoInformación y telecomunicaciones</v>
      </c>
      <c r="E41" s="118" t="s">
        <v>12</v>
      </c>
      <c r="F41" s="116"/>
      <c r="G41" s="126">
        <v>0.54883961414290083</v>
      </c>
    </row>
    <row r="42" spans="1:7">
      <c r="A42" s="1">
        <f>COUNTIF($B$1:B42,$A$1)</f>
        <v>14</v>
      </c>
      <c r="B42" s="1" t="s">
        <v>368</v>
      </c>
      <c r="C42" s="118" t="s">
        <v>368</v>
      </c>
      <c r="D42" s="5" t="str">
        <f t="shared" si="0"/>
        <v>QuibdoSuministro de Electricidad Gas y Agua</v>
      </c>
      <c r="E42" s="118" t="s">
        <v>14</v>
      </c>
      <c r="F42" s="116"/>
      <c r="G42" s="126">
        <v>0.44269063161142841</v>
      </c>
    </row>
    <row r="43" spans="1:7">
      <c r="A43" s="1">
        <f>COUNTIF($B$1:B43,$A$1)</f>
        <v>14</v>
      </c>
      <c r="B43" s="1" t="s">
        <v>368</v>
      </c>
      <c r="C43" s="118" t="s">
        <v>368</v>
      </c>
      <c r="D43" s="5" t="str">
        <f t="shared" si="0"/>
        <v>QuibdoTransporte y almacenamiento</v>
      </c>
      <c r="E43" s="118" t="s">
        <v>15</v>
      </c>
      <c r="F43" s="116"/>
      <c r="G43" s="126">
        <v>4.4476022505613466</v>
      </c>
    </row>
    <row r="44" spans="1:7">
      <c r="A44" s="1">
        <f>COUNTIF($B$1:B44,$A$1)</f>
        <v>14</v>
      </c>
      <c r="B44" s="1" t="s">
        <v>369</v>
      </c>
      <c r="C44" s="118" t="s">
        <v>369</v>
      </c>
      <c r="D44" s="5" t="str">
        <f t="shared" si="0"/>
        <v>NeivaActividades Inmobiliarias</v>
      </c>
      <c r="E44" s="118" t="s">
        <v>3</v>
      </c>
      <c r="F44" s="116"/>
      <c r="G44" s="128">
        <v>1.64531233858662</v>
      </c>
    </row>
    <row r="45" spans="1:7">
      <c r="A45" s="1">
        <f>COUNTIF($B$1:B45,$A$1)</f>
        <v>14</v>
      </c>
      <c r="B45" s="1" t="s">
        <v>369</v>
      </c>
      <c r="C45" s="118" t="s">
        <v>369</v>
      </c>
      <c r="D45" s="5" t="str">
        <f t="shared" si="0"/>
        <v>NeivaActividades artísticas, entretenimiento, recreación y otras actividades de servicios</v>
      </c>
      <c r="E45" s="118" t="s">
        <v>1</v>
      </c>
      <c r="F45" s="116"/>
      <c r="G45" s="128">
        <v>12.882111087154193</v>
      </c>
    </row>
    <row r="46" spans="1:7">
      <c r="A46" s="1">
        <f>COUNTIF($B$1:B46,$A$1)</f>
        <v>14</v>
      </c>
      <c r="B46" s="1" t="s">
        <v>369</v>
      </c>
      <c r="C46" s="118" t="s">
        <v>369</v>
      </c>
      <c r="D46" s="5" t="str">
        <f t="shared" si="0"/>
        <v>NeivaActividades financieras y de seguros</v>
      </c>
      <c r="E46" s="118" t="s">
        <v>2</v>
      </c>
      <c r="F46" s="116"/>
      <c r="G46" s="128">
        <v>2.7411831201277908</v>
      </c>
    </row>
    <row r="47" spans="1:7">
      <c r="A47" s="1">
        <f>COUNTIF($B$1:B47,$A$1)</f>
        <v>14</v>
      </c>
      <c r="B47" s="1" t="s">
        <v>369</v>
      </c>
      <c r="C47" s="118" t="s">
        <v>369</v>
      </c>
      <c r="D47" s="5" t="str">
        <f t="shared" si="0"/>
        <v>NeivaActividades profesionales, científicas, técnicas y servicios administrativos</v>
      </c>
      <c r="E47" s="118" t="s">
        <v>4</v>
      </c>
      <c r="F47" s="116"/>
      <c r="G47" s="128">
        <v>13.490946339760431</v>
      </c>
    </row>
    <row r="48" spans="1:7">
      <c r="A48" s="1">
        <f>COUNTIF($B$1:B48,$A$1)</f>
        <v>14</v>
      </c>
      <c r="B48" s="1" t="s">
        <v>369</v>
      </c>
      <c r="C48" s="118" t="s">
        <v>369</v>
      </c>
      <c r="D48" s="5" t="str">
        <f t="shared" si="0"/>
        <v>NeivaAdministración pública y defensa, educación y atención de la salud humana</v>
      </c>
      <c r="E48" s="118" t="s">
        <v>5</v>
      </c>
      <c r="F48" s="116"/>
      <c r="G48" s="128">
        <v>24.048409195588746</v>
      </c>
    </row>
    <row r="49" spans="1:7">
      <c r="A49" s="1">
        <f>COUNTIF($B$1:B49,$A$1)</f>
        <v>14</v>
      </c>
      <c r="B49" s="1" t="s">
        <v>369</v>
      </c>
      <c r="C49" s="118" t="s">
        <v>369</v>
      </c>
      <c r="D49" s="5" t="str">
        <f t="shared" si="0"/>
        <v>NeivaAgricultura, pesca, ganadería, caza y silvicultura</v>
      </c>
      <c r="E49" s="118" t="s">
        <v>6</v>
      </c>
      <c r="F49" s="116"/>
      <c r="G49" s="128">
        <v>1.4419733706139739</v>
      </c>
    </row>
    <row r="50" spans="1:7">
      <c r="A50" s="1">
        <f>COUNTIF($B$1:B50,$A$1)</f>
        <v>14</v>
      </c>
      <c r="B50" s="1" t="s">
        <v>369</v>
      </c>
      <c r="C50" s="118" t="s">
        <v>369</v>
      </c>
      <c r="D50" s="5" t="str">
        <f t="shared" si="0"/>
        <v>NeivaAlojamiento y servicios de comida</v>
      </c>
      <c r="E50" s="118" t="s">
        <v>7</v>
      </c>
      <c r="F50" s="116"/>
      <c r="G50" s="128">
        <v>12.879284402305196</v>
      </c>
    </row>
    <row r="51" spans="1:7">
      <c r="A51" s="1">
        <f>COUNTIF($B$1:B51,$A$1)</f>
        <v>14</v>
      </c>
      <c r="B51" s="1" t="s">
        <v>369</v>
      </c>
      <c r="C51" s="118" t="s">
        <v>369</v>
      </c>
      <c r="D51" s="5" t="str">
        <f t="shared" si="0"/>
        <v>NeivaComercio y reparación de vehículos</v>
      </c>
      <c r="E51" s="118" t="s">
        <v>8</v>
      </c>
      <c r="F51" s="116"/>
      <c r="G51" s="128">
        <v>36.63096053842505</v>
      </c>
    </row>
    <row r="52" spans="1:7">
      <c r="A52" s="1">
        <f>COUNTIF($B$1:B52,$A$1)</f>
        <v>14</v>
      </c>
      <c r="B52" s="1" t="s">
        <v>369</v>
      </c>
      <c r="C52" s="118" t="s">
        <v>369</v>
      </c>
      <c r="D52" s="5" t="str">
        <f t="shared" si="0"/>
        <v>NeivaConstrucción</v>
      </c>
      <c r="E52" s="118" t="s">
        <v>9</v>
      </c>
      <c r="F52" s="116"/>
      <c r="G52" s="128">
        <v>11.40054559653038</v>
      </c>
    </row>
    <row r="53" spans="1:7">
      <c r="A53" s="1">
        <f>COUNTIF($B$1:B53,$A$1)</f>
        <v>14</v>
      </c>
      <c r="B53" s="1" t="s">
        <v>369</v>
      </c>
      <c r="C53" s="118" t="s">
        <v>369</v>
      </c>
      <c r="D53" s="5" t="str">
        <f t="shared" si="0"/>
        <v>NeivaExplotación de Minas y Canteras</v>
      </c>
      <c r="E53" s="118" t="s">
        <v>10</v>
      </c>
      <c r="F53" s="116"/>
      <c r="G53" s="128">
        <v>1.5391168983366723</v>
      </c>
    </row>
    <row r="54" spans="1:7">
      <c r="A54" s="1">
        <f>COUNTIF($B$1:B54,$A$1)</f>
        <v>14</v>
      </c>
      <c r="B54" s="1" t="s">
        <v>369</v>
      </c>
      <c r="C54" s="118" t="s">
        <v>369</v>
      </c>
      <c r="D54" s="5" t="str">
        <f t="shared" si="0"/>
        <v>NeivaIndustria manufacturera</v>
      </c>
      <c r="E54" s="118" t="s">
        <v>11</v>
      </c>
      <c r="F54" s="116"/>
      <c r="G54" s="128">
        <v>11.551104365975618</v>
      </c>
    </row>
    <row r="55" spans="1:7">
      <c r="A55" s="1">
        <f>COUNTIF($B$1:B55,$A$1)</f>
        <v>14</v>
      </c>
      <c r="B55" s="1" t="s">
        <v>369</v>
      </c>
      <c r="C55" s="118" t="s">
        <v>369</v>
      </c>
      <c r="D55" s="5" t="str">
        <f t="shared" si="0"/>
        <v>NeivaInformación y telecomunicaciones</v>
      </c>
      <c r="E55" s="118" t="s">
        <v>12</v>
      </c>
      <c r="F55" s="116"/>
      <c r="G55" s="128">
        <v>2.0086895293737772</v>
      </c>
    </row>
    <row r="56" spans="1:7">
      <c r="A56" s="1">
        <f>COUNTIF($B$1:B56,$A$1)</f>
        <v>14</v>
      </c>
      <c r="B56" s="1" t="s">
        <v>369</v>
      </c>
      <c r="C56" s="118" t="s">
        <v>369</v>
      </c>
      <c r="D56" s="5" t="str">
        <f t="shared" si="0"/>
        <v>NeivaSuministro de Electricidad Gas y Agua</v>
      </c>
      <c r="E56" s="118" t="s">
        <v>14</v>
      </c>
      <c r="F56" s="116"/>
      <c r="G56" s="128">
        <v>2.4077771581293428</v>
      </c>
    </row>
    <row r="57" spans="1:7">
      <c r="A57" s="1">
        <f>COUNTIF($B$1:B57,$A$1)</f>
        <v>14</v>
      </c>
      <c r="B57" s="1" t="s">
        <v>369</v>
      </c>
      <c r="C57" s="118" t="s">
        <v>369</v>
      </c>
      <c r="D57" s="5" t="str">
        <f t="shared" si="0"/>
        <v>NeivaTransporte y almacenamiento</v>
      </c>
      <c r="E57" s="118" t="s">
        <v>15</v>
      </c>
      <c r="F57" s="116"/>
      <c r="G57" s="128">
        <v>11.996463046445568</v>
      </c>
    </row>
    <row r="58" spans="1:7">
      <c r="A58" s="1">
        <f>COUNTIF($B$1:B58,$A$1)</f>
        <v>14</v>
      </c>
      <c r="B58" s="1" t="s">
        <v>370</v>
      </c>
      <c r="C58" s="118" t="s">
        <v>370</v>
      </c>
      <c r="D58" s="5" t="str">
        <f t="shared" si="0"/>
        <v>RiohachaActividades Inmobiliarias</v>
      </c>
      <c r="E58" s="118" t="s">
        <v>3</v>
      </c>
      <c r="F58" s="116"/>
      <c r="G58" s="126">
        <v>0.45926864564263453</v>
      </c>
    </row>
    <row r="59" spans="1:7">
      <c r="A59" s="1">
        <f>COUNTIF($B$1:B59,$A$1)</f>
        <v>14</v>
      </c>
      <c r="B59" s="1" t="s">
        <v>370</v>
      </c>
      <c r="C59" s="118" t="s">
        <v>370</v>
      </c>
      <c r="D59" s="5" t="str">
        <f t="shared" si="0"/>
        <v>RiohachaActividades artísticas, entretenimiento, recreación y otras actividades de servicios</v>
      </c>
      <c r="E59" s="118" t="s">
        <v>1</v>
      </c>
      <c r="F59" s="116"/>
      <c r="G59" s="126">
        <v>9.6860612488646929</v>
      </c>
    </row>
    <row r="60" spans="1:7">
      <c r="A60" s="1">
        <f>COUNTIF($B$1:B60,$A$1)</f>
        <v>14</v>
      </c>
      <c r="B60" s="1" t="s">
        <v>370</v>
      </c>
      <c r="C60" s="118" t="s">
        <v>370</v>
      </c>
      <c r="D60" s="5" t="str">
        <f t="shared" si="0"/>
        <v>RiohachaActividades financieras y de seguros</v>
      </c>
      <c r="E60" s="118" t="s">
        <v>2</v>
      </c>
      <c r="F60" s="116"/>
      <c r="G60" s="126">
        <v>0.99239837242503703</v>
      </c>
    </row>
    <row r="61" spans="1:7">
      <c r="A61" s="1">
        <f>COUNTIF($B$1:B61,$A$1)</f>
        <v>14</v>
      </c>
      <c r="B61" s="1" t="s">
        <v>370</v>
      </c>
      <c r="C61" s="118" t="s">
        <v>370</v>
      </c>
      <c r="D61" s="5" t="str">
        <f t="shared" si="0"/>
        <v>RiohachaActividades profesionales, científicas, técnicas y servicios administrativos</v>
      </c>
      <c r="E61" s="118" t="s">
        <v>4</v>
      </c>
      <c r="F61" s="116"/>
      <c r="G61" s="126">
        <v>4.5202681728608196</v>
      </c>
    </row>
    <row r="62" spans="1:7">
      <c r="A62" s="1">
        <f>COUNTIF($B$1:B62,$A$1)</f>
        <v>14</v>
      </c>
      <c r="B62" s="1" t="s">
        <v>370</v>
      </c>
      <c r="C62" s="118" t="s">
        <v>370</v>
      </c>
      <c r="D62" s="5" t="str">
        <f t="shared" si="0"/>
        <v>RiohachaAdministración pública y defensa, educación y atención de la salud humana</v>
      </c>
      <c r="E62" s="118" t="s">
        <v>5</v>
      </c>
      <c r="F62" s="116"/>
      <c r="G62" s="126">
        <v>16.455467804252116</v>
      </c>
    </row>
    <row r="63" spans="1:7">
      <c r="A63" s="1">
        <f>COUNTIF($B$1:B63,$A$1)</f>
        <v>14</v>
      </c>
      <c r="B63" s="1" t="s">
        <v>370</v>
      </c>
      <c r="C63" s="118" t="s">
        <v>370</v>
      </c>
      <c r="D63" s="5" t="str">
        <f t="shared" si="0"/>
        <v>RiohachaAgricultura, pesca, ganadería, caza y silvicultura</v>
      </c>
      <c r="E63" s="118" t="s">
        <v>6</v>
      </c>
      <c r="F63" s="116"/>
      <c r="G63" s="126">
        <v>1.3018499750467769</v>
      </c>
    </row>
    <row r="64" spans="1:7">
      <c r="A64" s="1">
        <f>COUNTIF($B$1:B64,$A$1)</f>
        <v>14</v>
      </c>
      <c r="B64" s="1" t="s">
        <v>370</v>
      </c>
      <c r="C64" s="118" t="s">
        <v>370</v>
      </c>
      <c r="D64" s="5" t="str">
        <f t="shared" si="0"/>
        <v>RiohachaAlojamiento y servicios de comida</v>
      </c>
      <c r="E64" s="118" t="s">
        <v>7</v>
      </c>
      <c r="F64" s="116"/>
      <c r="G64" s="126">
        <v>8.3391740815657656</v>
      </c>
    </row>
    <row r="65" spans="1:7">
      <c r="A65" s="1">
        <f>COUNTIF($B$1:B65,$A$1)</f>
        <v>14</v>
      </c>
      <c r="B65" s="1" t="s">
        <v>370</v>
      </c>
      <c r="C65" s="118" t="s">
        <v>370</v>
      </c>
      <c r="D65" s="5" t="str">
        <f t="shared" si="0"/>
        <v>RiohachaComercio y reparación de vehículos</v>
      </c>
      <c r="E65" s="118" t="s">
        <v>8</v>
      </c>
      <c r="F65" s="116"/>
      <c r="G65" s="126">
        <v>20.656642608410483</v>
      </c>
    </row>
    <row r="66" spans="1:7">
      <c r="A66" s="1">
        <f>COUNTIF($B$1:B66,$A$1)</f>
        <v>14</v>
      </c>
      <c r="B66" s="1" t="s">
        <v>370</v>
      </c>
      <c r="C66" s="118" t="s">
        <v>370</v>
      </c>
      <c r="D66" s="5" t="str">
        <f t="shared" si="0"/>
        <v>RiohachaConstrucción</v>
      </c>
      <c r="E66" s="118" t="s">
        <v>9</v>
      </c>
      <c r="F66" s="116"/>
      <c r="G66" s="126">
        <v>6.8009843781570982</v>
      </c>
    </row>
    <row r="67" spans="1:7">
      <c r="A67" s="1">
        <f>COUNTIF($B$1:B67,$A$1)</f>
        <v>14</v>
      </c>
      <c r="B67" s="1" t="s">
        <v>370</v>
      </c>
      <c r="C67" s="118" t="s">
        <v>370</v>
      </c>
      <c r="D67" s="5" t="str">
        <f t="shared" ref="D67:D130" si="1">C67&amp;E67</f>
        <v>RiohachaExplotación de Minas y Canteras</v>
      </c>
      <c r="E67" s="118" t="s">
        <v>10</v>
      </c>
      <c r="F67" s="116"/>
      <c r="G67" s="126">
        <v>1.7625594574894592</v>
      </c>
    </row>
    <row r="68" spans="1:7">
      <c r="A68" s="1">
        <f>COUNTIF($B$1:B68,$A$1)</f>
        <v>14</v>
      </c>
      <c r="B68" s="1" t="s">
        <v>370</v>
      </c>
      <c r="C68" s="118" t="s">
        <v>370</v>
      </c>
      <c r="D68" s="5" t="str">
        <f t="shared" si="1"/>
        <v>RiohachaIndustria manufacturera</v>
      </c>
      <c r="E68" s="118" t="s">
        <v>11</v>
      </c>
      <c r="F68" s="116"/>
      <c r="G68" s="126">
        <v>7.5008629126371948</v>
      </c>
    </row>
    <row r="69" spans="1:7">
      <c r="A69" s="1">
        <f>COUNTIF($B$1:B69,$A$1)</f>
        <v>14</v>
      </c>
      <c r="B69" s="1" t="s">
        <v>370</v>
      </c>
      <c r="C69" s="118" t="s">
        <v>370</v>
      </c>
      <c r="D69" s="5" t="str">
        <f t="shared" si="1"/>
        <v>RiohachaInformación y telecomunicaciones</v>
      </c>
      <c r="E69" s="118" t="s">
        <v>12</v>
      </c>
      <c r="F69" s="116"/>
      <c r="G69" s="126">
        <v>1.2620589343545556</v>
      </c>
    </row>
    <row r="70" spans="1:7">
      <c r="A70" s="1">
        <f>COUNTIF($B$1:B70,$A$1)</f>
        <v>14</v>
      </c>
      <c r="B70" s="1" t="s">
        <v>370</v>
      </c>
      <c r="C70" s="118" t="s">
        <v>370</v>
      </c>
      <c r="D70" s="5" t="str">
        <f t="shared" si="1"/>
        <v>RiohachaSuministro de Electricidad Gas y Agua</v>
      </c>
      <c r="E70" s="118" t="s">
        <v>14</v>
      </c>
      <c r="F70" s="116"/>
      <c r="G70" s="126">
        <v>1.244175283450307</v>
      </c>
    </row>
    <row r="71" spans="1:7">
      <c r="A71" s="1">
        <f>COUNTIF($B$1:B71,$A$1)</f>
        <v>14</v>
      </c>
      <c r="B71" s="1" t="s">
        <v>370</v>
      </c>
      <c r="C71" s="118" t="s">
        <v>370</v>
      </c>
      <c r="D71" s="5" t="str">
        <f t="shared" si="1"/>
        <v>RiohachaTransporte y almacenamiento</v>
      </c>
      <c r="E71" s="118" t="s">
        <v>15</v>
      </c>
      <c r="F71" s="116"/>
      <c r="G71" s="126">
        <v>11.781132568423663</v>
      </c>
    </row>
    <row r="72" spans="1:7">
      <c r="A72" s="1">
        <f>COUNTIF($B$1:B72,$A$1)</f>
        <v>14</v>
      </c>
      <c r="B72" s="1" t="s">
        <v>371</v>
      </c>
      <c r="C72" s="118" t="s">
        <v>371</v>
      </c>
      <c r="D72" s="5" t="str">
        <f t="shared" si="1"/>
        <v>Santa MartaActividades Inmobiliarias</v>
      </c>
      <c r="E72" s="118" t="s">
        <v>3</v>
      </c>
      <c r="F72" s="116"/>
      <c r="G72" s="126">
        <v>3.4154852263030842</v>
      </c>
    </row>
    <row r="73" spans="1:7">
      <c r="A73" s="1">
        <f>COUNTIF($B$1:B73,$A$1)</f>
        <v>14</v>
      </c>
      <c r="B73" s="1" t="s">
        <v>371</v>
      </c>
      <c r="C73" s="118" t="s">
        <v>371</v>
      </c>
      <c r="D73" s="5" t="str">
        <f t="shared" si="1"/>
        <v>Santa MartaActividades artísticas, entretenimiento, recreación y otras actividades de servicios</v>
      </c>
      <c r="E73" s="118" t="s">
        <v>1</v>
      </c>
      <c r="F73" s="116"/>
      <c r="G73" s="126">
        <v>23.47843033672839</v>
      </c>
    </row>
    <row r="74" spans="1:7">
      <c r="A74" s="1">
        <f>COUNTIF($B$1:B74,$A$1)</f>
        <v>14</v>
      </c>
      <c r="B74" s="1" t="s">
        <v>371</v>
      </c>
      <c r="C74" s="118" t="s">
        <v>371</v>
      </c>
      <c r="D74" s="5" t="str">
        <f t="shared" si="1"/>
        <v>Santa MartaActividades financieras y de seguros</v>
      </c>
      <c r="E74" s="118" t="s">
        <v>2</v>
      </c>
      <c r="F74" s="116"/>
      <c r="G74" s="126">
        <v>1.6810944616189192</v>
      </c>
    </row>
    <row r="75" spans="1:7">
      <c r="A75" s="1">
        <f>COUNTIF($B$1:B75,$A$1)</f>
        <v>14</v>
      </c>
      <c r="B75" s="1" t="s">
        <v>371</v>
      </c>
      <c r="C75" s="118" t="s">
        <v>371</v>
      </c>
      <c r="D75" s="5" t="str">
        <f t="shared" si="1"/>
        <v>Santa MartaActividades profesionales, científicas, técnicas y servicios administrativos</v>
      </c>
      <c r="E75" s="118" t="s">
        <v>4</v>
      </c>
      <c r="F75" s="116"/>
      <c r="G75" s="126">
        <v>14.451373506039046</v>
      </c>
    </row>
    <row r="76" spans="1:7">
      <c r="A76" s="1">
        <f>COUNTIF($B$1:B76,$A$1)</f>
        <v>14</v>
      </c>
      <c r="B76" s="1" t="s">
        <v>371</v>
      </c>
      <c r="C76" s="118" t="s">
        <v>371</v>
      </c>
      <c r="D76" s="5" t="str">
        <f t="shared" si="1"/>
        <v>Santa MartaAdministración pública y defensa, educación y atención de la salud humana</v>
      </c>
      <c r="E76" s="118" t="s">
        <v>5</v>
      </c>
      <c r="F76" s="116"/>
      <c r="G76" s="126">
        <v>24.64662974695397</v>
      </c>
    </row>
    <row r="77" spans="1:7">
      <c r="A77" s="1">
        <f>COUNTIF($B$1:B77,$A$1)</f>
        <v>14</v>
      </c>
      <c r="B77" s="1" t="s">
        <v>371</v>
      </c>
      <c r="C77" s="118" t="s">
        <v>371</v>
      </c>
      <c r="D77" s="5" t="str">
        <f t="shared" si="1"/>
        <v>Santa MartaAgricultura, pesca, ganadería, caza y silvicultura</v>
      </c>
      <c r="E77" s="118" t="s">
        <v>6</v>
      </c>
      <c r="F77" s="116"/>
      <c r="G77" s="126">
        <v>2.5597405198005072</v>
      </c>
    </row>
    <row r="78" spans="1:7">
      <c r="A78" s="1">
        <f>COUNTIF($B$1:B78,$A$1)</f>
        <v>14</v>
      </c>
      <c r="B78" s="1" t="s">
        <v>371</v>
      </c>
      <c r="C78" s="118" t="s">
        <v>371</v>
      </c>
      <c r="D78" s="5" t="str">
        <f t="shared" si="1"/>
        <v>Santa MartaAlojamiento y servicios de comida</v>
      </c>
      <c r="E78" s="118" t="s">
        <v>7</v>
      </c>
      <c r="F78" s="116"/>
      <c r="G78" s="126">
        <v>21.997612662014848</v>
      </c>
    </row>
    <row r="79" spans="1:7">
      <c r="A79" s="1">
        <f>COUNTIF($B$1:B79,$A$1)</f>
        <v>14</v>
      </c>
      <c r="B79" s="1" t="s">
        <v>371</v>
      </c>
      <c r="C79" s="118" t="s">
        <v>371</v>
      </c>
      <c r="D79" s="5" t="str">
        <f t="shared" si="1"/>
        <v>Santa MartaComercio y reparación de vehículos</v>
      </c>
      <c r="E79" s="118" t="s">
        <v>8</v>
      </c>
      <c r="F79" s="116"/>
      <c r="G79" s="126">
        <v>47.662286702387163</v>
      </c>
    </row>
    <row r="80" spans="1:7">
      <c r="A80" s="1">
        <f>COUNTIF($B$1:B80,$A$1)</f>
        <v>14</v>
      </c>
      <c r="B80" s="1" t="s">
        <v>371</v>
      </c>
      <c r="C80" s="118" t="s">
        <v>371</v>
      </c>
      <c r="D80" s="5" t="str">
        <f t="shared" si="1"/>
        <v>Santa MartaConstrucción</v>
      </c>
      <c r="E80" s="118" t="s">
        <v>9</v>
      </c>
      <c r="F80" s="116"/>
      <c r="G80" s="126">
        <v>20.908927498737111</v>
      </c>
    </row>
    <row r="81" spans="1:7">
      <c r="A81" s="1">
        <f>COUNTIF($B$1:B81,$A$1)</f>
        <v>14</v>
      </c>
      <c r="B81" s="1" t="s">
        <v>371</v>
      </c>
      <c r="C81" s="118" t="s">
        <v>371</v>
      </c>
      <c r="D81" s="5" t="str">
        <f t="shared" si="1"/>
        <v>Santa MartaExplotación de Minas y Canteras</v>
      </c>
      <c r="E81" s="118" t="s">
        <v>10</v>
      </c>
      <c r="F81" s="116"/>
      <c r="G81" s="126">
        <v>0.89483183581754655</v>
      </c>
    </row>
    <row r="82" spans="1:7">
      <c r="A82" s="1">
        <f>COUNTIF($B$1:B82,$A$1)</f>
        <v>14</v>
      </c>
      <c r="B82" s="1" t="s">
        <v>371</v>
      </c>
      <c r="C82" s="118" t="s">
        <v>371</v>
      </c>
      <c r="D82" s="5" t="str">
        <f t="shared" si="1"/>
        <v>Santa MartaIndustria manufacturera</v>
      </c>
      <c r="E82" s="118" t="s">
        <v>11</v>
      </c>
      <c r="F82" s="116"/>
      <c r="G82" s="126">
        <v>15.828199720031938</v>
      </c>
    </row>
    <row r="83" spans="1:7">
      <c r="A83" s="1">
        <f>COUNTIF($B$1:B83,$A$1)</f>
        <v>14</v>
      </c>
      <c r="B83" s="1" t="s">
        <v>371</v>
      </c>
      <c r="C83" s="118" t="s">
        <v>371</v>
      </c>
      <c r="D83" s="5" t="str">
        <f t="shared" si="1"/>
        <v>Santa MartaInformación y telecomunicaciones</v>
      </c>
      <c r="E83" s="118" t="s">
        <v>12</v>
      </c>
      <c r="F83" s="116"/>
      <c r="G83" s="126">
        <v>3.5918879353957149</v>
      </c>
    </row>
    <row r="84" spans="1:7">
      <c r="A84" s="1">
        <f>COUNTIF($B$1:B84,$A$1)</f>
        <v>14</v>
      </c>
      <c r="B84" s="1" t="s">
        <v>371</v>
      </c>
      <c r="C84" s="118" t="s">
        <v>371</v>
      </c>
      <c r="D84" s="5" t="str">
        <f t="shared" si="1"/>
        <v>Santa MartaSuministro de Electricidad Gas y Agua</v>
      </c>
      <c r="E84" s="118" t="s">
        <v>14</v>
      </c>
      <c r="F84" s="116"/>
      <c r="G84" s="126">
        <v>2.3819332643096756</v>
      </c>
    </row>
    <row r="85" spans="1:7">
      <c r="A85" s="1">
        <f>COUNTIF($B$1:B85,$A$1)</f>
        <v>14</v>
      </c>
      <c r="B85" s="1" t="s">
        <v>371</v>
      </c>
      <c r="C85" s="118" t="s">
        <v>371</v>
      </c>
      <c r="D85" s="5" t="str">
        <f t="shared" si="1"/>
        <v>Santa MartaTransporte y almacenamiento</v>
      </c>
      <c r="E85" s="118" t="s">
        <v>15</v>
      </c>
      <c r="F85" s="116"/>
      <c r="G85" s="126">
        <v>21.513012961642829</v>
      </c>
    </row>
    <row r="86" spans="1:7">
      <c r="A86" s="1">
        <f>COUNTIF($B$1:B86,$A$1)</f>
        <v>14</v>
      </c>
      <c r="B86" s="1" t="s">
        <v>372</v>
      </c>
      <c r="C86" s="118" t="s">
        <v>372</v>
      </c>
      <c r="D86" s="5" t="str">
        <f t="shared" si="1"/>
        <v>VillavicencioActividades Inmobiliarias</v>
      </c>
      <c r="E86" s="118" t="s">
        <v>3</v>
      </c>
      <c r="F86" s="116"/>
      <c r="G86" s="126">
        <v>4.2965388472330597</v>
      </c>
    </row>
    <row r="87" spans="1:7">
      <c r="A87" s="1">
        <f>COUNTIF($B$1:B87,$A$1)</f>
        <v>14</v>
      </c>
      <c r="B87" s="1" t="s">
        <v>372</v>
      </c>
      <c r="C87" s="118" t="s">
        <v>372</v>
      </c>
      <c r="D87" s="5" t="str">
        <f t="shared" si="1"/>
        <v>VillavicencioActividades artísticas, entretenimiento, recreación y otras actividades de servicios</v>
      </c>
      <c r="E87" s="118" t="s">
        <v>1</v>
      </c>
      <c r="F87" s="116"/>
      <c r="G87" s="126">
        <v>22.751334125826215</v>
      </c>
    </row>
    <row r="88" spans="1:7">
      <c r="A88" s="1">
        <f>COUNTIF($B$1:B88,$A$1)</f>
        <v>14</v>
      </c>
      <c r="B88" s="1" t="s">
        <v>372</v>
      </c>
      <c r="C88" s="118" t="s">
        <v>372</v>
      </c>
      <c r="D88" s="5" t="str">
        <f t="shared" si="1"/>
        <v>VillavicencioActividades financieras y de seguros</v>
      </c>
      <c r="E88" s="118" t="s">
        <v>2</v>
      </c>
      <c r="F88" s="116"/>
      <c r="G88" s="126">
        <v>3.1251002071771028</v>
      </c>
    </row>
    <row r="89" spans="1:7">
      <c r="A89" s="1">
        <f>COUNTIF($B$1:B89,$A$1)</f>
        <v>14</v>
      </c>
      <c r="B89" s="1" t="s">
        <v>372</v>
      </c>
      <c r="C89" s="118" t="s">
        <v>372</v>
      </c>
      <c r="D89" s="5" t="str">
        <f t="shared" si="1"/>
        <v>VillavicencioActividades profesionales, científicas, técnicas y servicios administrativos</v>
      </c>
      <c r="E89" s="118" t="s">
        <v>4</v>
      </c>
      <c r="F89" s="116"/>
      <c r="G89" s="126">
        <v>15.533270307843775</v>
      </c>
    </row>
    <row r="90" spans="1:7">
      <c r="A90" s="1">
        <f>COUNTIF($B$1:B90,$A$1)</f>
        <v>14</v>
      </c>
      <c r="B90" s="1" t="s">
        <v>372</v>
      </c>
      <c r="C90" s="118" t="s">
        <v>372</v>
      </c>
      <c r="D90" s="5" t="str">
        <f t="shared" si="1"/>
        <v>VillavicencioAdministración pública y defensa, educación y atención de la salud humana</v>
      </c>
      <c r="E90" s="118" t="s">
        <v>5</v>
      </c>
      <c r="F90" s="116"/>
      <c r="G90" s="126">
        <v>32.638014909370511</v>
      </c>
    </row>
    <row r="91" spans="1:7">
      <c r="A91" s="1">
        <f>COUNTIF($B$1:B91,$A$1)</f>
        <v>14</v>
      </c>
      <c r="B91" s="1" t="s">
        <v>372</v>
      </c>
      <c r="C91" s="118" t="s">
        <v>372</v>
      </c>
      <c r="D91" s="5" t="str">
        <f t="shared" si="1"/>
        <v>VillavicencioAgricultura, pesca, ganadería, caza y silvicultura</v>
      </c>
      <c r="E91" s="118" t="s">
        <v>6</v>
      </c>
      <c r="F91" s="116"/>
      <c r="G91" s="126">
        <v>3.0450512029205838</v>
      </c>
    </row>
    <row r="92" spans="1:7">
      <c r="A92" s="1">
        <f>COUNTIF($B$1:B92,$A$1)</f>
        <v>14</v>
      </c>
      <c r="B92" s="1" t="s">
        <v>372</v>
      </c>
      <c r="C92" s="118" t="s">
        <v>372</v>
      </c>
      <c r="D92" s="5" t="str">
        <f t="shared" si="1"/>
        <v>VillavicencioAlojamiento y servicios de comida</v>
      </c>
      <c r="E92" s="118" t="s">
        <v>7</v>
      </c>
      <c r="F92" s="116"/>
      <c r="G92" s="126">
        <v>24.440444482572381</v>
      </c>
    </row>
    <row r="93" spans="1:7">
      <c r="A93" s="1">
        <f>COUNTIF($B$1:B93,$A$1)</f>
        <v>14</v>
      </c>
      <c r="B93" s="1" t="s">
        <v>372</v>
      </c>
      <c r="C93" s="118" t="s">
        <v>372</v>
      </c>
      <c r="D93" s="5" t="str">
        <f t="shared" si="1"/>
        <v>VillavicencioComercio y reparación de vehículos</v>
      </c>
      <c r="E93" s="118" t="s">
        <v>8</v>
      </c>
      <c r="F93" s="116"/>
      <c r="G93" s="126">
        <v>59.943844408564843</v>
      </c>
    </row>
    <row r="94" spans="1:7">
      <c r="A94" s="1">
        <f>COUNTIF($B$1:B94,$A$1)</f>
        <v>14</v>
      </c>
      <c r="B94" s="1" t="s">
        <v>372</v>
      </c>
      <c r="C94" s="118" t="s">
        <v>372</v>
      </c>
      <c r="D94" s="5" t="str">
        <f t="shared" si="1"/>
        <v>VillavicencioConstrucción</v>
      </c>
      <c r="E94" s="118" t="s">
        <v>9</v>
      </c>
      <c r="F94" s="116"/>
      <c r="G94" s="126">
        <v>22.02643543776713</v>
      </c>
    </row>
    <row r="95" spans="1:7">
      <c r="A95" s="1">
        <f>COUNTIF($B$1:B95,$A$1)</f>
        <v>14</v>
      </c>
      <c r="B95" s="1" t="s">
        <v>372</v>
      </c>
      <c r="C95" s="118" t="s">
        <v>372</v>
      </c>
      <c r="D95" s="5" t="str">
        <f t="shared" si="1"/>
        <v>VillavicencioExplotación de Minas y Canteras</v>
      </c>
      <c r="E95" s="118" t="s">
        <v>10</v>
      </c>
      <c r="F95" s="116"/>
      <c r="G95" s="126">
        <v>1.34312597650786</v>
      </c>
    </row>
    <row r="96" spans="1:7">
      <c r="A96" s="1">
        <f>COUNTIF($B$1:B96,$A$1)</f>
        <v>14</v>
      </c>
      <c r="B96" s="1" t="s">
        <v>372</v>
      </c>
      <c r="C96" s="118" t="s">
        <v>372</v>
      </c>
      <c r="D96" s="5" t="str">
        <f t="shared" si="1"/>
        <v>VillavicencioIndustria manufacturera</v>
      </c>
      <c r="E96" s="118" t="s">
        <v>11</v>
      </c>
      <c r="F96" s="116"/>
      <c r="G96" s="126">
        <v>18.802880536516838</v>
      </c>
    </row>
    <row r="97" spans="1:7">
      <c r="A97" s="1">
        <f>COUNTIF($B$1:B97,$A$1)</f>
        <v>14</v>
      </c>
      <c r="B97" s="1" t="s">
        <v>372</v>
      </c>
      <c r="C97" s="118" t="s">
        <v>372</v>
      </c>
      <c r="D97" s="5" t="str">
        <f t="shared" si="1"/>
        <v>VillavicencioInformación y telecomunicaciones</v>
      </c>
      <c r="E97" s="118" t="s">
        <v>12</v>
      </c>
      <c r="F97" s="116"/>
      <c r="G97" s="126">
        <v>3.6456399455326087</v>
      </c>
    </row>
    <row r="98" spans="1:7">
      <c r="A98" s="1">
        <f>COUNTIF($B$1:B98,$A$1)</f>
        <v>14</v>
      </c>
      <c r="B98" s="1" t="s">
        <v>372</v>
      </c>
      <c r="C98" s="118" t="s">
        <v>372</v>
      </c>
      <c r="D98" s="5" t="str">
        <f t="shared" si="1"/>
        <v>VillavicencioSuministro de Electricidad Gas y Agua</v>
      </c>
      <c r="E98" s="118" t="s">
        <v>14</v>
      </c>
      <c r="F98" s="116"/>
      <c r="G98" s="126">
        <v>2.9839652063032989</v>
      </c>
    </row>
    <row r="99" spans="1:7">
      <c r="A99" s="1">
        <f>COUNTIF($B$1:B99,$A$1)</f>
        <v>14</v>
      </c>
      <c r="B99" s="1" t="s">
        <v>372</v>
      </c>
      <c r="C99" s="118" t="s">
        <v>372</v>
      </c>
      <c r="D99" s="5" t="str">
        <f t="shared" si="1"/>
        <v>VillavicencioTransporte y almacenamiento</v>
      </c>
      <c r="E99" s="118" t="s">
        <v>15</v>
      </c>
      <c r="F99" s="116"/>
      <c r="G99" s="126">
        <v>15.518014687820196</v>
      </c>
    </row>
    <row r="100" spans="1:7">
      <c r="A100" s="1">
        <f>COUNTIF($B$1:B100,$A$1)</f>
        <v>14</v>
      </c>
      <c r="B100" s="1" t="s">
        <v>373</v>
      </c>
      <c r="C100" s="118" t="s">
        <v>373</v>
      </c>
      <c r="D100" s="5" t="str">
        <f t="shared" si="1"/>
        <v>PastoActividades Inmobiliarias</v>
      </c>
      <c r="E100" s="118" t="s">
        <v>3</v>
      </c>
      <c r="F100" s="116"/>
      <c r="G100" s="126">
        <v>2.1313038402344864</v>
      </c>
    </row>
    <row r="101" spans="1:7">
      <c r="A101" s="1">
        <f>COUNTIF($B$1:B101,$A$1)</f>
        <v>14</v>
      </c>
      <c r="B101" s="1" t="s">
        <v>373</v>
      </c>
      <c r="C101" s="118" t="s">
        <v>373</v>
      </c>
      <c r="D101" s="5" t="str">
        <f t="shared" si="1"/>
        <v>PastoActividades artísticas, entretenimiento, recreación y otras actividades de servicios</v>
      </c>
      <c r="E101" s="118" t="s">
        <v>1</v>
      </c>
      <c r="F101" s="116"/>
      <c r="G101" s="126">
        <v>20.941783763761009</v>
      </c>
    </row>
    <row r="102" spans="1:7">
      <c r="A102" s="1">
        <f>COUNTIF($B$1:B102,$A$1)</f>
        <v>14</v>
      </c>
      <c r="B102" s="1" t="s">
        <v>373</v>
      </c>
      <c r="C102" s="118" t="s">
        <v>373</v>
      </c>
      <c r="D102" s="5" t="str">
        <f t="shared" si="1"/>
        <v>PastoActividades financieras y de seguros</v>
      </c>
      <c r="E102" s="118" t="s">
        <v>2</v>
      </c>
      <c r="F102" s="116"/>
      <c r="G102" s="126">
        <v>2.8524416777672639</v>
      </c>
    </row>
    <row r="103" spans="1:7">
      <c r="A103" s="1">
        <f>COUNTIF($B$1:B103,$A$1)</f>
        <v>14</v>
      </c>
      <c r="B103" s="1" t="s">
        <v>373</v>
      </c>
      <c r="C103" s="118" t="s">
        <v>373</v>
      </c>
      <c r="D103" s="5" t="str">
        <f t="shared" si="1"/>
        <v>PastoActividades profesionales, científicas, técnicas y servicios administrativos</v>
      </c>
      <c r="E103" s="118" t="s">
        <v>4</v>
      </c>
      <c r="F103" s="116"/>
      <c r="G103" s="126">
        <v>12.606894100368493</v>
      </c>
    </row>
    <row r="104" spans="1:7">
      <c r="A104" s="1">
        <f>COUNTIF($B$1:B104,$A$1)</f>
        <v>14</v>
      </c>
      <c r="B104" s="1" t="s">
        <v>373</v>
      </c>
      <c r="C104" s="118" t="s">
        <v>373</v>
      </c>
      <c r="D104" s="5" t="str">
        <f t="shared" si="1"/>
        <v>PastoAdministración pública y defensa, educación y atención de la salud humana</v>
      </c>
      <c r="E104" s="118" t="s">
        <v>5</v>
      </c>
      <c r="F104" s="116"/>
      <c r="G104" s="126">
        <v>33.719031228808589</v>
      </c>
    </row>
    <row r="105" spans="1:7">
      <c r="A105" s="1">
        <f>COUNTIF($B$1:B105,$A$1)</f>
        <v>14</v>
      </c>
      <c r="B105" s="1" t="s">
        <v>373</v>
      </c>
      <c r="C105" s="118" t="s">
        <v>373</v>
      </c>
      <c r="D105" s="5" t="str">
        <f t="shared" si="1"/>
        <v>PastoAgricultura, pesca, ganadería, caza y silvicultura</v>
      </c>
      <c r="E105" s="118" t="s">
        <v>6</v>
      </c>
      <c r="F105" s="116"/>
      <c r="G105" s="126">
        <v>2.2616667743316832</v>
      </c>
    </row>
    <row r="106" spans="1:7">
      <c r="A106" s="1">
        <f>COUNTIF($B$1:B106,$A$1)</f>
        <v>14</v>
      </c>
      <c r="B106" s="1" t="s">
        <v>373</v>
      </c>
      <c r="C106" s="118" t="s">
        <v>373</v>
      </c>
      <c r="D106" s="5" t="str">
        <f t="shared" si="1"/>
        <v>PastoAlojamiento y servicios de comida</v>
      </c>
      <c r="E106" s="118" t="s">
        <v>7</v>
      </c>
      <c r="F106" s="116"/>
      <c r="G106" s="126">
        <v>14.241338741131587</v>
      </c>
    </row>
    <row r="107" spans="1:7">
      <c r="A107" s="1">
        <f>COUNTIF($B$1:B107,$A$1)</f>
        <v>14</v>
      </c>
      <c r="B107" s="1" t="s">
        <v>373</v>
      </c>
      <c r="C107" s="118" t="s">
        <v>373</v>
      </c>
      <c r="D107" s="5" t="str">
        <f t="shared" si="1"/>
        <v>PastoComercio y reparación de vehículos</v>
      </c>
      <c r="E107" s="118" t="s">
        <v>8</v>
      </c>
      <c r="F107" s="116"/>
      <c r="G107" s="126">
        <v>46.247103731675594</v>
      </c>
    </row>
    <row r="108" spans="1:7">
      <c r="A108" s="1">
        <f>COUNTIF($B$1:B108,$A$1)</f>
        <v>14</v>
      </c>
      <c r="B108" s="1" t="s">
        <v>373</v>
      </c>
      <c r="C108" s="118" t="s">
        <v>373</v>
      </c>
      <c r="D108" s="5" t="str">
        <f t="shared" si="1"/>
        <v>PastoConstrucción</v>
      </c>
      <c r="E108" s="118" t="s">
        <v>9</v>
      </c>
      <c r="F108" s="116"/>
      <c r="G108" s="126">
        <v>12.87915759945645</v>
      </c>
    </row>
    <row r="109" spans="1:7">
      <c r="A109" s="1">
        <f>COUNTIF($B$1:B109,$A$1)</f>
        <v>14</v>
      </c>
      <c r="B109" s="1" t="s">
        <v>373</v>
      </c>
      <c r="C109" s="118" t="s">
        <v>373</v>
      </c>
      <c r="D109" s="5" t="str">
        <f t="shared" si="1"/>
        <v>PastoExplotación de Minas y Canteras</v>
      </c>
      <c r="E109" s="118" t="s">
        <v>10</v>
      </c>
      <c r="F109" s="116"/>
      <c r="G109" s="126">
        <v>0.10493094876335655</v>
      </c>
    </row>
    <row r="110" spans="1:7">
      <c r="A110" s="1">
        <f>COUNTIF($B$1:B110,$A$1)</f>
        <v>14</v>
      </c>
      <c r="B110" s="1" t="s">
        <v>373</v>
      </c>
      <c r="C110" s="118" t="s">
        <v>373</v>
      </c>
      <c r="D110" s="5" t="str">
        <f t="shared" si="1"/>
        <v>PastoIndustria manufacturera</v>
      </c>
      <c r="E110" s="118" t="s">
        <v>11</v>
      </c>
      <c r="F110" s="116"/>
      <c r="G110" s="126">
        <v>17.439374114993988</v>
      </c>
    </row>
    <row r="111" spans="1:7">
      <c r="A111" s="1">
        <f>COUNTIF($B$1:B111,$A$1)</f>
        <v>14</v>
      </c>
      <c r="B111" s="1" t="s">
        <v>373</v>
      </c>
      <c r="C111" s="118" t="s">
        <v>373</v>
      </c>
      <c r="D111" s="5" t="str">
        <f t="shared" si="1"/>
        <v>PastoInformación y telecomunicaciones</v>
      </c>
      <c r="E111" s="118" t="s">
        <v>12</v>
      </c>
      <c r="F111" s="116"/>
      <c r="G111" s="126">
        <v>2.6286508693059498</v>
      </c>
    </row>
    <row r="112" spans="1:7">
      <c r="A112" s="1">
        <f>COUNTIF($B$1:B112,$A$1)</f>
        <v>14</v>
      </c>
      <c r="B112" s="1" t="s">
        <v>373</v>
      </c>
      <c r="C112" s="118" t="s">
        <v>373</v>
      </c>
      <c r="D112" s="5" t="str">
        <f t="shared" si="1"/>
        <v>PastoSuministro de Electricidad Gas y Agua</v>
      </c>
      <c r="E112" s="118" t="s">
        <v>14</v>
      </c>
      <c r="F112" s="116"/>
      <c r="G112" s="126">
        <v>2.1530753543143764</v>
      </c>
    </row>
    <row r="113" spans="1:7">
      <c r="A113" s="1">
        <f>COUNTIF($B$1:B113,$A$1)</f>
        <v>14</v>
      </c>
      <c r="B113" s="1" t="s">
        <v>373</v>
      </c>
      <c r="C113" s="118" t="s">
        <v>373</v>
      </c>
      <c r="D113" s="5" t="str">
        <f t="shared" si="1"/>
        <v>PastoTransporte y almacenamiento</v>
      </c>
      <c r="E113" s="118" t="s">
        <v>15</v>
      </c>
      <c r="F113" s="116"/>
      <c r="G113" s="126">
        <v>18.120742398204506</v>
      </c>
    </row>
    <row r="114" spans="1:7">
      <c r="A114" s="1">
        <f>COUNTIF($B$1:B114,$A$1)</f>
        <v>14</v>
      </c>
      <c r="B114" s="1" t="s">
        <v>374</v>
      </c>
      <c r="C114" s="118" t="s">
        <v>374</v>
      </c>
      <c r="D114" s="5" t="str">
        <f t="shared" si="1"/>
        <v>Cúcuta A.MActividades Inmobiliarias</v>
      </c>
      <c r="E114" s="118" t="s">
        <v>3</v>
      </c>
      <c r="F114" s="116"/>
      <c r="G114" s="126">
        <v>3.4474565476371337</v>
      </c>
    </row>
    <row r="115" spans="1:7">
      <c r="A115" s="1">
        <f>COUNTIF($B$1:B115,$A$1)</f>
        <v>14</v>
      </c>
      <c r="B115" s="1" t="s">
        <v>374</v>
      </c>
      <c r="C115" s="118" t="s">
        <v>374</v>
      </c>
      <c r="D115" s="5" t="str">
        <f t="shared" si="1"/>
        <v>Cúcuta A.MActividades artísticas, entretenimiento, recreación y otras actividades de servicios</v>
      </c>
      <c r="E115" s="118" t="s">
        <v>1</v>
      </c>
      <c r="F115" s="116"/>
      <c r="G115" s="126">
        <v>38.690844860377752</v>
      </c>
    </row>
    <row r="116" spans="1:7">
      <c r="A116" s="1">
        <f>COUNTIF($B$1:B116,$A$1)</f>
        <v>14</v>
      </c>
      <c r="B116" s="1" t="s">
        <v>374</v>
      </c>
      <c r="C116" s="118" t="s">
        <v>374</v>
      </c>
      <c r="D116" s="5" t="str">
        <f t="shared" si="1"/>
        <v>Cúcuta A.MActividades financieras y de seguros</v>
      </c>
      <c r="E116" s="118" t="s">
        <v>2</v>
      </c>
      <c r="F116" s="116"/>
      <c r="G116" s="126">
        <v>3.2154689217347419</v>
      </c>
    </row>
    <row r="117" spans="1:7">
      <c r="A117" s="1">
        <f>COUNTIF($B$1:B117,$A$1)</f>
        <v>14</v>
      </c>
      <c r="B117" s="1" t="s">
        <v>374</v>
      </c>
      <c r="C117" s="118" t="s">
        <v>374</v>
      </c>
      <c r="D117" s="5" t="str">
        <f t="shared" si="1"/>
        <v>Cúcuta A.MActividades profesionales, científicas, técnicas y servicios administrativos</v>
      </c>
      <c r="E117" s="118" t="s">
        <v>4</v>
      </c>
      <c r="F117" s="116"/>
      <c r="G117" s="126">
        <v>22.939083721033072</v>
      </c>
    </row>
    <row r="118" spans="1:7">
      <c r="A118" s="1">
        <f>COUNTIF($B$1:B118,$A$1)</f>
        <v>14</v>
      </c>
      <c r="B118" s="1" t="s">
        <v>374</v>
      </c>
      <c r="C118" s="118" t="s">
        <v>374</v>
      </c>
      <c r="D118" s="5" t="str">
        <f t="shared" si="1"/>
        <v>Cúcuta A.MAdministración pública y defensa, educación y atención de la salud humana</v>
      </c>
      <c r="E118" s="118" t="s">
        <v>5</v>
      </c>
      <c r="F118" s="116"/>
      <c r="G118" s="126">
        <v>36.706201569818944</v>
      </c>
    </row>
    <row r="119" spans="1:7">
      <c r="A119" s="1">
        <f>COUNTIF($B$1:B119,$A$1)</f>
        <v>14</v>
      </c>
      <c r="B119" s="1" t="s">
        <v>374</v>
      </c>
      <c r="C119" s="118" t="s">
        <v>374</v>
      </c>
      <c r="D119" s="5" t="str">
        <f t="shared" si="1"/>
        <v>Cúcuta A.MAgricultura, pesca, ganadería, caza y silvicultura</v>
      </c>
      <c r="E119" s="118" t="s">
        <v>6</v>
      </c>
      <c r="F119" s="116"/>
      <c r="G119" s="126">
        <v>3.142295429919141</v>
      </c>
    </row>
    <row r="120" spans="1:7">
      <c r="A120" s="1">
        <f>COUNTIF($B$1:B120,$A$1)</f>
        <v>14</v>
      </c>
      <c r="B120" s="1" t="s">
        <v>374</v>
      </c>
      <c r="C120" s="118" t="s">
        <v>374</v>
      </c>
      <c r="D120" s="5" t="str">
        <f t="shared" si="1"/>
        <v>Cúcuta A.MAlojamiento y servicios de comida</v>
      </c>
      <c r="E120" s="118" t="s">
        <v>7</v>
      </c>
      <c r="F120" s="116"/>
      <c r="G120" s="126">
        <v>31.261386199075577</v>
      </c>
    </row>
    <row r="121" spans="1:7">
      <c r="A121" s="1">
        <f>COUNTIF($B$1:B121,$A$1)</f>
        <v>14</v>
      </c>
      <c r="B121" s="1" t="s">
        <v>374</v>
      </c>
      <c r="C121" s="118" t="s">
        <v>374</v>
      </c>
      <c r="D121" s="5" t="str">
        <f t="shared" si="1"/>
        <v>Cúcuta A.MComercio y reparación de vehículos</v>
      </c>
      <c r="E121" s="118" t="s">
        <v>8</v>
      </c>
      <c r="F121" s="116"/>
      <c r="G121" s="126">
        <v>92.204158905076241</v>
      </c>
    </row>
    <row r="122" spans="1:7">
      <c r="A122" s="1">
        <f>COUNTIF($B$1:B122,$A$1)</f>
        <v>14</v>
      </c>
      <c r="B122" s="1" t="s">
        <v>374</v>
      </c>
      <c r="C122" s="118" t="s">
        <v>374</v>
      </c>
      <c r="D122" s="5" t="str">
        <f t="shared" si="1"/>
        <v>Cúcuta A.MConstrucción</v>
      </c>
      <c r="E122" s="118" t="s">
        <v>9</v>
      </c>
      <c r="F122" s="116"/>
      <c r="G122" s="126">
        <v>20.935870382635706</v>
      </c>
    </row>
    <row r="123" spans="1:7">
      <c r="A123" s="1">
        <f>COUNTIF($B$1:B123,$A$1)</f>
        <v>14</v>
      </c>
      <c r="B123" s="1" t="s">
        <v>374</v>
      </c>
      <c r="C123" s="118" t="s">
        <v>374</v>
      </c>
      <c r="D123" s="5" t="str">
        <f t="shared" si="1"/>
        <v>Cúcuta A.MExplotación de Minas y Canteras</v>
      </c>
      <c r="E123" s="118" t="s">
        <v>10</v>
      </c>
      <c r="F123" s="116"/>
      <c r="G123" s="126">
        <v>1.3258039343936865</v>
      </c>
    </row>
    <row r="124" spans="1:7">
      <c r="A124" s="1">
        <f>COUNTIF($B$1:B124,$A$1)</f>
        <v>14</v>
      </c>
      <c r="B124" s="1" t="s">
        <v>374</v>
      </c>
      <c r="C124" s="118" t="s">
        <v>374</v>
      </c>
      <c r="D124" s="5" t="str">
        <f t="shared" si="1"/>
        <v>Cúcuta A.MIndustria manufacturera</v>
      </c>
      <c r="E124" s="118" t="s">
        <v>11</v>
      </c>
      <c r="F124" s="116"/>
      <c r="G124" s="126">
        <v>52.302269983415698</v>
      </c>
    </row>
    <row r="125" spans="1:7">
      <c r="A125" s="1">
        <f>COUNTIF($B$1:B125,$A$1)</f>
        <v>14</v>
      </c>
      <c r="B125" s="1" t="s">
        <v>374</v>
      </c>
      <c r="C125" s="118" t="s">
        <v>374</v>
      </c>
      <c r="D125" s="5" t="str">
        <f t="shared" si="1"/>
        <v>Cúcuta A.MInformación y telecomunicaciones</v>
      </c>
      <c r="E125" s="118" t="s">
        <v>12</v>
      </c>
      <c r="F125" s="116"/>
      <c r="G125" s="126">
        <v>4.2357733253028318</v>
      </c>
    </row>
    <row r="126" spans="1:7">
      <c r="A126" s="1">
        <f>COUNTIF($B$1:B126,$A$1)</f>
        <v>14</v>
      </c>
      <c r="B126" s="1" t="s">
        <v>374</v>
      </c>
      <c r="C126" s="118" t="s">
        <v>374</v>
      </c>
      <c r="D126" s="5" t="str">
        <f t="shared" si="1"/>
        <v>Cúcuta A.MSuministro de Electricidad Gas y Agua</v>
      </c>
      <c r="E126" s="118" t="s">
        <v>14</v>
      </c>
      <c r="F126" s="116"/>
      <c r="G126" s="126">
        <v>4.2860446325518771</v>
      </c>
    </row>
    <row r="127" spans="1:7">
      <c r="A127" s="1">
        <f>COUNTIF($B$1:B127,$A$1)</f>
        <v>14</v>
      </c>
      <c r="B127" s="1" t="s">
        <v>374</v>
      </c>
      <c r="C127" s="118" t="s">
        <v>374</v>
      </c>
      <c r="D127" s="5" t="str">
        <f t="shared" si="1"/>
        <v>Cúcuta A.MTransporte y almacenamiento</v>
      </c>
      <c r="E127" s="118" t="s">
        <v>15</v>
      </c>
      <c r="F127" s="116"/>
      <c r="G127" s="126">
        <v>27.831719646319854</v>
      </c>
    </row>
    <row r="128" spans="1:7">
      <c r="A128" s="1">
        <f>COUNTIF($B$1:B128,$A$1)</f>
        <v>14</v>
      </c>
      <c r="B128" s="1" t="s">
        <v>375</v>
      </c>
      <c r="C128" s="118" t="s">
        <v>375</v>
      </c>
      <c r="D128" s="5" t="str">
        <f t="shared" si="1"/>
        <v>ArmeniaActividades Inmobiliarias</v>
      </c>
      <c r="E128" s="118" t="s">
        <v>3</v>
      </c>
      <c r="F128" s="116"/>
      <c r="G128" s="126">
        <v>2.7227043345810427</v>
      </c>
    </row>
    <row r="129" spans="1:7">
      <c r="A129" s="1">
        <f>COUNTIF($B$1:B129,$A$1)</f>
        <v>14</v>
      </c>
      <c r="B129" s="1" t="s">
        <v>375</v>
      </c>
      <c r="C129" s="118" t="s">
        <v>375</v>
      </c>
      <c r="D129" s="5" t="str">
        <f t="shared" si="1"/>
        <v>ArmeniaActividades artísticas, entretenimiento, recreación y otras actividades de servicios</v>
      </c>
      <c r="E129" s="118" t="s">
        <v>1</v>
      </c>
      <c r="F129" s="116"/>
      <c r="G129" s="126">
        <v>13.351617922186593</v>
      </c>
    </row>
    <row r="130" spans="1:7">
      <c r="A130" s="1">
        <f>COUNTIF($B$1:B130,$A$1)</f>
        <v>14</v>
      </c>
      <c r="B130" s="1" t="s">
        <v>375</v>
      </c>
      <c r="C130" s="118" t="s">
        <v>375</v>
      </c>
      <c r="D130" s="5" t="str">
        <f t="shared" si="1"/>
        <v>ArmeniaActividades financieras y de seguros</v>
      </c>
      <c r="E130" s="118" t="s">
        <v>2</v>
      </c>
      <c r="F130" s="116"/>
      <c r="G130" s="126">
        <v>2.0422351365302336</v>
      </c>
    </row>
    <row r="131" spans="1:7">
      <c r="A131" s="1">
        <f>COUNTIF($B$1:B131,$A$1)</f>
        <v>14</v>
      </c>
      <c r="B131" s="1" t="s">
        <v>375</v>
      </c>
      <c r="C131" s="118" t="s">
        <v>375</v>
      </c>
      <c r="D131" s="5" t="str">
        <f t="shared" ref="D131:D194" si="2">C131&amp;E131</f>
        <v>ArmeniaActividades profesionales, científicas, técnicas y servicios administrativos</v>
      </c>
      <c r="E131" s="118" t="s">
        <v>4</v>
      </c>
      <c r="F131" s="116"/>
      <c r="G131" s="126">
        <v>9.254392731916866</v>
      </c>
    </row>
    <row r="132" spans="1:7">
      <c r="A132" s="1">
        <f>COUNTIF($B$1:B132,$A$1)</f>
        <v>14</v>
      </c>
      <c r="B132" s="1" t="s">
        <v>375</v>
      </c>
      <c r="C132" s="118" t="s">
        <v>375</v>
      </c>
      <c r="D132" s="5" t="str">
        <f t="shared" si="2"/>
        <v>ArmeniaAdministración pública y defensa, educación y atención de la salud humana</v>
      </c>
      <c r="E132" s="118" t="s">
        <v>5</v>
      </c>
      <c r="F132" s="116"/>
      <c r="G132" s="126">
        <v>18.651601515061998</v>
      </c>
    </row>
    <row r="133" spans="1:7">
      <c r="A133" s="1">
        <f>COUNTIF($B$1:B133,$A$1)</f>
        <v>14</v>
      </c>
      <c r="B133" s="1" t="s">
        <v>375</v>
      </c>
      <c r="C133" s="118" t="s">
        <v>375</v>
      </c>
      <c r="D133" s="5" t="str">
        <f t="shared" si="2"/>
        <v>ArmeniaAgricultura, pesca, ganadería, caza y silvicultura</v>
      </c>
      <c r="E133" s="118" t="s">
        <v>6</v>
      </c>
      <c r="F133" s="116"/>
      <c r="G133" s="126">
        <v>3.2716632281787037</v>
      </c>
    </row>
    <row r="134" spans="1:7">
      <c r="A134" s="1">
        <f>COUNTIF($B$1:B134,$A$1)</f>
        <v>14</v>
      </c>
      <c r="B134" s="1" t="s">
        <v>375</v>
      </c>
      <c r="C134" s="118" t="s">
        <v>375</v>
      </c>
      <c r="D134" s="5" t="str">
        <f t="shared" si="2"/>
        <v>ArmeniaAlojamiento y servicios de comida</v>
      </c>
      <c r="E134" s="118" t="s">
        <v>7</v>
      </c>
      <c r="F134" s="116"/>
      <c r="G134" s="126">
        <v>11.765230442505182</v>
      </c>
    </row>
    <row r="135" spans="1:7">
      <c r="A135" s="1">
        <f>COUNTIF($B$1:B135,$A$1)</f>
        <v>14</v>
      </c>
      <c r="B135" s="1" t="s">
        <v>375</v>
      </c>
      <c r="C135" s="118" t="s">
        <v>375</v>
      </c>
      <c r="D135" s="5" t="str">
        <f t="shared" si="2"/>
        <v>ArmeniaComercio y reparación de vehículos</v>
      </c>
      <c r="E135" s="118" t="s">
        <v>8</v>
      </c>
      <c r="F135" s="116"/>
      <c r="G135" s="126">
        <v>32.65262079936285</v>
      </c>
    </row>
    <row r="136" spans="1:7">
      <c r="A136" s="1">
        <f>COUNTIF($B$1:B136,$A$1)</f>
        <v>14</v>
      </c>
      <c r="B136" s="1" t="s">
        <v>375</v>
      </c>
      <c r="C136" s="118" t="s">
        <v>375</v>
      </c>
      <c r="D136" s="5" t="str">
        <f t="shared" si="2"/>
        <v>ArmeniaConstrucción</v>
      </c>
      <c r="E136" s="118" t="s">
        <v>9</v>
      </c>
      <c r="F136" s="116"/>
      <c r="G136" s="126">
        <v>10.742441118357858</v>
      </c>
    </row>
    <row r="137" spans="1:7">
      <c r="A137" s="1">
        <f>COUNTIF($B$1:B137,$A$1)</f>
        <v>14</v>
      </c>
      <c r="B137" s="1" t="s">
        <v>375</v>
      </c>
      <c r="C137" s="118" t="s">
        <v>375</v>
      </c>
      <c r="D137" s="5" t="str">
        <f t="shared" si="2"/>
        <v>ArmeniaExplotación de Minas y Canteras</v>
      </c>
      <c r="E137" s="118" t="s">
        <v>10</v>
      </c>
      <c r="F137" s="116"/>
      <c r="G137" s="126">
        <v>2.3485551852603693E-2</v>
      </c>
    </row>
    <row r="138" spans="1:7">
      <c r="A138" s="1">
        <f>COUNTIF($B$1:B138,$A$1)</f>
        <v>14</v>
      </c>
      <c r="B138" s="1" t="s">
        <v>375</v>
      </c>
      <c r="C138" s="118" t="s">
        <v>375</v>
      </c>
      <c r="D138" s="5" t="str">
        <f t="shared" si="2"/>
        <v>ArmeniaIndustria manufacturera</v>
      </c>
      <c r="E138" s="118" t="s">
        <v>11</v>
      </c>
      <c r="F138" s="116"/>
      <c r="G138" s="126">
        <v>13.414716859717476</v>
      </c>
    </row>
    <row r="139" spans="1:7">
      <c r="A139" s="1">
        <f>COUNTIF($B$1:B139,$A$1)</f>
        <v>14</v>
      </c>
      <c r="B139" s="1" t="s">
        <v>375</v>
      </c>
      <c r="C139" s="118" t="s">
        <v>375</v>
      </c>
      <c r="D139" s="5" t="str">
        <f t="shared" si="2"/>
        <v>ArmeniaInformación y telecomunicaciones</v>
      </c>
      <c r="E139" s="118" t="s">
        <v>12</v>
      </c>
      <c r="F139" s="116"/>
      <c r="G139" s="126">
        <v>2.2617643273585455</v>
      </c>
    </row>
    <row r="140" spans="1:7">
      <c r="A140" s="1">
        <f>COUNTIF($B$1:B140,$A$1)</f>
        <v>14</v>
      </c>
      <c r="B140" s="1" t="s">
        <v>375</v>
      </c>
      <c r="C140" s="118" t="s">
        <v>375</v>
      </c>
      <c r="D140" s="5" t="str">
        <f t="shared" si="2"/>
        <v>ArmeniaSuministro de Electricidad Gas y Agua</v>
      </c>
      <c r="E140" s="118" t="s">
        <v>14</v>
      </c>
      <c r="F140" s="116"/>
      <c r="G140" s="126">
        <v>1.5178477269264452</v>
      </c>
    </row>
    <row r="141" spans="1:7">
      <c r="A141" s="1">
        <f>COUNTIF($B$1:B141,$A$1)</f>
        <v>14</v>
      </c>
      <c r="B141" s="1" t="s">
        <v>375</v>
      </c>
      <c r="C141" s="118" t="s">
        <v>375</v>
      </c>
      <c r="D141" s="5" t="str">
        <f t="shared" si="2"/>
        <v>ArmeniaTransporte y almacenamiento</v>
      </c>
      <c r="E141" s="118" t="s">
        <v>15</v>
      </c>
      <c r="F141" s="116"/>
      <c r="G141" s="126">
        <v>7.5248331202116487</v>
      </c>
    </row>
    <row r="142" spans="1:7">
      <c r="A142" s="1">
        <f>COUNTIF($B$1:B142,$A$1)</f>
        <v>14</v>
      </c>
      <c r="B142" s="1" t="s">
        <v>376</v>
      </c>
      <c r="C142" s="118" t="s">
        <v>376</v>
      </c>
      <c r="D142" s="5" t="str">
        <f t="shared" si="2"/>
        <v>Pereira A.MActividades Inmobiliarias</v>
      </c>
      <c r="E142" s="118" t="s">
        <v>3</v>
      </c>
      <c r="F142" s="116"/>
      <c r="G142" s="126">
        <v>6.761876015776525</v>
      </c>
    </row>
    <row r="143" spans="1:7">
      <c r="A143" s="1">
        <f>COUNTIF($B$1:B143,$A$1)</f>
        <v>14</v>
      </c>
      <c r="B143" s="1" t="s">
        <v>376</v>
      </c>
      <c r="C143" s="118" t="s">
        <v>376</v>
      </c>
      <c r="D143" s="5" t="str">
        <f t="shared" si="2"/>
        <v>Pereira A.MActividades artísticas, entretenimiento, recreación y otras actividades de servicios</v>
      </c>
      <c r="E143" s="118" t="s">
        <v>1</v>
      </c>
      <c r="F143" s="116"/>
      <c r="G143" s="126">
        <v>31.563440923223716</v>
      </c>
    </row>
    <row r="144" spans="1:7">
      <c r="A144" s="1">
        <f>COUNTIF($B$1:B144,$A$1)</f>
        <v>14</v>
      </c>
      <c r="B144" s="1" t="s">
        <v>376</v>
      </c>
      <c r="C144" s="118" t="s">
        <v>376</v>
      </c>
      <c r="D144" s="5" t="str">
        <f t="shared" si="2"/>
        <v>Pereira A.MActividades financieras y de seguros</v>
      </c>
      <c r="E144" s="118" t="s">
        <v>2</v>
      </c>
      <c r="F144" s="116"/>
      <c r="G144" s="126">
        <v>3.3514278940366449</v>
      </c>
    </row>
    <row r="145" spans="1:7">
      <c r="A145" s="1">
        <f>COUNTIF($B$1:B145,$A$1)</f>
        <v>14</v>
      </c>
      <c r="B145" s="1" t="s">
        <v>376</v>
      </c>
      <c r="C145" s="118" t="s">
        <v>376</v>
      </c>
      <c r="D145" s="5" t="str">
        <f t="shared" si="2"/>
        <v>Pereira A.MActividades profesionales, científicas, técnicas y servicios administrativos</v>
      </c>
      <c r="E145" s="118" t="s">
        <v>4</v>
      </c>
      <c r="F145" s="116"/>
      <c r="G145" s="126">
        <v>24.712452936485189</v>
      </c>
    </row>
    <row r="146" spans="1:7">
      <c r="A146" s="1">
        <f>COUNTIF($B$1:B146,$A$1)</f>
        <v>14</v>
      </c>
      <c r="B146" s="1" t="s">
        <v>376</v>
      </c>
      <c r="C146" s="118" t="s">
        <v>376</v>
      </c>
      <c r="D146" s="5" t="str">
        <f t="shared" si="2"/>
        <v>Pereira A.MAdministración pública y defensa, educación y atención de la salud humana</v>
      </c>
      <c r="E146" s="118" t="s">
        <v>5</v>
      </c>
      <c r="F146" s="116"/>
      <c r="G146" s="126">
        <v>34.44401862117131</v>
      </c>
    </row>
    <row r="147" spans="1:7">
      <c r="A147" s="1">
        <f>COUNTIF($B$1:B147,$A$1)</f>
        <v>14</v>
      </c>
      <c r="B147" s="1" t="s">
        <v>376</v>
      </c>
      <c r="C147" s="118" t="s">
        <v>376</v>
      </c>
      <c r="D147" s="5" t="str">
        <f t="shared" si="2"/>
        <v>Pereira A.MAgricultura, pesca, ganadería, caza y silvicultura</v>
      </c>
      <c r="E147" s="118" t="s">
        <v>6</v>
      </c>
      <c r="F147" s="116"/>
      <c r="G147" s="126">
        <v>5.1095728410374992</v>
      </c>
    </row>
    <row r="148" spans="1:7">
      <c r="A148" s="1">
        <f>COUNTIF($B$1:B148,$A$1)</f>
        <v>14</v>
      </c>
      <c r="B148" s="1" t="s">
        <v>376</v>
      </c>
      <c r="C148" s="118" t="s">
        <v>376</v>
      </c>
      <c r="D148" s="5" t="str">
        <f t="shared" si="2"/>
        <v>Pereira A.MAlojamiento y servicios de comida</v>
      </c>
      <c r="E148" s="118" t="s">
        <v>7</v>
      </c>
      <c r="F148" s="116"/>
      <c r="G148" s="126">
        <v>25.89515230179185</v>
      </c>
    </row>
    <row r="149" spans="1:7">
      <c r="A149" s="1">
        <f>COUNTIF($B$1:B149,$A$1)</f>
        <v>14</v>
      </c>
      <c r="B149" s="1" t="s">
        <v>376</v>
      </c>
      <c r="C149" s="118" t="s">
        <v>376</v>
      </c>
      <c r="D149" s="5" t="str">
        <f t="shared" si="2"/>
        <v>Pereira A.MComercio y reparación de vehículos</v>
      </c>
      <c r="E149" s="118" t="s">
        <v>8</v>
      </c>
      <c r="F149" s="116"/>
      <c r="G149" s="126">
        <v>67.617938863475672</v>
      </c>
    </row>
    <row r="150" spans="1:7">
      <c r="A150" s="1">
        <f>COUNTIF($B$1:B150,$A$1)</f>
        <v>14</v>
      </c>
      <c r="B150" s="1" t="s">
        <v>376</v>
      </c>
      <c r="C150" s="118" t="s">
        <v>376</v>
      </c>
      <c r="D150" s="5" t="str">
        <f t="shared" si="2"/>
        <v>Pereira A.MConstrucción</v>
      </c>
      <c r="E150" s="118" t="s">
        <v>9</v>
      </c>
      <c r="F150" s="116"/>
      <c r="G150" s="126">
        <v>26.011227026643571</v>
      </c>
    </row>
    <row r="151" spans="1:7">
      <c r="A151" s="1">
        <f>COUNTIF($B$1:B151,$A$1)</f>
        <v>14</v>
      </c>
      <c r="B151" s="1" t="s">
        <v>376</v>
      </c>
      <c r="C151" s="118" t="s">
        <v>376</v>
      </c>
      <c r="D151" s="5" t="str">
        <f t="shared" si="2"/>
        <v>Pereira A.MExplotación de Minas y Canteras</v>
      </c>
      <c r="E151" s="118" t="s">
        <v>10</v>
      </c>
      <c r="F151" s="116"/>
      <c r="G151" s="126">
        <v>0.6252951769222046</v>
      </c>
    </row>
    <row r="152" spans="1:7">
      <c r="A152" s="1">
        <f>COUNTIF($B$1:B152,$A$1)</f>
        <v>14</v>
      </c>
      <c r="B152" s="1" t="s">
        <v>376</v>
      </c>
      <c r="C152" s="118" t="s">
        <v>376</v>
      </c>
      <c r="D152" s="5" t="str">
        <f t="shared" si="2"/>
        <v>Pereira A.MIndustria manufacturera</v>
      </c>
      <c r="E152" s="118" t="s">
        <v>11</v>
      </c>
      <c r="F152" s="116"/>
      <c r="G152" s="126">
        <v>45.675591871422512</v>
      </c>
    </row>
    <row r="153" spans="1:7">
      <c r="A153" s="1">
        <f>COUNTIF($B$1:B153,$A$1)</f>
        <v>14</v>
      </c>
      <c r="B153" s="1" t="s">
        <v>376</v>
      </c>
      <c r="C153" s="118" t="s">
        <v>376</v>
      </c>
      <c r="D153" s="5" t="str">
        <f t="shared" si="2"/>
        <v>Pereira A.MInformación y telecomunicaciones</v>
      </c>
      <c r="E153" s="118" t="s">
        <v>12</v>
      </c>
      <c r="F153" s="116"/>
      <c r="G153" s="126">
        <v>5.6133285934669654</v>
      </c>
    </row>
    <row r="154" spans="1:7">
      <c r="A154" s="1">
        <f>COUNTIF($B$1:B154,$A$1)</f>
        <v>14</v>
      </c>
      <c r="B154" s="1" t="s">
        <v>376</v>
      </c>
      <c r="C154" s="118" t="s">
        <v>376</v>
      </c>
      <c r="D154" s="5" t="str">
        <f t="shared" si="2"/>
        <v>Pereira A.MSuministro de Electricidad Gas y Agua</v>
      </c>
      <c r="E154" s="118" t="s">
        <v>14</v>
      </c>
      <c r="F154" s="116"/>
      <c r="G154" s="126">
        <v>2.4086619182891473</v>
      </c>
    </row>
    <row r="155" spans="1:7">
      <c r="A155" s="1">
        <f>COUNTIF($B$1:B155,$A$1)</f>
        <v>14</v>
      </c>
      <c r="B155" s="1" t="s">
        <v>376</v>
      </c>
      <c r="C155" s="118" t="s">
        <v>376</v>
      </c>
      <c r="D155" s="5" t="str">
        <f t="shared" si="2"/>
        <v>Pereira A.MTransporte y almacenamiento</v>
      </c>
      <c r="E155" s="118" t="s">
        <v>15</v>
      </c>
      <c r="F155" s="116"/>
      <c r="G155" s="126">
        <v>19.498572945713217</v>
      </c>
    </row>
    <row r="156" spans="1:7">
      <c r="A156" s="1">
        <f>COUNTIF($B$1:B156,$A$1)</f>
        <v>14</v>
      </c>
      <c r="B156" s="1" t="s">
        <v>377</v>
      </c>
      <c r="C156" s="118" t="s">
        <v>377</v>
      </c>
      <c r="D156" s="5" t="str">
        <f t="shared" si="2"/>
        <v>Barranquilla A.MActividades Inmobiliarias</v>
      </c>
      <c r="E156" s="118" t="s">
        <v>3</v>
      </c>
      <c r="F156" s="116"/>
      <c r="G156" s="126">
        <v>11.612744666120465</v>
      </c>
    </row>
    <row r="157" spans="1:7">
      <c r="A157" s="1">
        <f>COUNTIF($B$1:B157,$A$1)</f>
        <v>14</v>
      </c>
      <c r="B157" s="1" t="s">
        <v>377</v>
      </c>
      <c r="C157" s="118" t="s">
        <v>377</v>
      </c>
      <c r="D157" s="5" t="str">
        <f t="shared" si="2"/>
        <v>Barranquilla A.MActividades artísticas, entretenimiento, recreación y otras actividades de servicios</v>
      </c>
      <c r="E157" s="118" t="s">
        <v>1</v>
      </c>
      <c r="F157" s="116"/>
      <c r="G157" s="126">
        <v>110.68850468010739</v>
      </c>
    </row>
    <row r="158" spans="1:7">
      <c r="A158" s="1">
        <f>COUNTIF($B$1:B158,$A$1)</f>
        <v>14</v>
      </c>
      <c r="B158" s="1" t="s">
        <v>377</v>
      </c>
      <c r="C158" s="118" t="s">
        <v>377</v>
      </c>
      <c r="D158" s="5" t="str">
        <f t="shared" si="2"/>
        <v>Barranquilla A.MActividades financieras y de seguros</v>
      </c>
      <c r="E158" s="118" t="s">
        <v>2</v>
      </c>
      <c r="F158" s="116"/>
      <c r="G158" s="126">
        <v>15.668708199007002</v>
      </c>
    </row>
    <row r="159" spans="1:7">
      <c r="A159" s="1">
        <f>COUNTIF($B$1:B159,$A$1)</f>
        <v>14</v>
      </c>
      <c r="B159" s="1" t="s">
        <v>377</v>
      </c>
      <c r="C159" s="118" t="s">
        <v>377</v>
      </c>
      <c r="D159" s="5" t="str">
        <f t="shared" si="2"/>
        <v>Barranquilla A.MActividades profesionales, científicas, técnicas y servicios administrativos</v>
      </c>
      <c r="E159" s="118" t="s">
        <v>4</v>
      </c>
      <c r="F159" s="116"/>
      <c r="G159" s="126">
        <v>64.458575667589102</v>
      </c>
    </row>
    <row r="160" spans="1:7">
      <c r="A160" s="1">
        <f>COUNTIF($B$1:B160,$A$1)</f>
        <v>14</v>
      </c>
      <c r="B160" s="1" t="s">
        <v>377</v>
      </c>
      <c r="C160" s="118" t="s">
        <v>377</v>
      </c>
      <c r="D160" s="5" t="str">
        <f t="shared" si="2"/>
        <v>Barranquilla A.MAdministración pública y defensa, educación y atención de la salud humana</v>
      </c>
      <c r="E160" s="118" t="s">
        <v>5</v>
      </c>
      <c r="F160" s="116"/>
      <c r="G160" s="126">
        <v>104.89891721847907</v>
      </c>
    </row>
    <row r="161" spans="1:7">
      <c r="A161" s="1">
        <f>COUNTIF($B$1:B161,$A$1)</f>
        <v>14</v>
      </c>
      <c r="B161" s="1" t="s">
        <v>377</v>
      </c>
      <c r="C161" s="118" t="s">
        <v>377</v>
      </c>
      <c r="D161" s="5" t="str">
        <f t="shared" si="2"/>
        <v>Barranquilla A.MAgricultura, pesca, ganadería, caza y silvicultura</v>
      </c>
      <c r="E161" s="118" t="s">
        <v>6</v>
      </c>
      <c r="F161" s="116"/>
      <c r="G161" s="126">
        <v>3.8497940044493379</v>
      </c>
    </row>
    <row r="162" spans="1:7">
      <c r="A162" s="1">
        <f>COUNTIF($B$1:B162,$A$1)</f>
        <v>14</v>
      </c>
      <c r="B162" s="1" t="s">
        <v>377</v>
      </c>
      <c r="C162" s="118" t="s">
        <v>377</v>
      </c>
      <c r="D162" s="5" t="str">
        <f t="shared" si="2"/>
        <v>Barranquilla A.MAlojamiento y servicios de comida</v>
      </c>
      <c r="E162" s="118" t="s">
        <v>7</v>
      </c>
      <c r="F162" s="116"/>
      <c r="G162" s="126">
        <v>77.07636800545491</v>
      </c>
    </row>
    <row r="163" spans="1:7">
      <c r="A163" s="1">
        <f>COUNTIF($B$1:B163,$A$1)</f>
        <v>14</v>
      </c>
      <c r="B163" s="1" t="s">
        <v>377</v>
      </c>
      <c r="C163" s="118" t="s">
        <v>377</v>
      </c>
      <c r="D163" s="5" t="str">
        <f t="shared" si="2"/>
        <v>Barranquilla A.MComercio y reparación de vehículos</v>
      </c>
      <c r="E163" s="118" t="s">
        <v>8</v>
      </c>
      <c r="F163" s="116"/>
      <c r="G163" s="126">
        <v>215.47541979994404</v>
      </c>
    </row>
    <row r="164" spans="1:7">
      <c r="A164" s="1">
        <f>COUNTIF($B$1:B164,$A$1)</f>
        <v>14</v>
      </c>
      <c r="B164" s="1" t="s">
        <v>377</v>
      </c>
      <c r="C164" s="118" t="s">
        <v>377</v>
      </c>
      <c r="D164" s="5" t="str">
        <f t="shared" si="2"/>
        <v>Barranquilla A.MConstrucción</v>
      </c>
      <c r="E164" s="118" t="s">
        <v>9</v>
      </c>
      <c r="F164" s="116"/>
      <c r="G164" s="126">
        <v>74.452770925030975</v>
      </c>
    </row>
    <row r="165" spans="1:7">
      <c r="A165" s="1">
        <f>COUNTIF($B$1:B165,$A$1)</f>
        <v>14</v>
      </c>
      <c r="B165" s="1" t="s">
        <v>377</v>
      </c>
      <c r="C165" s="118" t="s">
        <v>377</v>
      </c>
      <c r="D165" s="5" t="str">
        <f t="shared" si="2"/>
        <v>Barranquilla A.MExplotación de Minas y Canteras</v>
      </c>
      <c r="E165" s="118" t="s">
        <v>10</v>
      </c>
      <c r="F165" s="116"/>
      <c r="G165" s="126">
        <v>0.69439178593320927</v>
      </c>
    </row>
    <row r="166" spans="1:7">
      <c r="A166" s="1">
        <f>COUNTIF($B$1:B166,$A$1)</f>
        <v>14</v>
      </c>
      <c r="B166" s="1" t="s">
        <v>377</v>
      </c>
      <c r="C166" s="118" t="s">
        <v>377</v>
      </c>
      <c r="D166" s="5" t="str">
        <f t="shared" si="2"/>
        <v>Barranquilla A.MIndustria manufacturera</v>
      </c>
      <c r="E166" s="118" t="s">
        <v>11</v>
      </c>
      <c r="F166" s="116"/>
      <c r="G166" s="126">
        <v>126.99243284986214</v>
      </c>
    </row>
    <row r="167" spans="1:7">
      <c r="A167" s="1">
        <f>COUNTIF($B$1:B167,$A$1)</f>
        <v>14</v>
      </c>
      <c r="B167" s="1" t="s">
        <v>377</v>
      </c>
      <c r="C167" s="118" t="s">
        <v>377</v>
      </c>
      <c r="D167" s="5" t="str">
        <f t="shared" si="2"/>
        <v>Barranquilla A.MInformación y telecomunicaciones</v>
      </c>
      <c r="E167" s="118" t="s">
        <v>12</v>
      </c>
      <c r="F167" s="116"/>
      <c r="G167" s="126">
        <v>18.748570205485578</v>
      </c>
    </row>
    <row r="168" spans="1:7">
      <c r="A168" s="1">
        <f>COUNTIF($B$1:B168,$A$1)</f>
        <v>14</v>
      </c>
      <c r="B168" s="1" t="s">
        <v>377</v>
      </c>
      <c r="C168" s="118" t="s">
        <v>377</v>
      </c>
      <c r="D168" s="5" t="str">
        <f t="shared" si="2"/>
        <v>Barranquilla A.MSuministro de Electricidad Gas y Agua</v>
      </c>
      <c r="E168" s="118" t="s">
        <v>14</v>
      </c>
      <c r="F168" s="116"/>
      <c r="G168" s="126">
        <v>10.105344409052819</v>
      </c>
    </row>
    <row r="169" spans="1:7">
      <c r="A169" s="1">
        <f>COUNTIF($B$1:B169,$A$1)</f>
        <v>14</v>
      </c>
      <c r="B169" s="1" t="s">
        <v>377</v>
      </c>
      <c r="C169" s="118" t="s">
        <v>377</v>
      </c>
      <c r="D169" s="5" t="str">
        <f t="shared" si="2"/>
        <v>Barranquilla A.MTransporte y almacenamiento</v>
      </c>
      <c r="E169" s="118" t="s">
        <v>15</v>
      </c>
      <c r="F169" s="116"/>
      <c r="G169" s="126">
        <v>84.799497850010056</v>
      </c>
    </row>
    <row r="170" spans="1:7">
      <c r="A170" s="1">
        <f>COUNTIF($B$1:B170,$A$1)</f>
        <v>14</v>
      </c>
      <c r="B170" s="1" t="s">
        <v>378</v>
      </c>
      <c r="C170" s="118" t="s">
        <v>378</v>
      </c>
      <c r="D170" s="5" t="str">
        <f t="shared" si="2"/>
        <v>Bucaramanga A.MActividades Inmobiliarias</v>
      </c>
      <c r="E170" s="118" t="s">
        <v>3</v>
      </c>
      <c r="F170" s="116"/>
      <c r="G170" s="126">
        <v>11.569144821083952</v>
      </c>
    </row>
    <row r="171" spans="1:7">
      <c r="A171" s="1">
        <f>COUNTIF($B$1:B171,$A$1)</f>
        <v>14</v>
      </c>
      <c r="B171" s="1" t="s">
        <v>378</v>
      </c>
      <c r="C171" s="118" t="s">
        <v>378</v>
      </c>
      <c r="D171" s="5" t="str">
        <f t="shared" si="2"/>
        <v>Bucaramanga A.MActividades artísticas, entretenimiento, recreación y otras actividades de servicios</v>
      </c>
      <c r="E171" s="118" t="s">
        <v>1</v>
      </c>
      <c r="F171" s="116"/>
      <c r="G171" s="126">
        <v>56.633499630866154</v>
      </c>
    </row>
    <row r="172" spans="1:7">
      <c r="A172" s="1">
        <f>COUNTIF($B$1:B172,$A$1)</f>
        <v>14</v>
      </c>
      <c r="B172" s="1" t="s">
        <v>378</v>
      </c>
      <c r="C172" s="118" t="s">
        <v>378</v>
      </c>
      <c r="D172" s="5" t="str">
        <f t="shared" si="2"/>
        <v>Bucaramanga A.MActividades financieras y de seguros</v>
      </c>
      <c r="E172" s="118" t="s">
        <v>2</v>
      </c>
      <c r="F172" s="116"/>
      <c r="G172" s="126">
        <v>9.9926350298921207</v>
      </c>
    </row>
    <row r="173" spans="1:7">
      <c r="A173" s="1">
        <f>COUNTIF($B$1:B173,$A$1)</f>
        <v>14</v>
      </c>
      <c r="B173" s="1" t="s">
        <v>378</v>
      </c>
      <c r="C173" s="118" t="s">
        <v>378</v>
      </c>
      <c r="D173" s="5" t="str">
        <f t="shared" si="2"/>
        <v>Bucaramanga A.MActividades profesionales, científicas, técnicas y servicios administrativos</v>
      </c>
      <c r="E173" s="118" t="s">
        <v>4</v>
      </c>
      <c r="F173" s="116"/>
      <c r="G173" s="126">
        <v>39.526154915351654</v>
      </c>
    </row>
    <row r="174" spans="1:7">
      <c r="A174" s="1">
        <f>COUNTIF($B$1:B174,$A$1)</f>
        <v>14</v>
      </c>
      <c r="B174" s="1" t="s">
        <v>378</v>
      </c>
      <c r="C174" s="118" t="s">
        <v>378</v>
      </c>
      <c r="D174" s="5" t="str">
        <f t="shared" si="2"/>
        <v>Bucaramanga A.MAdministración pública y defensa, educación y atención de la salud humana</v>
      </c>
      <c r="E174" s="118" t="s">
        <v>5</v>
      </c>
      <c r="F174" s="116"/>
      <c r="G174" s="126">
        <v>70.365654129102197</v>
      </c>
    </row>
    <row r="175" spans="1:7">
      <c r="A175" s="1">
        <f>COUNTIF($B$1:B175,$A$1)</f>
        <v>14</v>
      </c>
      <c r="B175" s="1" t="s">
        <v>378</v>
      </c>
      <c r="C175" s="118" t="s">
        <v>378</v>
      </c>
      <c r="D175" s="5" t="str">
        <f t="shared" si="2"/>
        <v>Bucaramanga A.MAgricultura, pesca, ganadería, caza y silvicultura</v>
      </c>
      <c r="E175" s="118" t="s">
        <v>6</v>
      </c>
      <c r="F175" s="116"/>
      <c r="G175" s="126">
        <v>8.6968019403384922</v>
      </c>
    </row>
    <row r="176" spans="1:7">
      <c r="A176" s="1">
        <f>COUNTIF($B$1:B176,$A$1)</f>
        <v>14</v>
      </c>
      <c r="B176" s="1" t="s">
        <v>378</v>
      </c>
      <c r="C176" s="118" t="s">
        <v>378</v>
      </c>
      <c r="D176" s="5" t="str">
        <f t="shared" si="2"/>
        <v>Bucaramanga A.MAlojamiento y servicios de comida</v>
      </c>
      <c r="E176" s="118" t="s">
        <v>7</v>
      </c>
      <c r="F176" s="116"/>
      <c r="G176" s="126">
        <v>45.095565692903513</v>
      </c>
    </row>
    <row r="177" spans="1:7">
      <c r="A177" s="1">
        <f>COUNTIF($B$1:B177,$A$1)</f>
        <v>14</v>
      </c>
      <c r="B177" s="1" t="s">
        <v>378</v>
      </c>
      <c r="C177" s="118" t="s">
        <v>378</v>
      </c>
      <c r="D177" s="5" t="str">
        <f t="shared" si="2"/>
        <v>Bucaramanga A.MComercio y reparación de vehículos</v>
      </c>
      <c r="E177" s="118" t="s">
        <v>8</v>
      </c>
      <c r="F177" s="116"/>
      <c r="G177" s="126">
        <v>123.21017274188262</v>
      </c>
    </row>
    <row r="178" spans="1:7">
      <c r="A178" s="1">
        <f>COUNTIF($B$1:B178,$A$1)</f>
        <v>14</v>
      </c>
      <c r="B178" s="1" t="s">
        <v>378</v>
      </c>
      <c r="C178" s="118" t="s">
        <v>378</v>
      </c>
      <c r="D178" s="5" t="str">
        <f t="shared" si="2"/>
        <v>Bucaramanga A.MConstrucción</v>
      </c>
      <c r="E178" s="118" t="s">
        <v>9</v>
      </c>
      <c r="F178" s="116"/>
      <c r="G178" s="126">
        <v>35.140166993265026</v>
      </c>
    </row>
    <row r="179" spans="1:7">
      <c r="A179" s="1">
        <f>COUNTIF($B$1:B179,$A$1)</f>
        <v>14</v>
      </c>
      <c r="B179" s="1" t="s">
        <v>378</v>
      </c>
      <c r="C179" s="118" t="s">
        <v>378</v>
      </c>
      <c r="D179" s="5" t="str">
        <f t="shared" si="2"/>
        <v>Bucaramanga A.MExplotación de Minas y Canteras</v>
      </c>
      <c r="E179" s="118" t="s">
        <v>10</v>
      </c>
      <c r="F179" s="116"/>
      <c r="G179" s="126">
        <v>1.2628826528423982</v>
      </c>
    </row>
    <row r="180" spans="1:7">
      <c r="A180" s="1">
        <f>COUNTIF($B$1:B180,$A$1)</f>
        <v>14</v>
      </c>
      <c r="B180" s="1" t="s">
        <v>378</v>
      </c>
      <c r="C180" s="118" t="s">
        <v>378</v>
      </c>
      <c r="D180" s="5" t="str">
        <f t="shared" si="2"/>
        <v>Bucaramanga A.MIndustria manufacturera</v>
      </c>
      <c r="E180" s="118" t="s">
        <v>11</v>
      </c>
      <c r="F180" s="116"/>
      <c r="G180" s="126">
        <v>87.484910360023392</v>
      </c>
    </row>
    <row r="181" spans="1:7">
      <c r="A181" s="1">
        <f>COUNTIF($B$1:B181,$A$1)</f>
        <v>14</v>
      </c>
      <c r="B181" s="1" t="s">
        <v>378</v>
      </c>
      <c r="C181" s="118" t="s">
        <v>378</v>
      </c>
      <c r="D181" s="5" t="str">
        <f t="shared" si="2"/>
        <v>Bucaramanga A.MInformación y telecomunicaciones</v>
      </c>
      <c r="E181" s="118" t="s">
        <v>12</v>
      </c>
      <c r="F181" s="116"/>
      <c r="G181" s="126">
        <v>9.1375219434642165</v>
      </c>
    </row>
    <row r="182" spans="1:7">
      <c r="A182" s="1">
        <f>COUNTIF($B$1:B182,$A$1)</f>
        <v>14</v>
      </c>
      <c r="B182" s="1" t="s">
        <v>378</v>
      </c>
      <c r="C182" s="118" t="s">
        <v>378</v>
      </c>
      <c r="D182" s="5" t="str">
        <f t="shared" si="2"/>
        <v>Bucaramanga A.MSuministro de Electricidad Gas y Agua</v>
      </c>
      <c r="E182" s="118" t="s">
        <v>14</v>
      </c>
      <c r="F182" s="116"/>
      <c r="G182" s="126">
        <v>5.6887148250653592</v>
      </c>
    </row>
    <row r="183" spans="1:7">
      <c r="A183" s="1">
        <f>COUNTIF($B$1:B183,$A$1)</f>
        <v>14</v>
      </c>
      <c r="B183" s="1" t="s">
        <v>378</v>
      </c>
      <c r="C183" s="118" t="s">
        <v>378</v>
      </c>
      <c r="D183" s="5" t="str">
        <f t="shared" si="2"/>
        <v>Bucaramanga A.MTransporte y almacenamiento</v>
      </c>
      <c r="E183" s="118" t="s">
        <v>15</v>
      </c>
      <c r="F183" s="116"/>
      <c r="G183" s="126">
        <v>47.807110439161569</v>
      </c>
    </row>
    <row r="184" spans="1:7">
      <c r="A184" s="1">
        <f>COUNTIF($B$1:B184,$A$1)</f>
        <v>14</v>
      </c>
      <c r="B184" s="1" t="s">
        <v>379</v>
      </c>
      <c r="C184" s="118" t="s">
        <v>379</v>
      </c>
      <c r="D184" s="5" t="str">
        <f t="shared" si="2"/>
        <v>SincelejoActividades Inmobiliarias</v>
      </c>
      <c r="E184" s="118" t="s">
        <v>3</v>
      </c>
      <c r="F184" s="116"/>
      <c r="G184" s="126">
        <v>0.68853560633073552</v>
      </c>
    </row>
    <row r="185" spans="1:7">
      <c r="A185" s="1">
        <f>COUNTIF($B$1:B185,$A$1)</f>
        <v>14</v>
      </c>
      <c r="B185" s="1" t="s">
        <v>379</v>
      </c>
      <c r="C185" s="118" t="s">
        <v>379</v>
      </c>
      <c r="D185" s="5" t="str">
        <f t="shared" si="2"/>
        <v>SincelejoActividades artísticas, entretenimiento, recreación y otras actividades de servicios</v>
      </c>
      <c r="E185" s="118" t="s">
        <v>1</v>
      </c>
      <c r="F185" s="116"/>
      <c r="G185" s="126">
        <v>16.043528025249479</v>
      </c>
    </row>
    <row r="186" spans="1:7">
      <c r="A186" s="1">
        <f>COUNTIF($B$1:B186,$A$1)</f>
        <v>14</v>
      </c>
      <c r="B186" s="1" t="s">
        <v>379</v>
      </c>
      <c r="C186" s="118" t="s">
        <v>379</v>
      </c>
      <c r="D186" s="5" t="str">
        <f t="shared" si="2"/>
        <v>SincelejoActividades financieras y de seguros</v>
      </c>
      <c r="E186" s="118" t="s">
        <v>2</v>
      </c>
      <c r="F186" s="116"/>
      <c r="G186" s="126">
        <v>1.7529610214288223</v>
      </c>
    </row>
    <row r="187" spans="1:7">
      <c r="A187" s="1">
        <f>COUNTIF($B$1:B187,$A$1)</f>
        <v>14</v>
      </c>
      <c r="B187" s="1" t="s">
        <v>379</v>
      </c>
      <c r="C187" s="118" t="s">
        <v>379</v>
      </c>
      <c r="D187" s="5" t="str">
        <f t="shared" si="2"/>
        <v>SincelejoActividades profesionales, científicas, técnicas y servicios administrativos</v>
      </c>
      <c r="E187" s="118" t="s">
        <v>4</v>
      </c>
      <c r="F187" s="116"/>
      <c r="G187" s="126">
        <v>5.6955429414632848</v>
      </c>
    </row>
    <row r="188" spans="1:7">
      <c r="A188" s="1">
        <f>COUNTIF($B$1:B188,$A$1)</f>
        <v>14</v>
      </c>
      <c r="B188" s="1" t="s">
        <v>379</v>
      </c>
      <c r="C188" s="118" t="s">
        <v>379</v>
      </c>
      <c r="D188" s="5" t="str">
        <f t="shared" si="2"/>
        <v>SincelejoAdministración pública y defensa, educación y atención de la salud humana</v>
      </c>
      <c r="E188" s="118" t="s">
        <v>5</v>
      </c>
      <c r="F188" s="116"/>
      <c r="G188" s="126">
        <v>18.116018548071469</v>
      </c>
    </row>
    <row r="189" spans="1:7">
      <c r="A189" s="1">
        <f>COUNTIF($B$1:B189,$A$1)</f>
        <v>14</v>
      </c>
      <c r="B189" s="1" t="s">
        <v>379</v>
      </c>
      <c r="C189" s="118" t="s">
        <v>379</v>
      </c>
      <c r="D189" s="5" t="str">
        <f t="shared" si="2"/>
        <v>SincelejoAgricultura, pesca, ganadería, caza y silvicultura</v>
      </c>
      <c r="E189" s="118" t="s">
        <v>6</v>
      </c>
      <c r="F189" s="116"/>
      <c r="G189" s="126">
        <v>1.3990703943867309</v>
      </c>
    </row>
    <row r="190" spans="1:7">
      <c r="A190" s="1">
        <f>COUNTIF($B$1:B190,$A$1)</f>
        <v>14</v>
      </c>
      <c r="B190" s="1" t="s">
        <v>379</v>
      </c>
      <c r="C190" s="118" t="s">
        <v>379</v>
      </c>
      <c r="D190" s="5" t="str">
        <f t="shared" si="2"/>
        <v>SincelejoAlojamiento y servicios de comida</v>
      </c>
      <c r="E190" s="118" t="s">
        <v>7</v>
      </c>
      <c r="F190" s="116"/>
      <c r="G190" s="126">
        <v>11.368374586576811</v>
      </c>
    </row>
    <row r="191" spans="1:7">
      <c r="A191" s="1">
        <f>COUNTIF($B$1:B191,$A$1)</f>
        <v>14</v>
      </c>
      <c r="B191" s="1" t="s">
        <v>379</v>
      </c>
      <c r="C191" s="118" t="s">
        <v>379</v>
      </c>
      <c r="D191" s="5" t="str">
        <f t="shared" si="2"/>
        <v>SincelejoComercio y reparación de vehículos</v>
      </c>
      <c r="E191" s="118" t="s">
        <v>8</v>
      </c>
      <c r="F191" s="116"/>
      <c r="G191" s="126">
        <v>33.697549488251155</v>
      </c>
    </row>
    <row r="192" spans="1:7">
      <c r="A192" s="1">
        <f>COUNTIF($B$1:B192,$A$1)</f>
        <v>14</v>
      </c>
      <c r="B192" s="1" t="s">
        <v>379</v>
      </c>
      <c r="C192" s="118" t="s">
        <v>379</v>
      </c>
      <c r="D192" s="5" t="str">
        <f t="shared" si="2"/>
        <v>SincelejoConstrucción</v>
      </c>
      <c r="E192" s="118" t="s">
        <v>9</v>
      </c>
      <c r="F192" s="116"/>
      <c r="G192" s="126">
        <v>9.7768808338659756</v>
      </c>
    </row>
    <row r="193" spans="1:7">
      <c r="A193" s="1">
        <f>COUNTIF($B$1:B193,$A$1)</f>
        <v>14</v>
      </c>
      <c r="B193" s="1" t="s">
        <v>379</v>
      </c>
      <c r="C193" s="118" t="s">
        <v>379</v>
      </c>
      <c r="D193" s="5" t="str">
        <f t="shared" si="2"/>
        <v>SincelejoExplotación de Minas y Canteras</v>
      </c>
      <c r="E193" s="118" t="s">
        <v>10</v>
      </c>
      <c r="F193" s="116"/>
      <c r="G193" s="126">
        <v>0.19719440975082095</v>
      </c>
    </row>
    <row r="194" spans="1:7">
      <c r="A194" s="1">
        <f>COUNTIF($B$1:B194,$A$1)</f>
        <v>14</v>
      </c>
      <c r="B194" s="1" t="s">
        <v>379</v>
      </c>
      <c r="C194" s="118" t="s">
        <v>379</v>
      </c>
      <c r="D194" s="5" t="str">
        <f t="shared" si="2"/>
        <v>SincelejoIndustria manufacturera</v>
      </c>
      <c r="E194" s="118" t="s">
        <v>11</v>
      </c>
      <c r="F194" s="116"/>
      <c r="G194" s="126">
        <v>12.553986869568202</v>
      </c>
    </row>
    <row r="195" spans="1:7">
      <c r="A195" s="1">
        <f>COUNTIF($B$1:B195,$A$1)</f>
        <v>14</v>
      </c>
      <c r="B195" s="1" t="s">
        <v>379</v>
      </c>
      <c r="C195" s="118" t="s">
        <v>379</v>
      </c>
      <c r="D195" s="5" t="str">
        <f t="shared" ref="D195:D258" si="3">C195&amp;E195</f>
        <v>SincelejoInformación y telecomunicaciones</v>
      </c>
      <c r="E195" s="118" t="s">
        <v>12</v>
      </c>
      <c r="F195" s="116"/>
      <c r="G195" s="126">
        <v>1.8392955312868084</v>
      </c>
    </row>
    <row r="196" spans="1:7">
      <c r="A196" s="1">
        <f>COUNTIF($B$1:B196,$A$1)</f>
        <v>14</v>
      </c>
      <c r="B196" s="1" t="s">
        <v>379</v>
      </c>
      <c r="C196" s="118" t="s">
        <v>379</v>
      </c>
      <c r="D196" s="5" t="str">
        <f t="shared" si="3"/>
        <v>SincelejoSuministro de Electricidad Gas y Agua</v>
      </c>
      <c r="E196" s="118" t="s">
        <v>14</v>
      </c>
      <c r="F196" s="116"/>
      <c r="G196" s="126">
        <v>1.4077794685949179</v>
      </c>
    </row>
    <row r="197" spans="1:7">
      <c r="A197" s="1">
        <f>COUNTIF($B$1:B197,$A$1)</f>
        <v>14</v>
      </c>
      <c r="B197" s="1" t="s">
        <v>379</v>
      </c>
      <c r="C197" s="118" t="s">
        <v>379</v>
      </c>
      <c r="D197" s="5" t="str">
        <f t="shared" si="3"/>
        <v>SincelejoTransporte y almacenamiento</v>
      </c>
      <c r="E197" s="118" t="s">
        <v>15</v>
      </c>
      <c r="F197" s="116"/>
      <c r="G197" s="126">
        <v>14.991320492296314</v>
      </c>
    </row>
    <row r="198" spans="1:7">
      <c r="A198" s="1">
        <f>COUNTIF($B$1:B198,$A$1)</f>
        <v>14</v>
      </c>
      <c r="B198" s="1" t="s">
        <v>380</v>
      </c>
      <c r="C198" s="118" t="s">
        <v>380</v>
      </c>
      <c r="D198" s="5" t="str">
        <f t="shared" si="3"/>
        <v>IbaguéActividades Inmobiliarias</v>
      </c>
      <c r="E198" s="118" t="s">
        <v>3</v>
      </c>
      <c r="F198" s="116"/>
      <c r="G198" s="126">
        <v>3.9525769726434787</v>
      </c>
    </row>
    <row r="199" spans="1:7">
      <c r="A199" s="1">
        <f>COUNTIF($B$1:B199,$A$1)</f>
        <v>14</v>
      </c>
      <c r="B199" s="1" t="s">
        <v>380</v>
      </c>
      <c r="C199" s="118" t="s">
        <v>380</v>
      </c>
      <c r="D199" s="5" t="str">
        <f t="shared" si="3"/>
        <v>IbaguéActividades artísticas, entretenimiento, recreación y otras actividades de servicios</v>
      </c>
      <c r="E199" s="118" t="s">
        <v>1</v>
      </c>
      <c r="F199" s="116"/>
      <c r="G199" s="126">
        <v>23.416263021130856</v>
      </c>
    </row>
    <row r="200" spans="1:7">
      <c r="A200" s="1">
        <f>COUNTIF($B$1:B200,$A$1)</f>
        <v>14</v>
      </c>
      <c r="B200" s="1" t="s">
        <v>380</v>
      </c>
      <c r="C200" s="118" t="s">
        <v>380</v>
      </c>
      <c r="D200" s="5" t="str">
        <f t="shared" si="3"/>
        <v>IbaguéActividades financieras y de seguros</v>
      </c>
      <c r="E200" s="118" t="s">
        <v>2</v>
      </c>
      <c r="F200" s="116"/>
      <c r="G200" s="126">
        <v>3.7448029577251645</v>
      </c>
    </row>
    <row r="201" spans="1:7">
      <c r="A201" s="1">
        <f>COUNTIF($B$1:B201,$A$1)</f>
        <v>14</v>
      </c>
      <c r="B201" s="1" t="s">
        <v>380</v>
      </c>
      <c r="C201" s="118" t="s">
        <v>380</v>
      </c>
      <c r="D201" s="5" t="str">
        <f t="shared" si="3"/>
        <v>IbaguéActividades profesionales, científicas, técnicas y servicios administrativos</v>
      </c>
      <c r="E201" s="118" t="s">
        <v>4</v>
      </c>
      <c r="F201" s="116"/>
      <c r="G201" s="126">
        <v>15.676985650020999</v>
      </c>
    </row>
    <row r="202" spans="1:7">
      <c r="A202" s="1">
        <f>COUNTIF($B$1:B202,$A$1)</f>
        <v>14</v>
      </c>
      <c r="B202" s="1" t="s">
        <v>380</v>
      </c>
      <c r="C202" s="118" t="s">
        <v>380</v>
      </c>
      <c r="D202" s="5" t="str">
        <f t="shared" si="3"/>
        <v>IbaguéAdministración pública y defensa, educación y atención de la salud humana</v>
      </c>
      <c r="E202" s="118" t="s">
        <v>5</v>
      </c>
      <c r="F202" s="116"/>
      <c r="G202" s="126">
        <v>36.165246264860606</v>
      </c>
    </row>
    <row r="203" spans="1:7">
      <c r="A203" s="1">
        <f>COUNTIF($B$1:B203,$A$1)</f>
        <v>14</v>
      </c>
      <c r="B203" s="1" t="s">
        <v>380</v>
      </c>
      <c r="C203" s="118" t="s">
        <v>380</v>
      </c>
      <c r="D203" s="5" t="str">
        <f t="shared" si="3"/>
        <v>IbaguéAgricultura, pesca, ganadería, caza y silvicultura</v>
      </c>
      <c r="E203" s="118" t="s">
        <v>6</v>
      </c>
      <c r="F203" s="116"/>
      <c r="G203" s="126">
        <v>3.9080465672028621</v>
      </c>
    </row>
    <row r="204" spans="1:7">
      <c r="A204" s="1">
        <f>COUNTIF($B$1:B204,$A$1)</f>
        <v>14</v>
      </c>
      <c r="B204" s="1" t="s">
        <v>380</v>
      </c>
      <c r="C204" s="118" t="s">
        <v>380</v>
      </c>
      <c r="D204" s="5" t="str">
        <f t="shared" si="3"/>
        <v>IbaguéAlojamiento y servicios de comida</v>
      </c>
      <c r="E204" s="118" t="s">
        <v>7</v>
      </c>
      <c r="F204" s="116"/>
      <c r="G204" s="126">
        <v>21.475068483054937</v>
      </c>
    </row>
    <row r="205" spans="1:7">
      <c r="A205" s="1">
        <f>COUNTIF($B$1:B205,$A$1)</f>
        <v>14</v>
      </c>
      <c r="B205" s="1" t="s">
        <v>380</v>
      </c>
      <c r="C205" s="118" t="s">
        <v>380</v>
      </c>
      <c r="D205" s="5" t="str">
        <f t="shared" si="3"/>
        <v>IbaguéComercio y reparación de vehículos</v>
      </c>
      <c r="E205" s="118" t="s">
        <v>8</v>
      </c>
      <c r="F205" s="116"/>
      <c r="G205" s="126">
        <v>55.56759214909593</v>
      </c>
    </row>
    <row r="206" spans="1:7">
      <c r="A206" s="1">
        <f>COUNTIF($B$1:B206,$A$1)</f>
        <v>14</v>
      </c>
      <c r="B206" s="1" t="s">
        <v>380</v>
      </c>
      <c r="C206" s="118" t="s">
        <v>380</v>
      </c>
      <c r="D206" s="5" t="str">
        <f t="shared" si="3"/>
        <v>IbaguéConstrucción</v>
      </c>
      <c r="E206" s="118" t="s">
        <v>9</v>
      </c>
      <c r="F206" s="116"/>
      <c r="G206" s="126">
        <v>19.46429198508865</v>
      </c>
    </row>
    <row r="207" spans="1:7">
      <c r="A207" s="1">
        <f>COUNTIF($B$1:B207,$A$1)</f>
        <v>14</v>
      </c>
      <c r="B207" s="1" t="s">
        <v>380</v>
      </c>
      <c r="C207" s="118" t="s">
        <v>380</v>
      </c>
      <c r="D207" s="5" t="str">
        <f t="shared" si="3"/>
        <v>IbaguéExplotación de Minas y Canteras</v>
      </c>
      <c r="E207" s="118" t="s">
        <v>10</v>
      </c>
      <c r="F207" s="116"/>
      <c r="G207" s="126">
        <v>0.39593441278695857</v>
      </c>
    </row>
    <row r="208" spans="1:7">
      <c r="A208" s="1">
        <f>COUNTIF($B$1:B208,$A$1)</f>
        <v>14</v>
      </c>
      <c r="B208" s="1" t="s">
        <v>380</v>
      </c>
      <c r="C208" s="118" t="s">
        <v>380</v>
      </c>
      <c r="D208" s="5" t="str">
        <f t="shared" si="3"/>
        <v>IbaguéIndustria manufacturera</v>
      </c>
      <c r="E208" s="118" t="s">
        <v>11</v>
      </c>
      <c r="F208" s="116"/>
      <c r="G208" s="126">
        <v>27.403435609867184</v>
      </c>
    </row>
    <row r="209" spans="1:7">
      <c r="A209" s="1">
        <f>COUNTIF($B$1:B209,$A$1)</f>
        <v>14</v>
      </c>
      <c r="B209" s="1" t="s">
        <v>380</v>
      </c>
      <c r="C209" s="118" t="s">
        <v>380</v>
      </c>
      <c r="D209" s="5" t="str">
        <f t="shared" si="3"/>
        <v>IbaguéInformación y telecomunicaciones</v>
      </c>
      <c r="E209" s="118" t="s">
        <v>12</v>
      </c>
      <c r="F209" s="116"/>
      <c r="G209" s="126">
        <v>4.2694571035362507</v>
      </c>
    </row>
    <row r="210" spans="1:7">
      <c r="A210" s="1">
        <f>COUNTIF($B$1:B210,$A$1)</f>
        <v>14</v>
      </c>
      <c r="B210" s="1" t="s">
        <v>380</v>
      </c>
      <c r="C210" s="118" t="s">
        <v>380</v>
      </c>
      <c r="D210" s="5" t="str">
        <f t="shared" si="3"/>
        <v>IbaguéSuministro de Electricidad Gas y Agua</v>
      </c>
      <c r="E210" s="118" t="s">
        <v>14</v>
      </c>
      <c r="F210" s="116"/>
      <c r="G210" s="126">
        <v>2.8793098432467259</v>
      </c>
    </row>
    <row r="211" spans="1:7">
      <c r="A211" s="1">
        <f>COUNTIF($B$1:B211,$A$1)</f>
        <v>14</v>
      </c>
      <c r="B211" s="1" t="s">
        <v>380</v>
      </c>
      <c r="C211" s="118" t="s">
        <v>380</v>
      </c>
      <c r="D211" s="5" t="str">
        <f t="shared" si="3"/>
        <v>IbaguéTransporte y almacenamiento</v>
      </c>
      <c r="E211" s="118" t="s">
        <v>15</v>
      </c>
      <c r="F211" s="116"/>
      <c r="G211" s="126">
        <v>15.347162147470746</v>
      </c>
    </row>
    <row r="212" spans="1:7">
      <c r="A212" s="1">
        <f>COUNTIF($B$1:B212,$A$1)</f>
        <v>14</v>
      </c>
      <c r="B212" s="1" t="s">
        <v>381</v>
      </c>
      <c r="C212" s="118" t="s">
        <v>381</v>
      </c>
      <c r="D212" s="5" t="str">
        <f t="shared" si="3"/>
        <v>Cali A.MActividades Inmobiliarias</v>
      </c>
      <c r="E212" s="118" t="s">
        <v>3</v>
      </c>
      <c r="F212" s="116"/>
      <c r="G212" s="126">
        <v>23.900151316503486</v>
      </c>
    </row>
    <row r="213" spans="1:7">
      <c r="A213" s="1">
        <f>COUNTIF($B$1:B213,$A$1)</f>
        <v>14</v>
      </c>
      <c r="B213" s="1" t="s">
        <v>381</v>
      </c>
      <c r="C213" s="118" t="s">
        <v>381</v>
      </c>
      <c r="D213" s="5" t="str">
        <f t="shared" si="3"/>
        <v>Cali A.MActividades artísticas, entretenimiento, recreación y otras actividades de servicios</v>
      </c>
      <c r="E213" s="118" t="s">
        <v>1</v>
      </c>
      <c r="F213" s="116"/>
      <c r="G213" s="126">
        <v>139.82216116351069</v>
      </c>
    </row>
    <row r="214" spans="1:7">
      <c r="A214" s="1">
        <f>COUNTIF($B$1:B214,$A$1)</f>
        <v>14</v>
      </c>
      <c r="B214" s="1" t="s">
        <v>381</v>
      </c>
      <c r="C214" s="118" t="s">
        <v>381</v>
      </c>
      <c r="D214" s="5" t="str">
        <f t="shared" si="3"/>
        <v>Cali A.MActividades financieras y de seguros</v>
      </c>
      <c r="E214" s="118" t="s">
        <v>2</v>
      </c>
      <c r="F214" s="116"/>
      <c r="G214" s="126">
        <v>25.671672316066921</v>
      </c>
    </row>
    <row r="215" spans="1:7">
      <c r="A215" s="1">
        <f>COUNTIF($B$1:B215,$A$1)</f>
        <v>14</v>
      </c>
      <c r="B215" s="1" t="s">
        <v>381</v>
      </c>
      <c r="C215" s="118" t="s">
        <v>381</v>
      </c>
      <c r="D215" s="5" t="str">
        <f t="shared" si="3"/>
        <v>Cali A.MActividades profesionales, científicas, técnicas y servicios administrativos</v>
      </c>
      <c r="E215" s="118" t="s">
        <v>4</v>
      </c>
      <c r="F215" s="116"/>
      <c r="G215" s="126">
        <v>97.50970039975671</v>
      </c>
    </row>
    <row r="216" spans="1:7">
      <c r="A216" s="1">
        <f>COUNTIF($B$1:B216,$A$1)</f>
        <v>14</v>
      </c>
      <c r="B216" s="1" t="s">
        <v>381</v>
      </c>
      <c r="C216" s="118" t="s">
        <v>381</v>
      </c>
      <c r="D216" s="5" t="str">
        <f t="shared" si="3"/>
        <v>Cali A.MAdministración pública y defensa, educación y atención de la salud humana</v>
      </c>
      <c r="E216" s="118" t="s">
        <v>5</v>
      </c>
      <c r="F216" s="116"/>
      <c r="G216" s="126">
        <v>160.169496379577</v>
      </c>
    </row>
    <row r="217" spans="1:7">
      <c r="A217" s="1">
        <f>COUNTIF($B$1:B217,$A$1)</f>
        <v>14</v>
      </c>
      <c r="B217" s="1" t="s">
        <v>381</v>
      </c>
      <c r="C217" s="118" t="s">
        <v>381</v>
      </c>
      <c r="D217" s="5" t="str">
        <f t="shared" si="3"/>
        <v>Cali A.MAgricultura, pesca, ganadería, caza y silvicultura</v>
      </c>
      <c r="E217" s="118" t="s">
        <v>6</v>
      </c>
      <c r="F217" s="116"/>
      <c r="G217" s="126">
        <v>6.9034906640544964</v>
      </c>
    </row>
    <row r="218" spans="1:7">
      <c r="A218" s="1">
        <f>COUNTIF($B$1:B218,$A$1)</f>
        <v>14</v>
      </c>
      <c r="B218" s="1" t="s">
        <v>381</v>
      </c>
      <c r="C218" s="118" t="s">
        <v>381</v>
      </c>
      <c r="D218" s="5" t="str">
        <f t="shared" si="3"/>
        <v>Cali A.MAlojamiento y servicios de comida</v>
      </c>
      <c r="E218" s="118" t="s">
        <v>7</v>
      </c>
      <c r="F218" s="116"/>
      <c r="G218" s="126">
        <v>98.128046994338277</v>
      </c>
    </row>
    <row r="219" spans="1:7">
      <c r="A219" s="1">
        <f>COUNTIF($B$1:B219,$A$1)</f>
        <v>14</v>
      </c>
      <c r="B219" s="1" t="s">
        <v>381</v>
      </c>
      <c r="C219" s="118" t="s">
        <v>381</v>
      </c>
      <c r="D219" s="5" t="str">
        <f t="shared" si="3"/>
        <v>Cali A.MComercio y reparación de vehículos</v>
      </c>
      <c r="E219" s="118" t="s">
        <v>8</v>
      </c>
      <c r="F219" s="116"/>
      <c r="G219" s="126">
        <v>276.75689053221106</v>
      </c>
    </row>
    <row r="220" spans="1:7">
      <c r="A220" s="1">
        <f>COUNTIF($B$1:B220,$A$1)</f>
        <v>14</v>
      </c>
      <c r="B220" s="1" t="s">
        <v>381</v>
      </c>
      <c r="C220" s="118" t="s">
        <v>381</v>
      </c>
      <c r="D220" s="5" t="str">
        <f t="shared" si="3"/>
        <v>Cali A.MConstrucción</v>
      </c>
      <c r="E220" s="118" t="s">
        <v>9</v>
      </c>
      <c r="F220" s="116"/>
      <c r="G220" s="126">
        <v>90.649846157806678</v>
      </c>
    </row>
    <row r="221" spans="1:7">
      <c r="A221" s="1">
        <f>COUNTIF($B$1:B221,$A$1)</f>
        <v>14</v>
      </c>
      <c r="B221" s="1" t="s">
        <v>381</v>
      </c>
      <c r="C221" s="118" t="s">
        <v>381</v>
      </c>
      <c r="D221" s="5" t="str">
        <f t="shared" si="3"/>
        <v>Cali A.MExplotación de Minas y Canteras</v>
      </c>
      <c r="E221" s="118" t="s">
        <v>10</v>
      </c>
      <c r="F221" s="116"/>
      <c r="G221" s="126">
        <v>0.66636614087965029</v>
      </c>
    </row>
    <row r="222" spans="1:7">
      <c r="A222" s="1">
        <f>COUNTIF($B$1:B222,$A$1)</f>
        <v>14</v>
      </c>
      <c r="B222" s="1" t="s">
        <v>381</v>
      </c>
      <c r="C222" s="118" t="s">
        <v>381</v>
      </c>
      <c r="D222" s="5" t="str">
        <f t="shared" si="3"/>
        <v>Cali A.MIndustria manufacturera</v>
      </c>
      <c r="E222" s="118" t="s">
        <v>11</v>
      </c>
      <c r="F222" s="116"/>
      <c r="G222" s="126">
        <v>209.5437352324048</v>
      </c>
    </row>
    <row r="223" spans="1:7">
      <c r="A223" s="1">
        <f>COUNTIF($B$1:B223,$A$1)</f>
        <v>14</v>
      </c>
      <c r="B223" s="1" t="s">
        <v>381</v>
      </c>
      <c r="C223" s="118" t="s">
        <v>381</v>
      </c>
      <c r="D223" s="5" t="str">
        <f t="shared" si="3"/>
        <v>Cali A.MInformación y telecomunicaciones</v>
      </c>
      <c r="E223" s="118" t="s">
        <v>12</v>
      </c>
      <c r="F223" s="116"/>
      <c r="G223" s="126">
        <v>20.958413290242621</v>
      </c>
    </row>
    <row r="224" spans="1:7">
      <c r="A224" s="1">
        <f>COUNTIF($B$1:B224,$A$1)</f>
        <v>14</v>
      </c>
      <c r="B224" s="1" t="s">
        <v>381</v>
      </c>
      <c r="C224" s="118" t="s">
        <v>381</v>
      </c>
      <c r="D224" s="5" t="str">
        <f t="shared" si="3"/>
        <v>Cali A.MSuministro de Electricidad Gas y Agua</v>
      </c>
      <c r="E224" s="118" t="s">
        <v>14</v>
      </c>
      <c r="F224" s="116"/>
      <c r="G224" s="126">
        <v>12.76167871662885</v>
      </c>
    </row>
    <row r="225" spans="1:7">
      <c r="A225" s="1">
        <f>COUNTIF($B$1:B225,$A$1)</f>
        <v>14</v>
      </c>
      <c r="B225" s="1" t="s">
        <v>381</v>
      </c>
      <c r="C225" s="118" t="s">
        <v>381</v>
      </c>
      <c r="D225" s="5" t="str">
        <f t="shared" si="3"/>
        <v>Cali A.MTransporte y almacenamiento</v>
      </c>
      <c r="E225" s="118" t="s">
        <v>15</v>
      </c>
      <c r="F225" s="116"/>
      <c r="G225" s="126">
        <v>91.785288487676112</v>
      </c>
    </row>
    <row r="226" spans="1:7">
      <c r="A226" s="1">
        <f>COUNTIF($B$1:B226,$A$1)</f>
        <v>14</v>
      </c>
      <c r="B226" s="1" t="s">
        <v>382</v>
      </c>
      <c r="C226" s="118" t="s">
        <v>382</v>
      </c>
      <c r="D226" s="5" t="str">
        <f t="shared" si="3"/>
        <v>Bogotá D.CActividades Inmobiliarias</v>
      </c>
      <c r="E226" s="118" t="s">
        <v>3</v>
      </c>
      <c r="F226" s="116"/>
      <c r="G226" s="126">
        <v>107.26423963522448</v>
      </c>
    </row>
    <row r="227" spans="1:7">
      <c r="A227" s="1">
        <f>COUNTIF($B$1:B227,$A$1)</f>
        <v>14</v>
      </c>
      <c r="B227" s="1" t="s">
        <v>382</v>
      </c>
      <c r="C227" s="118" t="s">
        <v>382</v>
      </c>
      <c r="D227" s="5" t="str">
        <f t="shared" si="3"/>
        <v>Bogotá D.CActividades artísticas, entretenimiento, recreación y otras actividades de servicios</v>
      </c>
      <c r="E227" s="118" t="s">
        <v>1</v>
      </c>
      <c r="F227" s="116"/>
      <c r="G227" s="126">
        <v>399.81635978055897</v>
      </c>
    </row>
    <row r="228" spans="1:7">
      <c r="A228" s="1">
        <f>COUNTIF($B$1:B228,$A$1)</f>
        <v>14</v>
      </c>
      <c r="B228" s="1" t="s">
        <v>382</v>
      </c>
      <c r="C228" s="118" t="s">
        <v>382</v>
      </c>
      <c r="D228" s="5" t="str">
        <f t="shared" si="3"/>
        <v>Bogotá D.CActividades financieras y de seguros</v>
      </c>
      <c r="E228" s="118" t="s">
        <v>2</v>
      </c>
      <c r="F228" s="116"/>
      <c r="G228" s="126">
        <v>129.67961393769897</v>
      </c>
    </row>
    <row r="229" spans="1:7">
      <c r="A229" s="1">
        <f>COUNTIF($B$1:B229,$A$1)</f>
        <v>14</v>
      </c>
      <c r="B229" s="1" t="s">
        <v>382</v>
      </c>
      <c r="C229" s="118" t="s">
        <v>382</v>
      </c>
      <c r="D229" s="5" t="str">
        <f t="shared" si="3"/>
        <v>Bogotá D.CActividades profesionales, científicas, técnicas y servicios administrativos</v>
      </c>
      <c r="E229" s="118" t="s">
        <v>4</v>
      </c>
      <c r="F229" s="116"/>
      <c r="G229" s="126">
        <v>465.90187772957472</v>
      </c>
    </row>
    <row r="230" spans="1:7">
      <c r="A230" s="1">
        <f>COUNTIF($B$1:B230,$A$1)</f>
        <v>14</v>
      </c>
      <c r="B230" s="1" t="s">
        <v>382</v>
      </c>
      <c r="C230" s="118" t="s">
        <v>382</v>
      </c>
      <c r="D230" s="5" t="str">
        <f t="shared" si="3"/>
        <v>Bogotá D.CAdministración pública y defensa, educación y atención de la salud humana</v>
      </c>
      <c r="E230" s="118" t="s">
        <v>5</v>
      </c>
      <c r="F230" s="116"/>
      <c r="G230" s="126">
        <v>606.61147232008489</v>
      </c>
    </row>
    <row r="231" spans="1:7">
      <c r="A231" s="1">
        <f>COUNTIF($B$1:B231,$A$1)</f>
        <v>14</v>
      </c>
      <c r="B231" s="1" t="s">
        <v>382</v>
      </c>
      <c r="C231" s="118" t="s">
        <v>382</v>
      </c>
      <c r="D231" s="5" t="str">
        <f t="shared" si="3"/>
        <v>Bogotá D.CAgricultura, pesca, ganadería, caza y silvicultura</v>
      </c>
      <c r="E231" s="118" t="s">
        <v>6</v>
      </c>
      <c r="F231" s="116"/>
      <c r="G231" s="126">
        <v>16.981264385076329</v>
      </c>
    </row>
    <row r="232" spans="1:7">
      <c r="A232" s="1">
        <f>COUNTIF($B$1:B232,$A$1)</f>
        <v>14</v>
      </c>
      <c r="B232" s="1" t="s">
        <v>382</v>
      </c>
      <c r="C232" s="118" t="s">
        <v>382</v>
      </c>
      <c r="D232" s="5" t="str">
        <f t="shared" si="3"/>
        <v>Bogotá D.CAlojamiento y servicios de comida</v>
      </c>
      <c r="E232" s="118" t="s">
        <v>7</v>
      </c>
      <c r="F232" s="116"/>
      <c r="G232" s="126">
        <v>302.79614060397745</v>
      </c>
    </row>
    <row r="233" spans="1:7">
      <c r="A233" s="1">
        <f>COUNTIF($B$1:B233,$A$1)</f>
        <v>14</v>
      </c>
      <c r="B233" s="1" t="s">
        <v>382</v>
      </c>
      <c r="C233" s="118" t="s">
        <v>382</v>
      </c>
      <c r="D233" s="5" t="str">
        <f t="shared" si="3"/>
        <v>Bogotá D.CComercio y reparación de vehículos</v>
      </c>
      <c r="E233" s="118" t="s">
        <v>8</v>
      </c>
      <c r="F233" s="116"/>
      <c r="G233" s="126">
        <v>838.35053216838639</v>
      </c>
    </row>
    <row r="234" spans="1:7">
      <c r="A234" s="1">
        <f>COUNTIF($B$1:B234,$A$1)</f>
        <v>14</v>
      </c>
      <c r="B234" s="1" t="s">
        <v>382</v>
      </c>
      <c r="C234" s="118" t="s">
        <v>382</v>
      </c>
      <c r="D234" s="5" t="str">
        <f t="shared" si="3"/>
        <v>Bogotá D.CConstrucción</v>
      </c>
      <c r="E234" s="118" t="s">
        <v>9</v>
      </c>
      <c r="F234" s="116"/>
      <c r="G234" s="126">
        <v>293.30039754492958</v>
      </c>
    </row>
    <row r="235" spans="1:7">
      <c r="A235" s="1">
        <f>COUNTIF($B$1:B235,$A$1)</f>
        <v>14</v>
      </c>
      <c r="B235" s="1" t="s">
        <v>382</v>
      </c>
      <c r="C235" s="118" t="s">
        <v>382</v>
      </c>
      <c r="D235" s="5" t="str">
        <f t="shared" si="3"/>
        <v>Bogotá D.CExplotación de Minas y Canteras</v>
      </c>
      <c r="E235" s="118" t="s">
        <v>10</v>
      </c>
      <c r="F235" s="116"/>
      <c r="G235" s="126">
        <v>13.247758715497518</v>
      </c>
    </row>
    <row r="236" spans="1:7">
      <c r="A236" s="1">
        <f>COUNTIF($B$1:B236,$A$1)</f>
        <v>14</v>
      </c>
      <c r="B236" s="1" t="s">
        <v>382</v>
      </c>
      <c r="C236" s="118" t="s">
        <v>382</v>
      </c>
      <c r="D236" s="5" t="str">
        <f t="shared" si="3"/>
        <v>Bogotá D.CIndustria manufacturera</v>
      </c>
      <c r="E236" s="118" t="s">
        <v>11</v>
      </c>
      <c r="F236" s="116"/>
      <c r="G236" s="126">
        <v>560.87939027630591</v>
      </c>
    </row>
    <row r="237" spans="1:7">
      <c r="A237" s="1">
        <f>COUNTIF($B$1:B237,$A$1)</f>
        <v>14</v>
      </c>
      <c r="B237" s="1" t="s">
        <v>382</v>
      </c>
      <c r="C237" s="118" t="s">
        <v>382</v>
      </c>
      <c r="D237" s="5" t="str">
        <f t="shared" si="3"/>
        <v>Bogotá D.CInformación y telecomunicaciones</v>
      </c>
      <c r="E237" s="118" t="s">
        <v>12</v>
      </c>
      <c r="F237" s="116"/>
      <c r="G237" s="126">
        <v>110.28783353656148</v>
      </c>
    </row>
    <row r="238" spans="1:7">
      <c r="A238" s="1">
        <f>COUNTIF($B$1:B238,$A$1)</f>
        <v>14</v>
      </c>
      <c r="B238" s="1" t="s">
        <v>382</v>
      </c>
      <c r="C238" s="118" t="s">
        <v>382</v>
      </c>
      <c r="D238" s="5" t="str">
        <f t="shared" si="3"/>
        <v>Bogotá D.COtro</v>
      </c>
      <c r="E238" s="118" t="s">
        <v>13</v>
      </c>
      <c r="F238" s="116"/>
      <c r="G238" s="126">
        <v>0.78923089422968351</v>
      </c>
    </row>
    <row r="239" spans="1:7">
      <c r="A239" s="1">
        <f>COUNTIF($B$1:B239,$A$1)</f>
        <v>14</v>
      </c>
      <c r="B239" s="1" t="s">
        <v>382</v>
      </c>
      <c r="C239" s="118" t="s">
        <v>382</v>
      </c>
      <c r="D239" s="5" t="str">
        <f t="shared" si="3"/>
        <v>Bogotá D.CSuministro de Electricidad Gas y Agua</v>
      </c>
      <c r="E239" s="118" t="s">
        <v>14</v>
      </c>
      <c r="F239" s="116"/>
      <c r="G239" s="126">
        <v>30.919093896133447</v>
      </c>
    </row>
    <row r="240" spans="1:7">
      <c r="A240" s="1">
        <f>COUNTIF($B$1:B240,$A$1)</f>
        <v>14</v>
      </c>
      <c r="B240" s="1" t="s">
        <v>382</v>
      </c>
      <c r="C240" s="118" t="s">
        <v>382</v>
      </c>
      <c r="D240" s="5" t="str">
        <f t="shared" si="3"/>
        <v>Bogotá D.CTransporte y almacenamiento</v>
      </c>
      <c r="E240" s="118" t="s">
        <v>15</v>
      </c>
      <c r="F240" s="116"/>
      <c r="G240" s="126">
        <v>309.47597424868638</v>
      </c>
    </row>
    <row r="241" spans="1:7">
      <c r="A241" s="1">
        <f>COUNTIF($B$1:B241,$A$1)</f>
        <v>14</v>
      </c>
      <c r="B241" s="1" t="s">
        <v>383</v>
      </c>
      <c r="C241" s="118" t="s">
        <v>383</v>
      </c>
      <c r="D241" s="5" t="str">
        <f t="shared" si="3"/>
        <v>CartagenaActividades Inmobiliarias</v>
      </c>
      <c r="E241" s="118" t="s">
        <v>3</v>
      </c>
      <c r="F241" s="116"/>
      <c r="G241" s="126">
        <v>5.9619320556415829</v>
      </c>
    </row>
    <row r="242" spans="1:7">
      <c r="A242" s="1">
        <f>COUNTIF($B$1:B242,$A$1)</f>
        <v>14</v>
      </c>
      <c r="B242" s="1" t="s">
        <v>383</v>
      </c>
      <c r="C242" s="118" t="s">
        <v>383</v>
      </c>
      <c r="D242" s="5" t="str">
        <f t="shared" si="3"/>
        <v>CartagenaActividades artísticas, entretenimiento, recreación y otras actividades de servicios</v>
      </c>
      <c r="E242" s="118" t="s">
        <v>1</v>
      </c>
      <c r="F242" s="116"/>
      <c r="G242" s="126">
        <v>47.826247910450483</v>
      </c>
    </row>
    <row r="243" spans="1:7">
      <c r="A243" s="1">
        <f>COUNTIF($B$1:B243,$A$1)</f>
        <v>14</v>
      </c>
      <c r="B243" s="1" t="s">
        <v>383</v>
      </c>
      <c r="C243" s="118" t="s">
        <v>383</v>
      </c>
      <c r="D243" s="5" t="str">
        <f t="shared" si="3"/>
        <v>CartagenaActividades financieras y de seguros</v>
      </c>
      <c r="E243" s="118" t="s">
        <v>2</v>
      </c>
      <c r="F243" s="116"/>
      <c r="G243" s="126">
        <v>4.4515622759755216</v>
      </c>
    </row>
    <row r="244" spans="1:7">
      <c r="A244" s="1">
        <f>COUNTIF($B$1:B244,$A$1)</f>
        <v>14</v>
      </c>
      <c r="B244" s="1" t="s">
        <v>383</v>
      </c>
      <c r="C244" s="118" t="s">
        <v>383</v>
      </c>
      <c r="D244" s="5" t="str">
        <f t="shared" si="3"/>
        <v>CartagenaActividades profesionales, científicas, técnicas y servicios administrativos</v>
      </c>
      <c r="E244" s="118" t="s">
        <v>4</v>
      </c>
      <c r="F244" s="116"/>
      <c r="G244" s="126">
        <v>25.992195402814801</v>
      </c>
    </row>
    <row r="245" spans="1:7">
      <c r="A245" s="1">
        <f>COUNTIF($B$1:B245,$A$1)</f>
        <v>14</v>
      </c>
      <c r="B245" s="1" t="s">
        <v>383</v>
      </c>
      <c r="C245" s="118" t="s">
        <v>383</v>
      </c>
      <c r="D245" s="5" t="str">
        <f t="shared" si="3"/>
        <v>CartagenaAdministración pública y defensa, educación y atención de la salud humana</v>
      </c>
      <c r="E245" s="118" t="s">
        <v>5</v>
      </c>
      <c r="F245" s="116"/>
      <c r="G245" s="126">
        <v>57.895106905581507</v>
      </c>
    </row>
    <row r="246" spans="1:7">
      <c r="A246" s="1">
        <f>COUNTIF($B$1:B246,$A$1)</f>
        <v>14</v>
      </c>
      <c r="B246" s="1" t="s">
        <v>383</v>
      </c>
      <c r="C246" s="118" t="s">
        <v>383</v>
      </c>
      <c r="D246" s="5" t="str">
        <f t="shared" si="3"/>
        <v>CartagenaAgricultura, pesca, ganadería, caza y silvicultura</v>
      </c>
      <c r="E246" s="118" t="s">
        <v>6</v>
      </c>
      <c r="F246" s="116"/>
      <c r="G246" s="126">
        <v>2.3333742231299377</v>
      </c>
    </row>
    <row r="247" spans="1:7">
      <c r="A247" s="1">
        <f>COUNTIF($B$1:B247,$A$1)</f>
        <v>14</v>
      </c>
      <c r="B247" s="1" t="s">
        <v>383</v>
      </c>
      <c r="C247" s="118" t="s">
        <v>383</v>
      </c>
      <c r="D247" s="5" t="str">
        <f t="shared" si="3"/>
        <v>CartagenaAlojamiento y servicios de comida</v>
      </c>
      <c r="E247" s="118" t="s">
        <v>7</v>
      </c>
      <c r="F247" s="116"/>
      <c r="G247" s="126">
        <v>44.261640488216351</v>
      </c>
    </row>
    <row r="248" spans="1:7">
      <c r="A248" s="1">
        <f>COUNTIF($B$1:B248,$A$1)</f>
        <v>14</v>
      </c>
      <c r="B248" s="1" t="s">
        <v>383</v>
      </c>
      <c r="C248" s="118" t="s">
        <v>383</v>
      </c>
      <c r="D248" s="5" t="str">
        <f t="shared" si="3"/>
        <v>CartagenaComercio y reparación de vehículos</v>
      </c>
      <c r="E248" s="118" t="s">
        <v>8</v>
      </c>
      <c r="F248" s="116"/>
      <c r="G248" s="126">
        <v>84.287711465696887</v>
      </c>
    </row>
    <row r="249" spans="1:7">
      <c r="A249" s="1">
        <f>COUNTIF($B$1:B249,$A$1)</f>
        <v>14</v>
      </c>
      <c r="B249" s="1" t="s">
        <v>383</v>
      </c>
      <c r="C249" s="118" t="s">
        <v>383</v>
      </c>
      <c r="D249" s="5" t="str">
        <f t="shared" si="3"/>
        <v>CartagenaConstrucción</v>
      </c>
      <c r="E249" s="118" t="s">
        <v>9</v>
      </c>
      <c r="F249" s="116"/>
      <c r="G249" s="126">
        <v>36.488644417593655</v>
      </c>
    </row>
    <row r="250" spans="1:7">
      <c r="A250" s="1">
        <f>COUNTIF($B$1:B250,$A$1)</f>
        <v>14</v>
      </c>
      <c r="B250" s="1" t="s">
        <v>383</v>
      </c>
      <c r="C250" s="118" t="s">
        <v>383</v>
      </c>
      <c r="D250" s="5" t="str">
        <f t="shared" si="3"/>
        <v>CartagenaExplotación de Minas y Canteras</v>
      </c>
      <c r="E250" s="118" t="s">
        <v>10</v>
      </c>
      <c r="F250" s="116"/>
      <c r="G250" s="126">
        <v>1.1514599318564629</v>
      </c>
    </row>
    <row r="251" spans="1:7">
      <c r="A251" s="1">
        <f>COUNTIF($B$1:B251,$A$1)</f>
        <v>14</v>
      </c>
      <c r="B251" s="1" t="s">
        <v>383</v>
      </c>
      <c r="C251" s="118" t="s">
        <v>383</v>
      </c>
      <c r="D251" s="5" t="str">
        <f t="shared" si="3"/>
        <v>CartagenaIndustria manufacturera</v>
      </c>
      <c r="E251" s="118" t="s">
        <v>11</v>
      </c>
      <c r="F251" s="116"/>
      <c r="G251" s="126">
        <v>46.49811208900217</v>
      </c>
    </row>
    <row r="252" spans="1:7">
      <c r="A252" s="1">
        <f>COUNTIF($B$1:B252,$A$1)</f>
        <v>14</v>
      </c>
      <c r="B252" s="1" t="s">
        <v>383</v>
      </c>
      <c r="C252" s="118" t="s">
        <v>383</v>
      </c>
      <c r="D252" s="5" t="str">
        <f t="shared" si="3"/>
        <v>CartagenaInformación y telecomunicaciones</v>
      </c>
      <c r="E252" s="118" t="s">
        <v>12</v>
      </c>
      <c r="F252" s="116"/>
      <c r="G252" s="126">
        <v>5.9507775555521203</v>
      </c>
    </row>
    <row r="253" spans="1:7">
      <c r="A253" s="1">
        <f>COUNTIF($B$1:B253,$A$1)</f>
        <v>14</v>
      </c>
      <c r="B253" s="1" t="s">
        <v>383</v>
      </c>
      <c r="C253" s="118" t="s">
        <v>383</v>
      </c>
      <c r="D253" s="5" t="str">
        <f t="shared" si="3"/>
        <v>CartagenaSuministro de Electricidad Gas y Agua</v>
      </c>
      <c r="E253" s="118" t="s">
        <v>14</v>
      </c>
      <c r="F253" s="116"/>
      <c r="G253" s="126">
        <v>4.7837536504767968</v>
      </c>
    </row>
    <row r="254" spans="1:7">
      <c r="A254" s="1">
        <f>COUNTIF($B$1:B254,$A$1)</f>
        <v>14</v>
      </c>
      <c r="B254" s="1" t="s">
        <v>383</v>
      </c>
      <c r="C254" s="118" t="s">
        <v>383</v>
      </c>
      <c r="D254" s="5" t="str">
        <f t="shared" si="3"/>
        <v>CartagenaTransporte y almacenamiento</v>
      </c>
      <c r="E254" s="118" t="s">
        <v>15</v>
      </c>
      <c r="F254" s="116"/>
      <c r="G254" s="126">
        <v>57.933126294684868</v>
      </c>
    </row>
    <row r="255" spans="1:7">
      <c r="A255" s="1">
        <f>COUNTIF($B$1:B255,$A$1)</f>
        <v>14</v>
      </c>
      <c r="B255" s="1" t="s">
        <v>384</v>
      </c>
      <c r="C255" s="118" t="s">
        <v>384</v>
      </c>
      <c r="D255" s="5" t="str">
        <f t="shared" si="3"/>
        <v>TunjaActividades Inmobiliarias</v>
      </c>
      <c r="E255" s="118" t="s">
        <v>3</v>
      </c>
      <c r="F255" s="116"/>
      <c r="G255" s="126">
        <v>0.89481904275627822</v>
      </c>
    </row>
    <row r="256" spans="1:7">
      <c r="A256" s="1">
        <f>COUNTIF($B$1:B256,$A$1)</f>
        <v>14</v>
      </c>
      <c r="B256" s="1" t="s">
        <v>384</v>
      </c>
      <c r="C256" s="118" t="s">
        <v>384</v>
      </c>
      <c r="D256" s="5" t="str">
        <f t="shared" si="3"/>
        <v>TunjaActividades artísticas, entretenimiento, recreación y otras actividades de servicios</v>
      </c>
      <c r="E256" s="118" t="s">
        <v>1</v>
      </c>
      <c r="F256" s="116"/>
      <c r="G256" s="126">
        <v>6.8953394926922202</v>
      </c>
    </row>
    <row r="257" spans="1:7">
      <c r="A257" s="1">
        <f>COUNTIF($B$1:B257,$A$1)</f>
        <v>14</v>
      </c>
      <c r="B257" s="1" t="s">
        <v>384</v>
      </c>
      <c r="C257" s="118" t="s">
        <v>384</v>
      </c>
      <c r="D257" s="5" t="str">
        <f t="shared" si="3"/>
        <v>TunjaActividades financieras y de seguros</v>
      </c>
      <c r="E257" s="118" t="s">
        <v>2</v>
      </c>
      <c r="F257" s="116"/>
      <c r="G257" s="126">
        <v>1.8703426303374866</v>
      </c>
    </row>
    <row r="258" spans="1:7">
      <c r="A258" s="1">
        <f>COUNTIF($B$1:B258,$A$1)</f>
        <v>14</v>
      </c>
      <c r="B258" s="1" t="s">
        <v>384</v>
      </c>
      <c r="C258" s="118" t="s">
        <v>384</v>
      </c>
      <c r="D258" s="5" t="str">
        <f t="shared" si="3"/>
        <v>TunjaActividades profesionales, científicas, técnicas y servicios administrativos</v>
      </c>
      <c r="E258" s="118" t="s">
        <v>4</v>
      </c>
      <c r="F258" s="116"/>
      <c r="G258" s="126">
        <v>6.8940631294089316</v>
      </c>
    </row>
    <row r="259" spans="1:7">
      <c r="A259" s="1">
        <f>COUNTIF($B$1:B259,$A$1)</f>
        <v>14</v>
      </c>
      <c r="B259" s="1" t="s">
        <v>384</v>
      </c>
      <c r="C259" s="118" t="s">
        <v>384</v>
      </c>
      <c r="D259" s="5" t="str">
        <f t="shared" ref="D259:D322" si="4">C259&amp;E259</f>
        <v>TunjaAdministración pública y defensa, educación y atención de la salud humana</v>
      </c>
      <c r="E259" s="118" t="s">
        <v>5</v>
      </c>
      <c r="F259" s="116"/>
      <c r="G259" s="126">
        <v>22.759504328711987</v>
      </c>
    </row>
    <row r="260" spans="1:7">
      <c r="A260" s="1">
        <f>COUNTIF($B$1:B260,$A$1)</f>
        <v>14</v>
      </c>
      <c r="B260" s="1" t="s">
        <v>384</v>
      </c>
      <c r="C260" s="118" t="s">
        <v>384</v>
      </c>
      <c r="D260" s="5" t="str">
        <f t="shared" si="4"/>
        <v>TunjaAgricultura, pesca, ganadería, caza y silvicultura</v>
      </c>
      <c r="E260" s="118" t="s">
        <v>6</v>
      </c>
      <c r="F260" s="116"/>
      <c r="G260" s="126">
        <v>1.0694889749820427</v>
      </c>
    </row>
    <row r="261" spans="1:7">
      <c r="A261" s="1">
        <f>COUNTIF($B$1:B261,$A$1)</f>
        <v>14</v>
      </c>
      <c r="B261" s="1" t="s">
        <v>384</v>
      </c>
      <c r="C261" s="118" t="s">
        <v>384</v>
      </c>
      <c r="D261" s="5" t="str">
        <f t="shared" si="4"/>
        <v>TunjaAlojamiento y servicios de comida</v>
      </c>
      <c r="E261" s="118" t="s">
        <v>7</v>
      </c>
      <c r="F261" s="116"/>
      <c r="G261" s="126">
        <v>5.9985706691812899</v>
      </c>
    </row>
    <row r="262" spans="1:7">
      <c r="A262" s="1">
        <f>COUNTIF($B$1:B262,$A$1)</f>
        <v>14</v>
      </c>
      <c r="B262" s="1" t="s">
        <v>384</v>
      </c>
      <c r="C262" s="118" t="s">
        <v>384</v>
      </c>
      <c r="D262" s="5" t="str">
        <f t="shared" si="4"/>
        <v>TunjaComercio y reparación de vehículos</v>
      </c>
      <c r="E262" s="118" t="s">
        <v>8</v>
      </c>
      <c r="F262" s="116"/>
      <c r="G262" s="126">
        <v>18.795148217615498</v>
      </c>
    </row>
    <row r="263" spans="1:7">
      <c r="A263" s="1">
        <f>COUNTIF($B$1:B263,$A$1)</f>
        <v>14</v>
      </c>
      <c r="B263" s="1" t="s">
        <v>384</v>
      </c>
      <c r="C263" s="118" t="s">
        <v>384</v>
      </c>
      <c r="D263" s="5" t="str">
        <f t="shared" si="4"/>
        <v>TunjaConstrucción</v>
      </c>
      <c r="E263" s="118" t="s">
        <v>9</v>
      </c>
      <c r="F263" s="116"/>
      <c r="G263" s="126">
        <v>6.866415165524514</v>
      </c>
    </row>
    <row r="264" spans="1:7">
      <c r="A264" s="1">
        <f>COUNTIF($B$1:B264,$A$1)</f>
        <v>14</v>
      </c>
      <c r="B264" s="1" t="s">
        <v>384</v>
      </c>
      <c r="C264" s="118" t="s">
        <v>384</v>
      </c>
      <c r="D264" s="5" t="str">
        <f t="shared" si="4"/>
        <v>TunjaExplotación de Minas y Canteras</v>
      </c>
      <c r="E264" s="118" t="s">
        <v>10</v>
      </c>
      <c r="F264" s="116"/>
      <c r="G264" s="126">
        <v>0.39676778452638994</v>
      </c>
    </row>
    <row r="265" spans="1:7">
      <c r="A265" s="1">
        <f>COUNTIF($B$1:B265,$A$1)</f>
        <v>14</v>
      </c>
      <c r="B265" s="1" t="s">
        <v>384</v>
      </c>
      <c r="C265" s="118" t="s">
        <v>384</v>
      </c>
      <c r="D265" s="5" t="str">
        <f t="shared" si="4"/>
        <v>TunjaIndustria manufacturera</v>
      </c>
      <c r="E265" s="118" t="s">
        <v>11</v>
      </c>
      <c r="F265" s="116"/>
      <c r="G265" s="126">
        <v>4.5807066180962206</v>
      </c>
    </row>
    <row r="266" spans="1:7">
      <c r="A266" s="1">
        <f>COUNTIF($B$1:B266,$A$1)</f>
        <v>14</v>
      </c>
      <c r="B266" s="1" t="s">
        <v>384</v>
      </c>
      <c r="C266" s="118" t="s">
        <v>384</v>
      </c>
      <c r="D266" s="5" t="str">
        <f t="shared" si="4"/>
        <v>TunjaInformación y telecomunicaciones</v>
      </c>
      <c r="E266" s="118" t="s">
        <v>12</v>
      </c>
      <c r="F266" s="116"/>
      <c r="G266" s="126">
        <v>1.3729068521097159</v>
      </c>
    </row>
    <row r="267" spans="1:7">
      <c r="A267" s="1">
        <f>COUNTIF($B$1:B267,$A$1)</f>
        <v>14</v>
      </c>
      <c r="B267" s="1" t="s">
        <v>384</v>
      </c>
      <c r="C267" s="118" t="s">
        <v>384</v>
      </c>
      <c r="D267" s="5" t="str">
        <f t="shared" si="4"/>
        <v>TunjaSuministro de Electricidad Gas y Agua</v>
      </c>
      <c r="E267" s="118" t="s">
        <v>14</v>
      </c>
      <c r="F267" s="116"/>
      <c r="G267" s="126">
        <v>1.2077719664657005</v>
      </c>
    </row>
    <row r="268" spans="1:7">
      <c r="A268" s="1">
        <f>COUNTIF($B$1:B268,$A$1)</f>
        <v>14</v>
      </c>
      <c r="B268" s="1" t="s">
        <v>384</v>
      </c>
      <c r="C268" s="118" t="s">
        <v>384</v>
      </c>
      <c r="D268" s="5" t="str">
        <f t="shared" si="4"/>
        <v>TunjaTransporte y almacenamiento</v>
      </c>
      <c r="E268" s="118" t="s">
        <v>15</v>
      </c>
      <c r="F268" s="116"/>
      <c r="G268" s="126">
        <v>6.0906337346049417</v>
      </c>
    </row>
    <row r="269" spans="1:7">
      <c r="A269" s="1">
        <f>COUNTIF($B$1:B269,$A$1)</f>
        <v>14</v>
      </c>
      <c r="B269" s="1" t="s">
        <v>385</v>
      </c>
      <c r="C269" s="118" t="s">
        <v>385</v>
      </c>
      <c r="D269" s="5" t="str">
        <f t="shared" si="4"/>
        <v>Manizales A.MActividades Inmobiliarias</v>
      </c>
      <c r="E269" s="118" t="s">
        <v>3</v>
      </c>
      <c r="F269" s="116"/>
      <c r="G269" s="126">
        <v>3.1457369141412599</v>
      </c>
    </row>
    <row r="270" spans="1:7">
      <c r="A270" s="1">
        <f>COUNTIF($B$1:B270,$A$1)</f>
        <v>14</v>
      </c>
      <c r="B270" s="1" t="s">
        <v>385</v>
      </c>
      <c r="C270" s="118" t="s">
        <v>385</v>
      </c>
      <c r="D270" s="5" t="str">
        <f t="shared" si="4"/>
        <v>Manizales A.MActividades artísticas, entretenimiento, recreación y otras actividades de servicios</v>
      </c>
      <c r="E270" s="118" t="s">
        <v>1</v>
      </c>
      <c r="F270" s="116"/>
      <c r="G270" s="126">
        <v>18.030342675844558</v>
      </c>
    </row>
    <row r="271" spans="1:7">
      <c r="A271" s="1">
        <f>COUNTIF($B$1:B271,$A$1)</f>
        <v>14</v>
      </c>
      <c r="B271" s="1" t="s">
        <v>385</v>
      </c>
      <c r="C271" s="118" t="s">
        <v>385</v>
      </c>
      <c r="D271" s="5" t="str">
        <f t="shared" si="4"/>
        <v>Manizales A.MActividades financieras y de seguros</v>
      </c>
      <c r="E271" s="118" t="s">
        <v>2</v>
      </c>
      <c r="F271" s="116"/>
      <c r="G271" s="126">
        <v>3.7397622381140048</v>
      </c>
    </row>
    <row r="272" spans="1:7">
      <c r="A272" s="1">
        <f>COUNTIF($B$1:B272,$A$1)</f>
        <v>14</v>
      </c>
      <c r="B272" s="1" t="s">
        <v>385</v>
      </c>
      <c r="C272" s="118" t="s">
        <v>385</v>
      </c>
      <c r="D272" s="5" t="str">
        <f t="shared" si="4"/>
        <v>Manizales A.MActividades profesionales, científicas, técnicas y servicios administrativos</v>
      </c>
      <c r="E272" s="118" t="s">
        <v>4</v>
      </c>
      <c r="F272" s="116"/>
      <c r="G272" s="126">
        <v>19.876020150748634</v>
      </c>
    </row>
    <row r="273" spans="1:7">
      <c r="A273" s="1">
        <f>COUNTIF($B$1:B273,$A$1)</f>
        <v>14</v>
      </c>
      <c r="B273" s="1" t="s">
        <v>385</v>
      </c>
      <c r="C273" s="118" t="s">
        <v>385</v>
      </c>
      <c r="D273" s="5" t="str">
        <f t="shared" si="4"/>
        <v>Manizales A.MAdministración pública y defensa, educación y atención de la salud humana</v>
      </c>
      <c r="E273" s="118" t="s">
        <v>5</v>
      </c>
      <c r="F273" s="116"/>
      <c r="G273" s="126">
        <v>29.037013180712144</v>
      </c>
    </row>
    <row r="274" spans="1:7">
      <c r="A274" s="1">
        <f>COUNTIF($B$1:B274,$A$1)</f>
        <v>14</v>
      </c>
      <c r="B274" s="1" t="s">
        <v>385</v>
      </c>
      <c r="C274" s="118" t="s">
        <v>385</v>
      </c>
      <c r="D274" s="5" t="str">
        <f t="shared" si="4"/>
        <v>Manizales A.MAgricultura, pesca, ganadería, caza y silvicultura</v>
      </c>
      <c r="E274" s="118" t="s">
        <v>6</v>
      </c>
      <c r="F274" s="116"/>
      <c r="G274" s="126">
        <v>1.7408572205139876</v>
      </c>
    </row>
    <row r="275" spans="1:7">
      <c r="A275" s="1">
        <f>COUNTIF($B$1:B275,$A$1)</f>
        <v>14</v>
      </c>
      <c r="B275" s="1" t="s">
        <v>385</v>
      </c>
      <c r="C275" s="118" t="s">
        <v>385</v>
      </c>
      <c r="D275" s="5" t="str">
        <f t="shared" si="4"/>
        <v>Manizales A.MAlojamiento y servicios de comida</v>
      </c>
      <c r="E275" s="118" t="s">
        <v>7</v>
      </c>
      <c r="F275" s="116"/>
      <c r="G275" s="126">
        <v>14.32494750386598</v>
      </c>
    </row>
    <row r="276" spans="1:7">
      <c r="A276" s="1">
        <f>COUNTIF($B$1:B276,$A$1)</f>
        <v>14</v>
      </c>
      <c r="B276" s="1" t="s">
        <v>385</v>
      </c>
      <c r="C276" s="118" t="s">
        <v>385</v>
      </c>
      <c r="D276" s="5" t="str">
        <f t="shared" si="4"/>
        <v>Manizales A.MComercio y reparación de vehículos</v>
      </c>
      <c r="E276" s="118" t="s">
        <v>8</v>
      </c>
      <c r="F276" s="116"/>
      <c r="G276" s="126">
        <v>35.941486138616526</v>
      </c>
    </row>
    <row r="277" spans="1:7">
      <c r="A277" s="1">
        <f>COUNTIF($B$1:B277,$A$1)</f>
        <v>14</v>
      </c>
      <c r="B277" s="1" t="s">
        <v>385</v>
      </c>
      <c r="C277" s="118" t="s">
        <v>385</v>
      </c>
      <c r="D277" s="5" t="str">
        <f t="shared" si="4"/>
        <v>Manizales A.MConstrucción</v>
      </c>
      <c r="E277" s="118" t="s">
        <v>9</v>
      </c>
      <c r="F277" s="116"/>
      <c r="G277" s="126">
        <v>14.753482301801803</v>
      </c>
    </row>
    <row r="278" spans="1:7">
      <c r="A278" s="1">
        <f>COUNTIF($B$1:B278,$A$1)</f>
        <v>14</v>
      </c>
      <c r="B278" s="1" t="s">
        <v>385</v>
      </c>
      <c r="C278" s="118" t="s">
        <v>385</v>
      </c>
      <c r="D278" s="5" t="str">
        <f t="shared" si="4"/>
        <v>Manizales A.MExplotación de Minas y Canteras</v>
      </c>
      <c r="E278" s="118" t="s">
        <v>10</v>
      </c>
      <c r="F278" s="116"/>
      <c r="G278" s="126">
        <v>0.329558975170335</v>
      </c>
    </row>
    <row r="279" spans="1:7">
      <c r="A279" s="1">
        <f>COUNTIF($B$1:B279,$A$1)</f>
        <v>14</v>
      </c>
      <c r="B279" s="1" t="s">
        <v>385</v>
      </c>
      <c r="C279" s="118" t="s">
        <v>385</v>
      </c>
      <c r="D279" s="5" t="str">
        <f t="shared" si="4"/>
        <v>Manizales A.MIndustria manufacturera</v>
      </c>
      <c r="E279" s="118" t="s">
        <v>11</v>
      </c>
      <c r="F279" s="116"/>
      <c r="G279" s="126">
        <v>27.043374038983551</v>
      </c>
    </row>
    <row r="280" spans="1:7">
      <c r="A280" s="1">
        <f>COUNTIF($B$1:B280,$A$1)</f>
        <v>14</v>
      </c>
      <c r="B280" s="1" t="s">
        <v>385</v>
      </c>
      <c r="C280" s="118" t="s">
        <v>385</v>
      </c>
      <c r="D280" s="5" t="str">
        <f t="shared" si="4"/>
        <v>Manizales A.MInformación y telecomunicaciones</v>
      </c>
      <c r="E280" s="118" t="s">
        <v>12</v>
      </c>
      <c r="F280" s="116"/>
      <c r="G280" s="126">
        <v>3.0010587804775755</v>
      </c>
    </row>
    <row r="281" spans="1:7">
      <c r="A281" s="1">
        <f>COUNTIF($B$1:B281,$A$1)</f>
        <v>14</v>
      </c>
      <c r="B281" s="1" t="s">
        <v>385</v>
      </c>
      <c r="C281" s="118" t="s">
        <v>385</v>
      </c>
      <c r="D281" s="5" t="str">
        <f t="shared" si="4"/>
        <v>Manizales A.MSuministro de Electricidad Gas y Agua</v>
      </c>
      <c r="E281" s="118" t="s">
        <v>14</v>
      </c>
      <c r="F281" s="116"/>
      <c r="G281" s="126">
        <v>2.9907643539671063</v>
      </c>
    </row>
    <row r="282" spans="1:7">
      <c r="A282" s="1">
        <f>COUNTIF($B$1:B282,$A$1)</f>
        <v>14</v>
      </c>
      <c r="B282" s="1" t="s">
        <v>385</v>
      </c>
      <c r="C282" s="118" t="s">
        <v>385</v>
      </c>
      <c r="D282" s="5" t="str">
        <f t="shared" si="4"/>
        <v>Manizales A.MTransporte y almacenamiento</v>
      </c>
      <c r="E282" s="118" t="s">
        <v>15</v>
      </c>
      <c r="F282" s="116"/>
      <c r="G282" s="126">
        <v>11.71680093250378</v>
      </c>
    </row>
    <row r="283" spans="1:7">
      <c r="A283" s="1">
        <f>COUNTIF($B$1:B283,$A$1)</f>
        <v>14</v>
      </c>
      <c r="B283" s="1" t="s">
        <v>386</v>
      </c>
      <c r="C283" s="118" t="s">
        <v>386</v>
      </c>
      <c r="D283" s="5" t="str">
        <f t="shared" si="4"/>
        <v>FlorenciaActividades Inmobiliarias</v>
      </c>
      <c r="E283" s="118" t="s">
        <v>3</v>
      </c>
      <c r="F283" s="116"/>
      <c r="G283" s="126">
        <v>0.26627099975766244</v>
      </c>
    </row>
    <row r="284" spans="1:7">
      <c r="A284" s="1">
        <f>COUNTIF($B$1:B284,$A$1)</f>
        <v>14</v>
      </c>
      <c r="B284" s="1" t="s">
        <v>386</v>
      </c>
      <c r="C284" s="118" t="s">
        <v>386</v>
      </c>
      <c r="D284" s="5" t="str">
        <f t="shared" si="4"/>
        <v>FlorenciaActividades artísticas, entretenimiento, recreación y otras actividades de servicios</v>
      </c>
      <c r="E284" s="118" t="s">
        <v>1</v>
      </c>
      <c r="F284" s="116"/>
      <c r="G284" s="126">
        <v>6.9749031287424126</v>
      </c>
    </row>
    <row r="285" spans="1:7">
      <c r="A285" s="1">
        <f>COUNTIF($B$1:B285,$A$1)</f>
        <v>14</v>
      </c>
      <c r="B285" s="1" t="s">
        <v>386</v>
      </c>
      <c r="C285" s="118" t="s">
        <v>386</v>
      </c>
      <c r="D285" s="5" t="str">
        <f t="shared" si="4"/>
        <v>FlorenciaActividades financieras y de seguros</v>
      </c>
      <c r="E285" s="118" t="s">
        <v>2</v>
      </c>
      <c r="F285" s="116"/>
      <c r="G285" s="126">
        <v>0.90133730618700902</v>
      </c>
    </row>
    <row r="286" spans="1:7">
      <c r="A286" s="1">
        <f>COUNTIF($B$1:B286,$A$1)</f>
        <v>14</v>
      </c>
      <c r="B286" s="1" t="s">
        <v>386</v>
      </c>
      <c r="C286" s="118" t="s">
        <v>386</v>
      </c>
      <c r="D286" s="5" t="str">
        <f t="shared" si="4"/>
        <v>FlorenciaActividades profesionales, científicas, técnicas y servicios administrativos</v>
      </c>
      <c r="E286" s="118" t="s">
        <v>4</v>
      </c>
      <c r="F286" s="116"/>
      <c r="G286" s="126">
        <v>4.0164456852400487</v>
      </c>
    </row>
    <row r="287" spans="1:7">
      <c r="A287" s="1">
        <f>COUNTIF($B$1:B287,$A$1)</f>
        <v>14</v>
      </c>
      <c r="B287" s="1" t="s">
        <v>386</v>
      </c>
      <c r="C287" s="118" t="s">
        <v>386</v>
      </c>
      <c r="D287" s="5" t="str">
        <f t="shared" si="4"/>
        <v>FlorenciaAdministración pública y defensa, educación y atención de la salud humana</v>
      </c>
      <c r="E287" s="118" t="s">
        <v>5</v>
      </c>
      <c r="F287" s="116"/>
      <c r="G287" s="126">
        <v>13.549664246892092</v>
      </c>
    </row>
    <row r="288" spans="1:7">
      <c r="A288" s="1">
        <f>COUNTIF($B$1:B288,$A$1)</f>
        <v>14</v>
      </c>
      <c r="B288" s="1" t="s">
        <v>386</v>
      </c>
      <c r="C288" s="118" t="s">
        <v>386</v>
      </c>
      <c r="D288" s="5" t="str">
        <f t="shared" si="4"/>
        <v>FlorenciaAgricultura, pesca, ganadería, caza y silvicultura</v>
      </c>
      <c r="E288" s="118" t="s">
        <v>6</v>
      </c>
      <c r="F288" s="116"/>
      <c r="G288" s="126">
        <v>1.0456439775360651</v>
      </c>
    </row>
    <row r="289" spans="1:7">
      <c r="A289" s="1">
        <f>COUNTIF($B$1:B289,$A$1)</f>
        <v>14</v>
      </c>
      <c r="B289" s="1" t="s">
        <v>386</v>
      </c>
      <c r="C289" s="118" t="s">
        <v>386</v>
      </c>
      <c r="D289" s="5" t="str">
        <f t="shared" si="4"/>
        <v>FlorenciaAlojamiento y servicios de comida</v>
      </c>
      <c r="E289" s="118" t="s">
        <v>7</v>
      </c>
      <c r="F289" s="116"/>
      <c r="G289" s="126">
        <v>5.494170776920777</v>
      </c>
    </row>
    <row r="290" spans="1:7">
      <c r="A290" s="1">
        <f>COUNTIF($B$1:B290,$A$1)</f>
        <v>14</v>
      </c>
      <c r="B290" s="1" t="s">
        <v>386</v>
      </c>
      <c r="C290" s="118" t="s">
        <v>386</v>
      </c>
      <c r="D290" s="5" t="str">
        <f t="shared" si="4"/>
        <v>FlorenciaComercio y reparación de vehículos</v>
      </c>
      <c r="E290" s="118" t="s">
        <v>8</v>
      </c>
      <c r="F290" s="116"/>
      <c r="G290" s="126">
        <v>16.760708694570727</v>
      </c>
    </row>
    <row r="291" spans="1:7">
      <c r="A291" s="1">
        <f>COUNTIF($B$1:B291,$A$1)</f>
        <v>14</v>
      </c>
      <c r="B291" s="1" t="s">
        <v>386</v>
      </c>
      <c r="C291" s="118" t="s">
        <v>386</v>
      </c>
      <c r="D291" s="5" t="str">
        <f t="shared" si="4"/>
        <v>FlorenciaConstrucción</v>
      </c>
      <c r="E291" s="118" t="s">
        <v>9</v>
      </c>
      <c r="F291" s="116"/>
      <c r="G291" s="126">
        <v>4.7884653232700547</v>
      </c>
    </row>
    <row r="292" spans="1:7">
      <c r="A292" s="1">
        <f>COUNTIF($B$1:B292,$A$1)</f>
        <v>14</v>
      </c>
      <c r="B292" s="1" t="s">
        <v>386</v>
      </c>
      <c r="C292" s="118" t="s">
        <v>386</v>
      </c>
      <c r="D292" s="5" t="str">
        <f t="shared" si="4"/>
        <v>FlorenciaExplotación de Minas y Canteras</v>
      </c>
      <c r="E292" s="118" t="s">
        <v>10</v>
      </c>
      <c r="F292" s="116"/>
      <c r="G292" s="126">
        <v>4.6487441283139856E-2</v>
      </c>
    </row>
    <row r="293" spans="1:7">
      <c r="A293" s="1">
        <f>COUNTIF($B$1:B293,$A$1)</f>
        <v>14</v>
      </c>
      <c r="B293" s="1" t="s">
        <v>386</v>
      </c>
      <c r="C293" s="118" t="s">
        <v>386</v>
      </c>
      <c r="D293" s="5" t="str">
        <f t="shared" si="4"/>
        <v>FlorenciaIndustria manufacturera</v>
      </c>
      <c r="E293" s="118" t="s">
        <v>11</v>
      </c>
      <c r="F293" s="116"/>
      <c r="G293" s="126">
        <v>3.9192308099644744</v>
      </c>
    </row>
    <row r="294" spans="1:7">
      <c r="A294" s="1">
        <f>COUNTIF($B$1:B294,$A$1)</f>
        <v>14</v>
      </c>
      <c r="B294" s="1" t="s">
        <v>386</v>
      </c>
      <c r="C294" s="118" t="s">
        <v>386</v>
      </c>
      <c r="D294" s="5" t="str">
        <f t="shared" si="4"/>
        <v>FlorenciaInformación y telecomunicaciones</v>
      </c>
      <c r="E294" s="118" t="s">
        <v>12</v>
      </c>
      <c r="F294" s="116"/>
      <c r="G294" s="126">
        <v>0.83268566410825873</v>
      </c>
    </row>
    <row r="295" spans="1:7">
      <c r="A295" s="1">
        <f>COUNTIF($B$1:B295,$A$1)</f>
        <v>14</v>
      </c>
      <c r="B295" s="1" t="s">
        <v>386</v>
      </c>
      <c r="C295" s="118" t="s">
        <v>386</v>
      </c>
      <c r="D295" s="5" t="str">
        <f t="shared" si="4"/>
        <v>FlorenciaSuministro de Electricidad Gas y Agua</v>
      </c>
      <c r="E295" s="118" t="s">
        <v>14</v>
      </c>
      <c r="F295" s="116"/>
      <c r="G295" s="126">
        <v>0.7788827366716361</v>
      </c>
    </row>
    <row r="296" spans="1:7">
      <c r="A296" s="1">
        <f>COUNTIF($B$1:B296,$A$1)</f>
        <v>14</v>
      </c>
      <c r="B296" s="1" t="s">
        <v>386</v>
      </c>
      <c r="C296" s="118" t="s">
        <v>386</v>
      </c>
      <c r="D296" s="5" t="str">
        <f t="shared" si="4"/>
        <v>FlorenciaTransporte y almacenamiento</v>
      </c>
      <c r="E296" s="118" t="s">
        <v>15</v>
      </c>
      <c r="F296" s="116"/>
      <c r="G296" s="126">
        <v>5.7049112547657881</v>
      </c>
    </row>
    <row r="297" spans="1:7">
      <c r="A297" s="1">
        <f>COUNTIF($B$1:B297,$A$1)</f>
        <v>14</v>
      </c>
      <c r="B297" s="1" t="s">
        <v>387</v>
      </c>
      <c r="C297" s="118" t="s">
        <v>387</v>
      </c>
      <c r="D297" s="5" t="str">
        <f t="shared" si="4"/>
        <v>PopáyanActividades Inmobiliarias</v>
      </c>
      <c r="E297" s="118" t="s">
        <v>3</v>
      </c>
      <c r="F297" s="116"/>
      <c r="G297" s="126">
        <v>0.76191865056117025</v>
      </c>
    </row>
    <row r="298" spans="1:7">
      <c r="A298" s="1">
        <f>COUNTIF($B$1:B298,$A$1)</f>
        <v>14</v>
      </c>
      <c r="B298" s="1" t="s">
        <v>387</v>
      </c>
      <c r="C298" s="118" t="s">
        <v>387</v>
      </c>
      <c r="D298" s="5" t="str">
        <f t="shared" si="4"/>
        <v>PopáyanActividades artísticas, entretenimiento, recreación y otras actividades de servicios</v>
      </c>
      <c r="E298" s="118" t="s">
        <v>1</v>
      </c>
      <c r="F298" s="116"/>
      <c r="G298" s="126">
        <v>10.703363290951206</v>
      </c>
    </row>
    <row r="299" spans="1:7">
      <c r="A299" s="1">
        <f>COUNTIF($B$1:B299,$A$1)</f>
        <v>14</v>
      </c>
      <c r="B299" s="1" t="s">
        <v>387</v>
      </c>
      <c r="C299" s="118" t="s">
        <v>387</v>
      </c>
      <c r="D299" s="5" t="str">
        <f t="shared" si="4"/>
        <v>PopáyanActividades financieras y de seguros</v>
      </c>
      <c r="E299" s="118" t="s">
        <v>2</v>
      </c>
      <c r="F299" s="116"/>
      <c r="G299" s="126">
        <v>1.6658796540069218</v>
      </c>
    </row>
    <row r="300" spans="1:7">
      <c r="A300" s="1">
        <f>COUNTIF($B$1:B300,$A$1)</f>
        <v>14</v>
      </c>
      <c r="B300" s="1" t="s">
        <v>387</v>
      </c>
      <c r="C300" s="118" t="s">
        <v>387</v>
      </c>
      <c r="D300" s="5" t="str">
        <f t="shared" si="4"/>
        <v>PopáyanActividades profesionales, científicas, técnicas y servicios administrativos</v>
      </c>
      <c r="E300" s="118" t="s">
        <v>4</v>
      </c>
      <c r="F300" s="116"/>
      <c r="G300" s="126">
        <v>8.6565122758562261</v>
      </c>
    </row>
    <row r="301" spans="1:7">
      <c r="A301" s="1">
        <f>COUNTIF($B$1:B301,$A$1)</f>
        <v>14</v>
      </c>
      <c r="B301" s="1" t="s">
        <v>387</v>
      </c>
      <c r="C301" s="118" t="s">
        <v>387</v>
      </c>
      <c r="D301" s="5" t="str">
        <f t="shared" si="4"/>
        <v>PopáyanAdministración pública y defensa, educación y atención de la salud humana</v>
      </c>
      <c r="E301" s="118" t="s">
        <v>5</v>
      </c>
      <c r="F301" s="116"/>
      <c r="G301" s="126">
        <v>23.667568027649668</v>
      </c>
    </row>
    <row r="302" spans="1:7">
      <c r="A302" s="1">
        <f>COUNTIF($B$1:B302,$A$1)</f>
        <v>14</v>
      </c>
      <c r="B302" s="1" t="s">
        <v>387</v>
      </c>
      <c r="C302" s="118" t="s">
        <v>387</v>
      </c>
      <c r="D302" s="5" t="str">
        <f t="shared" si="4"/>
        <v>PopáyanAgricultura, pesca, ganadería, caza y silvicultura</v>
      </c>
      <c r="E302" s="118" t="s">
        <v>6</v>
      </c>
      <c r="F302" s="116"/>
      <c r="G302" s="126">
        <v>1.6718313650456695</v>
      </c>
    </row>
    <row r="303" spans="1:7">
      <c r="A303" s="1">
        <f>COUNTIF($B$1:B303,$A$1)</f>
        <v>14</v>
      </c>
      <c r="B303" s="1" t="s">
        <v>387</v>
      </c>
      <c r="C303" s="118" t="s">
        <v>387</v>
      </c>
      <c r="D303" s="5" t="str">
        <f t="shared" si="4"/>
        <v>PopáyanAlojamiento y servicios de comida</v>
      </c>
      <c r="E303" s="118" t="s">
        <v>7</v>
      </c>
      <c r="F303" s="116"/>
      <c r="G303" s="126">
        <v>9.158385567355726</v>
      </c>
    </row>
    <row r="304" spans="1:7">
      <c r="A304" s="1">
        <f>COUNTIF($B$1:B304,$A$1)</f>
        <v>14</v>
      </c>
      <c r="B304" s="1" t="s">
        <v>387</v>
      </c>
      <c r="C304" s="118" t="s">
        <v>387</v>
      </c>
      <c r="D304" s="5" t="str">
        <f t="shared" si="4"/>
        <v>PopáyanComercio y reparación de vehículos</v>
      </c>
      <c r="E304" s="118" t="s">
        <v>8</v>
      </c>
      <c r="F304" s="116"/>
      <c r="G304" s="126">
        <v>26.018760499934352</v>
      </c>
    </row>
    <row r="305" spans="1:7">
      <c r="A305" s="1">
        <f>COUNTIF($B$1:B305,$A$1)</f>
        <v>14</v>
      </c>
      <c r="B305" s="1" t="s">
        <v>387</v>
      </c>
      <c r="C305" s="118" t="s">
        <v>387</v>
      </c>
      <c r="D305" s="5" t="str">
        <f t="shared" si="4"/>
        <v>PopáyanConstrucción</v>
      </c>
      <c r="E305" s="118" t="s">
        <v>9</v>
      </c>
      <c r="F305" s="116"/>
      <c r="G305" s="126">
        <v>8.9258179811583798</v>
      </c>
    </row>
    <row r="306" spans="1:7">
      <c r="A306" s="1">
        <f>COUNTIF($B$1:B306,$A$1)</f>
        <v>14</v>
      </c>
      <c r="B306" s="1" t="s">
        <v>387</v>
      </c>
      <c r="C306" s="118" t="s">
        <v>387</v>
      </c>
      <c r="D306" s="5" t="str">
        <f t="shared" si="4"/>
        <v>PopáyanExplotación de Minas y Canteras</v>
      </c>
      <c r="E306" s="118" t="s">
        <v>10</v>
      </c>
      <c r="F306" s="116"/>
      <c r="G306" s="126">
        <v>1.2585016757783327E-2</v>
      </c>
    </row>
    <row r="307" spans="1:7">
      <c r="A307" s="1">
        <f>COUNTIF($B$1:B307,$A$1)</f>
        <v>14</v>
      </c>
      <c r="B307" s="1" t="s">
        <v>387</v>
      </c>
      <c r="C307" s="118" t="s">
        <v>387</v>
      </c>
      <c r="D307" s="5" t="str">
        <f t="shared" si="4"/>
        <v>PopáyanIndustria manufacturera</v>
      </c>
      <c r="E307" s="118" t="s">
        <v>11</v>
      </c>
      <c r="F307" s="116"/>
      <c r="G307" s="126">
        <v>6.8900598226284604</v>
      </c>
    </row>
    <row r="308" spans="1:7">
      <c r="A308" s="1">
        <f>COUNTIF($B$1:B308,$A$1)</f>
        <v>14</v>
      </c>
      <c r="B308" s="1" t="s">
        <v>387</v>
      </c>
      <c r="C308" s="118" t="s">
        <v>387</v>
      </c>
      <c r="D308" s="5" t="str">
        <f t="shared" si="4"/>
        <v>PopáyanInformación y telecomunicaciones</v>
      </c>
      <c r="E308" s="118" t="s">
        <v>12</v>
      </c>
      <c r="F308" s="116"/>
      <c r="G308" s="126">
        <v>1.4740678819601416</v>
      </c>
    </row>
    <row r="309" spans="1:7">
      <c r="A309" s="1">
        <f>COUNTIF($B$1:B309,$A$1)</f>
        <v>14</v>
      </c>
      <c r="B309" s="1" t="s">
        <v>387</v>
      </c>
      <c r="C309" s="118" t="s">
        <v>387</v>
      </c>
      <c r="D309" s="5" t="str">
        <f t="shared" si="4"/>
        <v>PopáyanSuministro de Electricidad Gas y Agua</v>
      </c>
      <c r="E309" s="118" t="s">
        <v>14</v>
      </c>
      <c r="F309" s="116"/>
      <c r="G309" s="126">
        <v>1.3143604451592585</v>
      </c>
    </row>
    <row r="310" spans="1:7">
      <c r="A310" s="1">
        <f>COUNTIF($B$1:B310,$A$1)</f>
        <v>14</v>
      </c>
      <c r="B310" s="1" t="s">
        <v>387</v>
      </c>
      <c r="C310" s="118" t="s">
        <v>387</v>
      </c>
      <c r="D310" s="5" t="str">
        <f t="shared" si="4"/>
        <v>PopáyanTransporte y almacenamiento</v>
      </c>
      <c r="E310" s="118" t="s">
        <v>15</v>
      </c>
      <c r="F310" s="116"/>
      <c r="G310" s="126">
        <v>9.5012952353130036</v>
      </c>
    </row>
    <row r="311" spans="1:7">
      <c r="A311" s="1">
        <f>COUNTIF($B$1:B311,$A$1)</f>
        <v>14</v>
      </c>
      <c r="B311" s="1" t="s">
        <v>388</v>
      </c>
      <c r="C311" s="118" t="s">
        <v>388</v>
      </c>
      <c r="D311" s="5" t="str">
        <f t="shared" si="4"/>
        <v>ValleduparActividades Inmobiliarias</v>
      </c>
      <c r="E311" s="118" t="s">
        <v>3</v>
      </c>
      <c r="F311" s="116"/>
      <c r="G311" s="126">
        <v>1.061995067961411</v>
      </c>
    </row>
    <row r="312" spans="1:7">
      <c r="A312" s="1">
        <f>COUNTIF($B$1:B312,$A$1)</f>
        <v>14</v>
      </c>
      <c r="B312" s="1" t="s">
        <v>388</v>
      </c>
      <c r="C312" s="118" t="s">
        <v>388</v>
      </c>
      <c r="D312" s="5" t="str">
        <f t="shared" si="4"/>
        <v>ValleduparActividades artísticas, entretenimiento, recreación y otras actividades de servicios</v>
      </c>
      <c r="E312" s="118" t="s">
        <v>1</v>
      </c>
      <c r="F312" s="116"/>
      <c r="G312" s="126">
        <v>20.135152924448878</v>
      </c>
    </row>
    <row r="313" spans="1:7">
      <c r="A313" s="1">
        <f>COUNTIF($B$1:B313,$A$1)</f>
        <v>14</v>
      </c>
      <c r="B313" s="1" t="s">
        <v>388</v>
      </c>
      <c r="C313" s="118" t="s">
        <v>388</v>
      </c>
      <c r="D313" s="5" t="str">
        <f t="shared" si="4"/>
        <v>ValleduparActividades financieras y de seguros</v>
      </c>
      <c r="E313" s="118" t="s">
        <v>2</v>
      </c>
      <c r="F313" s="116"/>
      <c r="G313" s="126">
        <v>2.88312265348008</v>
      </c>
    </row>
    <row r="314" spans="1:7">
      <c r="A314" s="1">
        <f>COUNTIF($B$1:B314,$A$1)</f>
        <v>14</v>
      </c>
      <c r="B314" s="1" t="s">
        <v>388</v>
      </c>
      <c r="C314" s="118" t="s">
        <v>388</v>
      </c>
      <c r="D314" s="5" t="str">
        <f t="shared" si="4"/>
        <v>ValleduparActividades profesionales, científicas, técnicas y servicios administrativos</v>
      </c>
      <c r="E314" s="118" t="s">
        <v>4</v>
      </c>
      <c r="F314" s="116"/>
      <c r="G314" s="126">
        <v>10.636363788497725</v>
      </c>
    </row>
    <row r="315" spans="1:7">
      <c r="A315" s="1">
        <f>COUNTIF($B$1:B315,$A$1)</f>
        <v>14</v>
      </c>
      <c r="B315" s="1" t="s">
        <v>388</v>
      </c>
      <c r="C315" s="118" t="s">
        <v>388</v>
      </c>
      <c r="D315" s="5" t="str">
        <f t="shared" si="4"/>
        <v>ValleduparAdministración pública y defensa, educación y atención de la salud humana</v>
      </c>
      <c r="E315" s="118" t="s">
        <v>5</v>
      </c>
      <c r="F315" s="116"/>
      <c r="G315" s="126">
        <v>27.487268384973628</v>
      </c>
    </row>
    <row r="316" spans="1:7">
      <c r="A316" s="1">
        <f>COUNTIF($B$1:B316,$A$1)</f>
        <v>14</v>
      </c>
      <c r="B316" s="1" t="s">
        <v>388</v>
      </c>
      <c r="C316" s="118" t="s">
        <v>388</v>
      </c>
      <c r="D316" s="5" t="str">
        <f t="shared" si="4"/>
        <v>ValleduparAgricultura, pesca, ganadería, caza y silvicultura</v>
      </c>
      <c r="E316" s="118" t="s">
        <v>6</v>
      </c>
      <c r="F316" s="116"/>
      <c r="G316" s="126">
        <v>1.4161729028151315</v>
      </c>
    </row>
    <row r="317" spans="1:7">
      <c r="A317" s="1">
        <f>COUNTIF($B$1:B317,$A$1)</f>
        <v>14</v>
      </c>
      <c r="B317" s="1" t="s">
        <v>388</v>
      </c>
      <c r="C317" s="118" t="s">
        <v>388</v>
      </c>
      <c r="D317" s="5" t="str">
        <f t="shared" si="4"/>
        <v>ValleduparAlojamiento y servicios de comida</v>
      </c>
      <c r="E317" s="118" t="s">
        <v>7</v>
      </c>
      <c r="F317" s="116"/>
      <c r="G317" s="126">
        <v>14.603214929914733</v>
      </c>
    </row>
    <row r="318" spans="1:7">
      <c r="A318" s="1">
        <f>COUNTIF($B$1:B318,$A$1)</f>
        <v>14</v>
      </c>
      <c r="B318" s="1" t="s">
        <v>388</v>
      </c>
      <c r="C318" s="118" t="s">
        <v>388</v>
      </c>
      <c r="D318" s="5" t="str">
        <f t="shared" si="4"/>
        <v>ValleduparComercio y reparación de vehículos</v>
      </c>
      <c r="E318" s="118" t="s">
        <v>8</v>
      </c>
      <c r="F318" s="116"/>
      <c r="G318" s="126">
        <v>41.799321527148393</v>
      </c>
    </row>
    <row r="319" spans="1:7">
      <c r="A319" s="1">
        <f>COUNTIF($B$1:B319,$A$1)</f>
        <v>14</v>
      </c>
      <c r="B319" s="1" t="s">
        <v>388</v>
      </c>
      <c r="C319" s="118" t="s">
        <v>388</v>
      </c>
      <c r="D319" s="5" t="str">
        <f t="shared" si="4"/>
        <v>ValleduparConstrucción</v>
      </c>
      <c r="E319" s="118" t="s">
        <v>9</v>
      </c>
      <c r="F319" s="116"/>
      <c r="G319" s="126">
        <v>12.927986144477305</v>
      </c>
    </row>
    <row r="320" spans="1:7">
      <c r="A320" s="1">
        <f>COUNTIF($B$1:B320,$A$1)</f>
        <v>14</v>
      </c>
      <c r="B320" s="1" t="s">
        <v>388</v>
      </c>
      <c r="C320" s="118" t="s">
        <v>388</v>
      </c>
      <c r="D320" s="5" t="str">
        <f t="shared" si="4"/>
        <v>ValleduparExplotación de Minas y Canteras</v>
      </c>
      <c r="E320" s="118" t="s">
        <v>10</v>
      </c>
      <c r="F320" s="116"/>
      <c r="G320" s="126">
        <v>0.40248919882078082</v>
      </c>
    </row>
    <row r="321" spans="1:7">
      <c r="A321" s="1">
        <f>COUNTIF($B$1:B321,$A$1)</f>
        <v>14</v>
      </c>
      <c r="B321" s="1" t="s">
        <v>388</v>
      </c>
      <c r="C321" s="118" t="s">
        <v>388</v>
      </c>
      <c r="D321" s="5" t="str">
        <f t="shared" si="4"/>
        <v>ValleduparIndustria manufacturera</v>
      </c>
      <c r="E321" s="118" t="s">
        <v>11</v>
      </c>
      <c r="F321" s="116"/>
      <c r="G321" s="126">
        <v>15.954964698814065</v>
      </c>
    </row>
    <row r="322" spans="1:7">
      <c r="A322" s="1">
        <f>COUNTIF($B$1:B322,$A$1)</f>
        <v>14</v>
      </c>
      <c r="B322" s="1" t="s">
        <v>388</v>
      </c>
      <c r="C322" s="118" t="s">
        <v>388</v>
      </c>
      <c r="D322" s="5" t="str">
        <f t="shared" si="4"/>
        <v>ValleduparInformación y telecomunicaciones</v>
      </c>
      <c r="E322" s="118" t="s">
        <v>12</v>
      </c>
      <c r="F322" s="116"/>
      <c r="G322" s="126">
        <v>3.166092404015405</v>
      </c>
    </row>
    <row r="323" spans="1:7">
      <c r="A323" s="1">
        <f>COUNTIF($B$1:B323,$A$1)</f>
        <v>14</v>
      </c>
      <c r="B323" s="1" t="s">
        <v>388</v>
      </c>
      <c r="C323" s="118" t="s">
        <v>388</v>
      </c>
      <c r="D323" s="5" t="str">
        <f t="shared" ref="D323:D325" si="5">C323&amp;E323</f>
        <v>ValleduparSuministro de Electricidad Gas y Agua</v>
      </c>
      <c r="E323" s="118" t="s">
        <v>14</v>
      </c>
      <c r="F323" s="116"/>
      <c r="G323" s="126">
        <v>1.7348574340316916</v>
      </c>
    </row>
    <row r="324" spans="1:7">
      <c r="A324" s="1">
        <f>COUNTIF($B$1:B324,$A$1)</f>
        <v>14</v>
      </c>
      <c r="B324" s="1" t="s">
        <v>388</v>
      </c>
      <c r="C324" s="118" t="s">
        <v>388</v>
      </c>
      <c r="D324" s="5" t="str">
        <f t="shared" si="5"/>
        <v>ValleduparTransporte y almacenamiento</v>
      </c>
      <c r="E324" s="118" t="s">
        <v>15</v>
      </c>
      <c r="F324" s="116"/>
      <c r="G324" s="126">
        <v>16.467898029552952</v>
      </c>
    </row>
    <row r="325" spans="1:7">
      <c r="C325" s="118"/>
      <c r="D325" s="5" t="str">
        <f t="shared" si="5"/>
        <v/>
      </c>
      <c r="E325" s="118"/>
      <c r="F325" s="116"/>
      <c r="G325" s="126"/>
    </row>
    <row r="326" spans="1:7">
      <c r="A326" s="1">
        <f>COUNTIF($B$1:B326,$A$1)</f>
        <v>14</v>
      </c>
      <c r="B326" s="1" t="s">
        <v>389</v>
      </c>
      <c r="C326" s="118" t="s">
        <v>366</v>
      </c>
      <c r="D326" s="5" t="str">
        <f>C326&amp;F326</f>
        <v>Medellín A.M68 Actividades inmobiliarias</v>
      </c>
      <c r="E326" s="118" t="s">
        <v>3</v>
      </c>
      <c r="F326" s="118" t="s">
        <v>78</v>
      </c>
      <c r="G326" s="126">
        <v>36.438954768754947</v>
      </c>
    </row>
    <row r="327" spans="1:7" hidden="1">
      <c r="A327" s="1">
        <f>COUNTIF($B$1:B327,$A$1)</f>
        <v>14</v>
      </c>
      <c r="B327" s="1" t="s">
        <v>390</v>
      </c>
      <c r="C327" s="118" t="s">
        <v>366</v>
      </c>
      <c r="D327" s="5" t="str">
        <f t="shared" ref="D327:D390" si="6">C327&amp;F327</f>
        <v>Medellín A.M90 Actividades creativas, artísticas y de entretenimiento</v>
      </c>
      <c r="E327" s="118" t="s">
        <v>1</v>
      </c>
      <c r="F327" s="118" t="s">
        <v>97</v>
      </c>
      <c r="G327" s="126">
        <v>6.7147611491489867</v>
      </c>
    </row>
    <row r="328" spans="1:7" hidden="1">
      <c r="A328" s="1">
        <f>COUNTIF($B$1:B328,$A$1)</f>
        <v>14</v>
      </c>
      <c r="B328" s="1" t="s">
        <v>390</v>
      </c>
      <c r="C328" s="118" t="s">
        <v>366</v>
      </c>
      <c r="D328" s="5" t="str">
        <f t="shared" si="6"/>
        <v>Medellín A.M91 Actividades de bibliotecas, archivos, museos y otras actividades culturales</v>
      </c>
      <c r="E328" s="118" t="s">
        <v>1</v>
      </c>
      <c r="F328" s="118" t="s">
        <v>98</v>
      </c>
      <c r="G328" s="126">
        <v>1.7774884499378725</v>
      </c>
    </row>
    <row r="329" spans="1:7" hidden="1">
      <c r="A329" s="1">
        <f>COUNTIF($B$1:B329,$A$1)</f>
        <v>14</v>
      </c>
      <c r="B329" s="1" t="s">
        <v>390</v>
      </c>
      <c r="C329" s="118" t="s">
        <v>366</v>
      </c>
      <c r="D329" s="5" t="str">
        <f t="shared" si="6"/>
        <v>Medellín A.M92 Actividades de juegos de azar y apuestas</v>
      </c>
      <c r="E329" s="118" t="s">
        <v>1</v>
      </c>
      <c r="F329" s="118" t="s">
        <v>99</v>
      </c>
      <c r="G329" s="126">
        <v>10.655034125408013</v>
      </c>
    </row>
    <row r="330" spans="1:7" hidden="1">
      <c r="A330" s="1">
        <f>COUNTIF($B$1:B330,$A$1)</f>
        <v>14</v>
      </c>
      <c r="B330" s="1" t="s">
        <v>390</v>
      </c>
      <c r="C330" s="118" t="s">
        <v>366</v>
      </c>
      <c r="D330" s="5" t="str">
        <f t="shared" si="6"/>
        <v>Medellín A.M93 Actividades deportivas y actividades recreativas y de esparcimiento</v>
      </c>
      <c r="E330" s="118" t="s">
        <v>1</v>
      </c>
      <c r="F330" s="118" t="s">
        <v>100</v>
      </c>
      <c r="G330" s="126">
        <v>9.0372052179857061</v>
      </c>
    </row>
    <row r="331" spans="1:7" hidden="1">
      <c r="A331" s="1">
        <f>COUNTIF($B$1:B331,$A$1)</f>
        <v>14</v>
      </c>
      <c r="B331" s="1" t="s">
        <v>390</v>
      </c>
      <c r="C331" s="118" t="s">
        <v>366</v>
      </c>
      <c r="D331" s="5" t="str">
        <f t="shared" si="6"/>
        <v>Medellín A.M94 Actividades de asociaciones</v>
      </c>
      <c r="E331" s="118" t="s">
        <v>1</v>
      </c>
      <c r="F331" s="118" t="s">
        <v>101</v>
      </c>
      <c r="G331" s="126">
        <v>9.8913829142700482</v>
      </c>
    </row>
    <row r="332" spans="1:7" hidden="1">
      <c r="A332" s="1">
        <f>COUNTIF($B$1:B332,$A$1)</f>
        <v>14</v>
      </c>
      <c r="B332" s="1" t="s">
        <v>390</v>
      </c>
      <c r="C332" s="118" t="s">
        <v>366</v>
      </c>
      <c r="D332" s="5" t="str">
        <f t="shared" si="6"/>
        <v>Medellín A.M95 Mantenimiento y reparación de computadores, efectos personales y enseres domésticos</v>
      </c>
      <c r="E332" s="118" t="s">
        <v>1</v>
      </c>
      <c r="F332" s="118" t="s">
        <v>102</v>
      </c>
      <c r="G332" s="126">
        <v>18.561776831885741</v>
      </c>
    </row>
    <row r="333" spans="1:7" hidden="1">
      <c r="A333" s="1">
        <f>COUNTIF($B$1:B333,$A$1)</f>
        <v>14</v>
      </c>
      <c r="B333" s="1" t="s">
        <v>390</v>
      </c>
      <c r="C333" s="118" t="s">
        <v>366</v>
      </c>
      <c r="D333" s="5" t="str">
        <f t="shared" si="6"/>
        <v>Medellín A.M96 Otras actividades de servicios personales</v>
      </c>
      <c r="E333" s="118" t="s">
        <v>1</v>
      </c>
      <c r="F333" s="118" t="s">
        <v>103</v>
      </c>
      <c r="G333" s="126">
        <v>66.49666053575568</v>
      </c>
    </row>
    <row r="334" spans="1:7" hidden="1">
      <c r="A334" s="1">
        <f>COUNTIF($B$1:B334,$A$1)</f>
        <v>14</v>
      </c>
      <c r="B334" s="1" t="s">
        <v>390</v>
      </c>
      <c r="C334" s="118" t="s">
        <v>366</v>
      </c>
      <c r="D334" s="5" t="str">
        <f t="shared" si="6"/>
        <v>Medellín A.M97 Actividades de los hogares individuales como empleadores de personal doméstico</v>
      </c>
      <c r="E334" s="118" t="s">
        <v>1</v>
      </c>
      <c r="F334" s="118" t="s">
        <v>104</v>
      </c>
      <c r="G334" s="126">
        <v>53.011695526790426</v>
      </c>
    </row>
    <row r="335" spans="1:7" hidden="1">
      <c r="A335" s="1">
        <f>COUNTIF($B$1:B335,$A$1)</f>
        <v>14</v>
      </c>
      <c r="B335" s="1" t="s">
        <v>391</v>
      </c>
      <c r="C335" s="118" t="s">
        <v>366</v>
      </c>
      <c r="D335" s="5" t="str">
        <f t="shared" si="6"/>
        <v>Medellín A.M64 Actividades de servicios financieros, excepto las de seguros y de pensiones</v>
      </c>
      <c r="E335" s="118" t="s">
        <v>2</v>
      </c>
      <c r="F335" s="118" t="s">
        <v>75</v>
      </c>
      <c r="G335" s="126">
        <v>25.694124353188297</v>
      </c>
    </row>
    <row r="336" spans="1:7" hidden="1">
      <c r="A336" s="1">
        <f>COUNTIF($B$1:B336,$A$1)</f>
        <v>14</v>
      </c>
      <c r="B336" s="1" t="s">
        <v>391</v>
      </c>
      <c r="C336" s="118" t="s">
        <v>366</v>
      </c>
      <c r="D336" s="5" t="str">
        <f t="shared" si="6"/>
        <v>Medellín A.M65 Seguros (incluso el reaseguro), seguros sociales y fondos de pensiones, excepto la seguridad social</v>
      </c>
      <c r="E336" s="118" t="s">
        <v>2</v>
      </c>
      <c r="F336" s="118" t="s">
        <v>76</v>
      </c>
      <c r="G336" s="126">
        <v>9.7209174846640352</v>
      </c>
    </row>
    <row r="337" spans="1:7" hidden="1">
      <c r="A337" s="1">
        <f>COUNTIF($B$1:B337,$A$1)</f>
        <v>14</v>
      </c>
      <c r="B337" s="1" t="s">
        <v>391</v>
      </c>
      <c r="C337" s="118" t="s">
        <v>366</v>
      </c>
      <c r="D337" s="5" t="str">
        <f t="shared" si="6"/>
        <v>Medellín A.M66 Actividades auxiliares de las actividades de servicios financieros</v>
      </c>
      <c r="E337" s="118" t="s">
        <v>2</v>
      </c>
      <c r="F337" s="118" t="s">
        <v>77</v>
      </c>
      <c r="G337" s="126">
        <v>2.8054290539350806</v>
      </c>
    </row>
    <row r="338" spans="1:7" hidden="1">
      <c r="A338" s="1">
        <f>COUNTIF($B$1:B338,$A$1)</f>
        <v>14</v>
      </c>
      <c r="B338" s="1" t="s">
        <v>392</v>
      </c>
      <c r="C338" s="118" t="s">
        <v>366</v>
      </c>
      <c r="D338" s="5" t="str">
        <f t="shared" si="6"/>
        <v>Medellín A.M69 Actividades jurídicas y de contabilidad</v>
      </c>
      <c r="E338" s="118" t="s">
        <v>4</v>
      </c>
      <c r="F338" s="118" t="s">
        <v>79</v>
      </c>
      <c r="G338" s="126">
        <v>19.449314199622265</v>
      </c>
    </row>
    <row r="339" spans="1:7" hidden="1">
      <c r="A339" s="1">
        <f>COUNTIF($B$1:B339,$A$1)</f>
        <v>14</v>
      </c>
      <c r="B339" s="1" t="s">
        <v>392</v>
      </c>
      <c r="C339" s="118" t="s">
        <v>366</v>
      </c>
      <c r="D339" s="5" t="str">
        <f t="shared" si="6"/>
        <v>Medellín A.M70 Actividades de administración empresarial; actividades de consultoría de gestión</v>
      </c>
      <c r="E339" s="118" t="s">
        <v>4</v>
      </c>
      <c r="F339" s="118" t="s">
        <v>80</v>
      </c>
      <c r="G339" s="126">
        <v>7.9746367649633534</v>
      </c>
    </row>
    <row r="340" spans="1:7" hidden="1">
      <c r="A340" s="1">
        <f>COUNTIF($B$1:B340,$A$1)</f>
        <v>14</v>
      </c>
      <c r="B340" s="1" t="s">
        <v>392</v>
      </c>
      <c r="C340" s="118" t="s">
        <v>366</v>
      </c>
      <c r="D340" s="5" t="str">
        <f t="shared" si="6"/>
        <v>Medellín A.M71 Actividades de arquitectura e ingeniería; ensayos y análisis técnicos</v>
      </c>
      <c r="E340" s="118" t="s">
        <v>4</v>
      </c>
      <c r="F340" s="118" t="s">
        <v>81</v>
      </c>
      <c r="G340" s="126">
        <v>16.351266417589823</v>
      </c>
    </row>
    <row r="341" spans="1:7" hidden="1">
      <c r="A341" s="1">
        <f>COUNTIF($B$1:B341,$A$1)</f>
        <v>14</v>
      </c>
      <c r="B341" s="1" t="s">
        <v>392</v>
      </c>
      <c r="C341" s="118" t="s">
        <v>366</v>
      </c>
      <c r="D341" s="5" t="str">
        <f t="shared" si="6"/>
        <v>Medellín A.M72 Investigación científica y desarrollo</v>
      </c>
      <c r="E341" s="118" t="s">
        <v>4</v>
      </c>
      <c r="F341" s="118" t="s">
        <v>82</v>
      </c>
      <c r="G341" s="126">
        <v>0.71026643427385583</v>
      </c>
    </row>
    <row r="342" spans="1:7" hidden="1">
      <c r="A342" s="1">
        <f>COUNTIF($B$1:B342,$A$1)</f>
        <v>14</v>
      </c>
      <c r="B342" s="1" t="s">
        <v>392</v>
      </c>
      <c r="C342" s="118" t="s">
        <v>366</v>
      </c>
      <c r="D342" s="5" t="str">
        <f t="shared" si="6"/>
        <v>Medellín A.M73 Publicidad y estudios de mercado</v>
      </c>
      <c r="E342" s="118" t="s">
        <v>4</v>
      </c>
      <c r="F342" s="118" t="s">
        <v>83</v>
      </c>
      <c r="G342" s="126">
        <v>13.684553386325298</v>
      </c>
    </row>
    <row r="343" spans="1:7" hidden="1">
      <c r="A343" s="1">
        <f>COUNTIF($B$1:B343,$A$1)</f>
        <v>14</v>
      </c>
      <c r="B343" s="1" t="s">
        <v>392</v>
      </c>
      <c r="C343" s="118" t="s">
        <v>366</v>
      </c>
      <c r="D343" s="5" t="str">
        <f t="shared" si="6"/>
        <v>Medellín A.M74 Otras actividades profesionales, científicas y técnicas</v>
      </c>
      <c r="E343" s="118" t="s">
        <v>4</v>
      </c>
      <c r="F343" s="118" t="s">
        <v>84</v>
      </c>
      <c r="G343" s="126">
        <v>17.087082733771101</v>
      </c>
    </row>
    <row r="344" spans="1:7" hidden="1">
      <c r="A344" s="1">
        <f>COUNTIF($B$1:B344,$A$1)</f>
        <v>14</v>
      </c>
      <c r="B344" s="1" t="s">
        <v>392</v>
      </c>
      <c r="C344" s="118" t="s">
        <v>366</v>
      </c>
      <c r="D344" s="5" t="str">
        <f t="shared" si="6"/>
        <v>Medellín A.M75 Actividades veterinarias</v>
      </c>
      <c r="E344" s="118" t="s">
        <v>4</v>
      </c>
      <c r="F344" s="118" t="s">
        <v>85</v>
      </c>
      <c r="G344" s="126">
        <v>2.7461481622152983</v>
      </c>
    </row>
    <row r="345" spans="1:7" hidden="1">
      <c r="A345" s="1">
        <f>COUNTIF($B$1:B345,$A$1)</f>
        <v>14</v>
      </c>
      <c r="B345" s="1" t="s">
        <v>392</v>
      </c>
      <c r="C345" s="118" t="s">
        <v>366</v>
      </c>
      <c r="D345" s="5" t="str">
        <f t="shared" si="6"/>
        <v>Medellín A.M77 Actividades de alquiler y arrendamiento</v>
      </c>
      <c r="E345" s="118" t="s">
        <v>4</v>
      </c>
      <c r="F345" s="118" t="s">
        <v>86</v>
      </c>
      <c r="G345" s="126">
        <v>3.284220871538893</v>
      </c>
    </row>
    <row r="346" spans="1:7" hidden="1">
      <c r="A346" s="1">
        <f>COUNTIF($B$1:B346,$A$1)</f>
        <v>14</v>
      </c>
      <c r="B346" s="1" t="s">
        <v>392</v>
      </c>
      <c r="C346" s="118" t="s">
        <v>366</v>
      </c>
      <c r="D346" s="5" t="str">
        <f t="shared" si="6"/>
        <v>Medellín A.M78 Actividades de empleo</v>
      </c>
      <c r="E346" s="118" t="s">
        <v>4</v>
      </c>
      <c r="F346" s="118" t="s">
        <v>87</v>
      </c>
      <c r="G346" s="126">
        <v>5.7432022359886732</v>
      </c>
    </row>
    <row r="347" spans="1:7" hidden="1">
      <c r="A347" s="1">
        <f>COUNTIF($B$1:B347,$A$1)</f>
        <v>14</v>
      </c>
      <c r="B347" s="1" t="s">
        <v>392</v>
      </c>
      <c r="C347" s="118" t="s">
        <v>366</v>
      </c>
      <c r="D347" s="5" t="str">
        <f t="shared" si="6"/>
        <v>Medellín A.M79 Actividades de las agencias de viajes, operadores turísticos, servicios de reserva y actividades relacionadas</v>
      </c>
      <c r="E347" s="118" t="s">
        <v>4</v>
      </c>
      <c r="F347" s="118" t="s">
        <v>88</v>
      </c>
      <c r="G347" s="126">
        <v>4.9669571890132937</v>
      </c>
    </row>
    <row r="348" spans="1:7" hidden="1">
      <c r="A348" s="1">
        <f>COUNTIF($B$1:B348,$A$1)</f>
        <v>14</v>
      </c>
      <c r="B348" s="1" t="s">
        <v>392</v>
      </c>
      <c r="C348" s="118" t="s">
        <v>366</v>
      </c>
      <c r="D348" s="5" t="str">
        <f t="shared" si="6"/>
        <v>Medellín A.M80 Actividades de seguridad e investigación privada</v>
      </c>
      <c r="E348" s="118" t="s">
        <v>4</v>
      </c>
      <c r="F348" s="118" t="s">
        <v>89</v>
      </c>
      <c r="G348" s="126">
        <v>9.6184515850091845</v>
      </c>
    </row>
    <row r="349" spans="1:7" hidden="1">
      <c r="A349" s="1">
        <f>COUNTIF($B$1:B349,$A$1)</f>
        <v>14</v>
      </c>
      <c r="B349" s="1" t="s">
        <v>392</v>
      </c>
      <c r="C349" s="118" t="s">
        <v>366</v>
      </c>
      <c r="D349" s="5" t="str">
        <f t="shared" si="6"/>
        <v>Medellín A.M81 Actividades de servicios a edificios y paisajismo (jardines, zonas verdes)</v>
      </c>
      <c r="E349" s="118" t="s">
        <v>4</v>
      </c>
      <c r="F349" s="118" t="s">
        <v>90</v>
      </c>
      <c r="G349" s="126">
        <v>29.597206312692848</v>
      </c>
    </row>
    <row r="350" spans="1:7" hidden="1">
      <c r="A350" s="1">
        <f>COUNTIF($B$1:B350,$A$1)</f>
        <v>14</v>
      </c>
      <c r="B350" s="1" t="s">
        <v>392</v>
      </c>
      <c r="C350" s="118" t="s">
        <v>366</v>
      </c>
      <c r="D350" s="5" t="str">
        <f t="shared" si="6"/>
        <v>Medellín A.M82 Actividades administrativas y de apoyo de oficina y otras actividades de apoyo a las empresas</v>
      </c>
      <c r="E350" s="118" t="s">
        <v>4</v>
      </c>
      <c r="F350" s="118" t="s">
        <v>91</v>
      </c>
      <c r="G350" s="126">
        <v>40.898130170295026</v>
      </c>
    </row>
    <row r="351" spans="1:7" hidden="1">
      <c r="A351" s="1">
        <f>COUNTIF($B$1:B351,$A$1)</f>
        <v>14</v>
      </c>
      <c r="B351" s="1" t="s">
        <v>393</v>
      </c>
      <c r="C351" s="118" t="s">
        <v>366</v>
      </c>
      <c r="D351" s="5" t="str">
        <f t="shared" si="6"/>
        <v>Medellín A.M84 Administración pública y defensa; planes de seguridad social de afiliación obligatoria</v>
      </c>
      <c r="E351" s="118" t="s">
        <v>5</v>
      </c>
      <c r="F351" s="118" t="s">
        <v>92</v>
      </c>
      <c r="G351" s="126">
        <v>46.776489040938692</v>
      </c>
    </row>
    <row r="352" spans="1:7" hidden="1">
      <c r="A352" s="1">
        <f>COUNTIF($B$1:B352,$A$1)</f>
        <v>14</v>
      </c>
      <c r="B352" s="1" t="s">
        <v>393</v>
      </c>
      <c r="C352" s="118" t="s">
        <v>366</v>
      </c>
      <c r="D352" s="5" t="str">
        <f t="shared" si="6"/>
        <v>Medellín A.M85 Educación</v>
      </c>
      <c r="E352" s="118" t="s">
        <v>5</v>
      </c>
      <c r="F352" s="118" t="s">
        <v>93</v>
      </c>
      <c r="G352" s="126">
        <v>79.605858888699771</v>
      </c>
    </row>
    <row r="353" spans="1:7" hidden="1">
      <c r="A353" s="1">
        <f>COUNTIF($B$1:B353,$A$1)</f>
        <v>14</v>
      </c>
      <c r="B353" s="1" t="s">
        <v>393</v>
      </c>
      <c r="C353" s="118" t="s">
        <v>366</v>
      </c>
      <c r="D353" s="5" t="str">
        <f t="shared" si="6"/>
        <v>Medellín A.M86 Actividades de atención de la salud humana</v>
      </c>
      <c r="E353" s="118" t="s">
        <v>5</v>
      </c>
      <c r="F353" s="118" t="s">
        <v>94</v>
      </c>
      <c r="G353" s="126">
        <v>67.907171341434733</v>
      </c>
    </row>
    <row r="354" spans="1:7" hidden="1">
      <c r="A354" s="1">
        <f>COUNTIF($B$1:B354,$A$1)</f>
        <v>14</v>
      </c>
      <c r="B354" s="1" t="s">
        <v>393</v>
      </c>
      <c r="C354" s="118" t="s">
        <v>366</v>
      </c>
      <c r="D354" s="5" t="str">
        <f t="shared" si="6"/>
        <v>Medellín A.M87 Actividades de atención residencial medicalizada</v>
      </c>
      <c r="E354" s="118" t="s">
        <v>5</v>
      </c>
      <c r="F354" s="118" t="s">
        <v>95</v>
      </c>
      <c r="G354" s="126">
        <v>4.7927245958800375</v>
      </c>
    </row>
    <row r="355" spans="1:7" hidden="1">
      <c r="A355" s="1">
        <f>COUNTIF($B$1:B355,$A$1)</f>
        <v>14</v>
      </c>
      <c r="B355" s="1" t="s">
        <v>393</v>
      </c>
      <c r="C355" s="118" t="s">
        <v>366</v>
      </c>
      <c r="D355" s="5" t="str">
        <f t="shared" si="6"/>
        <v>Medellín A.M88 Actividades de asistencia social sin alojamiento</v>
      </c>
      <c r="E355" s="118" t="s">
        <v>5</v>
      </c>
      <c r="F355" s="118" t="s">
        <v>96</v>
      </c>
      <c r="G355" s="126">
        <v>18.073649658766701</v>
      </c>
    </row>
    <row r="356" spans="1:7" hidden="1">
      <c r="A356" s="1">
        <f>COUNTIF($B$1:B356,$A$1)</f>
        <v>14</v>
      </c>
      <c r="B356" s="1" t="s">
        <v>394</v>
      </c>
      <c r="C356" s="118" t="s">
        <v>366</v>
      </c>
      <c r="D356" s="5" t="str">
        <f t="shared" si="6"/>
        <v>Medellín A.M01 Agricultura, ganadería, caza y actividades de servicios conexas</v>
      </c>
      <c r="E356" s="118" t="s">
        <v>6</v>
      </c>
      <c r="F356" s="118" t="s">
        <v>19</v>
      </c>
      <c r="G356" s="126">
        <v>9.2453520809126921</v>
      </c>
    </row>
    <row r="357" spans="1:7" hidden="1">
      <c r="A357" s="1">
        <f>COUNTIF($B$1:B357,$A$1)</f>
        <v>14</v>
      </c>
      <c r="B357" s="1" t="s">
        <v>394</v>
      </c>
      <c r="C357" s="118" t="s">
        <v>366</v>
      </c>
      <c r="D357" s="5" t="str">
        <f t="shared" si="6"/>
        <v>Medellín A.M02 Silvicultura y extracción de madera</v>
      </c>
      <c r="E357" s="118" t="s">
        <v>6</v>
      </c>
      <c r="F357" s="118" t="s">
        <v>20</v>
      </c>
      <c r="G357" s="126">
        <v>6.7222755980016743E-2</v>
      </c>
    </row>
    <row r="358" spans="1:7" hidden="1">
      <c r="A358" s="1">
        <f>COUNTIF($B$1:B358,$A$1)</f>
        <v>14</v>
      </c>
      <c r="B358" s="1" t="s">
        <v>394</v>
      </c>
      <c r="C358" s="118" t="s">
        <v>366</v>
      </c>
      <c r="D358" s="5" t="str">
        <f t="shared" si="6"/>
        <v>Medellín A.M03 Pesca y acuicultura</v>
      </c>
      <c r="E358" s="118" t="s">
        <v>6</v>
      </c>
      <c r="F358" s="118" t="s">
        <v>21</v>
      </c>
      <c r="G358" s="126">
        <v>0.10220472231751512</v>
      </c>
    </row>
    <row r="359" spans="1:7" hidden="1">
      <c r="A359" s="1">
        <f>COUNTIF($B$1:B359,$A$1)</f>
        <v>14</v>
      </c>
      <c r="B359" s="1" t="s">
        <v>395</v>
      </c>
      <c r="C359" s="118" t="s">
        <v>366</v>
      </c>
      <c r="D359" s="5" t="str">
        <f t="shared" si="6"/>
        <v>Medellín A.M55 Alojamiento</v>
      </c>
      <c r="E359" s="118" t="s">
        <v>7</v>
      </c>
      <c r="F359" s="118" t="s">
        <v>67</v>
      </c>
      <c r="G359" s="126">
        <v>11.795758229426685</v>
      </c>
    </row>
    <row r="360" spans="1:7" hidden="1">
      <c r="A360" s="1">
        <f>COUNTIF($B$1:B360,$A$1)</f>
        <v>14</v>
      </c>
      <c r="B360" s="1" t="s">
        <v>395</v>
      </c>
      <c r="C360" s="118" t="s">
        <v>366</v>
      </c>
      <c r="D360" s="5" t="str">
        <f t="shared" si="6"/>
        <v>Medellín A.M56 Actividades de servicios de comidas y bebidas</v>
      </c>
      <c r="E360" s="118" t="s">
        <v>7</v>
      </c>
      <c r="F360" s="118" t="s">
        <v>68</v>
      </c>
      <c r="G360" s="126">
        <v>110.63594939652111</v>
      </c>
    </row>
    <row r="361" spans="1:7" hidden="1">
      <c r="A361" s="1">
        <f>COUNTIF($B$1:B361,$A$1)</f>
        <v>14</v>
      </c>
      <c r="B361" s="1" t="s">
        <v>396</v>
      </c>
      <c r="C361" s="118" t="s">
        <v>366</v>
      </c>
      <c r="D361" s="5" t="str">
        <f t="shared" si="6"/>
        <v>Medellín A.M45 Comercio, mantenimiento y reparación de vehículos automotores y motocicletas, sus partes, piezas y accesorios</v>
      </c>
      <c r="E361" s="118" t="s">
        <v>8</v>
      </c>
      <c r="F361" s="118" t="s">
        <v>59</v>
      </c>
      <c r="G361" s="126">
        <v>49.739608960792815</v>
      </c>
    </row>
    <row r="362" spans="1:7" hidden="1">
      <c r="A362" s="1">
        <f>COUNTIF($B$1:B362,$A$1)</f>
        <v>14</v>
      </c>
      <c r="B362" s="1" t="s">
        <v>396</v>
      </c>
      <c r="C362" s="118" t="s">
        <v>366</v>
      </c>
      <c r="D362" s="5" t="str">
        <f t="shared" si="6"/>
        <v>Medellín A.M46 Comercio al por mayor y en comisión o por contrata, excepto el comercio de vehículos automotores y motocicletas</v>
      </c>
      <c r="E362" s="118" t="s">
        <v>8</v>
      </c>
      <c r="F362" s="118" t="s">
        <v>60</v>
      </c>
      <c r="G362" s="126">
        <v>58.576185047211851</v>
      </c>
    </row>
    <row r="363" spans="1:7" hidden="1">
      <c r="A363" s="1">
        <f>COUNTIF($B$1:B363,$A$1)</f>
        <v>14</v>
      </c>
      <c r="B363" s="1" t="s">
        <v>396</v>
      </c>
      <c r="C363" s="118" t="s">
        <v>366</v>
      </c>
      <c r="D363" s="5" t="str">
        <f t="shared" si="6"/>
        <v>Medellín A.M47 Comercio al por menor (incluso el comercio al por menor de combustibles), excepto el de vehículos automotores y motocicletas</v>
      </c>
      <c r="E363" s="118" t="s">
        <v>8</v>
      </c>
      <c r="F363" s="118" t="s">
        <v>61</v>
      </c>
      <c r="G363" s="126">
        <v>275.06548475252964</v>
      </c>
    </row>
    <row r="364" spans="1:7" hidden="1">
      <c r="A364" s="1">
        <f>COUNTIF($B$1:B364,$A$1)</f>
        <v>14</v>
      </c>
      <c r="B364" s="1" t="s">
        <v>397</v>
      </c>
      <c r="C364" s="118" t="s">
        <v>366</v>
      </c>
      <c r="D364" s="5" t="str">
        <f t="shared" si="6"/>
        <v>Medellín A.M41 Construcción de edificios</v>
      </c>
      <c r="E364" s="118" t="s">
        <v>9</v>
      </c>
      <c r="F364" s="118" t="s">
        <v>56</v>
      </c>
      <c r="G364" s="126">
        <v>79.776361978066731</v>
      </c>
    </row>
    <row r="365" spans="1:7" hidden="1">
      <c r="A365" s="1">
        <f>COUNTIF($B$1:B365,$A$1)</f>
        <v>14</v>
      </c>
      <c r="B365" s="1" t="s">
        <v>397</v>
      </c>
      <c r="C365" s="118" t="s">
        <v>366</v>
      </c>
      <c r="D365" s="5" t="str">
        <f t="shared" si="6"/>
        <v>Medellín A.M42 Obras de ingeniería civil</v>
      </c>
      <c r="E365" s="118" t="s">
        <v>9</v>
      </c>
      <c r="F365" s="118" t="s">
        <v>57</v>
      </c>
      <c r="G365" s="126">
        <v>22.81490036832486</v>
      </c>
    </row>
    <row r="366" spans="1:7" hidden="1">
      <c r="A366" s="1">
        <f>COUNTIF($B$1:B366,$A$1)</f>
        <v>14</v>
      </c>
      <c r="B366" s="1" t="s">
        <v>397</v>
      </c>
      <c r="C366" s="118" t="s">
        <v>366</v>
      </c>
      <c r="D366" s="5" t="str">
        <f t="shared" si="6"/>
        <v>Medellín A.M43 Actividades especializadas para la construcción de edificios y obras de ingeniería civil</v>
      </c>
      <c r="E366" s="118" t="s">
        <v>9</v>
      </c>
      <c r="F366" s="118" t="s">
        <v>58</v>
      </c>
      <c r="G366" s="126">
        <v>43.897983043859412</v>
      </c>
    </row>
    <row r="367" spans="1:7" hidden="1">
      <c r="A367" s="1">
        <f>COUNTIF($B$1:B367,$A$1)</f>
        <v>14</v>
      </c>
      <c r="B367" s="1" t="s">
        <v>398</v>
      </c>
      <c r="C367" s="118" t="s">
        <v>366</v>
      </c>
      <c r="D367" s="5" t="str">
        <f t="shared" si="6"/>
        <v>Medellín A.M06 Extracción de petróleo crudo y gas natural</v>
      </c>
      <c r="E367" s="118" t="s">
        <v>10</v>
      </c>
      <c r="F367" s="118" t="s">
        <v>23</v>
      </c>
      <c r="G367" s="126">
        <v>8.3626575905664066E-2</v>
      </c>
    </row>
    <row r="368" spans="1:7" hidden="1">
      <c r="A368" s="1">
        <f>COUNTIF($B$1:B368,$A$1)</f>
        <v>14</v>
      </c>
      <c r="B368" s="1" t="s">
        <v>398</v>
      </c>
      <c r="C368" s="118" t="s">
        <v>366</v>
      </c>
      <c r="D368" s="5" t="str">
        <f t="shared" si="6"/>
        <v>Medellín A.M07 Extracción de minerales metalíferos</v>
      </c>
      <c r="E368" s="118" t="s">
        <v>10</v>
      </c>
      <c r="F368" s="118" t="s">
        <v>24</v>
      </c>
      <c r="G368" s="126">
        <v>0.9369417960090527</v>
      </c>
    </row>
    <row r="369" spans="1:7" hidden="1">
      <c r="A369" s="1">
        <f>COUNTIF($B$1:B369,$A$1)</f>
        <v>14</v>
      </c>
      <c r="B369" s="1" t="s">
        <v>398</v>
      </c>
      <c r="C369" s="118" t="s">
        <v>366</v>
      </c>
      <c r="D369" s="5" t="str">
        <f t="shared" si="6"/>
        <v>Medellín A.M08 Extracción de otras minas y canteras</v>
      </c>
      <c r="E369" s="118" t="s">
        <v>10</v>
      </c>
      <c r="F369" s="118" t="s">
        <v>25</v>
      </c>
      <c r="G369" s="126">
        <v>0.61044979421961854</v>
      </c>
    </row>
    <row r="370" spans="1:7" hidden="1">
      <c r="A370" s="1">
        <f>COUNTIF($B$1:B370,$A$1)</f>
        <v>14</v>
      </c>
      <c r="B370" s="1" t="s">
        <v>398</v>
      </c>
      <c r="C370" s="118" t="s">
        <v>366</v>
      </c>
      <c r="D370" s="5" t="str">
        <f t="shared" si="6"/>
        <v>Medellín A.M09 Actividades de servicios de apoyo para la explotación de minas</v>
      </c>
      <c r="E370" s="118" t="s">
        <v>10</v>
      </c>
      <c r="F370" s="118" t="s">
        <v>26</v>
      </c>
      <c r="G370" s="126">
        <v>0.20480693065442948</v>
      </c>
    </row>
    <row r="371" spans="1:7" hidden="1">
      <c r="A371" s="1">
        <f>COUNTIF($B$1:B371,$A$1)</f>
        <v>14</v>
      </c>
      <c r="B371" s="1" t="s">
        <v>399</v>
      </c>
      <c r="C371" s="118" t="s">
        <v>366</v>
      </c>
      <c r="D371" s="5" t="str">
        <f t="shared" si="6"/>
        <v>Medellín A.M10 Elaboración de productos alimenticios</v>
      </c>
      <c r="E371" s="118" t="s">
        <v>11</v>
      </c>
      <c r="F371" s="118" t="s">
        <v>27</v>
      </c>
      <c r="G371" s="126">
        <v>50.260517975014565</v>
      </c>
    </row>
    <row r="372" spans="1:7" hidden="1">
      <c r="A372" s="1">
        <f>COUNTIF($B$1:B372,$A$1)</f>
        <v>14</v>
      </c>
      <c r="B372" s="1" t="s">
        <v>399</v>
      </c>
      <c r="C372" s="118" t="s">
        <v>366</v>
      </c>
      <c r="D372" s="5" t="str">
        <f t="shared" si="6"/>
        <v>Medellín A.M11 Elaboración de bebidas</v>
      </c>
      <c r="E372" s="118" t="s">
        <v>11</v>
      </c>
      <c r="F372" s="118" t="s">
        <v>28</v>
      </c>
      <c r="G372" s="126">
        <v>6.2084320033921223</v>
      </c>
    </row>
    <row r="373" spans="1:7" hidden="1">
      <c r="A373" s="1">
        <f>COUNTIF($B$1:B373,$A$1)</f>
        <v>14</v>
      </c>
      <c r="B373" s="1" t="s">
        <v>399</v>
      </c>
      <c r="C373" s="118" t="s">
        <v>366</v>
      </c>
      <c r="D373" s="5" t="str">
        <f t="shared" si="6"/>
        <v>Medellín A.M12 Elaboración de productos de tabaco</v>
      </c>
      <c r="E373" s="118" t="s">
        <v>11</v>
      </c>
      <c r="F373" s="118" t="s">
        <v>29</v>
      </c>
      <c r="G373" s="126">
        <v>0.44816549024945168</v>
      </c>
    </row>
    <row r="374" spans="1:7" hidden="1">
      <c r="A374" s="1">
        <f>COUNTIF($B$1:B374,$A$1)</f>
        <v>14</v>
      </c>
      <c r="B374" s="1" t="s">
        <v>399</v>
      </c>
      <c r="C374" s="118" t="s">
        <v>366</v>
      </c>
      <c r="D374" s="5" t="str">
        <f t="shared" si="6"/>
        <v>Medellín A.M13 Fabricación de productos textiles</v>
      </c>
      <c r="E374" s="118" t="s">
        <v>11</v>
      </c>
      <c r="F374" s="118" t="s">
        <v>30</v>
      </c>
      <c r="G374" s="126">
        <v>18.191795472120067</v>
      </c>
    </row>
    <row r="375" spans="1:7" hidden="1">
      <c r="A375" s="1">
        <f>COUNTIF($B$1:B375,$A$1)</f>
        <v>14</v>
      </c>
      <c r="B375" s="1" t="s">
        <v>399</v>
      </c>
      <c r="C375" s="118" t="s">
        <v>366</v>
      </c>
      <c r="D375" s="5" t="str">
        <f t="shared" si="6"/>
        <v>Medellín A.M14 Confección de prendas de vestir</v>
      </c>
      <c r="E375" s="118" t="s">
        <v>11</v>
      </c>
      <c r="F375" s="118" t="s">
        <v>31</v>
      </c>
      <c r="G375" s="126">
        <v>97.627089791970675</v>
      </c>
    </row>
    <row r="376" spans="1:7" hidden="1">
      <c r="A376" s="1">
        <f>COUNTIF($B$1:B376,$A$1)</f>
        <v>14</v>
      </c>
      <c r="B376" s="1" t="s">
        <v>399</v>
      </c>
      <c r="C376" s="118" t="s">
        <v>366</v>
      </c>
      <c r="D376" s="5" t="str">
        <f t="shared" si="6"/>
        <v>Medellín A.M15 Curtido y recurtido de cueros; fabricación de calzado; fabricación de artículos de viaje, maletas, bolsos de mano y artículos similares, y fabricación de artículos de talabartería y guarnicionería; adobo y teñido de pieles</v>
      </c>
      <c r="E376" s="118" t="s">
        <v>11</v>
      </c>
      <c r="F376" s="118" t="s">
        <v>32</v>
      </c>
      <c r="G376" s="126">
        <v>14.116665751281255</v>
      </c>
    </row>
    <row r="377" spans="1:7" hidden="1">
      <c r="A377" s="1">
        <f>COUNTIF($B$1:B377,$A$1)</f>
        <v>14</v>
      </c>
      <c r="B377" s="1" t="s">
        <v>399</v>
      </c>
      <c r="C377" s="118" t="s">
        <v>366</v>
      </c>
      <c r="D377" s="5" t="str">
        <f t="shared" si="6"/>
        <v>Medellín A.M16 Transformación de la madera y fabricación de productos de madera y de corcho, excepto muebles; fabricación de artículos de cestería y espartería</v>
      </c>
      <c r="E377" s="118" t="s">
        <v>11</v>
      </c>
      <c r="F377" s="118" t="s">
        <v>33</v>
      </c>
      <c r="G377" s="126">
        <v>4.6823081841001235</v>
      </c>
    </row>
    <row r="378" spans="1:7" hidden="1">
      <c r="A378" s="1">
        <f>COUNTIF($B$1:B378,$A$1)</f>
        <v>14</v>
      </c>
      <c r="B378" s="1" t="s">
        <v>399</v>
      </c>
      <c r="C378" s="118" t="s">
        <v>366</v>
      </c>
      <c r="D378" s="5" t="str">
        <f t="shared" si="6"/>
        <v>Medellín A.M17 Fabricación de papel, cartón y productos de papel y cartón</v>
      </c>
      <c r="E378" s="118" t="s">
        <v>11</v>
      </c>
      <c r="F378" s="118" t="s">
        <v>34</v>
      </c>
      <c r="G378" s="126">
        <v>4.3802179636474676</v>
      </c>
    </row>
    <row r="379" spans="1:7" hidden="1">
      <c r="A379" s="1">
        <f>COUNTIF($B$1:B379,$A$1)</f>
        <v>14</v>
      </c>
      <c r="B379" s="1" t="s">
        <v>399</v>
      </c>
      <c r="C379" s="118" t="s">
        <v>366</v>
      </c>
      <c r="D379" s="5" t="str">
        <f t="shared" si="6"/>
        <v>Medellín A.M18 Actividades de impresión y de producción de copias a partir de grabaciones originales</v>
      </c>
      <c r="E379" s="118" t="s">
        <v>11</v>
      </c>
      <c r="F379" s="118" t="s">
        <v>35</v>
      </c>
      <c r="G379" s="126">
        <v>5.3061372244843579</v>
      </c>
    </row>
    <row r="380" spans="1:7" hidden="1">
      <c r="A380" s="1">
        <f>COUNTIF($B$1:B380,$A$1)</f>
        <v>14</v>
      </c>
      <c r="B380" s="1" t="s">
        <v>399</v>
      </c>
      <c r="C380" s="118" t="s">
        <v>366</v>
      </c>
      <c r="D380" s="5" t="str">
        <f t="shared" si="6"/>
        <v>Medellín A.M19 Coquización, fabricación de productos de la refinación del petróleo y actividad de mezcla de combustibles</v>
      </c>
      <c r="E380" s="118" t="s">
        <v>11</v>
      </c>
      <c r="F380" s="118" t="s">
        <v>36</v>
      </c>
      <c r="G380" s="126">
        <v>0.43648019009706462</v>
      </c>
    </row>
    <row r="381" spans="1:7" hidden="1">
      <c r="A381" s="1">
        <f>COUNTIF($B$1:B381,$A$1)</f>
        <v>14</v>
      </c>
      <c r="B381" s="1" t="s">
        <v>399</v>
      </c>
      <c r="C381" s="118" t="s">
        <v>366</v>
      </c>
      <c r="D381" s="5" t="str">
        <f t="shared" si="6"/>
        <v>Medellín A.M20 Fabricación de sustancias y productos químicos</v>
      </c>
      <c r="E381" s="118" t="s">
        <v>11</v>
      </c>
      <c r="F381" s="118" t="s">
        <v>37</v>
      </c>
      <c r="G381" s="126">
        <v>13.665216420277941</v>
      </c>
    </row>
    <row r="382" spans="1:7" hidden="1">
      <c r="A382" s="1">
        <f>COUNTIF($B$1:B382,$A$1)</f>
        <v>14</v>
      </c>
      <c r="B382" s="1" t="s">
        <v>399</v>
      </c>
      <c r="C382" s="118" t="s">
        <v>366</v>
      </c>
      <c r="D382" s="5" t="str">
        <f t="shared" si="6"/>
        <v>Medellín A.M21 Fabricación de productos farmacéuticos, sustancias químicas medicinales y productos botánicos de uso farmacéutico</v>
      </c>
      <c r="E382" s="118" t="s">
        <v>11</v>
      </c>
      <c r="F382" s="118" t="s">
        <v>38</v>
      </c>
      <c r="G382" s="126">
        <v>3.9708575175199892</v>
      </c>
    </row>
    <row r="383" spans="1:7" hidden="1">
      <c r="A383" s="1">
        <f>COUNTIF($B$1:B383,$A$1)</f>
        <v>14</v>
      </c>
      <c r="B383" s="1" t="s">
        <v>399</v>
      </c>
      <c r="C383" s="118" t="s">
        <v>366</v>
      </c>
      <c r="D383" s="5" t="str">
        <f t="shared" si="6"/>
        <v>Medellín A.M22 Fabricación de productos de caucho y de plástico</v>
      </c>
      <c r="E383" s="118" t="s">
        <v>11</v>
      </c>
      <c r="F383" s="118" t="s">
        <v>39</v>
      </c>
      <c r="G383" s="126">
        <v>16.729686014129157</v>
      </c>
    </row>
    <row r="384" spans="1:7" hidden="1">
      <c r="A384" s="1">
        <f>COUNTIF($B$1:B384,$A$1)</f>
        <v>14</v>
      </c>
      <c r="B384" s="1" t="s">
        <v>399</v>
      </c>
      <c r="C384" s="118" t="s">
        <v>366</v>
      </c>
      <c r="D384" s="5" t="str">
        <f t="shared" si="6"/>
        <v>Medellín A.M23 Fabricación de otros productos minerales no metálicos</v>
      </c>
      <c r="E384" s="118" t="s">
        <v>11</v>
      </c>
      <c r="F384" s="118" t="s">
        <v>40</v>
      </c>
      <c r="G384" s="126">
        <v>9.1413743203541973</v>
      </c>
    </row>
    <row r="385" spans="1:7" hidden="1">
      <c r="A385" s="1">
        <f>COUNTIF($B$1:B385,$A$1)</f>
        <v>14</v>
      </c>
      <c r="B385" s="1" t="s">
        <v>399</v>
      </c>
      <c r="C385" s="118" t="s">
        <v>366</v>
      </c>
      <c r="D385" s="5" t="str">
        <f t="shared" si="6"/>
        <v>Medellín A.M24 Fabricación de productos metalúrgicos básicos</v>
      </c>
      <c r="E385" s="118" t="s">
        <v>11</v>
      </c>
      <c r="F385" s="118" t="s">
        <v>41</v>
      </c>
      <c r="G385" s="126">
        <v>1.9088460375269027</v>
      </c>
    </row>
    <row r="386" spans="1:7" hidden="1">
      <c r="A386" s="1">
        <f>COUNTIF($B$1:B386,$A$1)</f>
        <v>14</v>
      </c>
      <c r="B386" s="1" t="s">
        <v>399</v>
      </c>
      <c r="C386" s="118" t="s">
        <v>366</v>
      </c>
      <c r="D386" s="5" t="str">
        <f t="shared" si="6"/>
        <v>Medellín A.M25 Fabricación de productos elaborados de metal, excepto maquinaria y equipo</v>
      </c>
      <c r="E386" s="118" t="s">
        <v>11</v>
      </c>
      <c r="F386" s="118" t="s">
        <v>42</v>
      </c>
      <c r="G386" s="126">
        <v>21.724109831574172</v>
      </c>
    </row>
    <row r="387" spans="1:7" hidden="1">
      <c r="A387" s="1">
        <f>COUNTIF($B$1:B387,$A$1)</f>
        <v>14</v>
      </c>
      <c r="B387" s="1" t="s">
        <v>399</v>
      </c>
      <c r="C387" s="118" t="s">
        <v>366</v>
      </c>
      <c r="D387" s="5" t="str">
        <f t="shared" si="6"/>
        <v>Medellín A.M26 Fabricación de productos informáticos, electrónicos y ópticos</v>
      </c>
      <c r="E387" s="118" t="s">
        <v>11</v>
      </c>
      <c r="F387" s="118" t="s">
        <v>43</v>
      </c>
      <c r="G387" s="126">
        <v>1.4927251508325008</v>
      </c>
    </row>
    <row r="388" spans="1:7" hidden="1">
      <c r="A388" s="1">
        <f>COUNTIF($B$1:B388,$A$1)</f>
        <v>14</v>
      </c>
      <c r="B388" s="1" t="s">
        <v>399</v>
      </c>
      <c r="C388" s="118" t="s">
        <v>366</v>
      </c>
      <c r="D388" s="5" t="str">
        <f t="shared" si="6"/>
        <v>Medellín A.M27 Fabricación de aparatos y equipo eléctrico</v>
      </c>
      <c r="E388" s="118" t="s">
        <v>11</v>
      </c>
      <c r="F388" s="118" t="s">
        <v>44</v>
      </c>
      <c r="G388" s="126">
        <v>6.485908831691269</v>
      </c>
    </row>
    <row r="389" spans="1:7" hidden="1">
      <c r="A389" s="1">
        <f>COUNTIF($B$1:B389,$A$1)</f>
        <v>14</v>
      </c>
      <c r="B389" s="1" t="s">
        <v>399</v>
      </c>
      <c r="C389" s="118" t="s">
        <v>366</v>
      </c>
      <c r="D389" s="5" t="str">
        <f t="shared" si="6"/>
        <v>Medellín A.M28 Fabricación de maquinaria y equipo n.c.p.</v>
      </c>
      <c r="E389" s="118" t="s">
        <v>11</v>
      </c>
      <c r="F389" s="118" t="s">
        <v>45</v>
      </c>
      <c r="G389" s="126">
        <v>3.7858732120641689</v>
      </c>
    </row>
    <row r="390" spans="1:7" hidden="1">
      <c r="A390" s="1">
        <f>COUNTIF($B$1:B390,$A$1)</f>
        <v>14</v>
      </c>
      <c r="B390" s="1" t="s">
        <v>399</v>
      </c>
      <c r="C390" s="118" t="s">
        <v>366</v>
      </c>
      <c r="D390" s="5" t="str">
        <f t="shared" si="6"/>
        <v>Medellín A.M29 Fabricación de vehículos automotores, remolques y semirremolques</v>
      </c>
      <c r="E390" s="118" t="s">
        <v>11</v>
      </c>
      <c r="F390" s="118" t="s">
        <v>46</v>
      </c>
      <c r="G390" s="126">
        <v>4.2530354545509121</v>
      </c>
    </row>
    <row r="391" spans="1:7" hidden="1">
      <c r="A391" s="1">
        <f>COUNTIF($B$1:B391,$A$1)</f>
        <v>14</v>
      </c>
      <c r="B391" s="1" t="s">
        <v>399</v>
      </c>
      <c r="C391" s="118" t="s">
        <v>366</v>
      </c>
      <c r="D391" s="5" t="str">
        <f t="shared" ref="D391:D454" si="7">C391&amp;F391</f>
        <v>Medellín A.M30 Fabricación de otros tipos de equipo de transporte</v>
      </c>
      <c r="E391" s="118" t="s">
        <v>11</v>
      </c>
      <c r="F391" s="118" t="s">
        <v>47</v>
      </c>
      <c r="G391" s="126">
        <v>3.618065254843339</v>
      </c>
    </row>
    <row r="392" spans="1:7" hidden="1">
      <c r="A392" s="1">
        <f>COUNTIF($B$1:B392,$A$1)</f>
        <v>14</v>
      </c>
      <c r="B392" s="1" t="s">
        <v>399</v>
      </c>
      <c r="C392" s="118" t="s">
        <v>366</v>
      </c>
      <c r="D392" s="5" t="str">
        <f t="shared" si="7"/>
        <v>Medellín A.M31 Fabricación de muebles, colchones y somieres</v>
      </c>
      <c r="E392" s="118" t="s">
        <v>11</v>
      </c>
      <c r="F392" s="118" t="s">
        <v>48</v>
      </c>
      <c r="G392" s="126">
        <v>16.915358166078288</v>
      </c>
    </row>
    <row r="393" spans="1:7" hidden="1">
      <c r="A393" s="1">
        <f>COUNTIF($B$1:B393,$A$1)</f>
        <v>14</v>
      </c>
      <c r="B393" s="1" t="s">
        <v>399</v>
      </c>
      <c r="C393" s="118" t="s">
        <v>366</v>
      </c>
      <c r="D393" s="5" t="str">
        <f t="shared" si="7"/>
        <v>Medellín A.M32 Otras industrias manufactureras</v>
      </c>
      <c r="E393" s="118" t="s">
        <v>11</v>
      </c>
      <c r="F393" s="118" t="s">
        <v>49</v>
      </c>
      <c r="G393" s="126">
        <v>17.717930774282461</v>
      </c>
    </row>
    <row r="394" spans="1:7" hidden="1">
      <c r="A394" s="1">
        <f>COUNTIF($B$1:B394,$A$1)</f>
        <v>14</v>
      </c>
      <c r="B394" s="1" t="s">
        <v>399</v>
      </c>
      <c r="C394" s="118" t="s">
        <v>366</v>
      </c>
      <c r="D394" s="5" t="str">
        <f t="shared" si="7"/>
        <v>Medellín A.M33 Instalación, mantenimiento y reparación especializado de maquinaria y equipo</v>
      </c>
      <c r="E394" s="118" t="s">
        <v>11</v>
      </c>
      <c r="F394" s="118" t="s">
        <v>50</v>
      </c>
      <c r="G394" s="126">
        <v>5.419338346873813</v>
      </c>
    </row>
    <row r="395" spans="1:7" hidden="1">
      <c r="A395" s="1">
        <f>COUNTIF($B$1:B395,$A$1)</f>
        <v>14</v>
      </c>
      <c r="B395" s="1" t="s">
        <v>400</v>
      </c>
      <c r="C395" s="118" t="s">
        <v>366</v>
      </c>
      <c r="D395" s="5" t="str">
        <f t="shared" si="7"/>
        <v>Medellín A.M58 Actividades de edición</v>
      </c>
      <c r="E395" s="118" t="s">
        <v>12</v>
      </c>
      <c r="F395" s="118" t="s">
        <v>69</v>
      </c>
      <c r="G395" s="126">
        <v>2.2654600289571656</v>
      </c>
    </row>
    <row r="396" spans="1:7" hidden="1">
      <c r="A396" s="1">
        <f>COUNTIF($B$1:B396,$A$1)</f>
        <v>14</v>
      </c>
      <c r="B396" s="1" t="s">
        <v>400</v>
      </c>
      <c r="C396" s="118" t="s">
        <v>366</v>
      </c>
      <c r="D396" s="5" t="str">
        <f t="shared" si="7"/>
        <v>Medellín A.M59 Actividades cinematográficas, de video y producción de programas de televisión, grabación de sonido y edición de música</v>
      </c>
      <c r="E396" s="118" t="s">
        <v>12</v>
      </c>
      <c r="F396" s="118" t="s">
        <v>70</v>
      </c>
      <c r="G396" s="126">
        <v>2.031609379012</v>
      </c>
    </row>
    <row r="397" spans="1:7" hidden="1">
      <c r="A397" s="1">
        <f>COUNTIF($B$1:B397,$A$1)</f>
        <v>14</v>
      </c>
      <c r="B397" s="1" t="s">
        <v>400</v>
      </c>
      <c r="C397" s="118" t="s">
        <v>366</v>
      </c>
      <c r="D397" s="5" t="str">
        <f t="shared" si="7"/>
        <v>Medellín A.M60 Actividades de programación, transmisión y/o difusión</v>
      </c>
      <c r="E397" s="118" t="s">
        <v>12</v>
      </c>
      <c r="F397" s="118" t="s">
        <v>71</v>
      </c>
      <c r="G397" s="126">
        <v>1.9829688087363821</v>
      </c>
    </row>
    <row r="398" spans="1:7" hidden="1">
      <c r="A398" s="1">
        <f>COUNTIF($B$1:B398,$A$1)</f>
        <v>14</v>
      </c>
      <c r="B398" s="1" t="s">
        <v>400</v>
      </c>
      <c r="C398" s="118" t="s">
        <v>366</v>
      </c>
      <c r="D398" s="5" t="str">
        <f t="shared" si="7"/>
        <v>Medellín A.M61 Telecomunicaciones</v>
      </c>
      <c r="E398" s="118" t="s">
        <v>12</v>
      </c>
      <c r="F398" s="118" t="s">
        <v>72</v>
      </c>
      <c r="G398" s="126">
        <v>12.564413257775824</v>
      </c>
    </row>
    <row r="399" spans="1:7" hidden="1">
      <c r="A399" s="1">
        <f>COUNTIF($B$1:B399,$A$1)</f>
        <v>14</v>
      </c>
      <c r="B399" s="1" t="s">
        <v>400</v>
      </c>
      <c r="C399" s="118" t="s">
        <v>366</v>
      </c>
      <c r="D399" s="5" t="str">
        <f t="shared" si="7"/>
        <v>Medellín A.M62 Desarrollo de sistemas informáticos (planificación, análisis, diseño, programación, pruebas), consultoría informática y actividades relacionadas</v>
      </c>
      <c r="E399" s="118" t="s">
        <v>12</v>
      </c>
      <c r="F399" s="118" t="s">
        <v>73</v>
      </c>
      <c r="G399" s="126">
        <v>19.442538206258767</v>
      </c>
    </row>
    <row r="400" spans="1:7" hidden="1">
      <c r="A400" s="1">
        <f>COUNTIF($B$1:B400,$A$1)</f>
        <v>14</v>
      </c>
      <c r="B400" s="1" t="s">
        <v>400</v>
      </c>
      <c r="C400" s="118" t="s">
        <v>366</v>
      </c>
      <c r="D400" s="5" t="str">
        <f t="shared" si="7"/>
        <v>Medellín A.M63 Actividades de servicios de información</v>
      </c>
      <c r="E400" s="118" t="s">
        <v>12</v>
      </c>
      <c r="F400" s="118" t="s">
        <v>74</v>
      </c>
      <c r="G400" s="126">
        <v>0.77148216112282875</v>
      </c>
    </row>
    <row r="401" spans="1:7" hidden="1">
      <c r="A401" s="1">
        <f>COUNTIF($B$1:B401,$A$1)</f>
        <v>14</v>
      </c>
      <c r="B401" s="1" t="s">
        <v>401</v>
      </c>
      <c r="C401" s="118" t="s">
        <v>366</v>
      </c>
      <c r="D401" s="5" t="str">
        <f t="shared" si="7"/>
        <v>Medellín A.M35 Suministro de electricidad, gas, vapor y aire acondicionado</v>
      </c>
      <c r="E401" s="118" t="s">
        <v>14</v>
      </c>
      <c r="F401" s="118" t="s">
        <v>51</v>
      </c>
      <c r="G401" s="126">
        <v>8.3397505709680839</v>
      </c>
    </row>
    <row r="402" spans="1:7" hidden="1">
      <c r="A402" s="1">
        <f>COUNTIF($B$1:B402,$A$1)</f>
        <v>14</v>
      </c>
      <c r="B402" s="1" t="s">
        <v>401</v>
      </c>
      <c r="C402" s="118" t="s">
        <v>366</v>
      </c>
      <c r="D402" s="5" t="str">
        <f t="shared" si="7"/>
        <v>Medellín A.M36 Captación, tratamiento y distribución de agua</v>
      </c>
      <c r="E402" s="118" t="s">
        <v>14</v>
      </c>
      <c r="F402" s="118" t="s">
        <v>52</v>
      </c>
      <c r="G402" s="126">
        <v>1.5203553155582852</v>
      </c>
    </row>
    <row r="403" spans="1:7" hidden="1">
      <c r="A403" s="1">
        <f>COUNTIF($B$1:B403,$A$1)</f>
        <v>14</v>
      </c>
      <c r="B403" s="1" t="s">
        <v>401</v>
      </c>
      <c r="C403" s="118" t="s">
        <v>366</v>
      </c>
      <c r="D403" s="5" t="str">
        <f t="shared" si="7"/>
        <v>Medellín A.M37 Evacuación y tratamiento de aguas residuales</v>
      </c>
      <c r="E403" s="118" t="s">
        <v>14</v>
      </c>
      <c r="F403" s="118" t="s">
        <v>53</v>
      </c>
      <c r="G403" s="126">
        <v>0.62668873483389242</v>
      </c>
    </row>
    <row r="404" spans="1:7" hidden="1">
      <c r="A404" s="1">
        <f>COUNTIF($B$1:B404,$A$1)</f>
        <v>14</v>
      </c>
      <c r="B404" s="1" t="s">
        <v>401</v>
      </c>
      <c r="C404" s="118" t="s">
        <v>366</v>
      </c>
      <c r="D404" s="5" t="str">
        <f t="shared" si="7"/>
        <v>Medellín A.M38 Recolección, tratamiento y disposición de desechos, recuperación de materiales</v>
      </c>
      <c r="E404" s="118" t="s">
        <v>14</v>
      </c>
      <c r="F404" s="118" t="s">
        <v>54</v>
      </c>
      <c r="G404" s="126">
        <v>10.727526948343675</v>
      </c>
    </row>
    <row r="405" spans="1:7" hidden="1">
      <c r="A405" s="1">
        <f>COUNTIF($B$1:B405,$A$1)</f>
        <v>14</v>
      </c>
      <c r="B405" s="1" t="s">
        <v>401</v>
      </c>
      <c r="C405" s="118" t="s">
        <v>366</v>
      </c>
      <c r="D405" s="5" t="str">
        <f t="shared" si="7"/>
        <v>Medellín A.M39 Actividades de saneamiento ambiental y otros servicios de gestión de desechos</v>
      </c>
      <c r="E405" s="118" t="s">
        <v>14</v>
      </c>
      <c r="F405" s="118" t="s">
        <v>55</v>
      </c>
      <c r="G405" s="126">
        <v>0.15888409261014785</v>
      </c>
    </row>
    <row r="406" spans="1:7" hidden="1">
      <c r="A406" s="1">
        <f>COUNTIF($B$1:B406,$A$1)</f>
        <v>14</v>
      </c>
      <c r="B406" s="1" t="s">
        <v>402</v>
      </c>
      <c r="C406" s="118" t="s">
        <v>366</v>
      </c>
      <c r="D406" s="5" t="str">
        <f t="shared" si="7"/>
        <v>Medellín A.M49 Transporte terrestre; transporte por tuberías</v>
      </c>
      <c r="E406" s="118" t="s">
        <v>15</v>
      </c>
      <c r="F406" s="118" t="s">
        <v>62</v>
      </c>
      <c r="G406" s="126">
        <v>90.178769662900393</v>
      </c>
    </row>
    <row r="407" spans="1:7" hidden="1">
      <c r="A407" s="1">
        <f>COUNTIF($B$1:B407,$A$1)</f>
        <v>14</v>
      </c>
      <c r="B407" s="1" t="s">
        <v>402</v>
      </c>
      <c r="C407" s="118" t="s">
        <v>366</v>
      </c>
      <c r="D407" s="5" t="str">
        <f t="shared" si="7"/>
        <v>Medellín A.M50 Transporte acuático</v>
      </c>
      <c r="E407" s="118" t="s">
        <v>15</v>
      </c>
      <c r="F407" s="118" t="s">
        <v>63</v>
      </c>
      <c r="G407" s="126">
        <v>9.1331783181359733E-2</v>
      </c>
    </row>
    <row r="408" spans="1:7" hidden="1">
      <c r="A408" s="1">
        <f>COUNTIF($B$1:B408,$A$1)</f>
        <v>14</v>
      </c>
      <c r="B408" s="1" t="s">
        <v>402</v>
      </c>
      <c r="C408" s="118" t="s">
        <v>366</v>
      </c>
      <c r="D408" s="5" t="str">
        <f t="shared" si="7"/>
        <v>Medellín A.M51 Transporte aéreo</v>
      </c>
      <c r="E408" s="118" t="s">
        <v>15</v>
      </c>
      <c r="F408" s="118" t="s">
        <v>64</v>
      </c>
      <c r="G408" s="126">
        <v>2.0757621273554152</v>
      </c>
    </row>
    <row r="409" spans="1:7" hidden="1">
      <c r="A409" s="1">
        <f>COUNTIF($B$1:B409,$A$1)</f>
        <v>14</v>
      </c>
      <c r="B409" s="1" t="s">
        <v>402</v>
      </c>
      <c r="C409" s="118" t="s">
        <v>366</v>
      </c>
      <c r="D409" s="5" t="str">
        <f t="shared" si="7"/>
        <v>Medellín A.M52 Almacenamiento y actividades complementarias al transporte</v>
      </c>
      <c r="E409" s="118" t="s">
        <v>15</v>
      </c>
      <c r="F409" s="118" t="s">
        <v>65</v>
      </c>
      <c r="G409" s="126">
        <v>17.587665782748601</v>
      </c>
    </row>
    <row r="410" spans="1:7" hidden="1">
      <c r="A410" s="1">
        <f>COUNTIF($B$1:B410,$A$1)</f>
        <v>14</v>
      </c>
      <c r="B410" s="1" t="s">
        <v>402</v>
      </c>
      <c r="C410" s="118" t="s">
        <v>366</v>
      </c>
      <c r="D410" s="5" t="str">
        <f t="shared" si="7"/>
        <v>Medellín A.M53 Correo y servicios de mensajería</v>
      </c>
      <c r="E410" s="118" t="s">
        <v>15</v>
      </c>
      <c r="F410" s="118" t="s">
        <v>66</v>
      </c>
      <c r="G410" s="126">
        <v>12.872022939231259</v>
      </c>
    </row>
    <row r="411" spans="1:7" hidden="1">
      <c r="A411" s="1">
        <f>COUNTIF($B$1:B411,$A$1)</f>
        <v>14</v>
      </c>
      <c r="B411" s="1" t="s">
        <v>403</v>
      </c>
      <c r="C411" s="118" t="s">
        <v>367</v>
      </c>
      <c r="D411" s="5" t="str">
        <f t="shared" si="7"/>
        <v>Montería68 Actividades inmobiliarias</v>
      </c>
      <c r="E411" s="118" t="s">
        <v>3</v>
      </c>
      <c r="F411" s="118" t="s">
        <v>78</v>
      </c>
      <c r="G411" s="126">
        <v>1.6052168708807633</v>
      </c>
    </row>
    <row r="412" spans="1:7" hidden="1">
      <c r="A412" s="1">
        <f>COUNTIF($B$1:B412,$A$1)</f>
        <v>14</v>
      </c>
      <c r="B412" s="1" t="s">
        <v>404</v>
      </c>
      <c r="C412" s="118" t="s">
        <v>367</v>
      </c>
      <c r="D412" s="5" t="str">
        <f t="shared" si="7"/>
        <v>Montería90 Actividades creativas, artísticas y de entretenimiento</v>
      </c>
      <c r="E412" s="118" t="s">
        <v>1</v>
      </c>
      <c r="F412" s="118" t="s">
        <v>97</v>
      </c>
      <c r="G412" s="126">
        <v>0.50845784824324736</v>
      </c>
    </row>
    <row r="413" spans="1:7" hidden="1">
      <c r="A413" s="1">
        <f>COUNTIF($B$1:B413,$A$1)</f>
        <v>14</v>
      </c>
      <c r="B413" s="1" t="s">
        <v>404</v>
      </c>
      <c r="C413" s="118" t="s">
        <v>367</v>
      </c>
      <c r="D413" s="5" t="str">
        <f t="shared" si="7"/>
        <v>Montería91 Actividades de bibliotecas, archivos, museos y otras actividades culturales</v>
      </c>
      <c r="E413" s="118" t="s">
        <v>1</v>
      </c>
      <c r="F413" s="118" t="s">
        <v>98</v>
      </c>
      <c r="G413" s="126">
        <v>1.5255872705188838E-2</v>
      </c>
    </row>
    <row r="414" spans="1:7" hidden="1">
      <c r="A414" s="1">
        <f>COUNTIF($B$1:B414,$A$1)</f>
        <v>14</v>
      </c>
      <c r="B414" s="1" t="s">
        <v>404</v>
      </c>
      <c r="C414" s="118" t="s">
        <v>367</v>
      </c>
      <c r="D414" s="5" t="str">
        <f t="shared" si="7"/>
        <v>Montería92 Actividades de juegos de azar y apuestas</v>
      </c>
      <c r="E414" s="118" t="s">
        <v>1</v>
      </c>
      <c r="F414" s="118" t="s">
        <v>99</v>
      </c>
      <c r="G414" s="126">
        <v>1.3482383206640975</v>
      </c>
    </row>
    <row r="415" spans="1:7" hidden="1">
      <c r="A415" s="1">
        <f>COUNTIF($B$1:B415,$A$1)</f>
        <v>14</v>
      </c>
      <c r="B415" s="1" t="s">
        <v>404</v>
      </c>
      <c r="C415" s="118" t="s">
        <v>367</v>
      </c>
      <c r="D415" s="5" t="str">
        <f t="shared" si="7"/>
        <v>Montería93 Actividades deportivas y actividades recreativas y de esparcimiento</v>
      </c>
      <c r="E415" s="118" t="s">
        <v>1</v>
      </c>
      <c r="F415" s="118" t="s">
        <v>100</v>
      </c>
      <c r="G415" s="126">
        <v>0.52713953117967294</v>
      </c>
    </row>
    <row r="416" spans="1:7" hidden="1">
      <c r="A416" s="1">
        <f>COUNTIF($B$1:B416,$A$1)</f>
        <v>14</v>
      </c>
      <c r="B416" s="1" t="s">
        <v>404</v>
      </c>
      <c r="C416" s="118" t="s">
        <v>367</v>
      </c>
      <c r="D416" s="5" t="str">
        <f t="shared" si="7"/>
        <v>Montería94 Actividades de asociaciones</v>
      </c>
      <c r="E416" s="118" t="s">
        <v>1</v>
      </c>
      <c r="F416" s="118" t="s">
        <v>101</v>
      </c>
      <c r="G416" s="126">
        <v>1.1206252367855079</v>
      </c>
    </row>
    <row r="417" spans="1:7" hidden="1">
      <c r="A417" s="1">
        <f>COUNTIF($B$1:B417,$A$1)</f>
        <v>14</v>
      </c>
      <c r="B417" s="1" t="s">
        <v>404</v>
      </c>
      <c r="C417" s="118" t="s">
        <v>367</v>
      </c>
      <c r="D417" s="5" t="str">
        <f t="shared" si="7"/>
        <v>Montería95 Mantenimiento y reparación de computadores, efectos personales y enseres domésticos</v>
      </c>
      <c r="E417" s="118" t="s">
        <v>1</v>
      </c>
      <c r="F417" s="118" t="s">
        <v>102</v>
      </c>
      <c r="G417" s="126">
        <v>2.8438061637389271</v>
      </c>
    </row>
    <row r="418" spans="1:7" hidden="1">
      <c r="A418" s="1">
        <f>COUNTIF($B$1:B418,$A$1)</f>
        <v>14</v>
      </c>
      <c r="B418" s="1" t="s">
        <v>404</v>
      </c>
      <c r="C418" s="118" t="s">
        <v>367</v>
      </c>
      <c r="D418" s="5" t="str">
        <f t="shared" si="7"/>
        <v>Montería96 Otras actividades de servicios personales</v>
      </c>
      <c r="E418" s="118" t="s">
        <v>1</v>
      </c>
      <c r="F418" s="118" t="s">
        <v>103</v>
      </c>
      <c r="G418" s="126">
        <v>6.6548646935228426</v>
      </c>
    </row>
    <row r="419" spans="1:7" hidden="1">
      <c r="A419" s="1">
        <f>COUNTIF($B$1:B419,$A$1)</f>
        <v>14</v>
      </c>
      <c r="B419" s="1" t="s">
        <v>404</v>
      </c>
      <c r="C419" s="118" t="s">
        <v>367</v>
      </c>
      <c r="D419" s="5" t="str">
        <f t="shared" si="7"/>
        <v>Montería97 Actividades de los hogares individuales como empleadores de personal doméstico</v>
      </c>
      <c r="E419" s="118" t="s">
        <v>1</v>
      </c>
      <c r="F419" s="118" t="s">
        <v>104</v>
      </c>
      <c r="G419" s="126">
        <v>9.8841700151432335</v>
      </c>
    </row>
    <row r="420" spans="1:7" hidden="1">
      <c r="A420" s="1">
        <f>COUNTIF($B$1:B420,$A$1)</f>
        <v>14</v>
      </c>
      <c r="B420" s="1" t="s">
        <v>404</v>
      </c>
      <c r="C420" s="118" t="s">
        <v>367</v>
      </c>
      <c r="D420" s="5" t="str">
        <f t="shared" si="7"/>
        <v>Montería99 Actividades de organizaciones y entidades extraterritoriales</v>
      </c>
      <c r="E420" s="118" t="s">
        <v>1</v>
      </c>
      <c r="F420" s="118" t="s">
        <v>105</v>
      </c>
      <c r="G420" s="126">
        <v>2.0582165889888423E-2</v>
      </c>
    </row>
    <row r="421" spans="1:7" hidden="1">
      <c r="A421" s="1">
        <f>COUNTIF($B$1:B421,$A$1)</f>
        <v>14</v>
      </c>
      <c r="B421" s="1" t="s">
        <v>405</v>
      </c>
      <c r="C421" s="118" t="s">
        <v>367</v>
      </c>
      <c r="D421" s="5" t="str">
        <f t="shared" si="7"/>
        <v>Montería64 Actividades de servicios financieros, excepto las de seguros y de pensiones</v>
      </c>
      <c r="E421" s="118" t="s">
        <v>2</v>
      </c>
      <c r="F421" s="118" t="s">
        <v>75</v>
      </c>
      <c r="G421" s="126">
        <v>2.5883319253455697</v>
      </c>
    </row>
    <row r="422" spans="1:7" hidden="1">
      <c r="A422" s="1">
        <f>COUNTIF($B$1:B422,$A$1)</f>
        <v>14</v>
      </c>
      <c r="B422" s="1" t="s">
        <v>405</v>
      </c>
      <c r="C422" s="118" t="s">
        <v>367</v>
      </c>
      <c r="D422" s="5" t="str">
        <f t="shared" si="7"/>
        <v>Montería65 Seguros (incluso el reaseguro), seguros sociales y fondos de pensiones, excepto la seguridad social</v>
      </c>
      <c r="E422" s="118" t="s">
        <v>2</v>
      </c>
      <c r="F422" s="118" t="s">
        <v>76</v>
      </c>
      <c r="G422" s="126">
        <v>0.31734427707222651</v>
      </c>
    </row>
    <row r="423" spans="1:7" hidden="1">
      <c r="A423" s="1">
        <f>COUNTIF($B$1:B423,$A$1)</f>
        <v>14</v>
      </c>
      <c r="B423" s="1" t="s">
        <v>405</v>
      </c>
      <c r="C423" s="118" t="s">
        <v>367</v>
      </c>
      <c r="D423" s="5" t="str">
        <f t="shared" si="7"/>
        <v>Montería66 Actividades auxiliares de las actividades de servicios financieros</v>
      </c>
      <c r="E423" s="118" t="s">
        <v>2</v>
      </c>
      <c r="F423" s="118" t="s">
        <v>77</v>
      </c>
      <c r="G423" s="126">
        <v>4.7734296311744619E-2</v>
      </c>
    </row>
    <row r="424" spans="1:7" hidden="1">
      <c r="A424" s="1">
        <f>COUNTIF($B$1:B424,$A$1)</f>
        <v>14</v>
      </c>
      <c r="B424" s="1" t="s">
        <v>406</v>
      </c>
      <c r="C424" s="118" t="s">
        <v>367</v>
      </c>
      <c r="D424" s="5" t="str">
        <f t="shared" si="7"/>
        <v>Montería69 Actividades jurídicas y de contabilidad</v>
      </c>
      <c r="E424" s="118" t="s">
        <v>4</v>
      </c>
      <c r="F424" s="118" t="s">
        <v>79</v>
      </c>
      <c r="G424" s="126">
        <v>2.448988784704309</v>
      </c>
    </row>
    <row r="425" spans="1:7" hidden="1">
      <c r="A425" s="1">
        <f>COUNTIF($B$1:B425,$A$1)</f>
        <v>14</v>
      </c>
      <c r="B425" s="1" t="s">
        <v>406</v>
      </c>
      <c r="C425" s="118" t="s">
        <v>367</v>
      </c>
      <c r="D425" s="5" t="str">
        <f t="shared" si="7"/>
        <v>Montería70 Actividades de administración empresarial; actividades de consultoría de gestión</v>
      </c>
      <c r="E425" s="118" t="s">
        <v>4</v>
      </c>
      <c r="F425" s="118" t="s">
        <v>80</v>
      </c>
      <c r="G425" s="126">
        <v>0.65029756374505265</v>
      </c>
    </row>
    <row r="426" spans="1:7" hidden="1">
      <c r="A426" s="1">
        <f>COUNTIF($B$1:B426,$A$1)</f>
        <v>14</v>
      </c>
      <c r="B426" s="1" t="s">
        <v>406</v>
      </c>
      <c r="C426" s="118" t="s">
        <v>367</v>
      </c>
      <c r="D426" s="5" t="str">
        <f t="shared" si="7"/>
        <v>Montería71 Actividades de arquitectura e ingeniería; ensayos y análisis técnicos</v>
      </c>
      <c r="E426" s="118" t="s">
        <v>4</v>
      </c>
      <c r="F426" s="118" t="s">
        <v>81</v>
      </c>
      <c r="G426" s="126">
        <v>0.28399956812649313</v>
      </c>
    </row>
    <row r="427" spans="1:7" hidden="1">
      <c r="A427" s="1">
        <f>COUNTIF($B$1:B427,$A$1)</f>
        <v>14</v>
      </c>
      <c r="B427" s="1" t="s">
        <v>406</v>
      </c>
      <c r="C427" s="118" t="s">
        <v>367</v>
      </c>
      <c r="D427" s="5" t="str">
        <f t="shared" si="7"/>
        <v>Montería72 Investigación científica y desarrollo</v>
      </c>
      <c r="E427" s="118" t="s">
        <v>4</v>
      </c>
      <c r="F427" s="118" t="s">
        <v>82</v>
      </c>
      <c r="G427" s="126">
        <v>5.8372504349952711E-2</v>
      </c>
    </row>
    <row r="428" spans="1:7" hidden="1">
      <c r="A428" s="1">
        <f>COUNTIF($B$1:B428,$A$1)</f>
        <v>14</v>
      </c>
      <c r="B428" s="1" t="s">
        <v>406</v>
      </c>
      <c r="C428" s="118" t="s">
        <v>367</v>
      </c>
      <c r="D428" s="5" t="str">
        <f t="shared" si="7"/>
        <v>Montería73 Publicidad y estudios de mercado</v>
      </c>
      <c r="E428" s="118" t="s">
        <v>4</v>
      </c>
      <c r="F428" s="118" t="s">
        <v>83</v>
      </c>
      <c r="G428" s="126">
        <v>0.3688233290630944</v>
      </c>
    </row>
    <row r="429" spans="1:7" hidden="1">
      <c r="A429" s="1">
        <f>COUNTIF($B$1:B429,$A$1)</f>
        <v>14</v>
      </c>
      <c r="B429" s="1" t="s">
        <v>406</v>
      </c>
      <c r="C429" s="118" t="s">
        <v>367</v>
      </c>
      <c r="D429" s="5" t="str">
        <f t="shared" si="7"/>
        <v>Montería74 Otras actividades profesionales, científicas y técnicas</v>
      </c>
      <c r="E429" s="118" t="s">
        <v>4</v>
      </c>
      <c r="F429" s="118" t="s">
        <v>84</v>
      </c>
      <c r="G429" s="126">
        <v>0.56483275741679617</v>
      </c>
    </row>
    <row r="430" spans="1:7" hidden="1">
      <c r="A430" s="1">
        <f>COUNTIF($B$1:B430,$A$1)</f>
        <v>14</v>
      </c>
      <c r="B430" s="1" t="s">
        <v>406</v>
      </c>
      <c r="C430" s="118" t="s">
        <v>367</v>
      </c>
      <c r="D430" s="5" t="str">
        <f t="shared" si="7"/>
        <v>Montería75 Actividades veterinarias</v>
      </c>
      <c r="E430" s="118" t="s">
        <v>4</v>
      </c>
      <c r="F430" s="118" t="s">
        <v>85</v>
      </c>
      <c r="G430" s="126">
        <v>8.6509621766756681E-2</v>
      </c>
    </row>
    <row r="431" spans="1:7" hidden="1">
      <c r="A431" s="1">
        <f>COUNTIF($B$1:B431,$A$1)</f>
        <v>14</v>
      </c>
      <c r="B431" s="1" t="s">
        <v>406</v>
      </c>
      <c r="C431" s="118" t="s">
        <v>367</v>
      </c>
      <c r="D431" s="5" t="str">
        <f t="shared" si="7"/>
        <v>Montería77 Actividades de alquiler y arrendamiento</v>
      </c>
      <c r="E431" s="118" t="s">
        <v>4</v>
      </c>
      <c r="F431" s="118" t="s">
        <v>86</v>
      </c>
      <c r="G431" s="126">
        <v>0.40479210979784702</v>
      </c>
    </row>
    <row r="432" spans="1:7" hidden="1">
      <c r="A432" s="1">
        <f>COUNTIF($B$1:B432,$A$1)</f>
        <v>14</v>
      </c>
      <c r="B432" s="1" t="s">
        <v>406</v>
      </c>
      <c r="C432" s="118" t="s">
        <v>367</v>
      </c>
      <c r="D432" s="5" t="str">
        <f t="shared" si="7"/>
        <v>Montería78 Actividades de empleo</v>
      </c>
      <c r="E432" s="118" t="s">
        <v>4</v>
      </c>
      <c r="F432" s="118" t="s">
        <v>87</v>
      </c>
      <c r="G432" s="126">
        <v>0.11384501617190559</v>
      </c>
    </row>
    <row r="433" spans="1:7" hidden="1">
      <c r="A433" s="1">
        <f>COUNTIF($B$1:B433,$A$1)</f>
        <v>14</v>
      </c>
      <c r="B433" s="1" t="s">
        <v>406</v>
      </c>
      <c r="C433" s="118" t="s">
        <v>367</v>
      </c>
      <c r="D433" s="5" t="str">
        <f t="shared" si="7"/>
        <v>Montería79 Actividades de las agencias de viajes, operadores turísticos, servicios de reserva y actividades relacionadas</v>
      </c>
      <c r="E433" s="118" t="s">
        <v>4</v>
      </c>
      <c r="F433" s="118" t="s">
        <v>88</v>
      </c>
      <c r="G433" s="126">
        <v>3.7649848041192813E-2</v>
      </c>
    </row>
    <row r="434" spans="1:7" hidden="1">
      <c r="A434" s="1">
        <f>COUNTIF($B$1:B434,$A$1)</f>
        <v>14</v>
      </c>
      <c r="B434" s="1" t="s">
        <v>406</v>
      </c>
      <c r="C434" s="118" t="s">
        <v>367</v>
      </c>
      <c r="D434" s="5" t="str">
        <f t="shared" si="7"/>
        <v>Montería80 Actividades de seguridad e investigación privada</v>
      </c>
      <c r="E434" s="118" t="s">
        <v>4</v>
      </c>
      <c r="F434" s="118" t="s">
        <v>89</v>
      </c>
      <c r="G434" s="126">
        <v>0.49991271630232548</v>
      </c>
    </row>
    <row r="435" spans="1:7" hidden="1">
      <c r="A435" s="1">
        <f>COUNTIF($B$1:B435,$A$1)</f>
        <v>14</v>
      </c>
      <c r="B435" s="1" t="s">
        <v>406</v>
      </c>
      <c r="C435" s="118" t="s">
        <v>367</v>
      </c>
      <c r="D435" s="5" t="str">
        <f t="shared" si="7"/>
        <v>Montería81 Actividades de servicios a edificios y paisajismo (jardines, zonas verdes)</v>
      </c>
      <c r="E435" s="118" t="s">
        <v>4</v>
      </c>
      <c r="F435" s="118" t="s">
        <v>90</v>
      </c>
      <c r="G435" s="126">
        <v>2.1692868800320584</v>
      </c>
    </row>
    <row r="436" spans="1:7" hidden="1">
      <c r="A436" s="1">
        <f>COUNTIF($B$1:B436,$A$1)</f>
        <v>14</v>
      </c>
      <c r="B436" s="1" t="s">
        <v>406</v>
      </c>
      <c r="C436" s="118" t="s">
        <v>367</v>
      </c>
      <c r="D436" s="5" t="str">
        <f t="shared" si="7"/>
        <v>Montería82 Actividades administrativas y de apoyo de oficina y otras actividades de apoyo a las empresas</v>
      </c>
      <c r="E436" s="118" t="s">
        <v>4</v>
      </c>
      <c r="F436" s="118" t="s">
        <v>91</v>
      </c>
      <c r="G436" s="126">
        <v>0.8521214192013562</v>
      </c>
    </row>
    <row r="437" spans="1:7" hidden="1">
      <c r="A437" s="1">
        <f>COUNTIF($B$1:B437,$A$1)</f>
        <v>14</v>
      </c>
      <c r="B437" s="1" t="s">
        <v>407</v>
      </c>
      <c r="C437" s="118" t="s">
        <v>367</v>
      </c>
      <c r="D437" s="5" t="str">
        <f t="shared" si="7"/>
        <v>Montería84 Administración pública y defensa; planes de seguridad social de afiliación obligatoria</v>
      </c>
      <c r="E437" s="118" t="s">
        <v>5</v>
      </c>
      <c r="F437" s="118" t="s">
        <v>92</v>
      </c>
      <c r="G437" s="126">
        <v>5.3684807720761452</v>
      </c>
    </row>
    <row r="438" spans="1:7" hidden="1">
      <c r="A438" s="1">
        <f>COUNTIF($B$1:B438,$A$1)</f>
        <v>14</v>
      </c>
      <c r="B438" s="1" t="s">
        <v>407</v>
      </c>
      <c r="C438" s="118" t="s">
        <v>367</v>
      </c>
      <c r="D438" s="5" t="str">
        <f t="shared" si="7"/>
        <v>Montería85 Educación</v>
      </c>
      <c r="E438" s="118" t="s">
        <v>5</v>
      </c>
      <c r="F438" s="118" t="s">
        <v>93</v>
      </c>
      <c r="G438" s="126">
        <v>8.7294952183512518</v>
      </c>
    </row>
    <row r="439" spans="1:7" hidden="1">
      <c r="A439" s="1">
        <f>COUNTIF($B$1:B439,$A$1)</f>
        <v>14</v>
      </c>
      <c r="B439" s="1" t="s">
        <v>407</v>
      </c>
      <c r="C439" s="118" t="s">
        <v>367</v>
      </c>
      <c r="D439" s="5" t="str">
        <f t="shared" si="7"/>
        <v>Montería86 Actividades de atención de la salud humana</v>
      </c>
      <c r="E439" s="118" t="s">
        <v>5</v>
      </c>
      <c r="F439" s="118" t="s">
        <v>94</v>
      </c>
      <c r="G439" s="126">
        <v>9.1654050402360223</v>
      </c>
    </row>
    <row r="440" spans="1:7" hidden="1">
      <c r="A440" s="1">
        <f>COUNTIF($B$1:B440,$A$1)</f>
        <v>14</v>
      </c>
      <c r="B440" s="1" t="s">
        <v>407</v>
      </c>
      <c r="C440" s="118" t="s">
        <v>367</v>
      </c>
      <c r="D440" s="5" t="str">
        <f t="shared" si="7"/>
        <v>Montería87 Actividades de atención residencial medicalizada</v>
      </c>
      <c r="E440" s="118" t="s">
        <v>5</v>
      </c>
      <c r="F440" s="118" t="s">
        <v>95</v>
      </c>
      <c r="G440" s="126">
        <v>7.5203285050795418E-2</v>
      </c>
    </row>
    <row r="441" spans="1:7" hidden="1">
      <c r="A441" s="1">
        <f>COUNTIF($B$1:B441,$A$1)</f>
        <v>14</v>
      </c>
      <c r="B441" s="1" t="s">
        <v>407</v>
      </c>
      <c r="C441" s="118" t="s">
        <v>367</v>
      </c>
      <c r="D441" s="5" t="str">
        <f t="shared" si="7"/>
        <v>Montería88 Actividades de asistencia social sin alojamiento</v>
      </c>
      <c r="E441" s="118" t="s">
        <v>5</v>
      </c>
      <c r="F441" s="118" t="s">
        <v>96</v>
      </c>
      <c r="G441" s="126">
        <v>1.9463135598502805</v>
      </c>
    </row>
    <row r="442" spans="1:7" hidden="1">
      <c r="A442" s="1">
        <f>COUNTIF($B$1:B442,$A$1)</f>
        <v>14</v>
      </c>
      <c r="B442" s="1" t="s">
        <v>408</v>
      </c>
      <c r="C442" s="118" t="s">
        <v>367</v>
      </c>
      <c r="D442" s="5" t="str">
        <f t="shared" si="7"/>
        <v>Montería01 Agricultura, ganadería, caza y actividades de servicios conexas</v>
      </c>
      <c r="E442" s="118" t="s">
        <v>6</v>
      </c>
      <c r="F442" s="118" t="s">
        <v>19</v>
      </c>
      <c r="G442" s="126">
        <v>1.4418677205064439</v>
      </c>
    </row>
    <row r="443" spans="1:7" hidden="1">
      <c r="A443" s="1">
        <f>COUNTIF($B$1:B443,$A$1)</f>
        <v>14</v>
      </c>
      <c r="B443" s="1" t="s">
        <v>408</v>
      </c>
      <c r="C443" s="118" t="s">
        <v>367</v>
      </c>
      <c r="D443" s="5" t="str">
        <f t="shared" si="7"/>
        <v>Montería02 Silvicultura y extracción de madera</v>
      </c>
      <c r="E443" s="118" t="s">
        <v>6</v>
      </c>
      <c r="F443" s="118" t="s">
        <v>20</v>
      </c>
      <c r="G443" s="126">
        <v>7.9019867980459041E-2</v>
      </c>
    </row>
    <row r="444" spans="1:7" hidden="1">
      <c r="A444" s="1">
        <f>COUNTIF($B$1:B444,$A$1)</f>
        <v>14</v>
      </c>
      <c r="B444" s="1" t="s">
        <v>409</v>
      </c>
      <c r="C444" s="118" t="s">
        <v>367</v>
      </c>
      <c r="D444" s="5" t="str">
        <f t="shared" si="7"/>
        <v>Montería55 Alojamiento</v>
      </c>
      <c r="E444" s="118" t="s">
        <v>7</v>
      </c>
      <c r="F444" s="118" t="s">
        <v>67</v>
      </c>
      <c r="G444" s="126">
        <v>1.2180993892284355</v>
      </c>
    </row>
    <row r="445" spans="1:7" hidden="1">
      <c r="A445" s="1">
        <f>COUNTIF($B$1:B445,$A$1)</f>
        <v>14</v>
      </c>
      <c r="B445" s="1" t="s">
        <v>409</v>
      </c>
      <c r="C445" s="118" t="s">
        <v>367</v>
      </c>
      <c r="D445" s="5" t="str">
        <f t="shared" si="7"/>
        <v>Montería56 Actividades de servicios de comidas y bebidas</v>
      </c>
      <c r="E445" s="118" t="s">
        <v>7</v>
      </c>
      <c r="F445" s="118" t="s">
        <v>68</v>
      </c>
      <c r="G445" s="126">
        <v>11.944796649205344</v>
      </c>
    </row>
    <row r="446" spans="1:7" hidden="1">
      <c r="A446" s="1">
        <f>COUNTIF($B$1:B446,$A$1)</f>
        <v>14</v>
      </c>
      <c r="B446" s="1" t="s">
        <v>410</v>
      </c>
      <c r="C446" s="118" t="s">
        <v>367</v>
      </c>
      <c r="D446" s="5" t="str">
        <f t="shared" si="7"/>
        <v>Montería45 Comercio, mantenimiento y reparación de vehículos automotores y motocicletas, sus partes, piezas y accesorios</v>
      </c>
      <c r="E446" s="118" t="s">
        <v>8</v>
      </c>
      <c r="F446" s="118" t="s">
        <v>59</v>
      </c>
      <c r="G446" s="126">
        <v>5.1763528774439198</v>
      </c>
    </row>
    <row r="447" spans="1:7" hidden="1">
      <c r="A447" s="1">
        <f>COUNTIF($B$1:B447,$A$1)</f>
        <v>14</v>
      </c>
      <c r="B447" s="1" t="s">
        <v>410</v>
      </c>
      <c r="C447" s="118" t="s">
        <v>367</v>
      </c>
      <c r="D447" s="5" t="str">
        <f t="shared" si="7"/>
        <v>Montería46 Comercio al por mayor y en comisión o por contrata, excepto el comercio de vehículos automotores y motocicletas</v>
      </c>
      <c r="E447" s="118" t="s">
        <v>8</v>
      </c>
      <c r="F447" s="118" t="s">
        <v>60</v>
      </c>
      <c r="G447" s="126">
        <v>3.8206706730050395</v>
      </c>
    </row>
    <row r="448" spans="1:7" hidden="1">
      <c r="A448" s="1">
        <f>COUNTIF($B$1:B448,$A$1)</f>
        <v>14</v>
      </c>
      <c r="B448" s="1" t="s">
        <v>410</v>
      </c>
      <c r="C448" s="118" t="s">
        <v>367</v>
      </c>
      <c r="D448" s="5" t="str">
        <f t="shared" si="7"/>
        <v>Montería47 Comercio al por menor (incluso el comercio al por menor de combustibles), excepto el de vehículos automotores y motocicletas</v>
      </c>
      <c r="E448" s="118" t="s">
        <v>8</v>
      </c>
      <c r="F448" s="118" t="s">
        <v>61</v>
      </c>
      <c r="G448" s="126">
        <v>26.428829906059914</v>
      </c>
    </row>
    <row r="449" spans="1:7" hidden="1">
      <c r="A449" s="1">
        <f>COUNTIF($B$1:B449,$A$1)</f>
        <v>14</v>
      </c>
      <c r="B449" s="1" t="s">
        <v>411</v>
      </c>
      <c r="C449" s="118" t="s">
        <v>367</v>
      </c>
      <c r="D449" s="5" t="str">
        <f t="shared" si="7"/>
        <v>Montería41 Construcción de edificios</v>
      </c>
      <c r="E449" s="118" t="s">
        <v>9</v>
      </c>
      <c r="F449" s="118" t="s">
        <v>56</v>
      </c>
      <c r="G449" s="126">
        <v>7.5385698595661541</v>
      </c>
    </row>
    <row r="450" spans="1:7" hidden="1">
      <c r="A450" s="1">
        <f>COUNTIF($B$1:B450,$A$1)</f>
        <v>14</v>
      </c>
      <c r="B450" s="1" t="s">
        <v>411</v>
      </c>
      <c r="C450" s="118" t="s">
        <v>367</v>
      </c>
      <c r="D450" s="5" t="str">
        <f t="shared" si="7"/>
        <v>Montería42 Obras de ingeniería civil</v>
      </c>
      <c r="E450" s="118" t="s">
        <v>9</v>
      </c>
      <c r="F450" s="118" t="s">
        <v>57</v>
      </c>
      <c r="G450" s="126">
        <v>1.2691828333150157</v>
      </c>
    </row>
    <row r="451" spans="1:7" hidden="1">
      <c r="A451" s="1">
        <f>COUNTIF($B$1:B451,$A$1)</f>
        <v>14</v>
      </c>
      <c r="B451" s="1" t="s">
        <v>411</v>
      </c>
      <c r="C451" s="118" t="s">
        <v>367</v>
      </c>
      <c r="D451" s="5" t="str">
        <f t="shared" si="7"/>
        <v>Montería43 Actividades especializadas para la construcción de edificios y obras de ingeniería civil</v>
      </c>
      <c r="E451" s="118" t="s">
        <v>9</v>
      </c>
      <c r="F451" s="118" t="s">
        <v>58</v>
      </c>
      <c r="G451" s="126">
        <v>3.3127351693230871</v>
      </c>
    </row>
    <row r="452" spans="1:7" hidden="1">
      <c r="A452" s="1">
        <f>COUNTIF($B$1:B452,$A$1)</f>
        <v>14</v>
      </c>
      <c r="B452" s="1" t="s">
        <v>412</v>
      </c>
      <c r="C452" s="118" t="s">
        <v>367</v>
      </c>
      <c r="D452" s="5" t="str">
        <f t="shared" si="7"/>
        <v>Montería08 Extracción de otras minas y canteras</v>
      </c>
      <c r="E452" s="118" t="s">
        <v>10</v>
      </c>
      <c r="F452" s="118" t="s">
        <v>25</v>
      </c>
      <c r="G452" s="126">
        <v>0.63822389315189509</v>
      </c>
    </row>
    <row r="453" spans="1:7" hidden="1">
      <c r="A453" s="1">
        <f>COUNTIF($B$1:B453,$A$1)</f>
        <v>14</v>
      </c>
      <c r="B453" s="1" t="s">
        <v>413</v>
      </c>
      <c r="C453" s="118" t="s">
        <v>367</v>
      </c>
      <c r="D453" s="5" t="str">
        <f t="shared" si="7"/>
        <v>Montería10 Elaboración de productos alimenticios</v>
      </c>
      <c r="E453" s="118" t="s">
        <v>11</v>
      </c>
      <c r="F453" s="118" t="s">
        <v>27</v>
      </c>
      <c r="G453" s="126">
        <v>3.9177636950491777</v>
      </c>
    </row>
    <row r="454" spans="1:7" hidden="1">
      <c r="A454" s="1">
        <f>COUNTIF($B$1:B454,$A$1)</f>
        <v>14</v>
      </c>
      <c r="B454" s="1" t="s">
        <v>413</v>
      </c>
      <c r="C454" s="118" t="s">
        <v>367</v>
      </c>
      <c r="D454" s="5" t="str">
        <f t="shared" si="7"/>
        <v>Montería11 Elaboración de bebidas</v>
      </c>
      <c r="E454" s="118" t="s">
        <v>11</v>
      </c>
      <c r="F454" s="118" t="s">
        <v>28</v>
      </c>
      <c r="G454" s="126">
        <v>1.6603958920601098</v>
      </c>
    </row>
    <row r="455" spans="1:7" hidden="1">
      <c r="A455" s="1">
        <f>COUNTIF($B$1:B455,$A$1)</f>
        <v>14</v>
      </c>
      <c r="B455" s="1" t="s">
        <v>413</v>
      </c>
      <c r="C455" s="118" t="s">
        <v>367</v>
      </c>
      <c r="D455" s="5" t="str">
        <f t="shared" ref="D455:D518" si="8">C455&amp;F455</f>
        <v>Montería13 Fabricación de productos textiles</v>
      </c>
      <c r="E455" s="118" t="s">
        <v>11</v>
      </c>
      <c r="F455" s="118" t="s">
        <v>30</v>
      </c>
      <c r="G455" s="126">
        <v>0.25622187941747709</v>
      </c>
    </row>
    <row r="456" spans="1:7" hidden="1">
      <c r="A456" s="1">
        <f>COUNTIF($B$1:B456,$A$1)</f>
        <v>14</v>
      </c>
      <c r="B456" s="1" t="s">
        <v>413</v>
      </c>
      <c r="C456" s="118" t="s">
        <v>367</v>
      </c>
      <c r="D456" s="5" t="str">
        <f t="shared" si="8"/>
        <v>Montería14 Confección de prendas de vestir</v>
      </c>
      <c r="E456" s="118" t="s">
        <v>11</v>
      </c>
      <c r="F456" s="118" t="s">
        <v>31</v>
      </c>
      <c r="G456" s="126">
        <v>2.7802196229797</v>
      </c>
    </row>
    <row r="457" spans="1:7" hidden="1">
      <c r="A457" s="1">
        <f>COUNTIF($B$1:B457,$A$1)</f>
        <v>14</v>
      </c>
      <c r="B457" s="1" t="s">
        <v>413</v>
      </c>
      <c r="C457" s="118" t="s">
        <v>367</v>
      </c>
      <c r="D457" s="5" t="str">
        <f t="shared" si="8"/>
        <v>Montería15 Curtido y recurtido de cueros; fabricación de calzado; fabricación de artículos de viaje, maletas, bolsos de mano y artículos similares, y fabricación de artículos de talabartería y guarnicionería; adobo y teñido de pieles</v>
      </c>
      <c r="E457" s="118" t="s">
        <v>11</v>
      </c>
      <c r="F457" s="118" t="s">
        <v>32</v>
      </c>
      <c r="G457" s="126">
        <v>0.15214652435590675</v>
      </c>
    </row>
    <row r="458" spans="1:7" hidden="1">
      <c r="A458" s="1">
        <f>COUNTIF($B$1:B458,$A$1)</f>
        <v>14</v>
      </c>
      <c r="B458" s="1" t="s">
        <v>413</v>
      </c>
      <c r="C458" s="118" t="s">
        <v>367</v>
      </c>
      <c r="D458" s="5" t="str">
        <f t="shared" si="8"/>
        <v>Montería16 Transformación de la madera y fabricación de productos de madera y de corcho, excepto muebles; fabricación de artículos de cestería y espartería</v>
      </c>
      <c r="E458" s="118" t="s">
        <v>11</v>
      </c>
      <c r="F458" s="118" t="s">
        <v>33</v>
      </c>
      <c r="G458" s="126">
        <v>0.2625764255849205</v>
      </c>
    </row>
    <row r="459" spans="1:7" hidden="1">
      <c r="A459" s="1">
        <f>COUNTIF($B$1:B459,$A$1)</f>
        <v>14</v>
      </c>
      <c r="B459" s="1" t="s">
        <v>413</v>
      </c>
      <c r="C459" s="118" t="s">
        <v>367</v>
      </c>
      <c r="D459" s="5" t="str">
        <f t="shared" si="8"/>
        <v>Montería17 Fabricación de papel, cartón y productos de papel y cartón</v>
      </c>
      <c r="E459" s="118" t="s">
        <v>11</v>
      </c>
      <c r="F459" s="118" t="s">
        <v>34</v>
      </c>
      <c r="G459" s="126">
        <v>4.2501814042755583E-2</v>
      </c>
    </row>
    <row r="460" spans="1:7" hidden="1">
      <c r="A460" s="1">
        <f>COUNTIF($B$1:B460,$A$1)</f>
        <v>14</v>
      </c>
      <c r="B460" s="1" t="s">
        <v>413</v>
      </c>
      <c r="C460" s="118" t="s">
        <v>367</v>
      </c>
      <c r="D460" s="5" t="str">
        <f t="shared" si="8"/>
        <v>Montería18 Actividades de impresión y de producción de copias a partir de grabaciones originales</v>
      </c>
      <c r="E460" s="118" t="s">
        <v>11</v>
      </c>
      <c r="F460" s="118" t="s">
        <v>35</v>
      </c>
      <c r="G460" s="126">
        <v>0.28471622064906954</v>
      </c>
    </row>
    <row r="461" spans="1:7" hidden="1">
      <c r="A461" s="1">
        <f>COUNTIF($B$1:B461,$A$1)</f>
        <v>14</v>
      </c>
      <c r="B461" s="1" t="s">
        <v>413</v>
      </c>
      <c r="C461" s="118" t="s">
        <v>367</v>
      </c>
      <c r="D461" s="5" t="str">
        <f t="shared" si="8"/>
        <v>Montería20 Fabricación de sustancias y productos químicos</v>
      </c>
      <c r="E461" s="118" t="s">
        <v>11</v>
      </c>
      <c r="F461" s="118" t="s">
        <v>37</v>
      </c>
      <c r="G461" s="126">
        <v>0.31128163309610252</v>
      </c>
    </row>
    <row r="462" spans="1:7" hidden="1">
      <c r="A462" s="1">
        <f>COUNTIF($B$1:B462,$A$1)</f>
        <v>14</v>
      </c>
      <c r="B462" s="1" t="s">
        <v>413</v>
      </c>
      <c r="C462" s="118" t="s">
        <v>367</v>
      </c>
      <c r="D462" s="5" t="str">
        <f t="shared" si="8"/>
        <v>Montería21 Fabricación de productos farmacéuticos, sustancias químicas medicinales y productos botánicos de uso farmacéutico</v>
      </c>
      <c r="E462" s="118" t="s">
        <v>11</v>
      </c>
      <c r="F462" s="118" t="s">
        <v>38</v>
      </c>
      <c r="G462" s="126">
        <v>0.1397539044252043</v>
      </c>
    </row>
    <row r="463" spans="1:7" hidden="1">
      <c r="A463" s="1">
        <f>COUNTIF($B$1:B463,$A$1)</f>
        <v>14</v>
      </c>
      <c r="B463" s="1" t="s">
        <v>413</v>
      </c>
      <c r="C463" s="118" t="s">
        <v>367</v>
      </c>
      <c r="D463" s="5" t="str">
        <f t="shared" si="8"/>
        <v>Montería22 Fabricación de productos de caucho y de plástico</v>
      </c>
      <c r="E463" s="118" t="s">
        <v>11</v>
      </c>
      <c r="F463" s="118" t="s">
        <v>39</v>
      </c>
      <c r="G463" s="126">
        <v>7.2855449407501549E-2</v>
      </c>
    </row>
    <row r="464" spans="1:7" hidden="1">
      <c r="A464" s="1">
        <f>COUNTIF($B$1:B464,$A$1)</f>
        <v>14</v>
      </c>
      <c r="B464" s="1" t="s">
        <v>413</v>
      </c>
      <c r="C464" s="118" t="s">
        <v>367</v>
      </c>
      <c r="D464" s="5" t="str">
        <f t="shared" si="8"/>
        <v>Montería23 Fabricación de otros productos minerales no metálicos</v>
      </c>
      <c r="E464" s="118" t="s">
        <v>11</v>
      </c>
      <c r="F464" s="118" t="s">
        <v>40</v>
      </c>
      <c r="G464" s="126">
        <v>0.45370444124466652</v>
      </c>
    </row>
    <row r="465" spans="1:7" hidden="1">
      <c r="A465" s="1">
        <f>COUNTIF($B$1:B465,$A$1)</f>
        <v>14</v>
      </c>
      <c r="B465" s="1" t="s">
        <v>413</v>
      </c>
      <c r="C465" s="118" t="s">
        <v>367</v>
      </c>
      <c r="D465" s="5" t="str">
        <f t="shared" si="8"/>
        <v>Montería24 Fabricación de productos metalúrgicos básicos</v>
      </c>
      <c r="E465" s="118" t="s">
        <v>11</v>
      </c>
      <c r="F465" s="118" t="s">
        <v>41</v>
      </c>
      <c r="G465" s="126">
        <v>5.2179201042160124E-2</v>
      </c>
    </row>
    <row r="466" spans="1:7" hidden="1">
      <c r="A466" s="1">
        <f>COUNTIF($B$1:B466,$A$1)</f>
        <v>14</v>
      </c>
      <c r="B466" s="1" t="s">
        <v>413</v>
      </c>
      <c r="C466" s="118" t="s">
        <v>367</v>
      </c>
      <c r="D466" s="5" t="str">
        <f t="shared" si="8"/>
        <v>Montería25 Fabricación de productos elaborados de metal, excepto maquinaria y equipo</v>
      </c>
      <c r="E466" s="118" t="s">
        <v>11</v>
      </c>
      <c r="F466" s="118" t="s">
        <v>42</v>
      </c>
      <c r="G466" s="126">
        <v>1.168318758162523</v>
      </c>
    </row>
    <row r="467" spans="1:7" hidden="1">
      <c r="A467" s="1">
        <f>COUNTIF($B$1:B467,$A$1)</f>
        <v>14</v>
      </c>
      <c r="B467" s="1" t="s">
        <v>413</v>
      </c>
      <c r="C467" s="118" t="s">
        <v>367</v>
      </c>
      <c r="D467" s="5" t="str">
        <f t="shared" si="8"/>
        <v>Montería26 Fabricación de productos informáticos, electrónicos y ópticos</v>
      </c>
      <c r="E467" s="118" t="s">
        <v>11</v>
      </c>
      <c r="F467" s="118" t="s">
        <v>43</v>
      </c>
      <c r="G467" s="126">
        <v>2.8828508434977338E-2</v>
      </c>
    </row>
    <row r="468" spans="1:7" hidden="1">
      <c r="A468" s="1">
        <f>COUNTIF($B$1:B468,$A$1)</f>
        <v>14</v>
      </c>
      <c r="B468" s="1" t="s">
        <v>413</v>
      </c>
      <c r="C468" s="118" t="s">
        <v>367</v>
      </c>
      <c r="D468" s="5" t="str">
        <f t="shared" si="8"/>
        <v>Montería27 Fabricación de aparatos y equipo eléctrico</v>
      </c>
      <c r="E468" s="118" t="s">
        <v>11</v>
      </c>
      <c r="F468" s="118" t="s">
        <v>44</v>
      </c>
      <c r="G468" s="126">
        <v>6.922105694410334E-2</v>
      </c>
    </row>
    <row r="469" spans="1:7" hidden="1">
      <c r="A469" s="1">
        <f>COUNTIF($B$1:B469,$A$1)</f>
        <v>14</v>
      </c>
      <c r="B469" s="1" t="s">
        <v>413</v>
      </c>
      <c r="C469" s="118" t="s">
        <v>367</v>
      </c>
      <c r="D469" s="5" t="str">
        <f t="shared" si="8"/>
        <v>Montería29 Fabricación de vehículos automotores, remolques y semirremolques</v>
      </c>
      <c r="E469" s="118" t="s">
        <v>11</v>
      </c>
      <c r="F469" s="118" t="s">
        <v>46</v>
      </c>
      <c r="G469" s="126">
        <v>0.13921889958655448</v>
      </c>
    </row>
    <row r="470" spans="1:7" hidden="1">
      <c r="A470" s="1">
        <f>COUNTIF($B$1:B470,$A$1)</f>
        <v>14</v>
      </c>
      <c r="B470" s="1" t="s">
        <v>413</v>
      </c>
      <c r="C470" s="118" t="s">
        <v>367</v>
      </c>
      <c r="D470" s="5" t="str">
        <f t="shared" si="8"/>
        <v>Montería30 Fabricación de otros tipos de equipo de transporte</v>
      </c>
      <c r="E470" s="118" t="s">
        <v>11</v>
      </c>
      <c r="F470" s="118" t="s">
        <v>47</v>
      </c>
      <c r="G470" s="126">
        <v>6.6847252789295139E-2</v>
      </c>
    </row>
    <row r="471" spans="1:7" hidden="1">
      <c r="A471" s="1">
        <f>COUNTIF($B$1:B471,$A$1)</f>
        <v>14</v>
      </c>
      <c r="B471" s="1" t="s">
        <v>413</v>
      </c>
      <c r="C471" s="118" t="s">
        <v>367</v>
      </c>
      <c r="D471" s="5" t="str">
        <f t="shared" si="8"/>
        <v>Montería31 Fabricación de muebles, colchones y somieres</v>
      </c>
      <c r="E471" s="118" t="s">
        <v>11</v>
      </c>
      <c r="F471" s="118" t="s">
        <v>48</v>
      </c>
      <c r="G471" s="126">
        <v>1.2048824010983936</v>
      </c>
    </row>
    <row r="472" spans="1:7" hidden="1">
      <c r="A472" s="1">
        <f>COUNTIF($B$1:B472,$A$1)</f>
        <v>14</v>
      </c>
      <c r="B472" s="1" t="s">
        <v>413</v>
      </c>
      <c r="C472" s="118" t="s">
        <v>367</v>
      </c>
      <c r="D472" s="5" t="str">
        <f t="shared" si="8"/>
        <v>Montería32 Otras industrias manufactureras</v>
      </c>
      <c r="E472" s="118" t="s">
        <v>11</v>
      </c>
      <c r="F472" s="118" t="s">
        <v>49</v>
      </c>
      <c r="G472" s="126">
        <v>1.242699797777199</v>
      </c>
    </row>
    <row r="473" spans="1:7" hidden="1">
      <c r="A473" s="1">
        <f>COUNTIF($B$1:B473,$A$1)</f>
        <v>14</v>
      </c>
      <c r="B473" s="1" t="s">
        <v>413</v>
      </c>
      <c r="C473" s="118" t="s">
        <v>367</v>
      </c>
      <c r="D473" s="5" t="str">
        <f t="shared" si="8"/>
        <v>Montería33 Instalación, mantenimiento y reparación especializado de maquinaria y equipo</v>
      </c>
      <c r="E473" s="118" t="s">
        <v>11</v>
      </c>
      <c r="F473" s="118" t="s">
        <v>50</v>
      </c>
      <c r="G473" s="126">
        <v>0.30878351460217029</v>
      </c>
    </row>
    <row r="474" spans="1:7" hidden="1">
      <c r="A474" s="1">
        <f>COUNTIF($B$1:B474,$A$1)</f>
        <v>14</v>
      </c>
      <c r="B474" s="1" t="s">
        <v>414</v>
      </c>
      <c r="C474" s="118" t="s">
        <v>367</v>
      </c>
      <c r="D474" s="5" t="str">
        <f t="shared" si="8"/>
        <v>Montería58 Actividades de edición</v>
      </c>
      <c r="E474" s="118" t="s">
        <v>12</v>
      </c>
      <c r="F474" s="118" t="s">
        <v>69</v>
      </c>
      <c r="G474" s="126">
        <v>0.13743439098813076</v>
      </c>
    </row>
    <row r="475" spans="1:7" hidden="1">
      <c r="A475" s="1">
        <f>COUNTIF($B$1:B475,$A$1)</f>
        <v>14</v>
      </c>
      <c r="B475" s="1" t="s">
        <v>414</v>
      </c>
      <c r="C475" s="118" t="s">
        <v>367</v>
      </c>
      <c r="D475" s="5" t="str">
        <f t="shared" si="8"/>
        <v>Montería59 Actividades cinematográficas, de video y producción de programas de televisión, grabación de sonido y edición de música</v>
      </c>
      <c r="E475" s="118" t="s">
        <v>12</v>
      </c>
      <c r="F475" s="118" t="s">
        <v>70</v>
      </c>
      <c r="G475" s="126">
        <v>6.2670682011488871E-2</v>
      </c>
    </row>
    <row r="476" spans="1:7" hidden="1">
      <c r="A476" s="1">
        <f>COUNTIF($B$1:B476,$A$1)</f>
        <v>14</v>
      </c>
      <c r="B476" s="1" t="s">
        <v>414</v>
      </c>
      <c r="C476" s="118" t="s">
        <v>367</v>
      </c>
      <c r="D476" s="5" t="str">
        <f t="shared" si="8"/>
        <v>Montería60 Actividades de programación, transmisión y/o difusión</v>
      </c>
      <c r="E476" s="118" t="s">
        <v>12</v>
      </c>
      <c r="F476" s="118" t="s">
        <v>71</v>
      </c>
      <c r="G476" s="126">
        <v>0.16507209596399741</v>
      </c>
    </row>
    <row r="477" spans="1:7" hidden="1">
      <c r="A477" s="1">
        <f>COUNTIF($B$1:B477,$A$1)</f>
        <v>14</v>
      </c>
      <c r="B477" s="1" t="s">
        <v>414</v>
      </c>
      <c r="C477" s="118" t="s">
        <v>367</v>
      </c>
      <c r="D477" s="5" t="str">
        <f t="shared" si="8"/>
        <v>Montería61 Telecomunicaciones</v>
      </c>
      <c r="E477" s="118" t="s">
        <v>12</v>
      </c>
      <c r="F477" s="118" t="s">
        <v>72</v>
      </c>
      <c r="G477" s="126">
        <v>1.5016001997368009</v>
      </c>
    </row>
    <row r="478" spans="1:7" hidden="1">
      <c r="A478" s="1">
        <f>COUNTIF($B$1:B478,$A$1)</f>
        <v>14</v>
      </c>
      <c r="B478" s="1" t="s">
        <v>414</v>
      </c>
      <c r="C478" s="118" t="s">
        <v>367</v>
      </c>
      <c r="D478" s="5" t="str">
        <f t="shared" si="8"/>
        <v>Montería62 Desarrollo de sistemas informáticos (planificación, análisis, diseño, programación, pruebas), consultoría informática y actividades relacionadas</v>
      </c>
      <c r="E478" s="118" t="s">
        <v>12</v>
      </c>
      <c r="F478" s="118" t="s">
        <v>73</v>
      </c>
      <c r="G478" s="126">
        <v>0.31729960874941143</v>
      </c>
    </row>
    <row r="479" spans="1:7" hidden="1">
      <c r="A479" s="1">
        <f>COUNTIF($B$1:B479,$A$1)</f>
        <v>14</v>
      </c>
      <c r="B479" s="1" t="s">
        <v>414</v>
      </c>
      <c r="C479" s="118" t="s">
        <v>367</v>
      </c>
      <c r="D479" s="5" t="str">
        <f t="shared" si="8"/>
        <v>Montería63 Actividades de servicios de información</v>
      </c>
      <c r="E479" s="118" t="s">
        <v>12</v>
      </c>
      <c r="F479" s="118" t="s">
        <v>74</v>
      </c>
      <c r="G479" s="126">
        <v>5.467237687742775E-2</v>
      </c>
    </row>
    <row r="480" spans="1:7" hidden="1">
      <c r="A480" s="1">
        <f>COUNTIF($B$1:B480,$A$1)</f>
        <v>14</v>
      </c>
      <c r="B480" s="1" t="s">
        <v>415</v>
      </c>
      <c r="C480" s="118" t="s">
        <v>367</v>
      </c>
      <c r="D480" s="5" t="str">
        <f t="shared" si="8"/>
        <v>Montería35 Suministro de electricidad, gas, vapor y aire acondicionado</v>
      </c>
      <c r="E480" s="118" t="s">
        <v>14</v>
      </c>
      <c r="F480" s="118" t="s">
        <v>51</v>
      </c>
      <c r="G480" s="126">
        <v>0.5539863077485091</v>
      </c>
    </row>
    <row r="481" spans="1:7" hidden="1">
      <c r="A481" s="1">
        <f>COUNTIF($B$1:B481,$A$1)</f>
        <v>14</v>
      </c>
      <c r="B481" s="1" t="s">
        <v>415</v>
      </c>
      <c r="C481" s="118" t="s">
        <v>367</v>
      </c>
      <c r="D481" s="5" t="str">
        <f t="shared" si="8"/>
        <v>Montería36 Captación, tratamiento y distribución de agua</v>
      </c>
      <c r="E481" s="118" t="s">
        <v>14</v>
      </c>
      <c r="F481" s="118" t="s">
        <v>52</v>
      </c>
      <c r="G481" s="126">
        <v>0.52170942679356991</v>
      </c>
    </row>
    <row r="482" spans="1:7" hidden="1">
      <c r="A482" s="1">
        <f>COUNTIF($B$1:B482,$A$1)</f>
        <v>14</v>
      </c>
      <c r="B482" s="1" t="s">
        <v>415</v>
      </c>
      <c r="C482" s="118" t="s">
        <v>367</v>
      </c>
      <c r="D482" s="5" t="str">
        <f t="shared" si="8"/>
        <v>Montería37 Evacuación y tratamiento de aguas residuales</v>
      </c>
      <c r="E482" s="118" t="s">
        <v>14</v>
      </c>
      <c r="F482" s="118" t="s">
        <v>53</v>
      </c>
      <c r="G482" s="126">
        <v>1.067611555252577E-2</v>
      </c>
    </row>
    <row r="483" spans="1:7" hidden="1">
      <c r="A483" s="1">
        <f>COUNTIF($B$1:B483,$A$1)</f>
        <v>14</v>
      </c>
      <c r="B483" s="1" t="s">
        <v>415</v>
      </c>
      <c r="C483" s="118" t="s">
        <v>367</v>
      </c>
      <c r="D483" s="5" t="str">
        <f t="shared" si="8"/>
        <v>Montería38 Recolección, tratamiento y disposición de desechos, recuperación de materiales</v>
      </c>
      <c r="E483" s="118" t="s">
        <v>14</v>
      </c>
      <c r="F483" s="118" t="s">
        <v>54</v>
      </c>
      <c r="G483" s="126">
        <v>0.39558945378260851</v>
      </c>
    </row>
    <row r="484" spans="1:7" hidden="1">
      <c r="A484" s="1">
        <f>COUNTIF($B$1:B484,$A$1)</f>
        <v>14</v>
      </c>
      <c r="B484" s="1" t="s">
        <v>416</v>
      </c>
      <c r="C484" s="118" t="s">
        <v>367</v>
      </c>
      <c r="D484" s="5" t="str">
        <f t="shared" si="8"/>
        <v>Montería49 Transporte terrestre; transporte por tuberías</v>
      </c>
      <c r="E484" s="118" t="s">
        <v>15</v>
      </c>
      <c r="F484" s="118" t="s">
        <v>62</v>
      </c>
      <c r="G484" s="126">
        <v>12.638567273725091</v>
      </c>
    </row>
    <row r="485" spans="1:7" hidden="1">
      <c r="A485" s="1">
        <f>COUNTIF($B$1:B485,$A$1)</f>
        <v>14</v>
      </c>
      <c r="B485" s="1" t="s">
        <v>416</v>
      </c>
      <c r="C485" s="118" t="s">
        <v>367</v>
      </c>
      <c r="D485" s="5" t="str">
        <f t="shared" si="8"/>
        <v>Montería50 Transporte acuático</v>
      </c>
      <c r="E485" s="118" t="s">
        <v>15</v>
      </c>
      <c r="F485" s="118" t="s">
        <v>63</v>
      </c>
      <c r="G485" s="126">
        <v>4.715628632172373E-2</v>
      </c>
    </row>
    <row r="486" spans="1:7" hidden="1">
      <c r="A486" s="1">
        <f>COUNTIF($B$1:B486,$A$1)</f>
        <v>14</v>
      </c>
      <c r="B486" s="1" t="s">
        <v>416</v>
      </c>
      <c r="C486" s="118" t="s">
        <v>367</v>
      </c>
      <c r="D486" s="5" t="str">
        <f t="shared" si="8"/>
        <v>Montería51 Transporte aéreo</v>
      </c>
      <c r="E486" s="118" t="s">
        <v>15</v>
      </c>
      <c r="F486" s="118" t="s">
        <v>64</v>
      </c>
      <c r="G486" s="126">
        <v>0.10226720478999632</v>
      </c>
    </row>
    <row r="487" spans="1:7" hidden="1">
      <c r="A487" s="1">
        <f>COUNTIF($B$1:B487,$A$1)</f>
        <v>14</v>
      </c>
      <c r="B487" s="1" t="s">
        <v>416</v>
      </c>
      <c r="C487" s="118" t="s">
        <v>367</v>
      </c>
      <c r="D487" s="5" t="str">
        <f t="shared" si="8"/>
        <v>Montería52 Almacenamiento y actividades complementarias al transporte</v>
      </c>
      <c r="E487" s="118" t="s">
        <v>15</v>
      </c>
      <c r="F487" s="118" t="s">
        <v>65</v>
      </c>
      <c r="G487" s="126">
        <v>1.619101746663022</v>
      </c>
    </row>
    <row r="488" spans="1:7" hidden="1">
      <c r="A488" s="1">
        <f>COUNTIF($B$1:B488,$A$1)</f>
        <v>14</v>
      </c>
      <c r="B488" s="1" t="s">
        <v>416</v>
      </c>
      <c r="C488" s="118" t="s">
        <v>367</v>
      </c>
      <c r="D488" s="5" t="str">
        <f t="shared" si="8"/>
        <v>Montería53 Correo y servicios de mensajería</v>
      </c>
      <c r="E488" s="118" t="s">
        <v>15</v>
      </c>
      <c r="F488" s="118" t="s">
        <v>66</v>
      </c>
      <c r="G488" s="126">
        <v>0.60938307876886555</v>
      </c>
    </row>
    <row r="489" spans="1:7" hidden="1">
      <c r="A489" s="1">
        <f>COUNTIF($B$1:B489,$A$1)</f>
        <v>14</v>
      </c>
      <c r="B489" s="1" t="s">
        <v>417</v>
      </c>
      <c r="C489" s="118" t="s">
        <v>368</v>
      </c>
      <c r="D489" s="5" t="str">
        <f t="shared" si="8"/>
        <v>Quibdo68 Actividades inmobiliarias</v>
      </c>
      <c r="E489" s="118" t="s">
        <v>3</v>
      </c>
      <c r="F489" s="118" t="s">
        <v>78</v>
      </c>
      <c r="G489" s="126">
        <v>5.6711677631373837E-2</v>
      </c>
    </row>
    <row r="490" spans="1:7" hidden="1">
      <c r="A490" s="1">
        <f>COUNTIF($B$1:B490,$A$1)</f>
        <v>14</v>
      </c>
      <c r="B490" s="1" t="s">
        <v>418</v>
      </c>
      <c r="C490" s="118" t="s">
        <v>368</v>
      </c>
      <c r="D490" s="5" t="str">
        <f t="shared" si="8"/>
        <v>Quibdo90 Actividades creativas, artísticas y de entretenimiento</v>
      </c>
      <c r="E490" s="118" t="s">
        <v>1</v>
      </c>
      <c r="F490" s="118" t="s">
        <v>97</v>
      </c>
      <c r="G490" s="126">
        <v>9.4169191363788915E-2</v>
      </c>
    </row>
    <row r="491" spans="1:7" hidden="1">
      <c r="A491" s="1">
        <f>COUNTIF($B$1:B491,$A$1)</f>
        <v>14</v>
      </c>
      <c r="B491" s="1" t="s">
        <v>418</v>
      </c>
      <c r="C491" s="118" t="s">
        <v>368</v>
      </c>
      <c r="D491" s="5" t="str">
        <f t="shared" si="8"/>
        <v>Quibdo91 Actividades de bibliotecas, archivos, museos y otras actividades culturales</v>
      </c>
      <c r="E491" s="118" t="s">
        <v>1</v>
      </c>
      <c r="F491" s="118" t="s">
        <v>98</v>
      </c>
      <c r="G491" s="126">
        <v>5.3064913232485755E-3</v>
      </c>
    </row>
    <row r="492" spans="1:7" hidden="1">
      <c r="A492" s="1">
        <f>COUNTIF($B$1:B492,$A$1)</f>
        <v>14</v>
      </c>
      <c r="B492" s="1" t="s">
        <v>418</v>
      </c>
      <c r="C492" s="118" t="s">
        <v>368</v>
      </c>
      <c r="D492" s="5" t="str">
        <f t="shared" si="8"/>
        <v>Quibdo92 Actividades de juegos de azar y apuestas</v>
      </c>
      <c r="E492" s="118" t="s">
        <v>1</v>
      </c>
      <c r="F492" s="118" t="s">
        <v>99</v>
      </c>
      <c r="G492" s="126">
        <v>0.33627003737804589</v>
      </c>
    </row>
    <row r="493" spans="1:7" hidden="1">
      <c r="A493" s="1">
        <f>COUNTIF($B$1:B493,$A$1)</f>
        <v>14</v>
      </c>
      <c r="B493" s="1" t="s">
        <v>418</v>
      </c>
      <c r="C493" s="118" t="s">
        <v>368</v>
      </c>
      <c r="D493" s="5" t="str">
        <f t="shared" si="8"/>
        <v>Quibdo93 Actividades deportivas y actividades recreativas y de esparcimiento</v>
      </c>
      <c r="E493" s="118" t="s">
        <v>1</v>
      </c>
      <c r="F493" s="118" t="s">
        <v>100</v>
      </c>
      <c r="G493" s="126">
        <v>8.9227803229456462E-2</v>
      </c>
    </row>
    <row r="494" spans="1:7" hidden="1">
      <c r="A494" s="1">
        <f>COUNTIF($B$1:B494,$A$1)</f>
        <v>14</v>
      </c>
      <c r="B494" s="1" t="s">
        <v>418</v>
      </c>
      <c r="C494" s="118" t="s">
        <v>368</v>
      </c>
      <c r="D494" s="5" t="str">
        <f t="shared" si="8"/>
        <v>Quibdo94 Actividades de asociaciones</v>
      </c>
      <c r="E494" s="118" t="s">
        <v>1</v>
      </c>
      <c r="F494" s="118" t="s">
        <v>101</v>
      </c>
      <c r="G494" s="126">
        <v>0.53279269009642694</v>
      </c>
    </row>
    <row r="495" spans="1:7" hidden="1">
      <c r="A495" s="1">
        <f>COUNTIF($B$1:B495,$A$1)</f>
        <v>14</v>
      </c>
      <c r="B495" s="1" t="s">
        <v>418</v>
      </c>
      <c r="C495" s="118" t="s">
        <v>368</v>
      </c>
      <c r="D495" s="5" t="str">
        <f t="shared" si="8"/>
        <v>Quibdo95 Mantenimiento y reparación de computadores, efectos personales y enseres domésticos</v>
      </c>
      <c r="E495" s="118" t="s">
        <v>1</v>
      </c>
      <c r="F495" s="118" t="s">
        <v>102</v>
      </c>
      <c r="G495" s="126">
        <v>0.35021768582705581</v>
      </c>
    </row>
    <row r="496" spans="1:7" hidden="1">
      <c r="A496" s="1">
        <f>COUNTIF($B$1:B496,$A$1)</f>
        <v>14</v>
      </c>
      <c r="B496" s="1" t="s">
        <v>418</v>
      </c>
      <c r="C496" s="118" t="s">
        <v>368</v>
      </c>
      <c r="D496" s="5" t="str">
        <f t="shared" si="8"/>
        <v>Quibdo96 Otras actividades de servicios personales</v>
      </c>
      <c r="E496" s="118" t="s">
        <v>1</v>
      </c>
      <c r="F496" s="118" t="s">
        <v>103</v>
      </c>
      <c r="G496" s="126">
        <v>1.2746646114857583</v>
      </c>
    </row>
    <row r="497" spans="1:7" hidden="1">
      <c r="A497" s="1">
        <f>COUNTIF($B$1:B497,$A$1)</f>
        <v>14</v>
      </c>
      <c r="B497" s="1" t="s">
        <v>418</v>
      </c>
      <c r="C497" s="118" t="s">
        <v>368</v>
      </c>
      <c r="D497" s="5" t="str">
        <f t="shared" si="8"/>
        <v>Quibdo97 Actividades de los hogares individuales como empleadores de personal doméstico</v>
      </c>
      <c r="E497" s="118" t="s">
        <v>1</v>
      </c>
      <c r="F497" s="118" t="s">
        <v>104</v>
      </c>
      <c r="G497" s="126">
        <v>1.9166062761939175</v>
      </c>
    </row>
    <row r="498" spans="1:7" hidden="1">
      <c r="A498" s="1">
        <f>COUNTIF($B$1:B498,$A$1)</f>
        <v>14</v>
      </c>
      <c r="B498" s="1" t="s">
        <v>418</v>
      </c>
      <c r="C498" s="118" t="s">
        <v>368</v>
      </c>
      <c r="D498" s="5" t="str">
        <f t="shared" si="8"/>
        <v>Quibdo99 Actividades de organizaciones y entidades extraterritoriales</v>
      </c>
      <c r="E498" s="118" t="s">
        <v>1</v>
      </c>
      <c r="F498" s="118" t="s">
        <v>105</v>
      </c>
      <c r="G498" s="126">
        <v>9.980748009454643E-3</v>
      </c>
    </row>
    <row r="499" spans="1:7" hidden="1">
      <c r="A499" s="1">
        <f>COUNTIF($B$1:B499,$A$1)</f>
        <v>14</v>
      </c>
      <c r="B499" s="1" t="s">
        <v>419</v>
      </c>
      <c r="C499" s="118" t="s">
        <v>368</v>
      </c>
      <c r="D499" s="5" t="str">
        <f t="shared" si="8"/>
        <v>Quibdo64 Actividades de servicios financieros, excepto las de seguros y de pensiones</v>
      </c>
      <c r="E499" s="118" t="s">
        <v>2</v>
      </c>
      <c r="F499" s="118" t="s">
        <v>75</v>
      </c>
      <c r="G499" s="126">
        <v>0.30559384809527051</v>
      </c>
    </row>
    <row r="500" spans="1:7" hidden="1">
      <c r="A500" s="1">
        <f>COUNTIF($B$1:B500,$A$1)</f>
        <v>14</v>
      </c>
      <c r="B500" s="1" t="s">
        <v>419</v>
      </c>
      <c r="C500" s="118" t="s">
        <v>368</v>
      </c>
      <c r="D500" s="5" t="str">
        <f t="shared" si="8"/>
        <v>Quibdo65 Seguros (incluso el reaseguro), seguros sociales y fondos de pensiones, excepto la seguridad social</v>
      </c>
      <c r="E500" s="118" t="s">
        <v>2</v>
      </c>
      <c r="F500" s="118" t="s">
        <v>76</v>
      </c>
      <c r="G500" s="126">
        <v>5.6459193111352543E-2</v>
      </c>
    </row>
    <row r="501" spans="1:7" hidden="1">
      <c r="A501" s="1">
        <f>COUNTIF($B$1:B501,$A$1)</f>
        <v>14</v>
      </c>
      <c r="B501" s="1" t="s">
        <v>419</v>
      </c>
      <c r="C501" s="118" t="s">
        <v>368</v>
      </c>
      <c r="D501" s="5" t="str">
        <f t="shared" si="8"/>
        <v>Quibdo66 Actividades auxiliares de las actividades de servicios financieros</v>
      </c>
      <c r="E501" s="118" t="s">
        <v>2</v>
      </c>
      <c r="F501" s="118" t="s">
        <v>77</v>
      </c>
      <c r="G501" s="126">
        <v>2.2991500677689087E-2</v>
      </c>
    </row>
    <row r="502" spans="1:7" hidden="1">
      <c r="A502" s="1">
        <f>COUNTIF($B$1:B502,$A$1)</f>
        <v>14</v>
      </c>
      <c r="B502" s="1" t="s">
        <v>420</v>
      </c>
      <c r="C502" s="118" t="s">
        <v>368</v>
      </c>
      <c r="D502" s="5" t="str">
        <f t="shared" si="8"/>
        <v>Quibdo69 Actividades jurídicas y de contabilidad</v>
      </c>
      <c r="E502" s="118" t="s">
        <v>4</v>
      </c>
      <c r="F502" s="118" t="s">
        <v>79</v>
      </c>
      <c r="G502" s="126">
        <v>0.5466686137217055</v>
      </c>
    </row>
    <row r="503" spans="1:7" hidden="1">
      <c r="A503" s="1">
        <f>COUNTIF($B$1:B503,$A$1)</f>
        <v>14</v>
      </c>
      <c r="B503" s="1" t="s">
        <v>420</v>
      </c>
      <c r="C503" s="118" t="s">
        <v>368</v>
      </c>
      <c r="D503" s="5" t="str">
        <f t="shared" si="8"/>
        <v>Quibdo70 Actividades de administración empresarial; actividades de consultoría de gestión</v>
      </c>
      <c r="E503" s="118" t="s">
        <v>4</v>
      </c>
      <c r="F503" s="118" t="s">
        <v>80</v>
      </c>
      <c r="G503" s="126">
        <v>0.1091401052429488</v>
      </c>
    </row>
    <row r="504" spans="1:7" hidden="1">
      <c r="A504" s="1">
        <f>COUNTIF($B$1:B504,$A$1)</f>
        <v>14</v>
      </c>
      <c r="B504" s="1" t="s">
        <v>420</v>
      </c>
      <c r="C504" s="118" t="s">
        <v>368</v>
      </c>
      <c r="D504" s="5" t="str">
        <f t="shared" si="8"/>
        <v>Quibdo71 Actividades de arquitectura e ingeniería; ensayos y análisis técnicos</v>
      </c>
      <c r="E504" s="118" t="s">
        <v>4</v>
      </c>
      <c r="F504" s="118" t="s">
        <v>81</v>
      </c>
      <c r="G504" s="126">
        <v>0.13153754038884388</v>
      </c>
    </row>
    <row r="505" spans="1:7" hidden="1">
      <c r="A505" s="1">
        <f>COUNTIF($B$1:B505,$A$1)</f>
        <v>14</v>
      </c>
      <c r="B505" s="1" t="s">
        <v>420</v>
      </c>
      <c r="C505" s="118" t="s">
        <v>368</v>
      </c>
      <c r="D505" s="5" t="str">
        <f t="shared" si="8"/>
        <v>Quibdo72 Investigación científica y desarrollo</v>
      </c>
      <c r="E505" s="118" t="s">
        <v>4</v>
      </c>
      <c r="F505" s="118" t="s">
        <v>82</v>
      </c>
      <c r="G505" s="126">
        <v>7.9644306908582749E-2</v>
      </c>
    </row>
    <row r="506" spans="1:7" hidden="1">
      <c r="A506" s="1">
        <f>COUNTIF($B$1:B506,$A$1)</f>
        <v>14</v>
      </c>
      <c r="B506" s="1" t="s">
        <v>420</v>
      </c>
      <c r="C506" s="118" t="s">
        <v>368</v>
      </c>
      <c r="D506" s="5" t="str">
        <f t="shared" si="8"/>
        <v>Quibdo73 Publicidad y estudios de mercado</v>
      </c>
      <c r="E506" s="118" t="s">
        <v>4</v>
      </c>
      <c r="F506" s="118" t="s">
        <v>83</v>
      </c>
      <c r="G506" s="126">
        <v>1.5093338014981819E-2</v>
      </c>
    </row>
    <row r="507" spans="1:7" hidden="1">
      <c r="A507" s="1">
        <f>COUNTIF($B$1:B507,$A$1)</f>
        <v>14</v>
      </c>
      <c r="B507" s="1" t="s">
        <v>420</v>
      </c>
      <c r="C507" s="118" t="s">
        <v>368</v>
      </c>
      <c r="D507" s="5" t="str">
        <f t="shared" si="8"/>
        <v>Quibdo74 Otras actividades profesionales, científicas y técnicas</v>
      </c>
      <c r="E507" s="118" t="s">
        <v>4</v>
      </c>
      <c r="F507" s="118" t="s">
        <v>84</v>
      </c>
      <c r="G507" s="126">
        <v>0.12266869982596551</v>
      </c>
    </row>
    <row r="508" spans="1:7" hidden="1">
      <c r="A508" s="1">
        <f>COUNTIF($B$1:B508,$A$1)</f>
        <v>14</v>
      </c>
      <c r="B508" s="1" t="s">
        <v>420</v>
      </c>
      <c r="C508" s="118" t="s">
        <v>368</v>
      </c>
      <c r="D508" s="5" t="str">
        <f t="shared" si="8"/>
        <v>Quibdo75 Actividades veterinarias</v>
      </c>
      <c r="E508" s="118" t="s">
        <v>4</v>
      </c>
      <c r="F508" s="118" t="s">
        <v>85</v>
      </c>
      <c r="G508" s="126">
        <v>5.0870452457707988E-3</v>
      </c>
    </row>
    <row r="509" spans="1:7" hidden="1">
      <c r="A509" s="1">
        <f>COUNTIF($B$1:B509,$A$1)</f>
        <v>14</v>
      </c>
      <c r="B509" s="1" t="s">
        <v>420</v>
      </c>
      <c r="C509" s="118" t="s">
        <v>368</v>
      </c>
      <c r="D509" s="5" t="str">
        <f t="shared" si="8"/>
        <v>Quibdo77 Actividades de alquiler y arrendamiento</v>
      </c>
      <c r="E509" s="118" t="s">
        <v>4</v>
      </c>
      <c r="F509" s="118" t="s">
        <v>86</v>
      </c>
      <c r="G509" s="126">
        <v>1.5968296744583912E-2</v>
      </c>
    </row>
    <row r="510" spans="1:7" hidden="1">
      <c r="A510" s="1">
        <f>COUNTIF($B$1:B510,$A$1)</f>
        <v>14</v>
      </c>
      <c r="B510" s="1" t="s">
        <v>420</v>
      </c>
      <c r="C510" s="118" t="s">
        <v>368</v>
      </c>
      <c r="D510" s="5" t="str">
        <f t="shared" si="8"/>
        <v>Quibdo78 Actividades de empleo</v>
      </c>
      <c r="E510" s="118" t="s">
        <v>4</v>
      </c>
      <c r="F510" s="118" t="s">
        <v>87</v>
      </c>
      <c r="G510" s="126">
        <v>2.6797884841363935E-3</v>
      </c>
    </row>
    <row r="511" spans="1:7" hidden="1">
      <c r="A511" s="1">
        <f>COUNTIF($B$1:B511,$A$1)</f>
        <v>14</v>
      </c>
      <c r="B511" s="1" t="s">
        <v>420</v>
      </c>
      <c r="C511" s="118" t="s">
        <v>368</v>
      </c>
      <c r="D511" s="5" t="str">
        <f t="shared" si="8"/>
        <v>Quibdo79 Actividades de las agencias de viajes, operadores turísticos, servicios de reserva y actividades relacionadas</v>
      </c>
      <c r="E511" s="118" t="s">
        <v>4</v>
      </c>
      <c r="F511" s="118" t="s">
        <v>88</v>
      </c>
      <c r="G511" s="126">
        <v>1.0628433448229575E-2</v>
      </c>
    </row>
    <row r="512" spans="1:7" hidden="1">
      <c r="A512" s="1">
        <f>COUNTIF($B$1:B512,$A$1)</f>
        <v>14</v>
      </c>
      <c r="B512" s="1" t="s">
        <v>420</v>
      </c>
      <c r="C512" s="118" t="s">
        <v>368</v>
      </c>
      <c r="D512" s="5" t="str">
        <f t="shared" si="8"/>
        <v>Quibdo80 Actividades de seguridad e investigación privada</v>
      </c>
      <c r="E512" s="118" t="s">
        <v>4</v>
      </c>
      <c r="F512" s="118" t="s">
        <v>89</v>
      </c>
      <c r="G512" s="126">
        <v>0.14144042693409736</v>
      </c>
    </row>
    <row r="513" spans="1:7" hidden="1">
      <c r="A513" s="1">
        <f>COUNTIF($B$1:B513,$A$1)</f>
        <v>14</v>
      </c>
      <c r="B513" s="1" t="s">
        <v>420</v>
      </c>
      <c r="C513" s="118" t="s">
        <v>368</v>
      </c>
      <c r="D513" s="5" t="str">
        <f t="shared" si="8"/>
        <v>Quibdo81 Actividades de servicios a edificios y paisajismo (jardines, zonas verdes)</v>
      </c>
      <c r="E513" s="118" t="s">
        <v>4</v>
      </c>
      <c r="F513" s="118" t="s">
        <v>90</v>
      </c>
      <c r="G513" s="126">
        <v>0.37496614989327148</v>
      </c>
    </row>
    <row r="514" spans="1:7" hidden="1">
      <c r="A514" s="1">
        <f>COUNTIF($B$1:B514,$A$1)</f>
        <v>14</v>
      </c>
      <c r="B514" s="1" t="s">
        <v>420</v>
      </c>
      <c r="C514" s="118" t="s">
        <v>368</v>
      </c>
      <c r="D514" s="5" t="str">
        <f t="shared" si="8"/>
        <v>Quibdo82 Actividades administrativas y de apoyo de oficina y otras actividades de apoyo a las empresas</v>
      </c>
      <c r="E514" s="118" t="s">
        <v>4</v>
      </c>
      <c r="F514" s="118" t="s">
        <v>91</v>
      </c>
      <c r="G514" s="126">
        <v>8.2753238264693121E-2</v>
      </c>
    </row>
    <row r="515" spans="1:7" hidden="1">
      <c r="A515" s="1">
        <f>COUNTIF($B$1:B515,$A$1)</f>
        <v>14</v>
      </c>
      <c r="B515" s="1" t="s">
        <v>421</v>
      </c>
      <c r="C515" s="118" t="s">
        <v>368</v>
      </c>
      <c r="D515" s="5" t="str">
        <f t="shared" si="8"/>
        <v>Quibdo84 Administración pública y defensa; planes de seguridad social de afiliación obligatoria</v>
      </c>
      <c r="E515" s="118" t="s">
        <v>5</v>
      </c>
      <c r="F515" s="118" t="s">
        <v>92</v>
      </c>
      <c r="G515" s="126">
        <v>2.5470136014515994</v>
      </c>
    </row>
    <row r="516" spans="1:7" hidden="1">
      <c r="A516" s="1">
        <f>COUNTIF($B$1:B516,$A$1)</f>
        <v>14</v>
      </c>
      <c r="B516" s="1" t="s">
        <v>421</v>
      </c>
      <c r="C516" s="118" t="s">
        <v>368</v>
      </c>
      <c r="D516" s="5" t="str">
        <f t="shared" si="8"/>
        <v>Quibdo85 Educación</v>
      </c>
      <c r="E516" s="118" t="s">
        <v>5</v>
      </c>
      <c r="F516" s="118" t="s">
        <v>93</v>
      </c>
      <c r="G516" s="126">
        <v>2.8603722223109314</v>
      </c>
    </row>
    <row r="517" spans="1:7" hidden="1">
      <c r="A517" s="1">
        <f>COUNTIF($B$1:B517,$A$1)</f>
        <v>14</v>
      </c>
      <c r="B517" s="1" t="s">
        <v>421</v>
      </c>
      <c r="C517" s="118" t="s">
        <v>368</v>
      </c>
      <c r="D517" s="5" t="str">
        <f t="shared" si="8"/>
        <v>Quibdo86 Actividades de atención de la salud humana</v>
      </c>
      <c r="E517" s="118" t="s">
        <v>5</v>
      </c>
      <c r="F517" s="118" t="s">
        <v>94</v>
      </c>
      <c r="G517" s="126">
        <v>1.198555834982177</v>
      </c>
    </row>
    <row r="518" spans="1:7" hidden="1">
      <c r="A518" s="1">
        <f>COUNTIF($B$1:B518,$A$1)</f>
        <v>14</v>
      </c>
      <c r="B518" s="1" t="s">
        <v>421</v>
      </c>
      <c r="C518" s="118" t="s">
        <v>368</v>
      </c>
      <c r="D518" s="5" t="str">
        <f t="shared" si="8"/>
        <v>Quibdo87 Actividades de atención residencial medicalizada</v>
      </c>
      <c r="E518" s="118" t="s">
        <v>5</v>
      </c>
      <c r="F518" s="118" t="s">
        <v>95</v>
      </c>
      <c r="G518" s="126">
        <v>1.0261273856496207E-2</v>
      </c>
    </row>
    <row r="519" spans="1:7" hidden="1">
      <c r="A519" s="1">
        <f>COUNTIF($B$1:B519,$A$1)</f>
        <v>14</v>
      </c>
      <c r="B519" s="1" t="s">
        <v>421</v>
      </c>
      <c r="C519" s="118" t="s">
        <v>368</v>
      </c>
      <c r="D519" s="5" t="str">
        <f t="shared" ref="D519:D582" si="9">C519&amp;F519</f>
        <v>Quibdo88 Actividades de asistencia social sin alojamiento</v>
      </c>
      <c r="E519" s="118" t="s">
        <v>5</v>
      </c>
      <c r="F519" s="118" t="s">
        <v>96</v>
      </c>
      <c r="G519" s="126">
        <v>0.86333952747981968</v>
      </c>
    </row>
    <row r="520" spans="1:7" hidden="1">
      <c r="A520" s="1">
        <f>COUNTIF($B$1:B520,$A$1)</f>
        <v>14</v>
      </c>
      <c r="B520" s="1" t="s">
        <v>422</v>
      </c>
      <c r="C520" s="118" t="s">
        <v>368</v>
      </c>
      <c r="D520" s="5" t="str">
        <f t="shared" si="9"/>
        <v>Quibdo01 Agricultura, ganadería, caza y actividades de servicios conexas</v>
      </c>
      <c r="E520" s="118" t="s">
        <v>6</v>
      </c>
      <c r="F520" s="118" t="s">
        <v>19</v>
      </c>
      <c r="G520" s="126">
        <v>0.11718714504134194</v>
      </c>
    </row>
    <row r="521" spans="1:7" hidden="1">
      <c r="A521" s="1">
        <f>COUNTIF($B$1:B521,$A$1)</f>
        <v>14</v>
      </c>
      <c r="B521" s="1" t="s">
        <v>422</v>
      </c>
      <c r="C521" s="118" t="s">
        <v>368</v>
      </c>
      <c r="D521" s="5" t="str">
        <f t="shared" si="9"/>
        <v>Quibdo02 Silvicultura y extracción de madera</v>
      </c>
      <c r="E521" s="118" t="s">
        <v>6</v>
      </c>
      <c r="F521" s="118" t="s">
        <v>20</v>
      </c>
      <c r="G521" s="126">
        <v>0.15583706770858669</v>
      </c>
    </row>
    <row r="522" spans="1:7" hidden="1">
      <c r="A522" s="1">
        <f>COUNTIF($B$1:B522,$A$1)</f>
        <v>14</v>
      </c>
      <c r="B522" s="1" t="s">
        <v>422</v>
      </c>
      <c r="C522" s="118" t="s">
        <v>368</v>
      </c>
      <c r="D522" s="5" t="str">
        <f t="shared" si="9"/>
        <v>Quibdo03 Pesca y acuicultura</v>
      </c>
      <c r="E522" s="118" t="s">
        <v>6</v>
      </c>
      <c r="F522" s="118" t="s">
        <v>21</v>
      </c>
      <c r="G522" s="126">
        <v>2.871307760997114E-2</v>
      </c>
    </row>
    <row r="523" spans="1:7" hidden="1">
      <c r="A523" s="1">
        <f>COUNTIF($B$1:B523,$A$1)</f>
        <v>14</v>
      </c>
      <c r="B523" s="1" t="s">
        <v>423</v>
      </c>
      <c r="C523" s="118" t="s">
        <v>368</v>
      </c>
      <c r="D523" s="5" t="str">
        <f t="shared" si="9"/>
        <v>Quibdo55 Alojamiento</v>
      </c>
      <c r="E523" s="118" t="s">
        <v>7</v>
      </c>
      <c r="F523" s="118" t="s">
        <v>67</v>
      </c>
      <c r="G523" s="126">
        <v>0.15195740820165285</v>
      </c>
    </row>
    <row r="524" spans="1:7" hidden="1">
      <c r="A524" s="1">
        <f>COUNTIF($B$1:B524,$A$1)</f>
        <v>14</v>
      </c>
      <c r="B524" s="1" t="s">
        <v>423</v>
      </c>
      <c r="C524" s="118" t="s">
        <v>368</v>
      </c>
      <c r="D524" s="5" t="str">
        <f t="shared" si="9"/>
        <v>Quibdo56 Actividades de servicios de comidas y bebidas</v>
      </c>
      <c r="E524" s="118" t="s">
        <v>7</v>
      </c>
      <c r="F524" s="118" t="s">
        <v>68</v>
      </c>
      <c r="G524" s="126">
        <v>1.8429002958604714</v>
      </c>
    </row>
    <row r="525" spans="1:7" hidden="1">
      <c r="A525" s="1">
        <f>COUNTIF($B$1:B525,$A$1)</f>
        <v>14</v>
      </c>
      <c r="B525" s="1" t="s">
        <v>424</v>
      </c>
      <c r="C525" s="118" t="s">
        <v>368</v>
      </c>
      <c r="D525" s="5" t="str">
        <f t="shared" si="9"/>
        <v>Quibdo45 Comercio, mantenimiento y reparación de vehículos automotores y motocicletas, sus partes, piezas y accesorios</v>
      </c>
      <c r="E525" s="118" t="s">
        <v>8</v>
      </c>
      <c r="F525" s="118" t="s">
        <v>59</v>
      </c>
      <c r="G525" s="126">
        <v>0.72940550679999772</v>
      </c>
    </row>
    <row r="526" spans="1:7" hidden="1">
      <c r="A526" s="1">
        <f>COUNTIF($B$1:B526,$A$1)</f>
        <v>14</v>
      </c>
      <c r="B526" s="1" t="s">
        <v>424</v>
      </c>
      <c r="C526" s="118" t="s">
        <v>368</v>
      </c>
      <c r="D526" s="5" t="str">
        <f t="shared" si="9"/>
        <v>Quibdo46 Comercio al por mayor y en comisión o por contrata, excepto el comercio de vehículos automotores y motocicletas</v>
      </c>
      <c r="E526" s="118" t="s">
        <v>8</v>
      </c>
      <c r="F526" s="118" t="s">
        <v>60</v>
      </c>
      <c r="G526" s="126">
        <v>0.72610242230458233</v>
      </c>
    </row>
    <row r="527" spans="1:7" hidden="1">
      <c r="A527" s="1">
        <f>COUNTIF($B$1:B527,$A$1)</f>
        <v>14</v>
      </c>
      <c r="B527" s="1" t="s">
        <v>424</v>
      </c>
      <c r="C527" s="118" t="s">
        <v>368</v>
      </c>
      <c r="D527" s="5" t="str">
        <f t="shared" si="9"/>
        <v>Quibdo47 Comercio al por menor (incluso el comercio al por menor de combustibles), excepto el de vehículos automotores y motocicletas</v>
      </c>
      <c r="E527" s="118" t="s">
        <v>8</v>
      </c>
      <c r="F527" s="118" t="s">
        <v>61</v>
      </c>
      <c r="G527" s="126">
        <v>5.6911416596829145</v>
      </c>
    </row>
    <row r="528" spans="1:7" hidden="1">
      <c r="A528" s="1">
        <f>COUNTIF($B$1:B528,$A$1)</f>
        <v>14</v>
      </c>
      <c r="B528" s="1" t="s">
        <v>425</v>
      </c>
      <c r="C528" s="118" t="s">
        <v>368</v>
      </c>
      <c r="D528" s="5" t="str">
        <f t="shared" si="9"/>
        <v>Quibdo41 Construcción de edificios</v>
      </c>
      <c r="E528" s="118" t="s">
        <v>9</v>
      </c>
      <c r="F528" s="118" t="s">
        <v>56</v>
      </c>
      <c r="G528" s="126">
        <v>2.7592121175698581</v>
      </c>
    </row>
    <row r="529" spans="1:7" hidden="1">
      <c r="A529" s="1">
        <f>COUNTIF($B$1:B529,$A$1)</f>
        <v>14</v>
      </c>
      <c r="B529" s="1" t="s">
        <v>425</v>
      </c>
      <c r="C529" s="118" t="s">
        <v>368</v>
      </c>
      <c r="D529" s="5" t="str">
        <f t="shared" si="9"/>
        <v>Quibdo42 Obras de ingeniería civil</v>
      </c>
      <c r="E529" s="118" t="s">
        <v>9</v>
      </c>
      <c r="F529" s="118" t="s">
        <v>57</v>
      </c>
      <c r="G529" s="126">
        <v>0.2591427270269141</v>
      </c>
    </row>
    <row r="530" spans="1:7" hidden="1">
      <c r="A530" s="1">
        <f>COUNTIF($B$1:B530,$A$1)</f>
        <v>14</v>
      </c>
      <c r="B530" s="1" t="s">
        <v>425</v>
      </c>
      <c r="C530" s="118" t="s">
        <v>368</v>
      </c>
      <c r="D530" s="5" t="str">
        <f t="shared" si="9"/>
        <v>Quibdo43 Actividades especializadas para la construcción de edificios y obras de ingeniería civil</v>
      </c>
      <c r="E530" s="118" t="s">
        <v>9</v>
      </c>
      <c r="F530" s="118" t="s">
        <v>58</v>
      </c>
      <c r="G530" s="126">
        <v>0.59441975600556929</v>
      </c>
    </row>
    <row r="531" spans="1:7" hidden="1">
      <c r="A531" s="1">
        <f>COUNTIF($B$1:B531,$A$1)</f>
        <v>14</v>
      </c>
      <c r="B531" s="1" t="s">
        <v>426</v>
      </c>
      <c r="C531" s="118" t="s">
        <v>368</v>
      </c>
      <c r="D531" s="5" t="str">
        <f t="shared" si="9"/>
        <v>Quibdo05 Extracción de carbón de piedra y lignito</v>
      </c>
      <c r="E531" s="118" t="s">
        <v>10</v>
      </c>
      <c r="F531" s="118" t="s">
        <v>22</v>
      </c>
      <c r="G531" s="126">
        <v>8.0484415933947083E-3</v>
      </c>
    </row>
    <row r="532" spans="1:7" hidden="1">
      <c r="A532" s="1">
        <f>COUNTIF($B$1:B532,$A$1)</f>
        <v>14</v>
      </c>
      <c r="B532" s="1" t="s">
        <v>426</v>
      </c>
      <c r="C532" s="118" t="s">
        <v>368</v>
      </c>
      <c r="D532" s="5" t="str">
        <f t="shared" si="9"/>
        <v>Quibdo06 Extracción de petróleo crudo y gas natural</v>
      </c>
      <c r="E532" s="118" t="s">
        <v>10</v>
      </c>
      <c r="F532" s="118" t="s">
        <v>23</v>
      </c>
      <c r="G532" s="126">
        <v>1.1026953361599446E-2</v>
      </c>
    </row>
    <row r="533" spans="1:7" hidden="1">
      <c r="A533" s="1">
        <f>COUNTIF($B$1:B533,$A$1)</f>
        <v>14</v>
      </c>
      <c r="B533" s="1" t="s">
        <v>426</v>
      </c>
      <c r="C533" s="118" t="s">
        <v>368</v>
      </c>
      <c r="D533" s="5" t="str">
        <f t="shared" si="9"/>
        <v>Quibdo07 Extracción de minerales metalíferos</v>
      </c>
      <c r="E533" s="118" t="s">
        <v>10</v>
      </c>
      <c r="F533" s="118" t="s">
        <v>24</v>
      </c>
      <c r="G533" s="126">
        <v>0.46131456299969209</v>
      </c>
    </row>
    <row r="534" spans="1:7" hidden="1">
      <c r="A534" s="1">
        <f>COUNTIF($B$1:B534,$A$1)</f>
        <v>14</v>
      </c>
      <c r="B534" s="1" t="s">
        <v>426</v>
      </c>
      <c r="C534" s="118" t="s">
        <v>368</v>
      </c>
      <c r="D534" s="5" t="str">
        <f t="shared" si="9"/>
        <v>Quibdo08 Extracción de otras minas y canteras</v>
      </c>
      <c r="E534" s="118" t="s">
        <v>10</v>
      </c>
      <c r="F534" s="118" t="s">
        <v>25</v>
      </c>
      <c r="G534" s="126">
        <v>6.2562943122246889E-2</v>
      </c>
    </row>
    <row r="535" spans="1:7" hidden="1">
      <c r="A535" s="1">
        <f>COUNTIF($B$1:B535,$A$1)</f>
        <v>14</v>
      </c>
      <c r="B535" s="1" t="s">
        <v>427</v>
      </c>
      <c r="C535" s="118" t="s">
        <v>368</v>
      </c>
      <c r="D535" s="5" t="str">
        <f t="shared" si="9"/>
        <v>Quibdo10 Elaboración de productos alimenticios</v>
      </c>
      <c r="E535" s="118" t="s">
        <v>11</v>
      </c>
      <c r="F535" s="118" t="s">
        <v>27</v>
      </c>
      <c r="G535" s="126">
        <v>0.28678987047237059</v>
      </c>
    </row>
    <row r="536" spans="1:7" hidden="1">
      <c r="A536" s="1">
        <f>COUNTIF($B$1:B536,$A$1)</f>
        <v>14</v>
      </c>
      <c r="B536" s="1" t="s">
        <v>427</v>
      </c>
      <c r="C536" s="118" t="s">
        <v>368</v>
      </c>
      <c r="D536" s="5" t="str">
        <f t="shared" si="9"/>
        <v>Quibdo11 Elaboración de bebidas</v>
      </c>
      <c r="E536" s="118" t="s">
        <v>11</v>
      </c>
      <c r="F536" s="118" t="s">
        <v>28</v>
      </c>
      <c r="G536" s="126">
        <v>3.9749069479540308E-2</v>
      </c>
    </row>
    <row r="537" spans="1:7" hidden="1">
      <c r="A537" s="1">
        <f>COUNTIF($B$1:B537,$A$1)</f>
        <v>14</v>
      </c>
      <c r="B537" s="1" t="s">
        <v>427</v>
      </c>
      <c r="C537" s="118" t="s">
        <v>368</v>
      </c>
      <c r="D537" s="5" t="str">
        <f t="shared" si="9"/>
        <v>Quibdo13 Fabricación de productos textiles</v>
      </c>
      <c r="E537" s="118" t="s">
        <v>11</v>
      </c>
      <c r="F537" s="118" t="s">
        <v>30</v>
      </c>
      <c r="G537" s="126">
        <v>1.8325871208578624E-2</v>
      </c>
    </row>
    <row r="538" spans="1:7" hidden="1">
      <c r="A538" s="1">
        <f>COUNTIF($B$1:B538,$A$1)</f>
        <v>14</v>
      </c>
      <c r="B538" s="1" t="s">
        <v>427</v>
      </c>
      <c r="C538" s="118" t="s">
        <v>368</v>
      </c>
      <c r="D538" s="5" t="str">
        <f t="shared" si="9"/>
        <v>Quibdo14 Confección de prendas de vestir</v>
      </c>
      <c r="E538" s="118" t="s">
        <v>11</v>
      </c>
      <c r="F538" s="118" t="s">
        <v>31</v>
      </c>
      <c r="G538" s="126">
        <v>0.26624460087985818</v>
      </c>
    </row>
    <row r="539" spans="1:7" hidden="1">
      <c r="A539" s="1">
        <f>COUNTIF($B$1:B539,$A$1)</f>
        <v>14</v>
      </c>
      <c r="B539" s="1" t="s">
        <v>427</v>
      </c>
      <c r="C539" s="118" t="s">
        <v>368</v>
      </c>
      <c r="D539" s="5" t="str">
        <f t="shared" si="9"/>
        <v>Quibdo15 Curtido y recurtido de cueros; fabricación de calzado; fabricación de artículos de viaje, maletas, bolsos de mano y artículos similares, y fabricación de artículos de talabartería y guarnicionería; adobo y teñido de pieles</v>
      </c>
      <c r="E539" s="118" t="s">
        <v>11</v>
      </c>
      <c r="F539" s="118" t="s">
        <v>32</v>
      </c>
      <c r="G539" s="126">
        <v>1.3224283423257387E-2</v>
      </c>
    </row>
    <row r="540" spans="1:7" hidden="1">
      <c r="A540" s="1">
        <f>COUNTIF($B$1:B540,$A$1)</f>
        <v>14</v>
      </c>
      <c r="B540" s="1" t="s">
        <v>427</v>
      </c>
      <c r="C540" s="118" t="s">
        <v>368</v>
      </c>
      <c r="D540" s="5" t="str">
        <f t="shared" si="9"/>
        <v>Quibdo16 Transformación de la madera y fabricación de productos de madera y de corcho, excepto muebles; fabricación de artículos de cestería y espartería</v>
      </c>
      <c r="E540" s="118" t="s">
        <v>11</v>
      </c>
      <c r="F540" s="118" t="s">
        <v>33</v>
      </c>
      <c r="G540" s="126">
        <v>3.0704939868967204E-2</v>
      </c>
    </row>
    <row r="541" spans="1:7" hidden="1">
      <c r="A541" s="1">
        <f>COUNTIF($B$1:B541,$A$1)</f>
        <v>14</v>
      </c>
      <c r="B541" s="1" t="s">
        <v>427</v>
      </c>
      <c r="C541" s="118" t="s">
        <v>368</v>
      </c>
      <c r="D541" s="5" t="str">
        <f t="shared" si="9"/>
        <v>Quibdo18 Actividades de impresión y de producción de copias a partir de grabaciones originales</v>
      </c>
      <c r="E541" s="118" t="s">
        <v>11</v>
      </c>
      <c r="F541" s="118" t="s">
        <v>35</v>
      </c>
      <c r="G541" s="126">
        <v>1.7242339393415827E-2</v>
      </c>
    </row>
    <row r="542" spans="1:7" hidden="1">
      <c r="A542" s="1">
        <f>COUNTIF($B$1:B542,$A$1)</f>
        <v>14</v>
      </c>
      <c r="B542" s="1" t="s">
        <v>427</v>
      </c>
      <c r="C542" s="118" t="s">
        <v>368</v>
      </c>
      <c r="D542" s="5" t="str">
        <f t="shared" si="9"/>
        <v>Quibdo20 Fabricación de sustancias y productos químicos</v>
      </c>
      <c r="E542" s="118" t="s">
        <v>11</v>
      </c>
      <c r="F542" s="118" t="s">
        <v>37</v>
      </c>
      <c r="G542" s="126">
        <v>6.2994475459447433E-2</v>
      </c>
    </row>
    <row r="543" spans="1:7" hidden="1">
      <c r="A543" s="1">
        <f>COUNTIF($B$1:B543,$A$1)</f>
        <v>14</v>
      </c>
      <c r="B543" s="1" t="s">
        <v>427</v>
      </c>
      <c r="C543" s="118" t="s">
        <v>368</v>
      </c>
      <c r="D543" s="5" t="str">
        <f t="shared" si="9"/>
        <v>Quibdo21 Fabricación de productos farmacéuticos, sustancias químicas medicinales y productos botánicos de uso farmacéutico</v>
      </c>
      <c r="E543" s="118" t="s">
        <v>11</v>
      </c>
      <c r="F543" s="118" t="s">
        <v>38</v>
      </c>
      <c r="G543" s="126">
        <v>4.034906386594323E-3</v>
      </c>
    </row>
    <row r="544" spans="1:7" hidden="1">
      <c r="A544" s="1">
        <f>COUNTIF($B$1:B544,$A$1)</f>
        <v>14</v>
      </c>
      <c r="B544" s="1" t="s">
        <v>427</v>
      </c>
      <c r="C544" s="118" t="s">
        <v>368</v>
      </c>
      <c r="D544" s="5" t="str">
        <f t="shared" si="9"/>
        <v>Quibdo23 Fabricación de otros productos minerales no metálicos</v>
      </c>
      <c r="E544" s="118" t="s">
        <v>11</v>
      </c>
      <c r="F544" s="118" t="s">
        <v>40</v>
      </c>
      <c r="G544" s="126">
        <v>7.7036520636951489E-2</v>
      </c>
    </row>
    <row r="545" spans="1:7" hidden="1">
      <c r="A545" s="1">
        <f>COUNTIF($B$1:B545,$A$1)</f>
        <v>14</v>
      </c>
      <c r="B545" s="1" t="s">
        <v>427</v>
      </c>
      <c r="C545" s="118" t="s">
        <v>368</v>
      </c>
      <c r="D545" s="5" t="str">
        <f t="shared" si="9"/>
        <v>Quibdo24 Fabricación de productos metalúrgicos básicos</v>
      </c>
      <c r="E545" s="118" t="s">
        <v>11</v>
      </c>
      <c r="F545" s="118" t="s">
        <v>41</v>
      </c>
      <c r="G545" s="126">
        <v>2.5934768148993723E-3</v>
      </c>
    </row>
    <row r="546" spans="1:7" hidden="1">
      <c r="A546" s="1">
        <f>COUNTIF($B$1:B546,$A$1)</f>
        <v>14</v>
      </c>
      <c r="B546" s="1" t="s">
        <v>427</v>
      </c>
      <c r="C546" s="118" t="s">
        <v>368</v>
      </c>
      <c r="D546" s="5" t="str">
        <f t="shared" si="9"/>
        <v>Quibdo25 Fabricación de productos elaborados de metal, excepto maquinaria y equipo</v>
      </c>
      <c r="E546" s="118" t="s">
        <v>11</v>
      </c>
      <c r="F546" s="118" t="s">
        <v>42</v>
      </c>
      <c r="G546" s="126">
        <v>0.33727301914657765</v>
      </c>
    </row>
    <row r="547" spans="1:7" hidden="1">
      <c r="A547" s="1">
        <f>COUNTIF($B$1:B547,$A$1)</f>
        <v>14</v>
      </c>
      <c r="B547" s="1" t="s">
        <v>427</v>
      </c>
      <c r="C547" s="118" t="s">
        <v>368</v>
      </c>
      <c r="D547" s="5" t="str">
        <f t="shared" si="9"/>
        <v>Quibdo31 Fabricación de muebles, colchones y somieres</v>
      </c>
      <c r="E547" s="118" t="s">
        <v>11</v>
      </c>
      <c r="F547" s="118" t="s">
        <v>48</v>
      </c>
      <c r="G547" s="126">
        <v>0.18869081796110818</v>
      </c>
    </row>
    <row r="548" spans="1:7" hidden="1">
      <c r="A548" s="1">
        <f>COUNTIF($B$1:B548,$A$1)</f>
        <v>14</v>
      </c>
      <c r="B548" s="1" t="s">
        <v>427</v>
      </c>
      <c r="C548" s="118" t="s">
        <v>368</v>
      </c>
      <c r="D548" s="5" t="str">
        <f t="shared" si="9"/>
        <v>Quibdo32 Otras industrias manufactureras</v>
      </c>
      <c r="E548" s="118" t="s">
        <v>11</v>
      </c>
      <c r="F548" s="118" t="s">
        <v>49</v>
      </c>
      <c r="G548" s="126">
        <v>0.12003874102487458</v>
      </c>
    </row>
    <row r="549" spans="1:7" hidden="1">
      <c r="A549" s="1">
        <f>COUNTIF($B$1:B549,$A$1)</f>
        <v>14</v>
      </c>
      <c r="B549" s="1" t="s">
        <v>427</v>
      </c>
      <c r="C549" s="118" t="s">
        <v>368</v>
      </c>
      <c r="D549" s="5" t="str">
        <f t="shared" si="9"/>
        <v>Quibdo33 Instalación, mantenimiento y reparación especializado de maquinaria y equipo</v>
      </c>
      <c r="E549" s="118" t="s">
        <v>11</v>
      </c>
      <c r="F549" s="118" t="s">
        <v>50</v>
      </c>
      <c r="G549" s="126">
        <v>5.2328102674665616E-2</v>
      </c>
    </row>
    <row r="550" spans="1:7" hidden="1">
      <c r="A550" s="1">
        <f>COUNTIF($B$1:B550,$A$1)</f>
        <v>14</v>
      </c>
      <c r="B550" s="1" t="s">
        <v>428</v>
      </c>
      <c r="C550" s="118" t="s">
        <v>368</v>
      </c>
      <c r="D550" s="5" t="str">
        <f t="shared" si="9"/>
        <v>Quibdo58 Actividades de edición</v>
      </c>
      <c r="E550" s="118" t="s">
        <v>12</v>
      </c>
      <c r="F550" s="118" t="s">
        <v>69</v>
      </c>
      <c r="G550" s="126">
        <v>2.3964911749188491E-2</v>
      </c>
    </row>
    <row r="551" spans="1:7" hidden="1">
      <c r="A551" s="1">
        <f>COUNTIF($B$1:B551,$A$1)</f>
        <v>14</v>
      </c>
      <c r="B551" s="1" t="s">
        <v>428</v>
      </c>
      <c r="C551" s="118" t="s">
        <v>368</v>
      </c>
      <c r="D551" s="5" t="str">
        <f t="shared" si="9"/>
        <v>Quibdo59 Actividades cinematográficas, de video y producción de programas de televisión, grabación de sonido y edición de música</v>
      </c>
      <c r="E551" s="118" t="s">
        <v>12</v>
      </c>
      <c r="F551" s="118" t="s">
        <v>70</v>
      </c>
      <c r="G551" s="126">
        <v>2.4926300904626601E-2</v>
      </c>
    </row>
    <row r="552" spans="1:7" hidden="1">
      <c r="A552" s="1">
        <f>COUNTIF($B$1:B552,$A$1)</f>
        <v>14</v>
      </c>
      <c r="B552" s="1" t="s">
        <v>428</v>
      </c>
      <c r="C552" s="118" t="s">
        <v>368</v>
      </c>
      <c r="D552" s="5" t="str">
        <f t="shared" si="9"/>
        <v>Quibdo60 Actividades de programación, transmisión y/o difusión</v>
      </c>
      <c r="E552" s="118" t="s">
        <v>12</v>
      </c>
      <c r="F552" s="118" t="s">
        <v>71</v>
      </c>
      <c r="G552" s="126">
        <v>4.3820771404436791E-2</v>
      </c>
    </row>
    <row r="553" spans="1:7" hidden="1">
      <c r="A553" s="1">
        <f>COUNTIF($B$1:B553,$A$1)</f>
        <v>14</v>
      </c>
      <c r="B553" s="1" t="s">
        <v>428</v>
      </c>
      <c r="C553" s="118" t="s">
        <v>368</v>
      </c>
      <c r="D553" s="5" t="str">
        <f t="shared" si="9"/>
        <v>Quibdo61 Telecomunicaciones</v>
      </c>
      <c r="E553" s="118" t="s">
        <v>12</v>
      </c>
      <c r="F553" s="118" t="s">
        <v>72</v>
      </c>
      <c r="G553" s="126">
        <v>0.42674754559541378</v>
      </c>
    </row>
    <row r="554" spans="1:7" hidden="1">
      <c r="A554" s="1">
        <f>COUNTIF($B$1:B554,$A$1)</f>
        <v>14</v>
      </c>
      <c r="B554" s="1" t="s">
        <v>428</v>
      </c>
      <c r="C554" s="118" t="s">
        <v>368</v>
      </c>
      <c r="D554" s="5" t="str">
        <f t="shared" si="9"/>
        <v>Quibdo62 Desarrollo de sistemas informáticos (planificación, análisis, diseño, programación, pruebas), consultoría informática y actividades relacionadas</v>
      </c>
      <c r="E554" s="118" t="s">
        <v>12</v>
      </c>
      <c r="F554" s="118" t="s">
        <v>73</v>
      </c>
      <c r="G554" s="126">
        <v>2.9380084489235139E-2</v>
      </c>
    </row>
    <row r="555" spans="1:7" hidden="1">
      <c r="A555" s="1">
        <f>COUNTIF($B$1:B555,$A$1)</f>
        <v>14</v>
      </c>
      <c r="B555" s="1" t="s">
        <v>429</v>
      </c>
      <c r="C555" s="118" t="s">
        <v>368</v>
      </c>
      <c r="D555" s="5" t="str">
        <f t="shared" si="9"/>
        <v>Quibdo35 Suministro de electricidad, gas, vapor y aire acondicionado</v>
      </c>
      <c r="E555" s="118" t="s">
        <v>14</v>
      </c>
      <c r="F555" s="118" t="s">
        <v>51</v>
      </c>
      <c r="G555" s="126">
        <v>0.19755654208131151</v>
      </c>
    </row>
    <row r="556" spans="1:7" hidden="1">
      <c r="A556" s="1">
        <f>COUNTIF($B$1:B556,$A$1)</f>
        <v>14</v>
      </c>
      <c r="B556" s="1" t="s">
        <v>429</v>
      </c>
      <c r="C556" s="118" t="s">
        <v>368</v>
      </c>
      <c r="D556" s="5" t="str">
        <f t="shared" si="9"/>
        <v>Quibdo36 Captación, tratamiento y distribución de agua</v>
      </c>
      <c r="E556" s="118" t="s">
        <v>14</v>
      </c>
      <c r="F556" s="118" t="s">
        <v>52</v>
      </c>
      <c r="G556" s="126">
        <v>0.15844252887873714</v>
      </c>
    </row>
    <row r="557" spans="1:7" hidden="1">
      <c r="A557" s="1">
        <f>COUNTIF($B$1:B557,$A$1)</f>
        <v>14</v>
      </c>
      <c r="B557" s="1" t="s">
        <v>429</v>
      </c>
      <c r="C557" s="118" t="s">
        <v>368</v>
      </c>
      <c r="D557" s="5" t="str">
        <f t="shared" si="9"/>
        <v>Quibdo37 Evacuación y tratamiento de aguas residuales</v>
      </c>
      <c r="E557" s="118" t="s">
        <v>14</v>
      </c>
      <c r="F557" s="118" t="s">
        <v>53</v>
      </c>
      <c r="G557" s="126">
        <v>9.4741666508862815E-3</v>
      </c>
    </row>
    <row r="558" spans="1:7" hidden="1">
      <c r="A558" s="1">
        <f>COUNTIF($B$1:B558,$A$1)</f>
        <v>14</v>
      </c>
      <c r="B558" s="1" t="s">
        <v>429</v>
      </c>
      <c r="C558" s="118" t="s">
        <v>368</v>
      </c>
      <c r="D558" s="5" t="str">
        <f t="shared" si="9"/>
        <v>Quibdo38 Recolección, tratamiento y disposición de desechos, recuperación de materiales</v>
      </c>
      <c r="E558" s="118" t="s">
        <v>14</v>
      </c>
      <c r="F558" s="118" t="s">
        <v>54</v>
      </c>
      <c r="G558" s="126">
        <v>7.7217394000493461E-2</v>
      </c>
    </row>
    <row r="559" spans="1:7" hidden="1">
      <c r="A559" s="1">
        <f>COUNTIF($B$1:B559,$A$1)</f>
        <v>14</v>
      </c>
      <c r="B559" s="1" t="s">
        <v>430</v>
      </c>
      <c r="C559" s="118" t="s">
        <v>368</v>
      </c>
      <c r="D559" s="5" t="str">
        <f t="shared" si="9"/>
        <v>Quibdo49 Transporte terrestre; transporte por tuberías</v>
      </c>
      <c r="E559" s="118" t="s">
        <v>15</v>
      </c>
      <c r="F559" s="118" t="s">
        <v>62</v>
      </c>
      <c r="G559" s="126">
        <v>3.9329977311902002</v>
      </c>
    </row>
    <row r="560" spans="1:7" hidden="1">
      <c r="A560" s="1">
        <f>COUNTIF($B$1:B560,$A$1)</f>
        <v>14</v>
      </c>
      <c r="B560" s="1" t="s">
        <v>430</v>
      </c>
      <c r="C560" s="118" t="s">
        <v>368</v>
      </c>
      <c r="D560" s="5" t="str">
        <f t="shared" si="9"/>
        <v>Quibdo50 Transporte acuático</v>
      </c>
      <c r="E560" s="118" t="s">
        <v>15</v>
      </c>
      <c r="F560" s="118" t="s">
        <v>63</v>
      </c>
      <c r="G560" s="126">
        <v>3.0053047686705959E-2</v>
      </c>
    </row>
    <row r="561" spans="1:7" hidden="1">
      <c r="A561" s="1">
        <f>COUNTIF($B$1:B561,$A$1)</f>
        <v>14</v>
      </c>
      <c r="B561" s="1" t="s">
        <v>430</v>
      </c>
      <c r="C561" s="118" t="s">
        <v>368</v>
      </c>
      <c r="D561" s="5" t="str">
        <f t="shared" si="9"/>
        <v>Quibdo51 Transporte aéreo</v>
      </c>
      <c r="E561" s="118" t="s">
        <v>15</v>
      </c>
      <c r="F561" s="118" t="s">
        <v>64</v>
      </c>
      <c r="G561" s="126">
        <v>0.10505561272797417</v>
      </c>
    </row>
    <row r="562" spans="1:7" hidden="1">
      <c r="A562" s="1">
        <f>COUNTIF($B$1:B562,$A$1)</f>
        <v>14</v>
      </c>
      <c r="B562" s="1" t="s">
        <v>430</v>
      </c>
      <c r="C562" s="118" t="s">
        <v>368</v>
      </c>
      <c r="D562" s="5" t="str">
        <f t="shared" si="9"/>
        <v>Quibdo52 Almacenamiento y actividades complementarias al transporte</v>
      </c>
      <c r="E562" s="118" t="s">
        <v>15</v>
      </c>
      <c r="F562" s="118" t="s">
        <v>65</v>
      </c>
      <c r="G562" s="126">
        <v>0.32735612275699028</v>
      </c>
    </row>
    <row r="563" spans="1:7" hidden="1">
      <c r="A563" s="1">
        <f>COUNTIF($B$1:B563,$A$1)</f>
        <v>14</v>
      </c>
      <c r="B563" s="1" t="s">
        <v>430</v>
      </c>
      <c r="C563" s="118" t="s">
        <v>368</v>
      </c>
      <c r="D563" s="5" t="str">
        <f t="shared" si="9"/>
        <v>Quibdo53 Correo y servicios de mensajería</v>
      </c>
      <c r="E563" s="118" t="s">
        <v>15</v>
      </c>
      <c r="F563" s="118" t="s">
        <v>66</v>
      </c>
      <c r="G563" s="126">
        <v>5.2139736199475366E-2</v>
      </c>
    </row>
    <row r="564" spans="1:7" hidden="1">
      <c r="A564" s="1">
        <f>COUNTIF($B$1:B564,$A$1)</f>
        <v>14</v>
      </c>
      <c r="B564" s="1" t="s">
        <v>431</v>
      </c>
      <c r="C564" s="118" t="s">
        <v>369</v>
      </c>
      <c r="D564" s="5" t="str">
        <f t="shared" si="9"/>
        <v>Neiva68 Actividades inmobiliarias</v>
      </c>
      <c r="E564" s="118" t="s">
        <v>3</v>
      </c>
      <c r="F564" s="118" t="s">
        <v>78</v>
      </c>
      <c r="G564" s="126">
        <v>1.6453123385866211</v>
      </c>
    </row>
    <row r="565" spans="1:7" hidden="1">
      <c r="A565" s="1">
        <f>COUNTIF($B$1:B565,$A$1)</f>
        <v>14</v>
      </c>
      <c r="B565" s="1" t="s">
        <v>432</v>
      </c>
      <c r="C565" s="118" t="s">
        <v>369</v>
      </c>
      <c r="D565" s="5" t="str">
        <f t="shared" si="9"/>
        <v>Neiva90 Actividades creativas, artísticas y de entretenimiento</v>
      </c>
      <c r="E565" s="118" t="s">
        <v>1</v>
      </c>
      <c r="F565" s="118" t="s">
        <v>97</v>
      </c>
      <c r="G565" s="126">
        <v>0.57505605435560514</v>
      </c>
    </row>
    <row r="566" spans="1:7" hidden="1">
      <c r="A566" s="1">
        <f>COUNTIF($B$1:B566,$A$1)</f>
        <v>14</v>
      </c>
      <c r="B566" s="1" t="s">
        <v>432</v>
      </c>
      <c r="C566" s="118" t="s">
        <v>369</v>
      </c>
      <c r="D566" s="5" t="str">
        <f t="shared" si="9"/>
        <v>Neiva91 Actividades de bibliotecas, archivos, museos y otras actividades culturales</v>
      </c>
      <c r="E566" s="118" t="s">
        <v>1</v>
      </c>
      <c r="F566" s="118" t="s">
        <v>98</v>
      </c>
      <c r="G566" s="126">
        <v>2.8093326275737227E-2</v>
      </c>
    </row>
    <row r="567" spans="1:7" hidden="1">
      <c r="A567" s="1">
        <f>COUNTIF($B$1:B567,$A$1)</f>
        <v>14</v>
      </c>
      <c r="B567" s="1" t="s">
        <v>432</v>
      </c>
      <c r="C567" s="118" t="s">
        <v>369</v>
      </c>
      <c r="D567" s="5" t="str">
        <f t="shared" si="9"/>
        <v>Neiva92 Actividades de juegos de azar y apuestas</v>
      </c>
      <c r="E567" s="118" t="s">
        <v>1</v>
      </c>
      <c r="F567" s="118" t="s">
        <v>99</v>
      </c>
      <c r="G567" s="126">
        <v>0.74423709149929618</v>
      </c>
    </row>
    <row r="568" spans="1:7" hidden="1">
      <c r="A568" s="1">
        <f>COUNTIF($B$1:B568,$A$1)</f>
        <v>14</v>
      </c>
      <c r="B568" s="1" t="s">
        <v>432</v>
      </c>
      <c r="C568" s="118" t="s">
        <v>369</v>
      </c>
      <c r="D568" s="5" t="str">
        <f t="shared" si="9"/>
        <v>Neiva93 Actividades deportivas y actividades recreativas y de esparcimiento</v>
      </c>
      <c r="E568" s="118" t="s">
        <v>1</v>
      </c>
      <c r="F568" s="118" t="s">
        <v>100</v>
      </c>
      <c r="G568" s="126">
        <v>0.95093729155234152</v>
      </c>
    </row>
    <row r="569" spans="1:7" hidden="1">
      <c r="A569" s="1">
        <f>COUNTIF($B$1:B569,$A$1)</f>
        <v>14</v>
      </c>
      <c r="B569" s="1" t="s">
        <v>432</v>
      </c>
      <c r="C569" s="118" t="s">
        <v>369</v>
      </c>
      <c r="D569" s="5" t="str">
        <f t="shared" si="9"/>
        <v>Neiva94 Actividades de asociaciones</v>
      </c>
      <c r="E569" s="118" t="s">
        <v>1</v>
      </c>
      <c r="F569" s="118" t="s">
        <v>101</v>
      </c>
      <c r="G569" s="126">
        <v>0.83820422778472303</v>
      </c>
    </row>
    <row r="570" spans="1:7" hidden="1">
      <c r="A570" s="1">
        <f>COUNTIF($B$1:B570,$A$1)</f>
        <v>14</v>
      </c>
      <c r="B570" s="1" t="s">
        <v>432</v>
      </c>
      <c r="C570" s="118" t="s">
        <v>369</v>
      </c>
      <c r="D570" s="5" t="str">
        <f t="shared" si="9"/>
        <v>Neiva95 Mantenimiento y reparación de computadores, efectos personales y enseres domésticos</v>
      </c>
      <c r="E570" s="118" t="s">
        <v>1</v>
      </c>
      <c r="F570" s="118" t="s">
        <v>102</v>
      </c>
      <c r="G570" s="126">
        <v>2.1709526377197248</v>
      </c>
    </row>
    <row r="571" spans="1:7" hidden="1">
      <c r="A571" s="1">
        <f>COUNTIF($B$1:B571,$A$1)</f>
        <v>14</v>
      </c>
      <c r="B571" s="1" t="s">
        <v>432</v>
      </c>
      <c r="C571" s="118" t="s">
        <v>369</v>
      </c>
      <c r="D571" s="5" t="str">
        <f t="shared" si="9"/>
        <v>Neiva96 Otras actividades de servicios personales</v>
      </c>
      <c r="E571" s="118" t="s">
        <v>1</v>
      </c>
      <c r="F571" s="118" t="s">
        <v>103</v>
      </c>
      <c r="G571" s="126">
        <v>4.5023321024485492</v>
      </c>
    </row>
    <row r="572" spans="1:7" hidden="1">
      <c r="A572" s="1">
        <f>COUNTIF($B$1:B572,$A$1)</f>
        <v>14</v>
      </c>
      <c r="B572" s="1" t="s">
        <v>432</v>
      </c>
      <c r="C572" s="118" t="s">
        <v>369</v>
      </c>
      <c r="D572" s="5" t="str">
        <f t="shared" si="9"/>
        <v>Neiva97 Actividades de los hogares individuales como empleadores de personal doméstico</v>
      </c>
      <c r="E572" s="118" t="s">
        <v>1</v>
      </c>
      <c r="F572" s="118" t="s">
        <v>104</v>
      </c>
      <c r="G572" s="126">
        <v>3.0722983555182131</v>
      </c>
    </row>
    <row r="573" spans="1:7" hidden="1">
      <c r="A573" s="1">
        <f>COUNTIF($B$1:B573,$A$1)</f>
        <v>14</v>
      </c>
      <c r="B573" s="1" t="s">
        <v>433</v>
      </c>
      <c r="C573" s="118" t="s">
        <v>369</v>
      </c>
      <c r="D573" s="5" t="str">
        <f t="shared" si="9"/>
        <v>Neiva64 Actividades de servicios financieros, excepto las de seguros y de pensiones</v>
      </c>
      <c r="E573" s="118" t="s">
        <v>2</v>
      </c>
      <c r="F573" s="118" t="s">
        <v>75</v>
      </c>
      <c r="G573" s="126">
        <v>2.0272223211940812</v>
      </c>
    </row>
    <row r="574" spans="1:7" hidden="1">
      <c r="A574" s="1">
        <f>COUNTIF($B$1:B574,$A$1)</f>
        <v>14</v>
      </c>
      <c r="B574" s="1" t="s">
        <v>433</v>
      </c>
      <c r="C574" s="118" t="s">
        <v>369</v>
      </c>
      <c r="D574" s="5" t="str">
        <f t="shared" si="9"/>
        <v>Neiva65 Seguros (incluso el reaseguro), seguros sociales y fondos de pensiones, excepto la seguridad social</v>
      </c>
      <c r="E574" s="118" t="s">
        <v>2</v>
      </c>
      <c r="F574" s="118" t="s">
        <v>76</v>
      </c>
      <c r="G574" s="126">
        <v>0.61186124565549116</v>
      </c>
    </row>
    <row r="575" spans="1:7" hidden="1">
      <c r="A575" s="1">
        <f>COUNTIF($B$1:B575,$A$1)</f>
        <v>14</v>
      </c>
      <c r="B575" s="1" t="s">
        <v>433</v>
      </c>
      <c r="C575" s="118" t="s">
        <v>369</v>
      </c>
      <c r="D575" s="5" t="str">
        <f t="shared" si="9"/>
        <v>Neiva66 Actividades auxiliares de las actividades de servicios financieros</v>
      </c>
      <c r="E575" s="118" t="s">
        <v>2</v>
      </c>
      <c r="F575" s="118" t="s">
        <v>77</v>
      </c>
      <c r="G575" s="126">
        <v>0.10209955327821987</v>
      </c>
    </row>
    <row r="576" spans="1:7" hidden="1">
      <c r="A576" s="1">
        <f>COUNTIF($B$1:B576,$A$1)</f>
        <v>14</v>
      </c>
      <c r="B576" s="1" t="s">
        <v>434</v>
      </c>
      <c r="C576" s="118" t="s">
        <v>369</v>
      </c>
      <c r="D576" s="5" t="str">
        <f t="shared" si="9"/>
        <v>Neiva69 Actividades jurídicas y de contabilidad</v>
      </c>
      <c r="E576" s="118" t="s">
        <v>4</v>
      </c>
      <c r="F576" s="118" t="s">
        <v>79</v>
      </c>
      <c r="G576" s="126">
        <v>1.7112650154185574</v>
      </c>
    </row>
    <row r="577" spans="1:7" hidden="1">
      <c r="A577" s="1">
        <f>COUNTIF($B$1:B577,$A$1)</f>
        <v>14</v>
      </c>
      <c r="B577" s="1" t="s">
        <v>434</v>
      </c>
      <c r="C577" s="118" t="s">
        <v>369</v>
      </c>
      <c r="D577" s="5" t="str">
        <f t="shared" si="9"/>
        <v>Neiva70 Actividades de administración empresarial; actividades de consultoría de gestión</v>
      </c>
      <c r="E577" s="118" t="s">
        <v>4</v>
      </c>
      <c r="F577" s="118" t="s">
        <v>80</v>
      </c>
      <c r="G577" s="126">
        <v>0.57791069795741012</v>
      </c>
    </row>
    <row r="578" spans="1:7" hidden="1">
      <c r="A578" s="1">
        <f>COUNTIF($B$1:B578,$A$1)</f>
        <v>14</v>
      </c>
      <c r="B578" s="1" t="s">
        <v>434</v>
      </c>
      <c r="C578" s="118" t="s">
        <v>369</v>
      </c>
      <c r="D578" s="5" t="str">
        <f t="shared" si="9"/>
        <v>Neiva71 Actividades de arquitectura e ingeniería; ensayos y análisis técnicos</v>
      </c>
      <c r="E578" s="118" t="s">
        <v>4</v>
      </c>
      <c r="F578" s="118" t="s">
        <v>81</v>
      </c>
      <c r="G578" s="126">
        <v>0.83572048930134235</v>
      </c>
    </row>
    <row r="579" spans="1:7" hidden="1">
      <c r="A579" s="1">
        <f>COUNTIF($B$1:B579,$A$1)</f>
        <v>14</v>
      </c>
      <c r="B579" s="1" t="s">
        <v>434</v>
      </c>
      <c r="C579" s="118" t="s">
        <v>369</v>
      </c>
      <c r="D579" s="5" t="str">
        <f t="shared" si="9"/>
        <v>Neiva72 Investigación científica y desarrollo</v>
      </c>
      <c r="E579" s="118" t="s">
        <v>4</v>
      </c>
      <c r="F579" s="118" t="s">
        <v>82</v>
      </c>
      <c r="G579" s="126">
        <v>1.0358017985317387E-2</v>
      </c>
    </row>
    <row r="580" spans="1:7" hidden="1">
      <c r="A580" s="1">
        <f>COUNTIF($B$1:B580,$A$1)</f>
        <v>14</v>
      </c>
      <c r="B580" s="1" t="s">
        <v>434</v>
      </c>
      <c r="C580" s="118" t="s">
        <v>369</v>
      </c>
      <c r="D580" s="5" t="str">
        <f t="shared" si="9"/>
        <v>Neiva73 Publicidad y estudios de mercado</v>
      </c>
      <c r="E580" s="118" t="s">
        <v>4</v>
      </c>
      <c r="F580" s="118" t="s">
        <v>83</v>
      </c>
      <c r="G580" s="126">
        <v>0.47983022550362081</v>
      </c>
    </row>
    <row r="581" spans="1:7" hidden="1">
      <c r="A581" s="1">
        <f>COUNTIF($B$1:B581,$A$1)</f>
        <v>14</v>
      </c>
      <c r="B581" s="1" t="s">
        <v>434</v>
      </c>
      <c r="C581" s="118" t="s">
        <v>369</v>
      </c>
      <c r="D581" s="5" t="str">
        <f t="shared" si="9"/>
        <v>Neiva74 Otras actividades profesionales, científicas y técnicas</v>
      </c>
      <c r="E581" s="118" t="s">
        <v>4</v>
      </c>
      <c r="F581" s="118" t="s">
        <v>84</v>
      </c>
      <c r="G581" s="126">
        <v>0.69271891936117358</v>
      </c>
    </row>
    <row r="582" spans="1:7" hidden="1">
      <c r="A582" s="1">
        <f>COUNTIF($B$1:B582,$A$1)</f>
        <v>14</v>
      </c>
      <c r="B582" s="1" t="s">
        <v>434</v>
      </c>
      <c r="C582" s="118" t="s">
        <v>369</v>
      </c>
      <c r="D582" s="5" t="str">
        <f t="shared" si="9"/>
        <v>Neiva75 Actividades veterinarias</v>
      </c>
      <c r="E582" s="118" t="s">
        <v>4</v>
      </c>
      <c r="F582" s="118" t="s">
        <v>85</v>
      </c>
      <c r="G582" s="126">
        <v>0.20673534637506302</v>
      </c>
    </row>
    <row r="583" spans="1:7" hidden="1">
      <c r="A583" s="1">
        <f>COUNTIF($B$1:B583,$A$1)</f>
        <v>14</v>
      </c>
      <c r="B583" s="1" t="s">
        <v>434</v>
      </c>
      <c r="C583" s="118" t="s">
        <v>369</v>
      </c>
      <c r="D583" s="5" t="str">
        <f t="shared" ref="D583:D646" si="10">C583&amp;F583</f>
        <v>Neiva77 Actividades de alquiler y arrendamiento</v>
      </c>
      <c r="E583" s="118" t="s">
        <v>4</v>
      </c>
      <c r="F583" s="118" t="s">
        <v>86</v>
      </c>
      <c r="G583" s="126">
        <v>0.55383608306828414</v>
      </c>
    </row>
    <row r="584" spans="1:7" hidden="1">
      <c r="A584" s="1">
        <f>COUNTIF($B$1:B584,$A$1)</f>
        <v>14</v>
      </c>
      <c r="B584" s="1" t="s">
        <v>434</v>
      </c>
      <c r="C584" s="118" t="s">
        <v>369</v>
      </c>
      <c r="D584" s="5" t="str">
        <f t="shared" si="10"/>
        <v>Neiva78 Actividades de empleo</v>
      </c>
      <c r="E584" s="118" t="s">
        <v>4</v>
      </c>
      <c r="F584" s="118" t="s">
        <v>87</v>
      </c>
      <c r="G584" s="126">
        <v>0.30257352083601413</v>
      </c>
    </row>
    <row r="585" spans="1:7" hidden="1">
      <c r="A585" s="1">
        <f>COUNTIF($B$1:B585,$A$1)</f>
        <v>14</v>
      </c>
      <c r="B585" s="1" t="s">
        <v>434</v>
      </c>
      <c r="C585" s="118" t="s">
        <v>369</v>
      </c>
      <c r="D585" s="5" t="str">
        <f t="shared" si="10"/>
        <v>Neiva79 Actividades de las agencias de viajes, operadores turísticos, servicios de reserva y actividades relacionadas</v>
      </c>
      <c r="E585" s="118" t="s">
        <v>4</v>
      </c>
      <c r="F585" s="118" t="s">
        <v>88</v>
      </c>
      <c r="G585" s="126">
        <v>0.15735385981965866</v>
      </c>
    </row>
    <row r="586" spans="1:7" hidden="1">
      <c r="A586" s="1">
        <f>COUNTIF($B$1:B586,$A$1)</f>
        <v>14</v>
      </c>
      <c r="B586" s="1" t="s">
        <v>434</v>
      </c>
      <c r="C586" s="118" t="s">
        <v>369</v>
      </c>
      <c r="D586" s="5" t="str">
        <f t="shared" si="10"/>
        <v>Neiva80 Actividades de seguridad e investigación privada</v>
      </c>
      <c r="E586" s="118" t="s">
        <v>4</v>
      </c>
      <c r="F586" s="118" t="s">
        <v>89</v>
      </c>
      <c r="G586" s="126">
        <v>1.5358888063090168</v>
      </c>
    </row>
    <row r="587" spans="1:7" hidden="1">
      <c r="A587" s="1">
        <f>COUNTIF($B$1:B587,$A$1)</f>
        <v>14</v>
      </c>
      <c r="B587" s="1" t="s">
        <v>434</v>
      </c>
      <c r="C587" s="118" t="s">
        <v>369</v>
      </c>
      <c r="D587" s="5" t="str">
        <f t="shared" si="10"/>
        <v>Neiva81 Actividades de servicios a edificios y paisajismo (jardines, zonas verdes)</v>
      </c>
      <c r="E587" s="118" t="s">
        <v>4</v>
      </c>
      <c r="F587" s="118" t="s">
        <v>90</v>
      </c>
      <c r="G587" s="126">
        <v>5.5235819334665672</v>
      </c>
    </row>
    <row r="588" spans="1:7" hidden="1">
      <c r="A588" s="1">
        <f>COUNTIF($B$1:B588,$A$1)</f>
        <v>14</v>
      </c>
      <c r="B588" s="1" t="s">
        <v>434</v>
      </c>
      <c r="C588" s="118" t="s">
        <v>369</v>
      </c>
      <c r="D588" s="5" t="str">
        <f t="shared" si="10"/>
        <v>Neiva82 Actividades administrativas y de apoyo de oficina y otras actividades de apoyo a las empresas</v>
      </c>
      <c r="E588" s="118" t="s">
        <v>4</v>
      </c>
      <c r="F588" s="118" t="s">
        <v>91</v>
      </c>
      <c r="G588" s="126">
        <v>0.90317342435839598</v>
      </c>
    </row>
    <row r="589" spans="1:7" hidden="1">
      <c r="A589" s="1">
        <f>COUNTIF($B$1:B589,$A$1)</f>
        <v>14</v>
      </c>
      <c r="B589" s="1" t="s">
        <v>435</v>
      </c>
      <c r="C589" s="118" t="s">
        <v>369</v>
      </c>
      <c r="D589" s="5" t="str">
        <f t="shared" si="10"/>
        <v>Neiva84 Administración pública y defensa; planes de seguridad social de afiliación obligatoria</v>
      </c>
      <c r="E589" s="118" t="s">
        <v>5</v>
      </c>
      <c r="F589" s="118" t="s">
        <v>92</v>
      </c>
      <c r="G589" s="126">
        <v>8.4186084061417077</v>
      </c>
    </row>
    <row r="590" spans="1:7" hidden="1">
      <c r="A590" s="1">
        <f>COUNTIF($B$1:B590,$A$1)</f>
        <v>14</v>
      </c>
      <c r="B590" s="1" t="s">
        <v>435</v>
      </c>
      <c r="C590" s="118" t="s">
        <v>369</v>
      </c>
      <c r="D590" s="5" t="str">
        <f t="shared" si="10"/>
        <v>Neiva85 Educación</v>
      </c>
      <c r="E590" s="118" t="s">
        <v>5</v>
      </c>
      <c r="F590" s="118" t="s">
        <v>93</v>
      </c>
      <c r="G590" s="126">
        <v>5.6915040413085682</v>
      </c>
    </row>
    <row r="591" spans="1:7" hidden="1">
      <c r="A591" s="1">
        <f>COUNTIF($B$1:B591,$A$1)</f>
        <v>14</v>
      </c>
      <c r="B591" s="1" t="s">
        <v>435</v>
      </c>
      <c r="C591" s="118" t="s">
        <v>369</v>
      </c>
      <c r="D591" s="5" t="str">
        <f t="shared" si="10"/>
        <v>Neiva86 Actividades de atención de la salud humana</v>
      </c>
      <c r="E591" s="118" t="s">
        <v>5</v>
      </c>
      <c r="F591" s="118" t="s">
        <v>94</v>
      </c>
      <c r="G591" s="126">
        <v>8.1914050368842801</v>
      </c>
    </row>
    <row r="592" spans="1:7" hidden="1">
      <c r="A592" s="1">
        <f>COUNTIF($B$1:B592,$A$1)</f>
        <v>14</v>
      </c>
      <c r="B592" s="1" t="s">
        <v>435</v>
      </c>
      <c r="C592" s="118" t="s">
        <v>369</v>
      </c>
      <c r="D592" s="5" t="str">
        <f t="shared" si="10"/>
        <v>Neiva87 Actividades de atención residencial medicalizada</v>
      </c>
      <c r="E592" s="118" t="s">
        <v>5</v>
      </c>
      <c r="F592" s="118" t="s">
        <v>95</v>
      </c>
      <c r="G592" s="126">
        <v>0.15916072250968094</v>
      </c>
    </row>
    <row r="593" spans="1:7" hidden="1">
      <c r="A593" s="1">
        <f>COUNTIF($B$1:B593,$A$1)</f>
        <v>14</v>
      </c>
      <c r="B593" s="1" t="s">
        <v>435</v>
      </c>
      <c r="C593" s="118" t="s">
        <v>369</v>
      </c>
      <c r="D593" s="5" t="str">
        <f t="shared" si="10"/>
        <v>Neiva88 Actividades de asistencia social sin alojamiento</v>
      </c>
      <c r="E593" s="118" t="s">
        <v>5</v>
      </c>
      <c r="F593" s="118" t="s">
        <v>96</v>
      </c>
      <c r="G593" s="126">
        <v>1.5877309887445179</v>
      </c>
    </row>
    <row r="594" spans="1:7" hidden="1">
      <c r="A594" s="1">
        <f>COUNTIF($B$1:B594,$A$1)</f>
        <v>14</v>
      </c>
      <c r="B594" s="1" t="s">
        <v>436</v>
      </c>
      <c r="C594" s="118" t="s">
        <v>369</v>
      </c>
      <c r="D594" s="5" t="str">
        <f t="shared" si="10"/>
        <v>Neiva01 Agricultura, ganadería, caza y actividades de servicios conexas</v>
      </c>
      <c r="E594" s="118" t="s">
        <v>6</v>
      </c>
      <c r="F594" s="118" t="s">
        <v>19</v>
      </c>
      <c r="G594" s="126">
        <v>1.3332933017841146</v>
      </c>
    </row>
    <row r="595" spans="1:7" hidden="1">
      <c r="A595" s="1">
        <f>COUNTIF($B$1:B595,$A$1)</f>
        <v>14</v>
      </c>
      <c r="B595" s="1" t="s">
        <v>436</v>
      </c>
      <c r="C595" s="118" t="s">
        <v>369</v>
      </c>
      <c r="D595" s="5" t="str">
        <f t="shared" si="10"/>
        <v>Neiva03 Pesca y acuicultura</v>
      </c>
      <c r="E595" s="118" t="s">
        <v>6</v>
      </c>
      <c r="F595" s="118" t="s">
        <v>21</v>
      </c>
      <c r="G595" s="126">
        <v>0.10868006882985942</v>
      </c>
    </row>
    <row r="596" spans="1:7" hidden="1">
      <c r="A596" s="1">
        <f>COUNTIF($B$1:B596,$A$1)</f>
        <v>14</v>
      </c>
      <c r="B596" s="1" t="s">
        <v>437</v>
      </c>
      <c r="C596" s="118" t="s">
        <v>369</v>
      </c>
      <c r="D596" s="5" t="str">
        <f t="shared" si="10"/>
        <v>Neiva55 Alojamiento</v>
      </c>
      <c r="E596" s="118" t="s">
        <v>7</v>
      </c>
      <c r="F596" s="118" t="s">
        <v>67</v>
      </c>
      <c r="G596" s="126">
        <v>0.77813335414633999</v>
      </c>
    </row>
    <row r="597" spans="1:7" hidden="1">
      <c r="A597" s="1">
        <f>COUNTIF($B$1:B597,$A$1)</f>
        <v>14</v>
      </c>
      <c r="B597" s="1" t="s">
        <v>437</v>
      </c>
      <c r="C597" s="118" t="s">
        <v>369</v>
      </c>
      <c r="D597" s="5" t="str">
        <f t="shared" si="10"/>
        <v>Neiva56 Actividades de servicios de comidas y bebidas</v>
      </c>
      <c r="E597" s="118" t="s">
        <v>7</v>
      </c>
      <c r="F597" s="118" t="s">
        <v>68</v>
      </c>
      <c r="G597" s="126">
        <v>12.101151048158853</v>
      </c>
    </row>
    <row r="598" spans="1:7" hidden="1">
      <c r="A598" s="1">
        <f>COUNTIF($B$1:B598,$A$1)</f>
        <v>14</v>
      </c>
      <c r="B598" s="1" t="s">
        <v>438</v>
      </c>
      <c r="C598" s="118" t="s">
        <v>369</v>
      </c>
      <c r="D598" s="5" t="str">
        <f t="shared" si="10"/>
        <v>Neiva45 Comercio, mantenimiento y reparación de vehículos automotores y motocicletas, sus partes, piezas y accesorios</v>
      </c>
      <c r="E598" s="118" t="s">
        <v>8</v>
      </c>
      <c r="F598" s="118" t="s">
        <v>59</v>
      </c>
      <c r="G598" s="126">
        <v>6.2626983298569794</v>
      </c>
    </row>
    <row r="599" spans="1:7" hidden="1">
      <c r="A599" s="1">
        <f>COUNTIF($B$1:B599,$A$1)</f>
        <v>14</v>
      </c>
      <c r="B599" s="1" t="s">
        <v>438</v>
      </c>
      <c r="C599" s="118" t="s">
        <v>369</v>
      </c>
      <c r="D599" s="5" t="str">
        <f t="shared" si="10"/>
        <v>Neiva46 Comercio al por mayor y en comisión o por contrata, excepto el comercio de vehículos automotores y motocicletas</v>
      </c>
      <c r="E599" s="118" t="s">
        <v>8</v>
      </c>
      <c r="F599" s="118" t="s">
        <v>60</v>
      </c>
      <c r="G599" s="126">
        <v>3.6558018759430508</v>
      </c>
    </row>
    <row r="600" spans="1:7" hidden="1">
      <c r="A600" s="1">
        <f>COUNTIF($B$1:B600,$A$1)</f>
        <v>14</v>
      </c>
      <c r="B600" s="1" t="s">
        <v>438</v>
      </c>
      <c r="C600" s="118" t="s">
        <v>369</v>
      </c>
      <c r="D600" s="5" t="str">
        <f t="shared" si="10"/>
        <v>Neiva47 Comercio al por menor (incluso el comercio al por menor de combustibles), excepto el de vehículos automotores y motocicletas</v>
      </c>
      <c r="E600" s="118" t="s">
        <v>8</v>
      </c>
      <c r="F600" s="118" t="s">
        <v>61</v>
      </c>
      <c r="G600" s="126">
        <v>26.712460332624939</v>
      </c>
    </row>
    <row r="601" spans="1:7" hidden="1">
      <c r="A601" s="1">
        <f>COUNTIF($B$1:B601,$A$1)</f>
        <v>14</v>
      </c>
      <c r="B601" s="1" t="s">
        <v>439</v>
      </c>
      <c r="C601" s="118" t="s">
        <v>369</v>
      </c>
      <c r="D601" s="5" t="str">
        <f t="shared" si="10"/>
        <v>Neiva41 Construcción de edificios</v>
      </c>
      <c r="E601" s="118" t="s">
        <v>9</v>
      </c>
      <c r="F601" s="118" t="s">
        <v>56</v>
      </c>
      <c r="G601" s="126">
        <v>6.0315742378445449</v>
      </c>
    </row>
    <row r="602" spans="1:7" hidden="1">
      <c r="A602" s="1">
        <f>COUNTIF($B$1:B602,$A$1)</f>
        <v>14</v>
      </c>
      <c r="B602" s="1" t="s">
        <v>439</v>
      </c>
      <c r="C602" s="118" t="s">
        <v>369</v>
      </c>
      <c r="D602" s="5" t="str">
        <f t="shared" si="10"/>
        <v>Neiva42 Obras de ingeniería civil</v>
      </c>
      <c r="E602" s="118" t="s">
        <v>9</v>
      </c>
      <c r="F602" s="118" t="s">
        <v>57</v>
      </c>
      <c r="G602" s="126">
        <v>2.7501783300072167</v>
      </c>
    </row>
    <row r="603" spans="1:7" hidden="1">
      <c r="A603" s="1">
        <f>COUNTIF($B$1:B603,$A$1)</f>
        <v>14</v>
      </c>
      <c r="B603" s="1" t="s">
        <v>439</v>
      </c>
      <c r="C603" s="118" t="s">
        <v>369</v>
      </c>
      <c r="D603" s="5" t="str">
        <f t="shared" si="10"/>
        <v>Neiva43 Actividades especializadas para la construcción de edificios y obras de ingeniería civil</v>
      </c>
      <c r="E603" s="118" t="s">
        <v>9</v>
      </c>
      <c r="F603" s="118" t="s">
        <v>58</v>
      </c>
      <c r="G603" s="126">
        <v>2.6187930286786392</v>
      </c>
    </row>
    <row r="604" spans="1:7" hidden="1">
      <c r="A604" s="1">
        <f>COUNTIF($B$1:B604,$A$1)</f>
        <v>14</v>
      </c>
      <c r="B604" s="1" t="s">
        <v>440</v>
      </c>
      <c r="C604" s="118" t="s">
        <v>369</v>
      </c>
      <c r="D604" s="5" t="str">
        <f t="shared" si="10"/>
        <v>Neiva05 Extracción de carbón de piedra y lignito</v>
      </c>
      <c r="E604" s="118" t="s">
        <v>10</v>
      </c>
      <c r="F604" s="118" t="s">
        <v>22</v>
      </c>
      <c r="G604" s="126">
        <v>1.3824686795027118E-2</v>
      </c>
    </row>
    <row r="605" spans="1:7" hidden="1">
      <c r="A605" s="1">
        <f>COUNTIF($B$1:B605,$A$1)</f>
        <v>14</v>
      </c>
      <c r="B605" s="1" t="s">
        <v>440</v>
      </c>
      <c r="C605" s="118" t="s">
        <v>369</v>
      </c>
      <c r="D605" s="5" t="str">
        <f t="shared" si="10"/>
        <v>Neiva06 Extracción de petróleo crudo y gas natural</v>
      </c>
      <c r="E605" s="118" t="s">
        <v>10</v>
      </c>
      <c r="F605" s="118" t="s">
        <v>23</v>
      </c>
      <c r="G605" s="126">
        <v>0.57321349289718226</v>
      </c>
    </row>
    <row r="606" spans="1:7" hidden="1">
      <c r="A606" s="1">
        <f>COUNTIF($B$1:B606,$A$1)</f>
        <v>14</v>
      </c>
      <c r="B606" s="1" t="s">
        <v>440</v>
      </c>
      <c r="C606" s="118" t="s">
        <v>369</v>
      </c>
      <c r="D606" s="5" t="str">
        <f t="shared" si="10"/>
        <v>Neiva07 Extracción de minerales metalíferos</v>
      </c>
      <c r="E606" s="118" t="s">
        <v>10</v>
      </c>
      <c r="F606" s="118" t="s">
        <v>24</v>
      </c>
      <c r="G606" s="126">
        <v>3.8085738774371096E-2</v>
      </c>
    </row>
    <row r="607" spans="1:7" hidden="1">
      <c r="A607" s="1">
        <f>COUNTIF($B$1:B607,$A$1)</f>
        <v>14</v>
      </c>
      <c r="B607" s="1" t="s">
        <v>440</v>
      </c>
      <c r="C607" s="118" t="s">
        <v>369</v>
      </c>
      <c r="D607" s="5" t="str">
        <f t="shared" si="10"/>
        <v>Neiva08 Extracción de otras minas y canteras</v>
      </c>
      <c r="E607" s="118" t="s">
        <v>10</v>
      </c>
      <c r="F607" s="118" t="s">
        <v>25</v>
      </c>
      <c r="G607" s="126">
        <v>9.1428187931701529E-2</v>
      </c>
    </row>
    <row r="608" spans="1:7" hidden="1">
      <c r="A608" s="1">
        <f>COUNTIF($B$1:B608,$A$1)</f>
        <v>14</v>
      </c>
      <c r="B608" s="1" t="s">
        <v>440</v>
      </c>
      <c r="C608" s="118" t="s">
        <v>369</v>
      </c>
      <c r="D608" s="5" t="str">
        <f t="shared" si="10"/>
        <v>Neiva09 Actividades de servicios de apoyo para la explotación de minas</v>
      </c>
      <c r="E608" s="118" t="s">
        <v>10</v>
      </c>
      <c r="F608" s="118" t="s">
        <v>26</v>
      </c>
      <c r="G608" s="126">
        <v>0.82256479193839027</v>
      </c>
    </row>
    <row r="609" spans="1:7" hidden="1">
      <c r="A609" s="1">
        <f>COUNTIF($B$1:B609,$A$1)</f>
        <v>14</v>
      </c>
      <c r="B609" s="1" t="s">
        <v>441</v>
      </c>
      <c r="C609" s="118" t="s">
        <v>369</v>
      </c>
      <c r="D609" s="5" t="str">
        <f t="shared" si="10"/>
        <v>Neiva10 Elaboración de productos alimenticios</v>
      </c>
      <c r="E609" s="118" t="s">
        <v>11</v>
      </c>
      <c r="F609" s="118" t="s">
        <v>27</v>
      </c>
      <c r="G609" s="126">
        <v>2.8265648938279662</v>
      </c>
    </row>
    <row r="610" spans="1:7" hidden="1">
      <c r="A610" s="1">
        <f>COUNTIF($B$1:B610,$A$1)</f>
        <v>14</v>
      </c>
      <c r="B610" s="1" t="s">
        <v>441</v>
      </c>
      <c r="C610" s="118" t="s">
        <v>369</v>
      </c>
      <c r="D610" s="5" t="str">
        <f t="shared" si="10"/>
        <v>Neiva11 Elaboración de bebidas</v>
      </c>
      <c r="E610" s="118" t="s">
        <v>11</v>
      </c>
      <c r="F610" s="118" t="s">
        <v>28</v>
      </c>
      <c r="G610" s="126">
        <v>0.42644242743931637</v>
      </c>
    </row>
    <row r="611" spans="1:7" hidden="1">
      <c r="A611" s="1">
        <f>COUNTIF($B$1:B611,$A$1)</f>
        <v>14</v>
      </c>
      <c r="B611" s="1" t="s">
        <v>441</v>
      </c>
      <c r="C611" s="118" t="s">
        <v>369</v>
      </c>
      <c r="D611" s="5" t="str">
        <f t="shared" si="10"/>
        <v>Neiva12 Elaboración de productos de tabaco</v>
      </c>
      <c r="E611" s="118" t="s">
        <v>11</v>
      </c>
      <c r="F611" s="118" t="s">
        <v>29</v>
      </c>
      <c r="G611" s="126">
        <v>1.3755472596899358E-2</v>
      </c>
    </row>
    <row r="612" spans="1:7" hidden="1">
      <c r="A612" s="1">
        <f>COUNTIF($B$1:B612,$A$1)</f>
        <v>14</v>
      </c>
      <c r="B612" s="1" t="s">
        <v>441</v>
      </c>
      <c r="C612" s="118" t="s">
        <v>369</v>
      </c>
      <c r="D612" s="5" t="str">
        <f t="shared" si="10"/>
        <v>Neiva13 Fabricación de productos textiles</v>
      </c>
      <c r="E612" s="118" t="s">
        <v>11</v>
      </c>
      <c r="F612" s="118" t="s">
        <v>30</v>
      </c>
      <c r="G612" s="126">
        <v>0.19476864954291537</v>
      </c>
    </row>
    <row r="613" spans="1:7" hidden="1">
      <c r="A613" s="1">
        <f>COUNTIF($B$1:B613,$A$1)</f>
        <v>14</v>
      </c>
      <c r="B613" s="1" t="s">
        <v>441</v>
      </c>
      <c r="C613" s="118" t="s">
        <v>369</v>
      </c>
      <c r="D613" s="5" t="str">
        <f t="shared" si="10"/>
        <v>Neiva14 Confección de prendas de vestir</v>
      </c>
      <c r="E613" s="118" t="s">
        <v>11</v>
      </c>
      <c r="F613" s="118" t="s">
        <v>31</v>
      </c>
      <c r="G613" s="126">
        <v>2.2454884260688881</v>
      </c>
    </row>
    <row r="614" spans="1:7" hidden="1">
      <c r="A614" s="1">
        <f>COUNTIF($B$1:B614,$A$1)</f>
        <v>14</v>
      </c>
      <c r="B614" s="1" t="s">
        <v>441</v>
      </c>
      <c r="C614" s="118" t="s">
        <v>369</v>
      </c>
      <c r="D614" s="5" t="str">
        <f t="shared" si="10"/>
        <v>Neiva15 Curtido y recurtido de cueros; fabricación de calzado; fabricación de artículos de viaje, maletas, bolsos de mano y artículos similares, y fabricación de artículos de talabartería y guarnicionería; adobo y teñido de pieles</v>
      </c>
      <c r="E614" s="118" t="s">
        <v>11</v>
      </c>
      <c r="F614" s="118" t="s">
        <v>32</v>
      </c>
      <c r="G614" s="126">
        <v>0.18857561983675336</v>
      </c>
    </row>
    <row r="615" spans="1:7" hidden="1">
      <c r="A615" s="1">
        <f>COUNTIF($B$1:B615,$A$1)</f>
        <v>14</v>
      </c>
      <c r="B615" s="1" t="s">
        <v>441</v>
      </c>
      <c r="C615" s="118" t="s">
        <v>369</v>
      </c>
      <c r="D615" s="5" t="str">
        <f t="shared" si="10"/>
        <v>Neiva16 Transformación de la madera y fabricación de productos de madera y de corcho, excepto muebles; fabricación de artículos de cestería y espartería</v>
      </c>
      <c r="E615" s="118" t="s">
        <v>11</v>
      </c>
      <c r="F615" s="118" t="s">
        <v>33</v>
      </c>
      <c r="G615" s="126">
        <v>0.15271293135597119</v>
      </c>
    </row>
    <row r="616" spans="1:7" hidden="1">
      <c r="A616" s="1">
        <f>COUNTIF($B$1:B616,$A$1)</f>
        <v>14</v>
      </c>
      <c r="B616" s="1" t="s">
        <v>441</v>
      </c>
      <c r="C616" s="118" t="s">
        <v>369</v>
      </c>
      <c r="D616" s="5" t="str">
        <f t="shared" si="10"/>
        <v>Neiva17 Fabricación de papel, cartón y productos de papel y cartón</v>
      </c>
      <c r="E616" s="118" t="s">
        <v>11</v>
      </c>
      <c r="F616" s="118" t="s">
        <v>34</v>
      </c>
      <c r="G616" s="126">
        <v>3.4533459138032775E-2</v>
      </c>
    </row>
    <row r="617" spans="1:7" hidden="1">
      <c r="A617" s="1">
        <f>COUNTIF($B$1:B617,$A$1)</f>
        <v>14</v>
      </c>
      <c r="B617" s="1" t="s">
        <v>441</v>
      </c>
      <c r="C617" s="118" t="s">
        <v>369</v>
      </c>
      <c r="D617" s="5" t="str">
        <f t="shared" si="10"/>
        <v>Neiva18 Actividades de impresión y de producción de copias a partir de grabaciones originales</v>
      </c>
      <c r="E617" s="118" t="s">
        <v>11</v>
      </c>
      <c r="F617" s="118" t="s">
        <v>35</v>
      </c>
      <c r="G617" s="126">
        <v>0.23226102894844047</v>
      </c>
    </row>
    <row r="618" spans="1:7" hidden="1">
      <c r="A618" s="1">
        <f>COUNTIF($B$1:B618,$A$1)</f>
        <v>14</v>
      </c>
      <c r="B618" s="1" t="s">
        <v>441</v>
      </c>
      <c r="C618" s="118" t="s">
        <v>369</v>
      </c>
      <c r="D618" s="5" t="str">
        <f t="shared" si="10"/>
        <v>Neiva19 Coquización, fabricación de productos de la refinación del petróleo y actividad de mezcla de combustibles</v>
      </c>
      <c r="E618" s="118" t="s">
        <v>11</v>
      </c>
      <c r="F618" s="118" t="s">
        <v>36</v>
      </c>
      <c r="G618" s="126">
        <v>3.1810862471776606E-2</v>
      </c>
    </row>
    <row r="619" spans="1:7" hidden="1">
      <c r="A619" s="1">
        <f>COUNTIF($B$1:B619,$A$1)</f>
        <v>14</v>
      </c>
      <c r="B619" s="1" t="s">
        <v>441</v>
      </c>
      <c r="C619" s="118" t="s">
        <v>369</v>
      </c>
      <c r="D619" s="5" t="str">
        <f t="shared" si="10"/>
        <v>Neiva20 Fabricación de sustancias y productos químicos</v>
      </c>
      <c r="E619" s="118" t="s">
        <v>11</v>
      </c>
      <c r="F619" s="118" t="s">
        <v>37</v>
      </c>
      <c r="G619" s="126">
        <v>0.25791993291146775</v>
      </c>
    </row>
    <row r="620" spans="1:7" hidden="1">
      <c r="A620" s="1">
        <f>COUNTIF($B$1:B620,$A$1)</f>
        <v>14</v>
      </c>
      <c r="B620" s="1" t="s">
        <v>441</v>
      </c>
      <c r="C620" s="118" t="s">
        <v>369</v>
      </c>
      <c r="D620" s="5" t="str">
        <f t="shared" si="10"/>
        <v>Neiva21 Fabricación de productos farmacéuticos, sustancias químicas medicinales y productos botánicos de uso farmacéutico</v>
      </c>
      <c r="E620" s="118" t="s">
        <v>11</v>
      </c>
      <c r="F620" s="118" t="s">
        <v>38</v>
      </c>
      <c r="G620" s="126">
        <v>5.1735824323215253E-2</v>
      </c>
    </row>
    <row r="621" spans="1:7" hidden="1">
      <c r="A621" s="1">
        <f>COUNTIF($B$1:B621,$A$1)</f>
        <v>14</v>
      </c>
      <c r="B621" s="1" t="s">
        <v>441</v>
      </c>
      <c r="C621" s="118" t="s">
        <v>369</v>
      </c>
      <c r="D621" s="5" t="str">
        <f t="shared" si="10"/>
        <v>Neiva22 Fabricación de productos de caucho y de plástico</v>
      </c>
      <c r="E621" s="118" t="s">
        <v>11</v>
      </c>
      <c r="F621" s="118" t="s">
        <v>39</v>
      </c>
      <c r="G621" s="126">
        <v>0.24918092475062512</v>
      </c>
    </row>
    <row r="622" spans="1:7" hidden="1">
      <c r="A622" s="1">
        <f>COUNTIF($B$1:B622,$A$1)</f>
        <v>14</v>
      </c>
      <c r="B622" s="1" t="s">
        <v>441</v>
      </c>
      <c r="C622" s="118" t="s">
        <v>369</v>
      </c>
      <c r="D622" s="5" t="str">
        <f t="shared" si="10"/>
        <v>Neiva23 Fabricación de otros productos minerales no metálicos</v>
      </c>
      <c r="E622" s="118" t="s">
        <v>11</v>
      </c>
      <c r="F622" s="118" t="s">
        <v>40</v>
      </c>
      <c r="G622" s="126">
        <v>0.21319861161112402</v>
      </c>
    </row>
    <row r="623" spans="1:7" hidden="1">
      <c r="A623" s="1">
        <f>COUNTIF($B$1:B623,$A$1)</f>
        <v>14</v>
      </c>
      <c r="B623" s="1" t="s">
        <v>441</v>
      </c>
      <c r="C623" s="118" t="s">
        <v>369</v>
      </c>
      <c r="D623" s="5" t="str">
        <f t="shared" si="10"/>
        <v>Neiva25 Fabricación de productos elaborados de metal, excepto maquinaria y equipo</v>
      </c>
      <c r="E623" s="118" t="s">
        <v>11</v>
      </c>
      <c r="F623" s="118" t="s">
        <v>42</v>
      </c>
      <c r="G623" s="126">
        <v>1.5257007529253259</v>
      </c>
    </row>
    <row r="624" spans="1:7" hidden="1">
      <c r="A624" s="1">
        <f>COUNTIF($B$1:B624,$A$1)</f>
        <v>14</v>
      </c>
      <c r="B624" s="1" t="s">
        <v>441</v>
      </c>
      <c r="C624" s="118" t="s">
        <v>369</v>
      </c>
      <c r="D624" s="5" t="str">
        <f t="shared" si="10"/>
        <v>Neiva26 Fabricación de productos informáticos, electrónicos y ópticos</v>
      </c>
      <c r="E624" s="118" t="s">
        <v>11</v>
      </c>
      <c r="F624" s="118" t="s">
        <v>43</v>
      </c>
      <c r="G624" s="126">
        <v>1.2176351883144915E-2</v>
      </c>
    </row>
    <row r="625" spans="1:7" hidden="1">
      <c r="A625" s="1">
        <f>COUNTIF($B$1:B625,$A$1)</f>
        <v>14</v>
      </c>
      <c r="B625" s="1" t="s">
        <v>441</v>
      </c>
      <c r="C625" s="118" t="s">
        <v>369</v>
      </c>
      <c r="D625" s="5" t="str">
        <f t="shared" si="10"/>
        <v>Neiva27 Fabricación de aparatos y equipo eléctrico</v>
      </c>
      <c r="E625" s="118" t="s">
        <v>11</v>
      </c>
      <c r="F625" s="118" t="s">
        <v>44</v>
      </c>
      <c r="G625" s="126">
        <v>6.0719983440266162E-2</v>
      </c>
    </row>
    <row r="626" spans="1:7" hidden="1">
      <c r="A626" s="1">
        <f>COUNTIF($B$1:B626,$A$1)</f>
        <v>14</v>
      </c>
      <c r="B626" s="1" t="s">
        <v>441</v>
      </c>
      <c r="C626" s="118" t="s">
        <v>369</v>
      </c>
      <c r="D626" s="5" t="str">
        <f t="shared" si="10"/>
        <v>Neiva28 Fabricación de maquinaria y equipo n.c.p.</v>
      </c>
      <c r="E626" s="118" t="s">
        <v>11</v>
      </c>
      <c r="F626" s="118" t="s">
        <v>45</v>
      </c>
      <c r="G626" s="126">
        <v>6.0841034514147171E-2</v>
      </c>
    </row>
    <row r="627" spans="1:7" hidden="1">
      <c r="A627" s="1">
        <f>COUNTIF($B$1:B627,$A$1)</f>
        <v>14</v>
      </c>
      <c r="B627" s="1" t="s">
        <v>441</v>
      </c>
      <c r="C627" s="118" t="s">
        <v>369</v>
      </c>
      <c r="D627" s="5" t="str">
        <f t="shared" si="10"/>
        <v>Neiva29 Fabricación de vehículos automotores, remolques y semirremolques</v>
      </c>
      <c r="E627" s="118" t="s">
        <v>11</v>
      </c>
      <c r="F627" s="118" t="s">
        <v>46</v>
      </c>
      <c r="G627" s="126">
        <v>3.707820176982693E-2</v>
      </c>
    </row>
    <row r="628" spans="1:7" hidden="1">
      <c r="A628" s="1">
        <f>COUNTIF($B$1:B628,$A$1)</f>
        <v>14</v>
      </c>
      <c r="B628" s="1" t="s">
        <v>441</v>
      </c>
      <c r="C628" s="118" t="s">
        <v>369</v>
      </c>
      <c r="D628" s="5" t="str">
        <f t="shared" si="10"/>
        <v>Neiva31 Fabricación de muebles, colchones y somieres</v>
      </c>
      <c r="E628" s="118" t="s">
        <v>11</v>
      </c>
      <c r="F628" s="118" t="s">
        <v>48</v>
      </c>
      <c r="G628" s="126">
        <v>1.0567554106579231</v>
      </c>
    </row>
    <row r="629" spans="1:7" hidden="1">
      <c r="A629" s="1">
        <f>COUNTIF($B$1:B629,$A$1)</f>
        <v>14</v>
      </c>
      <c r="B629" s="1" t="s">
        <v>441</v>
      </c>
      <c r="C629" s="118" t="s">
        <v>369</v>
      </c>
      <c r="D629" s="5" t="str">
        <f t="shared" si="10"/>
        <v>Neiva32 Otras industrias manufactureras</v>
      </c>
      <c r="E629" s="118" t="s">
        <v>11</v>
      </c>
      <c r="F629" s="118" t="s">
        <v>49</v>
      </c>
      <c r="G629" s="126">
        <v>0.95499735941252895</v>
      </c>
    </row>
    <row r="630" spans="1:7" hidden="1">
      <c r="A630" s="1">
        <f>COUNTIF($B$1:B630,$A$1)</f>
        <v>14</v>
      </c>
      <c r="B630" s="1" t="s">
        <v>441</v>
      </c>
      <c r="C630" s="118" t="s">
        <v>369</v>
      </c>
      <c r="D630" s="5" t="str">
        <f t="shared" si="10"/>
        <v>Neiva33 Instalación, mantenimiento y reparación especializado de maquinaria y equipo</v>
      </c>
      <c r="E630" s="118" t="s">
        <v>11</v>
      </c>
      <c r="F630" s="118" t="s">
        <v>50</v>
      </c>
      <c r="G630" s="126">
        <v>0.72388620654905567</v>
      </c>
    </row>
    <row r="631" spans="1:7" hidden="1">
      <c r="A631" s="1">
        <f>COUNTIF($B$1:B631,$A$1)</f>
        <v>14</v>
      </c>
      <c r="B631" s="1" t="s">
        <v>442</v>
      </c>
      <c r="C631" s="118" t="s">
        <v>369</v>
      </c>
      <c r="D631" s="5" t="str">
        <f t="shared" si="10"/>
        <v>Neiva58 Actividades de edición</v>
      </c>
      <c r="E631" s="118" t="s">
        <v>12</v>
      </c>
      <c r="F631" s="118" t="s">
        <v>69</v>
      </c>
      <c r="G631" s="126">
        <v>0.22452843908507772</v>
      </c>
    </row>
    <row r="632" spans="1:7" hidden="1">
      <c r="A632" s="1">
        <f>COUNTIF($B$1:B632,$A$1)</f>
        <v>14</v>
      </c>
      <c r="B632" s="1" t="s">
        <v>442</v>
      </c>
      <c r="C632" s="118" t="s">
        <v>369</v>
      </c>
      <c r="D632" s="5" t="str">
        <f t="shared" si="10"/>
        <v>Neiva59 Actividades cinematográficas, de video y producción de programas de televisión, grabación de sonido y edición de música</v>
      </c>
      <c r="E632" s="118" t="s">
        <v>12</v>
      </c>
      <c r="F632" s="118" t="s">
        <v>70</v>
      </c>
      <c r="G632" s="126">
        <v>9.5027683102570579E-2</v>
      </c>
    </row>
    <row r="633" spans="1:7" hidden="1">
      <c r="A633" s="1">
        <f>COUNTIF($B$1:B633,$A$1)</f>
        <v>14</v>
      </c>
      <c r="B633" s="1" t="s">
        <v>442</v>
      </c>
      <c r="C633" s="118" t="s">
        <v>369</v>
      </c>
      <c r="D633" s="5" t="str">
        <f t="shared" si="10"/>
        <v>Neiva60 Actividades de programación, transmisión y/o difusión</v>
      </c>
      <c r="E633" s="118" t="s">
        <v>12</v>
      </c>
      <c r="F633" s="118" t="s">
        <v>71</v>
      </c>
      <c r="G633" s="126">
        <v>0.13779565082414511</v>
      </c>
    </row>
    <row r="634" spans="1:7" hidden="1">
      <c r="A634" s="1">
        <f>COUNTIF($B$1:B634,$A$1)</f>
        <v>14</v>
      </c>
      <c r="B634" s="1" t="s">
        <v>442</v>
      </c>
      <c r="C634" s="118" t="s">
        <v>369</v>
      </c>
      <c r="D634" s="5" t="str">
        <f t="shared" si="10"/>
        <v>Neiva61 Telecomunicaciones</v>
      </c>
      <c r="E634" s="118" t="s">
        <v>12</v>
      </c>
      <c r="F634" s="118" t="s">
        <v>72</v>
      </c>
      <c r="G634" s="126">
        <v>1.2160200760533029</v>
      </c>
    </row>
    <row r="635" spans="1:7" hidden="1">
      <c r="A635" s="1">
        <f>COUNTIF($B$1:B635,$A$1)</f>
        <v>14</v>
      </c>
      <c r="B635" s="1" t="s">
        <v>442</v>
      </c>
      <c r="C635" s="118" t="s">
        <v>369</v>
      </c>
      <c r="D635" s="5" t="str">
        <f t="shared" si="10"/>
        <v>Neiva62 Desarrollo de sistemas informáticos (planificación, análisis, diseño, programación, pruebas), consultoría informática y actividades relacionadas</v>
      </c>
      <c r="E635" s="118" t="s">
        <v>12</v>
      </c>
      <c r="F635" s="118" t="s">
        <v>73</v>
      </c>
      <c r="G635" s="126">
        <v>0.30316914122482042</v>
      </c>
    </row>
    <row r="636" spans="1:7" hidden="1">
      <c r="A636" s="1">
        <f>COUNTIF($B$1:B636,$A$1)</f>
        <v>14</v>
      </c>
      <c r="B636" s="1" t="s">
        <v>442</v>
      </c>
      <c r="C636" s="118" t="s">
        <v>369</v>
      </c>
      <c r="D636" s="5" t="str">
        <f t="shared" si="10"/>
        <v>Neiva63 Actividades de servicios de información</v>
      </c>
      <c r="E636" s="118" t="s">
        <v>12</v>
      </c>
      <c r="F636" s="118" t="s">
        <v>74</v>
      </c>
      <c r="G636" s="126">
        <v>3.2148539083859604E-2</v>
      </c>
    </row>
    <row r="637" spans="1:7" hidden="1">
      <c r="A637" s="1">
        <f>COUNTIF($B$1:B637,$A$1)</f>
        <v>14</v>
      </c>
      <c r="B637" s="1" t="s">
        <v>443</v>
      </c>
      <c r="C637" s="118" t="s">
        <v>369</v>
      </c>
      <c r="D637" s="5" t="str">
        <f t="shared" si="10"/>
        <v>Neiva35 Suministro de electricidad, gas, vapor y aire acondicionado</v>
      </c>
      <c r="E637" s="118" t="s">
        <v>14</v>
      </c>
      <c r="F637" s="118" t="s">
        <v>51</v>
      </c>
      <c r="G637" s="126">
        <v>1.1696364360301958</v>
      </c>
    </row>
    <row r="638" spans="1:7" hidden="1">
      <c r="A638" s="1">
        <f>COUNTIF($B$1:B638,$A$1)</f>
        <v>14</v>
      </c>
      <c r="B638" s="1" t="s">
        <v>443</v>
      </c>
      <c r="C638" s="118" t="s">
        <v>369</v>
      </c>
      <c r="D638" s="5" t="str">
        <f t="shared" si="10"/>
        <v>Neiva36 Captación, tratamiento y distribución de agua</v>
      </c>
      <c r="E638" s="118" t="s">
        <v>14</v>
      </c>
      <c r="F638" s="118" t="s">
        <v>52</v>
      </c>
      <c r="G638" s="126">
        <v>0.38606137187264433</v>
      </c>
    </row>
    <row r="639" spans="1:7" hidden="1">
      <c r="A639" s="1">
        <f>COUNTIF($B$1:B639,$A$1)</f>
        <v>14</v>
      </c>
      <c r="B639" s="1" t="s">
        <v>443</v>
      </c>
      <c r="C639" s="118" t="s">
        <v>369</v>
      </c>
      <c r="D639" s="5" t="str">
        <f t="shared" si="10"/>
        <v>Neiva37 Evacuación y tratamiento de aguas residuales</v>
      </c>
      <c r="E639" s="118" t="s">
        <v>14</v>
      </c>
      <c r="F639" s="118" t="s">
        <v>53</v>
      </c>
      <c r="G639" s="126">
        <v>7.822496661635385E-2</v>
      </c>
    </row>
    <row r="640" spans="1:7" hidden="1">
      <c r="A640" s="1">
        <f>COUNTIF($B$1:B640,$A$1)</f>
        <v>14</v>
      </c>
      <c r="B640" s="1" t="s">
        <v>443</v>
      </c>
      <c r="C640" s="118" t="s">
        <v>369</v>
      </c>
      <c r="D640" s="5" t="str">
        <f t="shared" si="10"/>
        <v>Neiva38 Recolección, tratamiento y disposición de desechos, recuperación de materiales</v>
      </c>
      <c r="E640" s="118" t="s">
        <v>14</v>
      </c>
      <c r="F640" s="118" t="s">
        <v>54</v>
      </c>
      <c r="G640" s="126">
        <v>0.75796374250074461</v>
      </c>
    </row>
    <row r="641" spans="1:7" hidden="1">
      <c r="A641" s="1">
        <f>COUNTIF($B$1:B641,$A$1)</f>
        <v>14</v>
      </c>
      <c r="B641" s="1" t="s">
        <v>443</v>
      </c>
      <c r="C641" s="118" t="s">
        <v>369</v>
      </c>
      <c r="D641" s="5" t="str">
        <f t="shared" si="10"/>
        <v>Neiva39 Actividades de saneamiento ambiental y otros servicios de gestión de desechos</v>
      </c>
      <c r="E641" s="118" t="s">
        <v>14</v>
      </c>
      <c r="F641" s="118" t="s">
        <v>55</v>
      </c>
      <c r="G641" s="126">
        <v>1.5890641109405766E-2</v>
      </c>
    </row>
    <row r="642" spans="1:7" hidden="1">
      <c r="A642" s="1">
        <f>COUNTIF($B$1:B642,$A$1)</f>
        <v>14</v>
      </c>
      <c r="B642" s="1" t="s">
        <v>444</v>
      </c>
      <c r="C642" s="118" t="s">
        <v>369</v>
      </c>
      <c r="D642" s="5" t="str">
        <f t="shared" si="10"/>
        <v>Neiva49 Transporte terrestre; transporte por tuberías</v>
      </c>
      <c r="E642" s="118" t="s">
        <v>15</v>
      </c>
      <c r="F642" s="118" t="s">
        <v>62</v>
      </c>
      <c r="G642" s="126">
        <v>9.5999657569428543</v>
      </c>
    </row>
    <row r="643" spans="1:7" hidden="1">
      <c r="A643" s="1">
        <f>COUNTIF($B$1:B643,$A$1)</f>
        <v>14</v>
      </c>
      <c r="B643" s="1" t="s">
        <v>444</v>
      </c>
      <c r="C643" s="118" t="s">
        <v>369</v>
      </c>
      <c r="D643" s="5" t="str">
        <f t="shared" si="10"/>
        <v>Neiva51 Transporte aéreo</v>
      </c>
      <c r="E643" s="118" t="s">
        <v>15</v>
      </c>
      <c r="F643" s="118" t="s">
        <v>64</v>
      </c>
      <c r="G643" s="126">
        <v>0.10628863828787306</v>
      </c>
    </row>
    <row r="644" spans="1:7" hidden="1">
      <c r="A644" s="1">
        <f>COUNTIF($B$1:B644,$A$1)</f>
        <v>14</v>
      </c>
      <c r="B644" s="1" t="s">
        <v>444</v>
      </c>
      <c r="C644" s="118" t="s">
        <v>369</v>
      </c>
      <c r="D644" s="5" t="str">
        <f t="shared" si="10"/>
        <v>Neiva52 Almacenamiento y actividades complementarias al transporte</v>
      </c>
      <c r="E644" s="118" t="s">
        <v>15</v>
      </c>
      <c r="F644" s="118" t="s">
        <v>65</v>
      </c>
      <c r="G644" s="126">
        <v>1.6837081327272116</v>
      </c>
    </row>
    <row r="645" spans="1:7" hidden="1">
      <c r="A645" s="1">
        <f>COUNTIF($B$1:B645,$A$1)</f>
        <v>14</v>
      </c>
      <c r="B645" s="1" t="s">
        <v>444</v>
      </c>
      <c r="C645" s="118" t="s">
        <v>369</v>
      </c>
      <c r="D645" s="5" t="str">
        <f t="shared" si="10"/>
        <v>Neiva53 Correo y servicios de mensajería</v>
      </c>
      <c r="E645" s="118" t="s">
        <v>15</v>
      </c>
      <c r="F645" s="118" t="s">
        <v>66</v>
      </c>
      <c r="G645" s="126">
        <v>0.60650051848763886</v>
      </c>
    </row>
    <row r="646" spans="1:7" hidden="1">
      <c r="A646" s="1">
        <f>COUNTIF($B$1:B646,$A$1)</f>
        <v>14</v>
      </c>
      <c r="B646" s="1" t="s">
        <v>445</v>
      </c>
      <c r="C646" s="118" t="s">
        <v>370</v>
      </c>
      <c r="D646" s="5" t="str">
        <f t="shared" si="10"/>
        <v>Riohacha68 Actividades inmobiliarias</v>
      </c>
      <c r="E646" s="118" t="s">
        <v>3</v>
      </c>
      <c r="F646" s="118" t="s">
        <v>78</v>
      </c>
      <c r="G646" s="126">
        <v>0.45926864564263442</v>
      </c>
    </row>
    <row r="647" spans="1:7" hidden="1">
      <c r="A647" s="1">
        <f>COUNTIF($B$1:B647,$A$1)</f>
        <v>14</v>
      </c>
      <c r="B647" s="1" t="s">
        <v>446</v>
      </c>
      <c r="C647" s="118" t="s">
        <v>370</v>
      </c>
      <c r="D647" s="5" t="str">
        <f t="shared" ref="D647:D710" si="11">C647&amp;F647</f>
        <v>Riohacha90 Actividades creativas, artísticas y de entretenimiento</v>
      </c>
      <c r="E647" s="118" t="s">
        <v>1</v>
      </c>
      <c r="F647" s="118" t="s">
        <v>97</v>
      </c>
      <c r="G647" s="126">
        <v>0.2162015391595509</v>
      </c>
    </row>
    <row r="648" spans="1:7" hidden="1">
      <c r="A648" s="1">
        <f>COUNTIF($B$1:B648,$A$1)</f>
        <v>14</v>
      </c>
      <c r="B648" s="1" t="s">
        <v>446</v>
      </c>
      <c r="C648" s="118" t="s">
        <v>370</v>
      </c>
      <c r="D648" s="5" t="str">
        <f t="shared" si="11"/>
        <v>Riohacha91 Actividades de bibliotecas, archivos, museos y otras actividades culturales</v>
      </c>
      <c r="E648" s="118" t="s">
        <v>1</v>
      </c>
      <c r="F648" s="118" t="s">
        <v>98</v>
      </c>
      <c r="G648" s="126">
        <v>3.5244171246994638E-2</v>
      </c>
    </row>
    <row r="649" spans="1:7" hidden="1">
      <c r="A649" s="1">
        <f>COUNTIF($B$1:B649,$A$1)</f>
        <v>14</v>
      </c>
      <c r="B649" s="1" t="s">
        <v>446</v>
      </c>
      <c r="C649" s="118" t="s">
        <v>370</v>
      </c>
      <c r="D649" s="5" t="str">
        <f t="shared" si="11"/>
        <v>Riohacha92 Actividades de juegos de azar y apuestas</v>
      </c>
      <c r="E649" s="118" t="s">
        <v>1</v>
      </c>
      <c r="F649" s="118" t="s">
        <v>99</v>
      </c>
      <c r="G649" s="126">
        <v>0.4446651809023468</v>
      </c>
    </row>
    <row r="650" spans="1:7" hidden="1">
      <c r="A650" s="1">
        <f>COUNTIF($B$1:B650,$A$1)</f>
        <v>14</v>
      </c>
      <c r="B650" s="1" t="s">
        <v>446</v>
      </c>
      <c r="C650" s="118" t="s">
        <v>370</v>
      </c>
      <c r="D650" s="5" t="str">
        <f t="shared" si="11"/>
        <v>Riohacha93 Actividades deportivas y actividades recreativas y de esparcimiento</v>
      </c>
      <c r="E650" s="118" t="s">
        <v>1</v>
      </c>
      <c r="F650" s="118" t="s">
        <v>100</v>
      </c>
      <c r="G650" s="126">
        <v>0.2199212528638784</v>
      </c>
    </row>
    <row r="651" spans="1:7" hidden="1">
      <c r="A651" s="1">
        <f>COUNTIF($B$1:B651,$A$1)</f>
        <v>14</v>
      </c>
      <c r="B651" s="1" t="s">
        <v>446</v>
      </c>
      <c r="C651" s="118" t="s">
        <v>370</v>
      </c>
      <c r="D651" s="5" t="str">
        <f t="shared" si="11"/>
        <v>Riohacha94 Actividades de asociaciones</v>
      </c>
      <c r="E651" s="118" t="s">
        <v>1</v>
      </c>
      <c r="F651" s="118" t="s">
        <v>101</v>
      </c>
      <c r="G651" s="126">
        <v>0.9616848372915956</v>
      </c>
    </row>
    <row r="652" spans="1:7" hidden="1">
      <c r="A652" s="1">
        <f>COUNTIF($B$1:B652,$A$1)</f>
        <v>14</v>
      </c>
      <c r="B652" s="1" t="s">
        <v>446</v>
      </c>
      <c r="C652" s="118" t="s">
        <v>370</v>
      </c>
      <c r="D652" s="5" t="str">
        <f t="shared" si="11"/>
        <v>Riohacha95 Mantenimiento y reparación de computadores, efectos personales y enseres domésticos</v>
      </c>
      <c r="E652" s="118" t="s">
        <v>1</v>
      </c>
      <c r="F652" s="118" t="s">
        <v>102</v>
      </c>
      <c r="G652" s="126">
        <v>1.1915134512923993</v>
      </c>
    </row>
    <row r="653" spans="1:7" hidden="1">
      <c r="A653" s="1">
        <f>COUNTIF($B$1:B653,$A$1)</f>
        <v>14</v>
      </c>
      <c r="B653" s="1" t="s">
        <v>446</v>
      </c>
      <c r="C653" s="118" t="s">
        <v>370</v>
      </c>
      <c r="D653" s="5" t="str">
        <f t="shared" si="11"/>
        <v>Riohacha96 Otras actividades de servicios personales</v>
      </c>
      <c r="E653" s="118" t="s">
        <v>1</v>
      </c>
      <c r="F653" s="118" t="s">
        <v>103</v>
      </c>
      <c r="G653" s="126">
        <v>2.5953208917580519</v>
      </c>
    </row>
    <row r="654" spans="1:7" hidden="1">
      <c r="A654" s="1">
        <f>COUNTIF($B$1:B654,$A$1)</f>
        <v>14</v>
      </c>
      <c r="B654" s="1" t="s">
        <v>446</v>
      </c>
      <c r="C654" s="118" t="s">
        <v>370</v>
      </c>
      <c r="D654" s="5" t="str">
        <f t="shared" si="11"/>
        <v>Riohacha97 Actividades de los hogares individuales como empleadores de personal doméstico</v>
      </c>
      <c r="E654" s="118" t="s">
        <v>1</v>
      </c>
      <c r="F654" s="118" t="s">
        <v>104</v>
      </c>
      <c r="G654" s="126">
        <v>3.9637495906468048</v>
      </c>
    </row>
    <row r="655" spans="1:7" hidden="1">
      <c r="A655" s="1">
        <f>COUNTIF($B$1:B655,$A$1)</f>
        <v>14</v>
      </c>
      <c r="B655" s="1" t="s">
        <v>446</v>
      </c>
      <c r="C655" s="118" t="s">
        <v>370</v>
      </c>
      <c r="D655" s="5" t="str">
        <f t="shared" si="11"/>
        <v>Riohacha99 Actividades de organizaciones y entidades extraterritoriales</v>
      </c>
      <c r="E655" s="118" t="s">
        <v>1</v>
      </c>
      <c r="F655" s="118" t="s">
        <v>105</v>
      </c>
      <c r="G655" s="126">
        <v>5.7760333703050594E-2</v>
      </c>
    </row>
    <row r="656" spans="1:7" hidden="1">
      <c r="A656" s="1">
        <f>COUNTIF($B$1:B656,$A$1)</f>
        <v>14</v>
      </c>
      <c r="B656" s="1" t="s">
        <v>447</v>
      </c>
      <c r="C656" s="118" t="s">
        <v>370</v>
      </c>
      <c r="D656" s="5" t="str">
        <f t="shared" si="11"/>
        <v>Riohacha64 Actividades de servicios financieros, excepto las de seguros y de pensiones</v>
      </c>
      <c r="E656" s="118" t="s">
        <v>2</v>
      </c>
      <c r="F656" s="118" t="s">
        <v>75</v>
      </c>
      <c r="G656" s="126">
        <v>0.89809056088407768</v>
      </c>
    </row>
    <row r="657" spans="1:7" hidden="1">
      <c r="A657" s="1">
        <f>COUNTIF($B$1:B657,$A$1)</f>
        <v>14</v>
      </c>
      <c r="B657" s="1" t="s">
        <v>447</v>
      </c>
      <c r="C657" s="118" t="s">
        <v>370</v>
      </c>
      <c r="D657" s="5" t="str">
        <f t="shared" si="11"/>
        <v>Riohacha65 Seguros (incluso el reaseguro), seguros sociales y fondos de pensiones, excepto la seguridad social</v>
      </c>
      <c r="E657" s="118" t="s">
        <v>2</v>
      </c>
      <c r="F657" s="118" t="s">
        <v>76</v>
      </c>
      <c r="G657" s="126">
        <v>6.8381338552914714E-2</v>
      </c>
    </row>
    <row r="658" spans="1:7" hidden="1">
      <c r="A658" s="1">
        <f>COUNTIF($B$1:B658,$A$1)</f>
        <v>14</v>
      </c>
      <c r="B658" s="1" t="s">
        <v>447</v>
      </c>
      <c r="C658" s="118" t="s">
        <v>370</v>
      </c>
      <c r="D658" s="5" t="str">
        <f t="shared" si="11"/>
        <v>Riohacha66 Actividades auxiliares de las actividades de servicios financieros</v>
      </c>
      <c r="E658" s="118" t="s">
        <v>2</v>
      </c>
      <c r="F658" s="118" t="s">
        <v>77</v>
      </c>
      <c r="G658" s="126">
        <v>2.592647298804459E-2</v>
      </c>
    </row>
    <row r="659" spans="1:7" hidden="1">
      <c r="A659" s="1">
        <f>COUNTIF($B$1:B659,$A$1)</f>
        <v>14</v>
      </c>
      <c r="B659" s="1" t="s">
        <v>448</v>
      </c>
      <c r="C659" s="118" t="s">
        <v>370</v>
      </c>
      <c r="D659" s="5" t="str">
        <f t="shared" si="11"/>
        <v>Riohacha69 Actividades jurídicas y de contabilidad</v>
      </c>
      <c r="E659" s="118" t="s">
        <v>4</v>
      </c>
      <c r="F659" s="118" t="s">
        <v>79</v>
      </c>
      <c r="G659" s="126">
        <v>0.70728177041617002</v>
      </c>
    </row>
    <row r="660" spans="1:7" hidden="1">
      <c r="A660" s="1">
        <f>COUNTIF($B$1:B660,$A$1)</f>
        <v>14</v>
      </c>
      <c r="B660" s="1" t="s">
        <v>448</v>
      </c>
      <c r="C660" s="118" t="s">
        <v>370</v>
      </c>
      <c r="D660" s="5" t="str">
        <f t="shared" si="11"/>
        <v>Riohacha70 Actividades de administración empresarial; actividades de consultoría de gestión</v>
      </c>
      <c r="E660" s="118" t="s">
        <v>4</v>
      </c>
      <c r="F660" s="118" t="s">
        <v>80</v>
      </c>
      <c r="G660" s="126">
        <v>0.81696409575274886</v>
      </c>
    </row>
    <row r="661" spans="1:7" hidden="1">
      <c r="A661" s="1">
        <f>COUNTIF($B$1:B661,$A$1)</f>
        <v>14</v>
      </c>
      <c r="B661" s="1" t="s">
        <v>448</v>
      </c>
      <c r="C661" s="118" t="s">
        <v>370</v>
      </c>
      <c r="D661" s="5" t="str">
        <f t="shared" si="11"/>
        <v>Riohacha71 Actividades de arquitectura e ingeniería; ensayos y análisis técnicos</v>
      </c>
      <c r="E661" s="118" t="s">
        <v>4</v>
      </c>
      <c r="F661" s="118" t="s">
        <v>81</v>
      </c>
      <c r="G661" s="126">
        <v>0.36194800718168185</v>
      </c>
    </row>
    <row r="662" spans="1:7" hidden="1">
      <c r="A662" s="1">
        <f>COUNTIF($B$1:B662,$A$1)</f>
        <v>14</v>
      </c>
      <c r="B662" s="1" t="s">
        <v>448</v>
      </c>
      <c r="C662" s="118" t="s">
        <v>370</v>
      </c>
      <c r="D662" s="5" t="str">
        <f t="shared" si="11"/>
        <v>Riohacha72 Investigación científica y desarrollo</v>
      </c>
      <c r="E662" s="118" t="s">
        <v>4</v>
      </c>
      <c r="F662" s="118" t="s">
        <v>82</v>
      </c>
      <c r="G662" s="126">
        <v>6.9309266512980775E-3</v>
      </c>
    </row>
    <row r="663" spans="1:7" hidden="1">
      <c r="A663" s="1">
        <f>COUNTIF($B$1:B663,$A$1)</f>
        <v>14</v>
      </c>
      <c r="B663" s="1" t="s">
        <v>448</v>
      </c>
      <c r="C663" s="118" t="s">
        <v>370</v>
      </c>
      <c r="D663" s="5" t="str">
        <f t="shared" si="11"/>
        <v>Riohacha73 Publicidad y estudios de mercado</v>
      </c>
      <c r="E663" s="118" t="s">
        <v>4</v>
      </c>
      <c r="F663" s="118" t="s">
        <v>83</v>
      </c>
      <c r="G663" s="126">
        <v>0.23533493742343506</v>
      </c>
    </row>
    <row r="664" spans="1:7" hidden="1">
      <c r="A664" s="1">
        <f>COUNTIF($B$1:B664,$A$1)</f>
        <v>14</v>
      </c>
      <c r="B664" s="1" t="s">
        <v>448</v>
      </c>
      <c r="C664" s="118" t="s">
        <v>370</v>
      </c>
      <c r="D664" s="5" t="str">
        <f t="shared" si="11"/>
        <v>Riohacha74 Otras actividades profesionales, científicas y técnicas</v>
      </c>
      <c r="E664" s="118" t="s">
        <v>4</v>
      </c>
      <c r="F664" s="118" t="s">
        <v>84</v>
      </c>
      <c r="G664" s="126">
        <v>0.46419577552311631</v>
      </c>
    </row>
    <row r="665" spans="1:7" hidden="1">
      <c r="A665" s="1">
        <f>COUNTIF($B$1:B665,$A$1)</f>
        <v>14</v>
      </c>
      <c r="B665" s="1" t="s">
        <v>448</v>
      </c>
      <c r="C665" s="118" t="s">
        <v>370</v>
      </c>
      <c r="D665" s="5" t="str">
        <f t="shared" si="11"/>
        <v>Riohacha75 Actividades veterinarias</v>
      </c>
      <c r="E665" s="118" t="s">
        <v>4</v>
      </c>
      <c r="F665" s="118" t="s">
        <v>85</v>
      </c>
      <c r="G665" s="126">
        <v>2.4549527911184407E-2</v>
      </c>
    </row>
    <row r="666" spans="1:7" hidden="1">
      <c r="A666" s="1">
        <f>COUNTIF($B$1:B666,$A$1)</f>
        <v>14</v>
      </c>
      <c r="B666" s="1" t="s">
        <v>448</v>
      </c>
      <c r="C666" s="118" t="s">
        <v>370</v>
      </c>
      <c r="D666" s="5" t="str">
        <f t="shared" si="11"/>
        <v>Riohacha77 Actividades de alquiler y arrendamiento</v>
      </c>
      <c r="E666" s="118" t="s">
        <v>4</v>
      </c>
      <c r="F666" s="118" t="s">
        <v>86</v>
      </c>
      <c r="G666" s="126">
        <v>0.36565701862646544</v>
      </c>
    </row>
    <row r="667" spans="1:7" hidden="1">
      <c r="A667" s="1">
        <f>COUNTIF($B$1:B667,$A$1)</f>
        <v>14</v>
      </c>
      <c r="B667" s="1" t="s">
        <v>448</v>
      </c>
      <c r="C667" s="118" t="s">
        <v>370</v>
      </c>
      <c r="D667" s="5" t="str">
        <f t="shared" si="11"/>
        <v>Riohacha78 Actividades de empleo</v>
      </c>
      <c r="E667" s="118" t="s">
        <v>4</v>
      </c>
      <c r="F667" s="118" t="s">
        <v>87</v>
      </c>
      <c r="G667" s="126">
        <v>6.8730396230680307E-2</v>
      </c>
    </row>
    <row r="668" spans="1:7" hidden="1">
      <c r="A668" s="1">
        <f>COUNTIF($B$1:B668,$A$1)</f>
        <v>14</v>
      </c>
      <c r="B668" s="1" t="s">
        <v>448</v>
      </c>
      <c r="C668" s="118" t="s">
        <v>370</v>
      </c>
      <c r="D668" s="5" t="str">
        <f t="shared" si="11"/>
        <v>Riohacha79 Actividades de las agencias de viajes, operadores turísticos, servicios de reserva y actividades relacionadas</v>
      </c>
      <c r="E668" s="118" t="s">
        <v>4</v>
      </c>
      <c r="F668" s="118" t="s">
        <v>88</v>
      </c>
      <c r="G668" s="126">
        <v>7.8293997719725617E-2</v>
      </c>
    </row>
    <row r="669" spans="1:7" hidden="1">
      <c r="A669" s="1">
        <f>COUNTIF($B$1:B669,$A$1)</f>
        <v>14</v>
      </c>
      <c r="B669" s="1" t="s">
        <v>448</v>
      </c>
      <c r="C669" s="118" t="s">
        <v>370</v>
      </c>
      <c r="D669" s="5" t="str">
        <f t="shared" si="11"/>
        <v>Riohacha80 Actividades de seguridad e investigación privada</v>
      </c>
      <c r="E669" s="118" t="s">
        <v>4</v>
      </c>
      <c r="F669" s="118" t="s">
        <v>89</v>
      </c>
      <c r="G669" s="126">
        <v>0.43943911004634872</v>
      </c>
    </row>
    <row r="670" spans="1:7" hidden="1">
      <c r="A670" s="1">
        <f>COUNTIF($B$1:B670,$A$1)</f>
        <v>14</v>
      </c>
      <c r="B670" s="1" t="s">
        <v>448</v>
      </c>
      <c r="C670" s="118" t="s">
        <v>370</v>
      </c>
      <c r="D670" s="5" t="str">
        <f t="shared" si="11"/>
        <v>Riohacha81 Actividades de servicios a edificios y paisajismo (jardines, zonas verdes)</v>
      </c>
      <c r="E670" s="118" t="s">
        <v>4</v>
      </c>
      <c r="F670" s="118" t="s">
        <v>90</v>
      </c>
      <c r="G670" s="126">
        <v>0.73682149188366386</v>
      </c>
    </row>
    <row r="671" spans="1:7" hidden="1">
      <c r="A671" s="1">
        <f>COUNTIF($B$1:B671,$A$1)</f>
        <v>14</v>
      </c>
      <c r="B671" s="1" t="s">
        <v>448</v>
      </c>
      <c r="C671" s="118" t="s">
        <v>370</v>
      </c>
      <c r="D671" s="5" t="str">
        <f t="shared" si="11"/>
        <v>Riohacha82 Actividades administrativas y de apoyo de oficina y otras actividades de apoyo a las empresas</v>
      </c>
      <c r="E671" s="118" t="s">
        <v>4</v>
      </c>
      <c r="F671" s="118" t="s">
        <v>91</v>
      </c>
      <c r="G671" s="126">
        <v>0.21412111749430232</v>
      </c>
    </row>
    <row r="672" spans="1:7" hidden="1">
      <c r="A672" s="1">
        <f>COUNTIF($B$1:B672,$A$1)</f>
        <v>14</v>
      </c>
      <c r="B672" s="1" t="s">
        <v>449</v>
      </c>
      <c r="C672" s="118" t="s">
        <v>370</v>
      </c>
      <c r="D672" s="5" t="str">
        <f t="shared" si="11"/>
        <v>Riohacha84 Administración pública y defensa; planes de seguridad social de afiliación obligatoria</v>
      </c>
      <c r="E672" s="118" t="s">
        <v>5</v>
      </c>
      <c r="F672" s="118" t="s">
        <v>92</v>
      </c>
      <c r="G672" s="126">
        <v>4.1044640771420617</v>
      </c>
    </row>
    <row r="673" spans="1:7" hidden="1">
      <c r="A673" s="1">
        <f>COUNTIF($B$1:B673,$A$1)</f>
        <v>14</v>
      </c>
      <c r="B673" s="1" t="s">
        <v>449</v>
      </c>
      <c r="C673" s="118" t="s">
        <v>370</v>
      </c>
      <c r="D673" s="5" t="str">
        <f t="shared" si="11"/>
        <v>Riohacha85 Educación</v>
      </c>
      <c r="E673" s="118" t="s">
        <v>5</v>
      </c>
      <c r="F673" s="118" t="s">
        <v>93</v>
      </c>
      <c r="G673" s="126">
        <v>7.0578643569075297</v>
      </c>
    </row>
    <row r="674" spans="1:7" hidden="1">
      <c r="A674" s="1">
        <f>COUNTIF($B$1:B674,$A$1)</f>
        <v>14</v>
      </c>
      <c r="B674" s="1" t="s">
        <v>449</v>
      </c>
      <c r="C674" s="118" t="s">
        <v>370</v>
      </c>
      <c r="D674" s="5" t="str">
        <f t="shared" si="11"/>
        <v>Riohacha86 Actividades de atención de la salud humana</v>
      </c>
      <c r="E674" s="118" t="s">
        <v>5</v>
      </c>
      <c r="F674" s="118" t="s">
        <v>94</v>
      </c>
      <c r="G674" s="126">
        <v>3.6299228085242712</v>
      </c>
    </row>
    <row r="675" spans="1:7" hidden="1">
      <c r="A675" s="1">
        <f>COUNTIF($B$1:B675,$A$1)</f>
        <v>14</v>
      </c>
      <c r="B675" s="1" t="s">
        <v>449</v>
      </c>
      <c r="C675" s="118" t="s">
        <v>370</v>
      </c>
      <c r="D675" s="5" t="str">
        <f t="shared" si="11"/>
        <v>Riohacha87 Actividades de atención residencial medicalizada</v>
      </c>
      <c r="E675" s="118" t="s">
        <v>5</v>
      </c>
      <c r="F675" s="118" t="s">
        <v>95</v>
      </c>
      <c r="G675" s="126">
        <v>4.049059795692758E-3</v>
      </c>
    </row>
    <row r="676" spans="1:7" hidden="1">
      <c r="A676" s="1">
        <f>COUNTIF($B$1:B676,$A$1)</f>
        <v>14</v>
      </c>
      <c r="B676" s="1" t="s">
        <v>449</v>
      </c>
      <c r="C676" s="118" t="s">
        <v>370</v>
      </c>
      <c r="D676" s="5" t="str">
        <f t="shared" si="11"/>
        <v>Riohacha88 Actividades de asistencia social sin alojamiento</v>
      </c>
      <c r="E676" s="118" t="s">
        <v>5</v>
      </c>
      <c r="F676" s="118" t="s">
        <v>96</v>
      </c>
      <c r="G676" s="126">
        <v>1.6591675018825696</v>
      </c>
    </row>
    <row r="677" spans="1:7" hidden="1">
      <c r="A677" s="1">
        <f>COUNTIF($B$1:B677,$A$1)</f>
        <v>14</v>
      </c>
      <c r="B677" s="1" t="s">
        <v>450</v>
      </c>
      <c r="C677" s="118" t="s">
        <v>370</v>
      </c>
      <c r="D677" s="5" t="str">
        <f t="shared" si="11"/>
        <v>Riohacha01 Agricultura, ganadería, caza y actividades de servicios conexas</v>
      </c>
      <c r="E677" s="118" t="s">
        <v>6</v>
      </c>
      <c r="F677" s="118" t="s">
        <v>19</v>
      </c>
      <c r="G677" s="126">
        <v>0.75613218497235046</v>
      </c>
    </row>
    <row r="678" spans="1:7" hidden="1">
      <c r="A678" s="1">
        <f>COUNTIF($B$1:B678,$A$1)</f>
        <v>14</v>
      </c>
      <c r="B678" s="1" t="s">
        <v>450</v>
      </c>
      <c r="C678" s="118" t="s">
        <v>370</v>
      </c>
      <c r="D678" s="5" t="str">
        <f t="shared" si="11"/>
        <v>Riohacha02 Silvicultura y extracción de madera</v>
      </c>
      <c r="E678" s="118" t="s">
        <v>6</v>
      </c>
      <c r="F678" s="118" t="s">
        <v>20</v>
      </c>
      <c r="G678" s="126">
        <v>1.1742576992965709E-2</v>
      </c>
    </row>
    <row r="679" spans="1:7" hidden="1">
      <c r="A679" s="1">
        <f>COUNTIF($B$1:B679,$A$1)</f>
        <v>14</v>
      </c>
      <c r="B679" s="1" t="s">
        <v>450</v>
      </c>
      <c r="C679" s="118" t="s">
        <v>370</v>
      </c>
      <c r="D679" s="5" t="str">
        <f t="shared" si="11"/>
        <v>Riohacha03 Pesca y acuicultura</v>
      </c>
      <c r="E679" s="118" t="s">
        <v>6</v>
      </c>
      <c r="F679" s="118" t="s">
        <v>21</v>
      </c>
      <c r="G679" s="126">
        <v>0.53397521308146123</v>
      </c>
    </row>
    <row r="680" spans="1:7" hidden="1">
      <c r="A680" s="1">
        <f>COUNTIF($B$1:B680,$A$1)</f>
        <v>14</v>
      </c>
      <c r="B680" s="1" t="s">
        <v>451</v>
      </c>
      <c r="C680" s="118" t="s">
        <v>370</v>
      </c>
      <c r="D680" s="5" t="str">
        <f t="shared" si="11"/>
        <v>Riohacha55 Alojamiento</v>
      </c>
      <c r="E680" s="118" t="s">
        <v>7</v>
      </c>
      <c r="F680" s="118" t="s">
        <v>67</v>
      </c>
      <c r="G680" s="126">
        <v>0.96984874253151554</v>
      </c>
    </row>
    <row r="681" spans="1:7" hidden="1">
      <c r="A681" s="1">
        <f>COUNTIF($B$1:B681,$A$1)</f>
        <v>14</v>
      </c>
      <c r="B681" s="1" t="s">
        <v>451</v>
      </c>
      <c r="C681" s="118" t="s">
        <v>370</v>
      </c>
      <c r="D681" s="5" t="str">
        <f t="shared" si="11"/>
        <v>Riohacha56 Actividades de servicios de comidas y bebidas</v>
      </c>
      <c r="E681" s="118" t="s">
        <v>7</v>
      </c>
      <c r="F681" s="118" t="s">
        <v>68</v>
      </c>
      <c r="G681" s="126">
        <v>7.3693253390342441</v>
      </c>
    </row>
    <row r="682" spans="1:7" hidden="1">
      <c r="A682" s="1">
        <f>COUNTIF($B$1:B682,$A$1)</f>
        <v>14</v>
      </c>
      <c r="B682" s="1" t="s">
        <v>452</v>
      </c>
      <c r="C682" s="118" t="s">
        <v>370</v>
      </c>
      <c r="D682" s="5" t="str">
        <f t="shared" si="11"/>
        <v>Riohacha45 Comercio, mantenimiento y reparación de vehículos automotores y motocicletas, sus partes, piezas y accesorios</v>
      </c>
      <c r="E682" s="118" t="s">
        <v>8</v>
      </c>
      <c r="F682" s="118" t="s">
        <v>59</v>
      </c>
      <c r="G682" s="126">
        <v>3.187426472066142</v>
      </c>
    </row>
    <row r="683" spans="1:7" hidden="1">
      <c r="A683" s="1">
        <f>COUNTIF($B$1:B683,$A$1)</f>
        <v>14</v>
      </c>
      <c r="B683" s="1" t="s">
        <v>452</v>
      </c>
      <c r="C683" s="118" t="s">
        <v>370</v>
      </c>
      <c r="D683" s="5" t="str">
        <f t="shared" si="11"/>
        <v>Riohacha46 Comercio al por mayor y en comisión o por contrata, excepto el comercio de vehículos automotores y motocicletas</v>
      </c>
      <c r="E683" s="118" t="s">
        <v>8</v>
      </c>
      <c r="F683" s="118" t="s">
        <v>60</v>
      </c>
      <c r="G683" s="126">
        <v>0.94787890804634911</v>
      </c>
    </row>
    <row r="684" spans="1:7" hidden="1">
      <c r="A684" s="1">
        <f>COUNTIF($B$1:B684,$A$1)</f>
        <v>14</v>
      </c>
      <c r="B684" s="1" t="s">
        <v>452</v>
      </c>
      <c r="C684" s="118" t="s">
        <v>370</v>
      </c>
      <c r="D684" s="5" t="str">
        <f t="shared" si="11"/>
        <v>Riohacha47 Comercio al por menor (incluso el comercio al por menor de combustibles), excepto el de vehículos automotores y motocicletas</v>
      </c>
      <c r="E684" s="118" t="s">
        <v>8</v>
      </c>
      <c r="F684" s="118" t="s">
        <v>61</v>
      </c>
      <c r="G684" s="126">
        <v>16.521337228297995</v>
      </c>
    </row>
    <row r="685" spans="1:7" hidden="1">
      <c r="A685" s="1">
        <f>COUNTIF($B$1:B685,$A$1)</f>
        <v>14</v>
      </c>
      <c r="B685" s="1" t="s">
        <v>453</v>
      </c>
      <c r="C685" s="118" t="s">
        <v>370</v>
      </c>
      <c r="D685" s="5" t="str">
        <f t="shared" si="11"/>
        <v>Riohacha41 Construcción de edificios</v>
      </c>
      <c r="E685" s="118" t="s">
        <v>9</v>
      </c>
      <c r="F685" s="118" t="s">
        <v>56</v>
      </c>
      <c r="G685" s="126">
        <v>4.4903734231012846</v>
      </c>
    </row>
    <row r="686" spans="1:7" hidden="1">
      <c r="A686" s="1">
        <f>COUNTIF($B$1:B686,$A$1)</f>
        <v>14</v>
      </c>
      <c r="B686" s="1" t="s">
        <v>453</v>
      </c>
      <c r="C686" s="118" t="s">
        <v>370</v>
      </c>
      <c r="D686" s="5" t="str">
        <f t="shared" si="11"/>
        <v>Riohacha42 Obras de ingeniería civil</v>
      </c>
      <c r="E686" s="118" t="s">
        <v>9</v>
      </c>
      <c r="F686" s="118" t="s">
        <v>57</v>
      </c>
      <c r="G686" s="126">
        <v>1.1965185143900945</v>
      </c>
    </row>
    <row r="687" spans="1:7" hidden="1">
      <c r="A687" s="1">
        <f>COUNTIF($B$1:B687,$A$1)</f>
        <v>14</v>
      </c>
      <c r="B687" s="1" t="s">
        <v>453</v>
      </c>
      <c r="C687" s="118" t="s">
        <v>370</v>
      </c>
      <c r="D687" s="5" t="str">
        <f t="shared" si="11"/>
        <v>Riohacha43 Actividades especializadas para la construcción de edificios y obras de ingeniería civil</v>
      </c>
      <c r="E687" s="118" t="s">
        <v>9</v>
      </c>
      <c r="F687" s="118" t="s">
        <v>58</v>
      </c>
      <c r="G687" s="126">
        <v>1.1140924406657027</v>
      </c>
    </row>
    <row r="688" spans="1:7" hidden="1">
      <c r="A688" s="1">
        <f>COUNTIF($B$1:B688,$A$1)</f>
        <v>14</v>
      </c>
      <c r="B688" s="1" t="s">
        <v>454</v>
      </c>
      <c r="C688" s="118" t="s">
        <v>370</v>
      </c>
      <c r="D688" s="5" t="str">
        <f t="shared" si="11"/>
        <v>Riohacha05 Extracción de carbón de piedra y lignito</v>
      </c>
      <c r="E688" s="118" t="s">
        <v>10</v>
      </c>
      <c r="F688" s="118" t="s">
        <v>22</v>
      </c>
      <c r="G688" s="126">
        <v>1.6192609601390491</v>
      </c>
    </row>
    <row r="689" spans="1:7" hidden="1">
      <c r="A689" s="1">
        <f>COUNTIF($B$1:B689,$A$1)</f>
        <v>14</v>
      </c>
      <c r="B689" s="1" t="s">
        <v>454</v>
      </c>
      <c r="C689" s="118" t="s">
        <v>370</v>
      </c>
      <c r="D689" s="5" t="str">
        <f t="shared" si="11"/>
        <v>Riohacha06 Extracción de petróleo crudo y gas natural</v>
      </c>
      <c r="E689" s="118" t="s">
        <v>10</v>
      </c>
      <c r="F689" s="118" t="s">
        <v>23</v>
      </c>
      <c r="G689" s="126">
        <v>0.10425853841800282</v>
      </c>
    </row>
    <row r="690" spans="1:7" hidden="1">
      <c r="A690" s="1">
        <f>COUNTIF($B$1:B690,$A$1)</f>
        <v>14</v>
      </c>
      <c r="B690" s="1" t="s">
        <v>454</v>
      </c>
      <c r="C690" s="118" t="s">
        <v>370</v>
      </c>
      <c r="D690" s="5" t="str">
        <f t="shared" si="11"/>
        <v>Riohacha08 Extracción de otras minas y canteras</v>
      </c>
      <c r="E690" s="118" t="s">
        <v>10</v>
      </c>
      <c r="F690" s="118" t="s">
        <v>25</v>
      </c>
      <c r="G690" s="126">
        <v>1.3988524729931376E-2</v>
      </c>
    </row>
    <row r="691" spans="1:7" hidden="1">
      <c r="A691" s="1">
        <f>COUNTIF($B$1:B691,$A$1)</f>
        <v>14</v>
      </c>
      <c r="B691" s="1" t="s">
        <v>454</v>
      </c>
      <c r="C691" s="118" t="s">
        <v>370</v>
      </c>
      <c r="D691" s="5" t="str">
        <f t="shared" si="11"/>
        <v>Riohacha09 Actividades de servicios de apoyo para la explotación de minas</v>
      </c>
      <c r="E691" s="118" t="s">
        <v>10</v>
      </c>
      <c r="F691" s="118" t="s">
        <v>26</v>
      </c>
      <c r="G691" s="126">
        <v>2.5051434202476321E-2</v>
      </c>
    </row>
    <row r="692" spans="1:7" hidden="1">
      <c r="A692" s="1">
        <f>COUNTIF($B$1:B692,$A$1)</f>
        <v>14</v>
      </c>
      <c r="B692" s="1" t="s">
        <v>455</v>
      </c>
      <c r="C692" s="118" t="s">
        <v>370</v>
      </c>
      <c r="D692" s="5" t="str">
        <f t="shared" si="11"/>
        <v>Riohacha10 Elaboración de productos alimenticios</v>
      </c>
      <c r="E692" s="118" t="s">
        <v>11</v>
      </c>
      <c r="F692" s="118" t="s">
        <v>27</v>
      </c>
      <c r="G692" s="126">
        <v>1.0134957553884907</v>
      </c>
    </row>
    <row r="693" spans="1:7" hidden="1">
      <c r="A693" s="1">
        <f>COUNTIF($B$1:B693,$A$1)</f>
        <v>14</v>
      </c>
      <c r="B693" s="1" t="s">
        <v>455</v>
      </c>
      <c r="C693" s="118" t="s">
        <v>370</v>
      </c>
      <c r="D693" s="5" t="str">
        <f t="shared" si="11"/>
        <v>Riohacha11 Elaboración de bebidas</v>
      </c>
      <c r="E693" s="118" t="s">
        <v>11</v>
      </c>
      <c r="F693" s="118" t="s">
        <v>28</v>
      </c>
      <c r="G693" s="126">
        <v>0.70988198055558205</v>
      </c>
    </row>
    <row r="694" spans="1:7" hidden="1">
      <c r="A694" s="1">
        <f>COUNTIF($B$1:B694,$A$1)</f>
        <v>14</v>
      </c>
      <c r="B694" s="1" t="s">
        <v>455</v>
      </c>
      <c r="C694" s="118" t="s">
        <v>370</v>
      </c>
      <c r="D694" s="5" t="str">
        <f t="shared" si="11"/>
        <v>Riohacha13 Fabricación de productos textiles</v>
      </c>
      <c r="E694" s="118" t="s">
        <v>11</v>
      </c>
      <c r="F694" s="118" t="s">
        <v>30</v>
      </c>
      <c r="G694" s="126">
        <v>0.85668411069686157</v>
      </c>
    </row>
    <row r="695" spans="1:7" hidden="1">
      <c r="A695" s="1">
        <f>COUNTIF($B$1:B695,$A$1)</f>
        <v>14</v>
      </c>
      <c r="B695" s="1" t="s">
        <v>455</v>
      </c>
      <c r="C695" s="118" t="s">
        <v>370</v>
      </c>
      <c r="D695" s="5" t="str">
        <f t="shared" si="11"/>
        <v>Riohacha14 Confección de prendas de vestir</v>
      </c>
      <c r="E695" s="118" t="s">
        <v>11</v>
      </c>
      <c r="F695" s="118" t="s">
        <v>31</v>
      </c>
      <c r="G695" s="126">
        <v>0.88801565122132065</v>
      </c>
    </row>
    <row r="696" spans="1:7" hidden="1">
      <c r="A696" s="1">
        <f>COUNTIF($B$1:B696,$A$1)</f>
        <v>14</v>
      </c>
      <c r="B696" s="1" t="s">
        <v>455</v>
      </c>
      <c r="C696" s="118" t="s">
        <v>370</v>
      </c>
      <c r="D696" s="5" t="str">
        <f t="shared" si="11"/>
        <v>Riohacha15 Curtido y recurtido de cueros; fabricación de calzado; fabricación de artículos de viaje, maletas, bolsos de mano y artículos similares, y fabricación de artículos de talabartería y guarnicionería; adobo y teñido de pieles</v>
      </c>
      <c r="E696" s="118" t="s">
        <v>11</v>
      </c>
      <c r="F696" s="118" t="s">
        <v>32</v>
      </c>
      <c r="G696" s="126">
        <v>0.90567057954890251</v>
      </c>
    </row>
    <row r="697" spans="1:7" hidden="1">
      <c r="A697" s="1">
        <f>COUNTIF($B$1:B697,$A$1)</f>
        <v>14</v>
      </c>
      <c r="B697" s="1" t="s">
        <v>455</v>
      </c>
      <c r="C697" s="118" t="s">
        <v>370</v>
      </c>
      <c r="D697" s="5" t="str">
        <f t="shared" si="11"/>
        <v>Riohacha16 Transformación de la madera y fabricación de productos de madera y de corcho, excepto muebles; fabricación de artículos de cestería y espartería</v>
      </c>
      <c r="E697" s="118" t="s">
        <v>11</v>
      </c>
      <c r="F697" s="118" t="s">
        <v>33</v>
      </c>
      <c r="G697" s="126">
        <v>0.13395977006956813</v>
      </c>
    </row>
    <row r="698" spans="1:7" hidden="1">
      <c r="A698" s="1">
        <f>COUNTIF($B$1:B698,$A$1)</f>
        <v>14</v>
      </c>
      <c r="B698" s="1" t="s">
        <v>455</v>
      </c>
      <c r="C698" s="118" t="s">
        <v>370</v>
      </c>
      <c r="D698" s="5" t="str">
        <f t="shared" si="11"/>
        <v>Riohacha18 Actividades de impresión y de producción de copias a partir de grabaciones originales</v>
      </c>
      <c r="E698" s="118" t="s">
        <v>11</v>
      </c>
      <c r="F698" s="118" t="s">
        <v>35</v>
      </c>
      <c r="G698" s="126">
        <v>6.0282080682554286E-2</v>
      </c>
    </row>
    <row r="699" spans="1:7" hidden="1">
      <c r="A699" s="1">
        <f>COUNTIF($B$1:B699,$A$1)</f>
        <v>14</v>
      </c>
      <c r="B699" s="1" t="s">
        <v>455</v>
      </c>
      <c r="C699" s="118" t="s">
        <v>370</v>
      </c>
      <c r="D699" s="5" t="str">
        <f t="shared" si="11"/>
        <v>Riohacha20 Fabricación de sustancias y productos químicos</v>
      </c>
      <c r="E699" s="118" t="s">
        <v>11</v>
      </c>
      <c r="F699" s="118" t="s">
        <v>37</v>
      </c>
      <c r="G699" s="126">
        <v>5.2053039444240279E-2</v>
      </c>
    </row>
    <row r="700" spans="1:7" hidden="1">
      <c r="A700" s="1">
        <f>COUNTIF($B$1:B700,$A$1)</f>
        <v>14</v>
      </c>
      <c r="B700" s="1" t="s">
        <v>455</v>
      </c>
      <c r="C700" s="118" t="s">
        <v>370</v>
      </c>
      <c r="D700" s="5" t="str">
        <f t="shared" si="11"/>
        <v>Riohacha21 Fabricación de productos farmacéuticos, sustancias químicas medicinales y productos botánicos de uso farmacéutico</v>
      </c>
      <c r="E700" s="118" t="s">
        <v>11</v>
      </c>
      <c r="F700" s="118" t="s">
        <v>38</v>
      </c>
      <c r="G700" s="126">
        <v>2.1239437560795885E-2</v>
      </c>
    </row>
    <row r="701" spans="1:7" hidden="1">
      <c r="A701" s="1">
        <f>COUNTIF($B$1:B701,$A$1)</f>
        <v>14</v>
      </c>
      <c r="B701" s="1" t="s">
        <v>455</v>
      </c>
      <c r="C701" s="118" t="s">
        <v>370</v>
      </c>
      <c r="D701" s="5" t="str">
        <f t="shared" si="11"/>
        <v>Riohacha22 Fabricación de productos de caucho y de plástico</v>
      </c>
      <c r="E701" s="118" t="s">
        <v>11</v>
      </c>
      <c r="F701" s="118" t="s">
        <v>39</v>
      </c>
      <c r="G701" s="126">
        <v>6.5697262530772316E-3</v>
      </c>
    </row>
    <row r="702" spans="1:7" hidden="1">
      <c r="A702" s="1">
        <f>COUNTIF($B$1:B702,$A$1)</f>
        <v>14</v>
      </c>
      <c r="B702" s="1" t="s">
        <v>455</v>
      </c>
      <c r="C702" s="118" t="s">
        <v>370</v>
      </c>
      <c r="D702" s="5" t="str">
        <f t="shared" si="11"/>
        <v>Riohacha23 Fabricación de otros productos minerales no metálicos</v>
      </c>
      <c r="E702" s="118" t="s">
        <v>11</v>
      </c>
      <c r="F702" s="118" t="s">
        <v>40</v>
      </c>
      <c r="G702" s="126">
        <v>0.38579390212136716</v>
      </c>
    </row>
    <row r="703" spans="1:7" hidden="1">
      <c r="A703" s="1">
        <f>COUNTIF($B$1:B703,$A$1)</f>
        <v>14</v>
      </c>
      <c r="B703" s="1" t="s">
        <v>455</v>
      </c>
      <c r="C703" s="118" t="s">
        <v>370</v>
      </c>
      <c r="D703" s="5" t="str">
        <f t="shared" si="11"/>
        <v>Riohacha24 Fabricación de productos metalúrgicos básicos</v>
      </c>
      <c r="E703" s="118" t="s">
        <v>11</v>
      </c>
      <c r="F703" s="118" t="s">
        <v>41</v>
      </c>
      <c r="G703" s="126">
        <v>7.7094632197411167E-2</v>
      </c>
    </row>
    <row r="704" spans="1:7" hidden="1">
      <c r="A704" s="1">
        <f>COUNTIF($B$1:B704,$A$1)</f>
        <v>14</v>
      </c>
      <c r="B704" s="1" t="s">
        <v>455</v>
      </c>
      <c r="C704" s="118" t="s">
        <v>370</v>
      </c>
      <c r="D704" s="5" t="str">
        <f t="shared" si="11"/>
        <v>Riohacha25 Fabricación de productos elaborados de metal, excepto maquinaria y equipo</v>
      </c>
      <c r="E704" s="118" t="s">
        <v>11</v>
      </c>
      <c r="F704" s="118" t="s">
        <v>42</v>
      </c>
      <c r="G704" s="126">
        <v>0.70254163829932192</v>
      </c>
    </row>
    <row r="705" spans="1:7" hidden="1">
      <c r="A705" s="1">
        <f>COUNTIF($B$1:B705,$A$1)</f>
        <v>14</v>
      </c>
      <c r="B705" s="1" t="s">
        <v>455</v>
      </c>
      <c r="C705" s="118" t="s">
        <v>370</v>
      </c>
      <c r="D705" s="5" t="str">
        <f t="shared" si="11"/>
        <v>Riohacha27 Fabricación de aparatos y equipo eléctrico</v>
      </c>
      <c r="E705" s="118" t="s">
        <v>11</v>
      </c>
      <c r="F705" s="118" t="s">
        <v>44</v>
      </c>
      <c r="G705" s="126">
        <v>1.8517771686216919E-2</v>
      </c>
    </row>
    <row r="706" spans="1:7" hidden="1">
      <c r="A706" s="1">
        <f>COUNTIF($B$1:B706,$A$1)</f>
        <v>14</v>
      </c>
      <c r="B706" s="1" t="s">
        <v>455</v>
      </c>
      <c r="C706" s="118" t="s">
        <v>370</v>
      </c>
      <c r="D706" s="5" t="str">
        <f t="shared" si="11"/>
        <v>Riohacha28 Fabricación de maquinaria y equipo n.c.p.</v>
      </c>
      <c r="E706" s="118" t="s">
        <v>11</v>
      </c>
      <c r="F706" s="118" t="s">
        <v>45</v>
      </c>
      <c r="G706" s="126">
        <v>7.2388162522543228E-3</v>
      </c>
    </row>
    <row r="707" spans="1:7" hidden="1">
      <c r="A707" s="1">
        <f>COUNTIF($B$1:B707,$A$1)</f>
        <v>14</v>
      </c>
      <c r="B707" s="1" t="s">
        <v>455</v>
      </c>
      <c r="C707" s="118" t="s">
        <v>370</v>
      </c>
      <c r="D707" s="5" t="str">
        <f t="shared" si="11"/>
        <v>Riohacha29 Fabricación de vehículos automotores, remolques y semirremolques</v>
      </c>
      <c r="E707" s="118" t="s">
        <v>11</v>
      </c>
      <c r="F707" s="118" t="s">
        <v>46</v>
      </c>
      <c r="G707" s="126">
        <v>2.2741751294359264E-2</v>
      </c>
    </row>
    <row r="708" spans="1:7" hidden="1">
      <c r="A708" s="1">
        <f>COUNTIF($B$1:B708,$A$1)</f>
        <v>14</v>
      </c>
      <c r="B708" s="1" t="s">
        <v>455</v>
      </c>
      <c r="C708" s="118" t="s">
        <v>370</v>
      </c>
      <c r="D708" s="5" t="str">
        <f t="shared" si="11"/>
        <v>Riohacha30 Fabricación de otros tipos de equipo de transporte</v>
      </c>
      <c r="E708" s="118" t="s">
        <v>11</v>
      </c>
      <c r="F708" s="118" t="s">
        <v>47</v>
      </c>
      <c r="G708" s="126">
        <v>3.5678395581332623E-2</v>
      </c>
    </row>
    <row r="709" spans="1:7" hidden="1">
      <c r="A709" s="1">
        <f>COUNTIF($B$1:B709,$A$1)</f>
        <v>14</v>
      </c>
      <c r="B709" s="1" t="s">
        <v>455</v>
      </c>
      <c r="C709" s="118" t="s">
        <v>370</v>
      </c>
      <c r="D709" s="5" t="str">
        <f t="shared" si="11"/>
        <v>Riohacha31 Fabricación de muebles, colchones y somieres</v>
      </c>
      <c r="E709" s="118" t="s">
        <v>11</v>
      </c>
      <c r="F709" s="118" t="s">
        <v>48</v>
      </c>
      <c r="G709" s="126">
        <v>0.55677868034454814</v>
      </c>
    </row>
    <row r="710" spans="1:7" hidden="1">
      <c r="A710" s="1">
        <f>COUNTIF($B$1:B710,$A$1)</f>
        <v>14</v>
      </c>
      <c r="B710" s="1" t="s">
        <v>455</v>
      </c>
      <c r="C710" s="118" t="s">
        <v>370</v>
      </c>
      <c r="D710" s="5" t="str">
        <f t="shared" si="11"/>
        <v>Riohacha32 Otras industrias manufactureras</v>
      </c>
      <c r="E710" s="118" t="s">
        <v>11</v>
      </c>
      <c r="F710" s="118" t="s">
        <v>49</v>
      </c>
      <c r="G710" s="126">
        <v>0.82368168085787252</v>
      </c>
    </row>
    <row r="711" spans="1:7" hidden="1">
      <c r="A711" s="1">
        <f>COUNTIF($B$1:B711,$A$1)</f>
        <v>14</v>
      </c>
      <c r="B711" s="1" t="s">
        <v>455</v>
      </c>
      <c r="C711" s="118" t="s">
        <v>370</v>
      </c>
      <c r="D711" s="5" t="str">
        <f t="shared" ref="D711:D774" si="12">C711&amp;F711</f>
        <v>Riohacha33 Instalación, mantenimiento y reparación especializado de maquinaria y equipo</v>
      </c>
      <c r="E711" s="118" t="s">
        <v>11</v>
      </c>
      <c r="F711" s="118" t="s">
        <v>50</v>
      </c>
      <c r="G711" s="126">
        <v>0.22294351258112219</v>
      </c>
    </row>
    <row r="712" spans="1:7" hidden="1">
      <c r="A712" s="1">
        <f>COUNTIF($B$1:B712,$A$1)</f>
        <v>14</v>
      </c>
      <c r="B712" s="1" t="s">
        <v>456</v>
      </c>
      <c r="C712" s="118" t="s">
        <v>370</v>
      </c>
      <c r="D712" s="5" t="str">
        <f t="shared" si="12"/>
        <v>Riohacha58 Actividades de edición</v>
      </c>
      <c r="E712" s="118" t="s">
        <v>12</v>
      </c>
      <c r="F712" s="118" t="s">
        <v>69</v>
      </c>
      <c r="G712" s="126">
        <v>1.7708579128999574E-2</v>
      </c>
    </row>
    <row r="713" spans="1:7" hidden="1">
      <c r="A713" s="1">
        <f>COUNTIF($B$1:B713,$A$1)</f>
        <v>14</v>
      </c>
      <c r="B713" s="1" t="s">
        <v>456</v>
      </c>
      <c r="C713" s="118" t="s">
        <v>370</v>
      </c>
      <c r="D713" s="5" t="str">
        <f t="shared" si="12"/>
        <v>Riohacha59 Actividades cinematográficas, de video y producción de programas de televisión, grabación de sonido y edición de música</v>
      </c>
      <c r="E713" s="118" t="s">
        <v>12</v>
      </c>
      <c r="F713" s="118" t="s">
        <v>70</v>
      </c>
      <c r="G713" s="126">
        <v>2.8335114131102665E-2</v>
      </c>
    </row>
    <row r="714" spans="1:7" hidden="1">
      <c r="A714" s="1">
        <f>COUNTIF($B$1:B714,$A$1)</f>
        <v>14</v>
      </c>
      <c r="B714" s="1" t="s">
        <v>456</v>
      </c>
      <c r="C714" s="118" t="s">
        <v>370</v>
      </c>
      <c r="D714" s="5" t="str">
        <f t="shared" si="12"/>
        <v>Riohacha60 Actividades de programación, transmisión y/o difusión</v>
      </c>
      <c r="E714" s="118" t="s">
        <v>12</v>
      </c>
      <c r="F714" s="118" t="s">
        <v>71</v>
      </c>
      <c r="G714" s="126">
        <v>2.4629385022460006E-2</v>
      </c>
    </row>
    <row r="715" spans="1:7" hidden="1">
      <c r="A715" s="1">
        <f>COUNTIF($B$1:B715,$A$1)</f>
        <v>14</v>
      </c>
      <c r="B715" s="1" t="s">
        <v>456</v>
      </c>
      <c r="C715" s="118" t="s">
        <v>370</v>
      </c>
      <c r="D715" s="5" t="str">
        <f t="shared" si="12"/>
        <v>Riohacha61 Telecomunicaciones</v>
      </c>
      <c r="E715" s="118" t="s">
        <v>12</v>
      </c>
      <c r="F715" s="118" t="s">
        <v>72</v>
      </c>
      <c r="G715" s="126">
        <v>1.1092317633603186</v>
      </c>
    </row>
    <row r="716" spans="1:7" hidden="1">
      <c r="A716" s="1">
        <f>COUNTIF($B$1:B716,$A$1)</f>
        <v>14</v>
      </c>
      <c r="B716" s="1" t="s">
        <v>456</v>
      </c>
      <c r="C716" s="118" t="s">
        <v>370</v>
      </c>
      <c r="D716" s="5" t="str">
        <f t="shared" si="12"/>
        <v>Riohacha62 Desarrollo de sistemas informáticos (planificación, análisis, diseño, programación, pruebas), consultoría informática y actividades relacionadas</v>
      </c>
      <c r="E716" s="118" t="s">
        <v>12</v>
      </c>
      <c r="F716" s="118" t="s">
        <v>73</v>
      </c>
      <c r="G716" s="126">
        <v>5.2006849345114819E-2</v>
      </c>
    </row>
    <row r="717" spans="1:7" hidden="1">
      <c r="A717" s="1">
        <f>COUNTIF($B$1:B717,$A$1)</f>
        <v>14</v>
      </c>
      <c r="B717" s="1" t="s">
        <v>456</v>
      </c>
      <c r="C717" s="118" t="s">
        <v>370</v>
      </c>
      <c r="D717" s="5" t="str">
        <f t="shared" si="12"/>
        <v>Riohacha63 Actividades de servicios de información</v>
      </c>
      <c r="E717" s="118" t="s">
        <v>12</v>
      </c>
      <c r="F717" s="118" t="s">
        <v>74</v>
      </c>
      <c r="G717" s="126">
        <v>3.0147243366560019E-2</v>
      </c>
    </row>
    <row r="718" spans="1:7" hidden="1">
      <c r="A718" s="1">
        <f>COUNTIF($B$1:B718,$A$1)</f>
        <v>14</v>
      </c>
      <c r="B718" s="1" t="s">
        <v>457</v>
      </c>
      <c r="C718" s="118" t="s">
        <v>370</v>
      </c>
      <c r="D718" s="5" t="str">
        <f t="shared" si="12"/>
        <v>Riohacha35 Suministro de electricidad, gas, vapor y aire acondicionado</v>
      </c>
      <c r="E718" s="118" t="s">
        <v>14</v>
      </c>
      <c r="F718" s="118" t="s">
        <v>51</v>
      </c>
      <c r="G718" s="126">
        <v>0.50596351359379321</v>
      </c>
    </row>
    <row r="719" spans="1:7" hidden="1">
      <c r="A719" s="1">
        <f>COUNTIF($B$1:B719,$A$1)</f>
        <v>14</v>
      </c>
      <c r="B719" s="1" t="s">
        <v>457</v>
      </c>
      <c r="C719" s="118" t="s">
        <v>370</v>
      </c>
      <c r="D719" s="5" t="str">
        <f t="shared" si="12"/>
        <v>Riohacha36 Captación, tratamiento y distribución de agua</v>
      </c>
      <c r="E719" s="118" t="s">
        <v>14</v>
      </c>
      <c r="F719" s="118" t="s">
        <v>52</v>
      </c>
      <c r="G719" s="126">
        <v>0.22748042006460553</v>
      </c>
    </row>
    <row r="720" spans="1:7" hidden="1">
      <c r="A720" s="1">
        <f>COUNTIF($B$1:B720,$A$1)</f>
        <v>14</v>
      </c>
      <c r="B720" s="1" t="s">
        <v>457</v>
      </c>
      <c r="C720" s="118" t="s">
        <v>370</v>
      </c>
      <c r="D720" s="5" t="str">
        <f t="shared" si="12"/>
        <v>Riohacha38 Recolección, tratamiento y disposición de desechos, recuperación de materiales</v>
      </c>
      <c r="E720" s="118" t="s">
        <v>14</v>
      </c>
      <c r="F720" s="118" t="s">
        <v>54</v>
      </c>
      <c r="G720" s="126">
        <v>0.50553743133049434</v>
      </c>
    </row>
    <row r="721" spans="1:7" hidden="1">
      <c r="A721" s="1">
        <f>COUNTIF($B$1:B721,$A$1)</f>
        <v>14</v>
      </c>
      <c r="B721" s="1" t="s">
        <v>457</v>
      </c>
      <c r="C721" s="118" t="s">
        <v>370</v>
      </c>
      <c r="D721" s="5" t="str">
        <f t="shared" si="12"/>
        <v>Riohacha39 Actividades de saneamiento ambiental y otros servicios de gestión de desechos</v>
      </c>
      <c r="E721" s="118" t="s">
        <v>14</v>
      </c>
      <c r="F721" s="118" t="s">
        <v>55</v>
      </c>
      <c r="G721" s="126">
        <v>5.1939184614139076E-3</v>
      </c>
    </row>
    <row r="722" spans="1:7" hidden="1">
      <c r="A722" s="1">
        <f>COUNTIF($B$1:B722,$A$1)</f>
        <v>14</v>
      </c>
      <c r="B722" s="1" t="s">
        <v>458</v>
      </c>
      <c r="C722" s="118" t="s">
        <v>370</v>
      </c>
      <c r="D722" s="5" t="str">
        <f t="shared" si="12"/>
        <v>Riohacha49 Transporte terrestre; transporte por tuberías</v>
      </c>
      <c r="E722" s="118" t="s">
        <v>15</v>
      </c>
      <c r="F722" s="118" t="s">
        <v>62</v>
      </c>
      <c r="G722" s="126">
        <v>10.207761460645129</v>
      </c>
    </row>
    <row r="723" spans="1:7" hidden="1">
      <c r="A723" s="1">
        <f>COUNTIF($B$1:B723,$A$1)</f>
        <v>14</v>
      </c>
      <c r="B723" s="1" t="s">
        <v>458</v>
      </c>
      <c r="C723" s="118" t="s">
        <v>370</v>
      </c>
      <c r="D723" s="5" t="str">
        <f t="shared" si="12"/>
        <v>Riohacha50 Transporte acuático</v>
      </c>
      <c r="E723" s="118" t="s">
        <v>15</v>
      </c>
      <c r="F723" s="118" t="s">
        <v>63</v>
      </c>
      <c r="G723" s="126">
        <v>3.5044951590596132E-2</v>
      </c>
    </row>
    <row r="724" spans="1:7" hidden="1">
      <c r="A724" s="1">
        <f>COUNTIF($B$1:B724,$A$1)</f>
        <v>14</v>
      </c>
      <c r="B724" s="1" t="s">
        <v>458</v>
      </c>
      <c r="C724" s="118" t="s">
        <v>370</v>
      </c>
      <c r="D724" s="5" t="str">
        <f t="shared" si="12"/>
        <v>Riohacha51 Transporte aéreo</v>
      </c>
      <c r="E724" s="118" t="s">
        <v>15</v>
      </c>
      <c r="F724" s="118" t="s">
        <v>64</v>
      </c>
      <c r="G724" s="126">
        <v>1.2563657477503537E-2</v>
      </c>
    </row>
    <row r="725" spans="1:7" hidden="1">
      <c r="A725" s="1">
        <f>COUNTIF($B$1:B725,$A$1)</f>
        <v>14</v>
      </c>
      <c r="B725" s="1" t="s">
        <v>458</v>
      </c>
      <c r="C725" s="118" t="s">
        <v>370</v>
      </c>
      <c r="D725" s="5" t="str">
        <f t="shared" si="12"/>
        <v>Riohacha52 Almacenamiento y actividades complementarias al transporte</v>
      </c>
      <c r="E725" s="118" t="s">
        <v>15</v>
      </c>
      <c r="F725" s="118" t="s">
        <v>65</v>
      </c>
      <c r="G725" s="126">
        <v>1.2740294185449768</v>
      </c>
    </row>
    <row r="726" spans="1:7" hidden="1">
      <c r="A726" s="1">
        <f>COUNTIF($B$1:B726,$A$1)</f>
        <v>14</v>
      </c>
      <c r="B726" s="1" t="s">
        <v>458</v>
      </c>
      <c r="C726" s="118" t="s">
        <v>370</v>
      </c>
      <c r="D726" s="5" t="str">
        <f t="shared" si="12"/>
        <v>Riohacha53 Correo y servicios de mensajería</v>
      </c>
      <c r="E726" s="118" t="s">
        <v>15</v>
      </c>
      <c r="F726" s="118" t="s">
        <v>66</v>
      </c>
      <c r="G726" s="126">
        <v>0.25173308016547813</v>
      </c>
    </row>
    <row r="727" spans="1:7" hidden="1">
      <c r="A727" s="1">
        <f>COUNTIF($B$1:B727,$A$1)</f>
        <v>14</v>
      </c>
      <c r="B727" s="1" t="s">
        <v>459</v>
      </c>
      <c r="C727" s="118" t="s">
        <v>371</v>
      </c>
      <c r="D727" s="5" t="str">
        <f t="shared" si="12"/>
        <v>Santa Marta68 Actividades inmobiliarias</v>
      </c>
      <c r="E727" s="118" t="s">
        <v>3</v>
      </c>
      <c r="F727" s="118" t="s">
        <v>78</v>
      </c>
      <c r="G727" s="126">
        <v>3.4154852263030828</v>
      </c>
    </row>
    <row r="728" spans="1:7" hidden="1">
      <c r="A728" s="1">
        <f>COUNTIF($B$1:B728,$A$1)</f>
        <v>14</v>
      </c>
      <c r="B728" s="1" t="s">
        <v>460</v>
      </c>
      <c r="C728" s="118" t="s">
        <v>371</v>
      </c>
      <c r="D728" s="5" t="str">
        <f t="shared" si="12"/>
        <v>Santa Marta90 Actividades creativas, artísticas y de entretenimiento</v>
      </c>
      <c r="E728" s="118" t="s">
        <v>1</v>
      </c>
      <c r="F728" s="118" t="s">
        <v>97</v>
      </c>
      <c r="G728" s="126">
        <v>0.57428904208360565</v>
      </c>
    </row>
    <row r="729" spans="1:7" hidden="1">
      <c r="A729" s="1">
        <f>COUNTIF($B$1:B729,$A$1)</f>
        <v>14</v>
      </c>
      <c r="B729" s="1" t="s">
        <v>460</v>
      </c>
      <c r="C729" s="118" t="s">
        <v>371</v>
      </c>
      <c r="D729" s="5" t="str">
        <f t="shared" si="12"/>
        <v>Santa Marta91 Actividades de bibliotecas, archivos, museos y otras actividades culturales</v>
      </c>
      <c r="E729" s="118" t="s">
        <v>1</v>
      </c>
      <c r="F729" s="118" t="s">
        <v>98</v>
      </c>
      <c r="G729" s="126">
        <v>0.17052855138356077</v>
      </c>
    </row>
    <row r="730" spans="1:7" hidden="1">
      <c r="A730" s="1">
        <f>COUNTIF($B$1:B730,$A$1)</f>
        <v>14</v>
      </c>
      <c r="B730" s="1" t="s">
        <v>460</v>
      </c>
      <c r="C730" s="118" t="s">
        <v>371</v>
      </c>
      <c r="D730" s="5" t="str">
        <f t="shared" si="12"/>
        <v>Santa Marta92 Actividades de juegos de azar y apuestas</v>
      </c>
      <c r="E730" s="118" t="s">
        <v>1</v>
      </c>
      <c r="F730" s="118" t="s">
        <v>99</v>
      </c>
      <c r="G730" s="126">
        <v>1.3255769654634655</v>
      </c>
    </row>
    <row r="731" spans="1:7" hidden="1">
      <c r="A731" s="1">
        <f>COUNTIF($B$1:B731,$A$1)</f>
        <v>14</v>
      </c>
      <c r="B731" s="1" t="s">
        <v>460</v>
      </c>
      <c r="C731" s="118" t="s">
        <v>371</v>
      </c>
      <c r="D731" s="5" t="str">
        <f t="shared" si="12"/>
        <v>Santa Marta93 Actividades deportivas y actividades recreativas y de esparcimiento</v>
      </c>
      <c r="E731" s="118" t="s">
        <v>1</v>
      </c>
      <c r="F731" s="118" t="s">
        <v>100</v>
      </c>
      <c r="G731" s="126">
        <v>0.84803195136826037</v>
      </c>
    </row>
    <row r="732" spans="1:7" hidden="1">
      <c r="A732" s="1">
        <f>COUNTIF($B$1:B732,$A$1)</f>
        <v>14</v>
      </c>
      <c r="B732" s="1" t="s">
        <v>460</v>
      </c>
      <c r="C732" s="118" t="s">
        <v>371</v>
      </c>
      <c r="D732" s="5" t="str">
        <f t="shared" si="12"/>
        <v>Santa Marta94 Actividades de asociaciones</v>
      </c>
      <c r="E732" s="118" t="s">
        <v>1</v>
      </c>
      <c r="F732" s="118" t="s">
        <v>101</v>
      </c>
      <c r="G732" s="126">
        <v>1.1564802840584212</v>
      </c>
    </row>
    <row r="733" spans="1:7" hidden="1">
      <c r="A733" s="1">
        <f>COUNTIF($B$1:B733,$A$1)</f>
        <v>14</v>
      </c>
      <c r="B733" s="1" t="s">
        <v>460</v>
      </c>
      <c r="C733" s="118" t="s">
        <v>371</v>
      </c>
      <c r="D733" s="5" t="str">
        <f t="shared" si="12"/>
        <v>Santa Marta95 Mantenimiento y reparación de computadores, efectos personales y enseres domésticos</v>
      </c>
      <c r="E733" s="118" t="s">
        <v>1</v>
      </c>
      <c r="F733" s="118" t="s">
        <v>102</v>
      </c>
      <c r="G733" s="126">
        <v>4.0217375841035148</v>
      </c>
    </row>
    <row r="734" spans="1:7" hidden="1">
      <c r="A734" s="1">
        <f>COUNTIF($B$1:B734,$A$1)</f>
        <v>14</v>
      </c>
      <c r="B734" s="1" t="s">
        <v>460</v>
      </c>
      <c r="C734" s="118" t="s">
        <v>371</v>
      </c>
      <c r="D734" s="5" t="str">
        <f t="shared" si="12"/>
        <v>Santa Marta96 Otras actividades de servicios personales</v>
      </c>
      <c r="E734" s="118" t="s">
        <v>1</v>
      </c>
      <c r="F734" s="118" t="s">
        <v>103</v>
      </c>
      <c r="G734" s="126">
        <v>7.4470427724938819</v>
      </c>
    </row>
    <row r="735" spans="1:7" hidden="1">
      <c r="A735" s="1">
        <f>COUNTIF($B$1:B735,$A$1)</f>
        <v>14</v>
      </c>
      <c r="B735" s="1" t="s">
        <v>460</v>
      </c>
      <c r="C735" s="118" t="s">
        <v>371</v>
      </c>
      <c r="D735" s="5" t="str">
        <f t="shared" si="12"/>
        <v>Santa Marta97 Actividades de los hogares individuales como empleadores de personal doméstico</v>
      </c>
      <c r="E735" s="118" t="s">
        <v>1</v>
      </c>
      <c r="F735" s="118" t="s">
        <v>104</v>
      </c>
      <c r="G735" s="126">
        <v>7.9130982201471181</v>
      </c>
    </row>
    <row r="736" spans="1:7" hidden="1">
      <c r="A736" s="1">
        <f>COUNTIF($B$1:B736,$A$1)</f>
        <v>14</v>
      </c>
      <c r="B736" s="1" t="s">
        <v>460</v>
      </c>
      <c r="C736" s="118" t="s">
        <v>371</v>
      </c>
      <c r="D736" s="5" t="str">
        <f t="shared" si="12"/>
        <v>Santa Marta99 Actividades de organizaciones y entidades extraterritoriales</v>
      </c>
      <c r="E736" s="118" t="s">
        <v>1</v>
      </c>
      <c r="F736" s="118" t="s">
        <v>105</v>
      </c>
      <c r="G736" s="126">
        <v>2.1644965626587596E-2</v>
      </c>
    </row>
    <row r="737" spans="1:7" hidden="1">
      <c r="A737" s="1">
        <f>COUNTIF($B$1:B737,$A$1)</f>
        <v>14</v>
      </c>
      <c r="B737" s="1" t="s">
        <v>461</v>
      </c>
      <c r="C737" s="118" t="s">
        <v>371</v>
      </c>
      <c r="D737" s="5" t="str">
        <f t="shared" si="12"/>
        <v>Santa Marta64 Actividades de servicios financieros, excepto las de seguros y de pensiones</v>
      </c>
      <c r="E737" s="118" t="s">
        <v>2</v>
      </c>
      <c r="F737" s="118" t="s">
        <v>75</v>
      </c>
      <c r="G737" s="126">
        <v>1.4142180054038263</v>
      </c>
    </row>
    <row r="738" spans="1:7" hidden="1">
      <c r="A738" s="1">
        <f>COUNTIF($B$1:B738,$A$1)</f>
        <v>14</v>
      </c>
      <c r="B738" s="1" t="s">
        <v>461</v>
      </c>
      <c r="C738" s="118" t="s">
        <v>371</v>
      </c>
      <c r="D738" s="5" t="str">
        <f t="shared" si="12"/>
        <v>Santa Marta65 Seguros (incluso el reaseguro), seguros sociales y fondos de pensiones, excepto la seguridad social</v>
      </c>
      <c r="E738" s="118" t="s">
        <v>2</v>
      </c>
      <c r="F738" s="118" t="s">
        <v>76</v>
      </c>
      <c r="G738" s="126">
        <v>0.20360163964332686</v>
      </c>
    </row>
    <row r="739" spans="1:7" hidden="1">
      <c r="A739" s="1">
        <f>COUNTIF($B$1:B739,$A$1)</f>
        <v>14</v>
      </c>
      <c r="B739" s="1" t="s">
        <v>461</v>
      </c>
      <c r="C739" s="118" t="s">
        <v>371</v>
      </c>
      <c r="D739" s="5" t="str">
        <f t="shared" si="12"/>
        <v>Santa Marta66 Actividades auxiliares de las actividades de servicios financieros</v>
      </c>
      <c r="E739" s="118" t="s">
        <v>2</v>
      </c>
      <c r="F739" s="118" t="s">
        <v>77</v>
      </c>
      <c r="G739" s="126">
        <v>6.3274816571765674E-2</v>
      </c>
    </row>
    <row r="740" spans="1:7" hidden="1">
      <c r="A740" s="1">
        <f>COUNTIF($B$1:B740,$A$1)</f>
        <v>14</v>
      </c>
      <c r="B740" s="1" t="s">
        <v>462</v>
      </c>
      <c r="C740" s="118" t="s">
        <v>371</v>
      </c>
      <c r="D740" s="5" t="str">
        <f t="shared" si="12"/>
        <v>Santa Marta69 Actividades jurídicas y de contabilidad</v>
      </c>
      <c r="E740" s="118" t="s">
        <v>4</v>
      </c>
      <c r="F740" s="118" t="s">
        <v>79</v>
      </c>
      <c r="G740" s="126">
        <v>2.1411574092762606</v>
      </c>
    </row>
    <row r="741" spans="1:7" hidden="1">
      <c r="A741" s="1">
        <f>COUNTIF($B$1:B741,$A$1)</f>
        <v>14</v>
      </c>
      <c r="B741" s="1" t="s">
        <v>462</v>
      </c>
      <c r="C741" s="118" t="s">
        <v>371</v>
      </c>
      <c r="D741" s="5" t="str">
        <f t="shared" si="12"/>
        <v>Santa Marta70 Actividades de administración empresarial; actividades de consultoría de gestión</v>
      </c>
      <c r="E741" s="118" t="s">
        <v>4</v>
      </c>
      <c r="F741" s="118" t="s">
        <v>80</v>
      </c>
      <c r="G741" s="126">
        <v>0.49847418495455859</v>
      </c>
    </row>
    <row r="742" spans="1:7" hidden="1">
      <c r="A742" s="1">
        <f>COUNTIF($B$1:B742,$A$1)</f>
        <v>14</v>
      </c>
      <c r="B742" s="1" t="s">
        <v>462</v>
      </c>
      <c r="C742" s="118" t="s">
        <v>371</v>
      </c>
      <c r="D742" s="5" t="str">
        <f t="shared" si="12"/>
        <v>Santa Marta71 Actividades de arquitectura e ingeniería; ensayos y análisis técnicos</v>
      </c>
      <c r="E742" s="118" t="s">
        <v>4</v>
      </c>
      <c r="F742" s="118" t="s">
        <v>81</v>
      </c>
      <c r="G742" s="126">
        <v>0.65582421841604832</v>
      </c>
    </row>
    <row r="743" spans="1:7" hidden="1">
      <c r="A743" s="1">
        <f>COUNTIF($B$1:B743,$A$1)</f>
        <v>14</v>
      </c>
      <c r="B743" s="1" t="s">
        <v>462</v>
      </c>
      <c r="C743" s="118" t="s">
        <v>371</v>
      </c>
      <c r="D743" s="5" t="str">
        <f t="shared" si="12"/>
        <v>Santa Marta72 Investigación científica y desarrollo</v>
      </c>
      <c r="E743" s="118" t="s">
        <v>4</v>
      </c>
      <c r="F743" s="118" t="s">
        <v>82</v>
      </c>
      <c r="G743" s="126">
        <v>0.12963057497954064</v>
      </c>
    </row>
    <row r="744" spans="1:7" hidden="1">
      <c r="A744" s="1">
        <f>COUNTIF($B$1:B744,$A$1)</f>
        <v>14</v>
      </c>
      <c r="B744" s="1" t="s">
        <v>462</v>
      </c>
      <c r="C744" s="118" t="s">
        <v>371</v>
      </c>
      <c r="D744" s="5" t="str">
        <f t="shared" si="12"/>
        <v>Santa Marta73 Publicidad y estudios de mercado</v>
      </c>
      <c r="E744" s="118" t="s">
        <v>4</v>
      </c>
      <c r="F744" s="118" t="s">
        <v>83</v>
      </c>
      <c r="G744" s="126">
        <v>0.77004184309768497</v>
      </c>
    </row>
    <row r="745" spans="1:7" hidden="1">
      <c r="A745" s="1">
        <f>COUNTIF($B$1:B745,$A$1)</f>
        <v>14</v>
      </c>
      <c r="B745" s="1" t="s">
        <v>462</v>
      </c>
      <c r="C745" s="118" t="s">
        <v>371</v>
      </c>
      <c r="D745" s="5" t="str">
        <f t="shared" si="12"/>
        <v>Santa Marta74 Otras actividades profesionales, científicas y técnicas</v>
      </c>
      <c r="E745" s="118" t="s">
        <v>4</v>
      </c>
      <c r="F745" s="118" t="s">
        <v>84</v>
      </c>
      <c r="G745" s="126">
        <v>0.73843068388037514</v>
      </c>
    </row>
    <row r="746" spans="1:7" hidden="1">
      <c r="A746" s="1">
        <f>COUNTIF($B$1:B746,$A$1)</f>
        <v>14</v>
      </c>
      <c r="B746" s="1" t="s">
        <v>462</v>
      </c>
      <c r="C746" s="118" t="s">
        <v>371</v>
      </c>
      <c r="D746" s="5" t="str">
        <f t="shared" si="12"/>
        <v>Santa Marta75 Actividades veterinarias</v>
      </c>
      <c r="E746" s="118" t="s">
        <v>4</v>
      </c>
      <c r="F746" s="118" t="s">
        <v>85</v>
      </c>
      <c r="G746" s="126">
        <v>7.8109544218060295E-2</v>
      </c>
    </row>
    <row r="747" spans="1:7" hidden="1">
      <c r="A747" s="1">
        <f>COUNTIF($B$1:B747,$A$1)</f>
        <v>14</v>
      </c>
      <c r="B747" s="1" t="s">
        <v>462</v>
      </c>
      <c r="C747" s="118" t="s">
        <v>371</v>
      </c>
      <c r="D747" s="5" t="str">
        <f t="shared" si="12"/>
        <v>Santa Marta77 Actividades de alquiler y arrendamiento</v>
      </c>
      <c r="E747" s="118" t="s">
        <v>4</v>
      </c>
      <c r="F747" s="118" t="s">
        <v>86</v>
      </c>
      <c r="G747" s="126">
        <v>1.1289890432534797</v>
      </c>
    </row>
    <row r="748" spans="1:7" hidden="1">
      <c r="A748" s="1">
        <f>COUNTIF($B$1:B748,$A$1)</f>
        <v>14</v>
      </c>
      <c r="B748" s="1" t="s">
        <v>462</v>
      </c>
      <c r="C748" s="118" t="s">
        <v>371</v>
      </c>
      <c r="D748" s="5" t="str">
        <f t="shared" si="12"/>
        <v>Santa Marta78 Actividades de empleo</v>
      </c>
      <c r="E748" s="118" t="s">
        <v>4</v>
      </c>
      <c r="F748" s="118" t="s">
        <v>87</v>
      </c>
      <c r="G748" s="126">
        <v>0.14625607556891249</v>
      </c>
    </row>
    <row r="749" spans="1:7" hidden="1">
      <c r="A749" s="1">
        <f>COUNTIF($B$1:B749,$A$1)</f>
        <v>14</v>
      </c>
      <c r="B749" s="1" t="s">
        <v>462</v>
      </c>
      <c r="C749" s="118" t="s">
        <v>371</v>
      </c>
      <c r="D749" s="5" t="str">
        <f t="shared" si="12"/>
        <v>Santa Marta79 Actividades de las agencias de viajes, operadores turísticos, servicios de reserva y actividades relacionadas</v>
      </c>
      <c r="E749" s="118" t="s">
        <v>4</v>
      </c>
      <c r="F749" s="118" t="s">
        <v>88</v>
      </c>
      <c r="G749" s="126">
        <v>0.99323623199292321</v>
      </c>
    </row>
    <row r="750" spans="1:7" hidden="1">
      <c r="A750" s="1">
        <f>COUNTIF($B$1:B750,$A$1)</f>
        <v>14</v>
      </c>
      <c r="B750" s="1" t="s">
        <v>462</v>
      </c>
      <c r="C750" s="118" t="s">
        <v>371</v>
      </c>
      <c r="D750" s="5" t="str">
        <f t="shared" si="12"/>
        <v>Santa Marta80 Actividades de seguridad e investigación privada</v>
      </c>
      <c r="E750" s="118" t="s">
        <v>4</v>
      </c>
      <c r="F750" s="118" t="s">
        <v>89</v>
      </c>
      <c r="G750" s="126">
        <v>1.029057981920086</v>
      </c>
    </row>
    <row r="751" spans="1:7" hidden="1">
      <c r="A751" s="1">
        <f>COUNTIF($B$1:B751,$A$1)</f>
        <v>14</v>
      </c>
      <c r="B751" s="1" t="s">
        <v>462</v>
      </c>
      <c r="C751" s="118" t="s">
        <v>371</v>
      </c>
      <c r="D751" s="5" t="str">
        <f t="shared" si="12"/>
        <v>Santa Marta81 Actividades de servicios a edificios y paisajismo (jardines, zonas verdes)</v>
      </c>
      <c r="E751" s="118" t="s">
        <v>4</v>
      </c>
      <c r="F751" s="118" t="s">
        <v>90</v>
      </c>
      <c r="G751" s="126">
        <v>5.0235050451467425</v>
      </c>
    </row>
    <row r="752" spans="1:7" hidden="1">
      <c r="A752" s="1">
        <f>COUNTIF($B$1:B752,$A$1)</f>
        <v>14</v>
      </c>
      <c r="B752" s="1" t="s">
        <v>462</v>
      </c>
      <c r="C752" s="118" t="s">
        <v>371</v>
      </c>
      <c r="D752" s="5" t="str">
        <f t="shared" si="12"/>
        <v>Santa Marta82 Actividades administrativas y de apoyo de oficina y otras actividades de apoyo a las empresas</v>
      </c>
      <c r="E752" s="118" t="s">
        <v>4</v>
      </c>
      <c r="F752" s="118" t="s">
        <v>91</v>
      </c>
      <c r="G752" s="126">
        <v>1.1186606693343855</v>
      </c>
    </row>
    <row r="753" spans="1:7" hidden="1">
      <c r="A753" s="1">
        <f>COUNTIF($B$1:B753,$A$1)</f>
        <v>14</v>
      </c>
      <c r="B753" s="1" t="s">
        <v>463</v>
      </c>
      <c r="C753" s="118" t="s">
        <v>371</v>
      </c>
      <c r="D753" s="5" t="str">
        <f t="shared" si="12"/>
        <v>Santa Marta84 Administración pública y defensa; planes de seguridad social de afiliación obligatoria</v>
      </c>
      <c r="E753" s="118" t="s">
        <v>5</v>
      </c>
      <c r="F753" s="118" t="s">
        <v>92</v>
      </c>
      <c r="G753" s="126">
        <v>6.1160110982165703</v>
      </c>
    </row>
    <row r="754" spans="1:7" hidden="1">
      <c r="A754" s="1">
        <f>COUNTIF($B$1:B754,$A$1)</f>
        <v>14</v>
      </c>
      <c r="B754" s="1" t="s">
        <v>463</v>
      </c>
      <c r="C754" s="118" t="s">
        <v>371</v>
      </c>
      <c r="D754" s="5" t="str">
        <f t="shared" si="12"/>
        <v>Santa Marta85 Educación</v>
      </c>
      <c r="E754" s="118" t="s">
        <v>5</v>
      </c>
      <c r="F754" s="118" t="s">
        <v>93</v>
      </c>
      <c r="G754" s="126">
        <v>10.313293658720971</v>
      </c>
    </row>
    <row r="755" spans="1:7" hidden="1">
      <c r="A755" s="1">
        <f>COUNTIF($B$1:B755,$A$1)</f>
        <v>14</v>
      </c>
      <c r="B755" s="1" t="s">
        <v>463</v>
      </c>
      <c r="C755" s="118" t="s">
        <v>371</v>
      </c>
      <c r="D755" s="5" t="str">
        <f t="shared" si="12"/>
        <v>Santa Marta86 Actividades de atención de la salud humana</v>
      </c>
      <c r="E755" s="118" t="s">
        <v>5</v>
      </c>
      <c r="F755" s="118" t="s">
        <v>94</v>
      </c>
      <c r="G755" s="126">
        <v>6.4963808876777147</v>
      </c>
    </row>
    <row r="756" spans="1:7" hidden="1">
      <c r="A756" s="1">
        <f>COUNTIF($B$1:B756,$A$1)</f>
        <v>14</v>
      </c>
      <c r="B756" s="1" t="s">
        <v>463</v>
      </c>
      <c r="C756" s="118" t="s">
        <v>371</v>
      </c>
      <c r="D756" s="5" t="str">
        <f t="shared" si="12"/>
        <v>Santa Marta87 Actividades de atención residencial medicalizada</v>
      </c>
      <c r="E756" s="118" t="s">
        <v>5</v>
      </c>
      <c r="F756" s="118" t="s">
        <v>95</v>
      </c>
      <c r="G756" s="126">
        <v>4.5771351299128807E-2</v>
      </c>
    </row>
    <row r="757" spans="1:7" hidden="1">
      <c r="A757" s="1">
        <f>COUNTIF($B$1:B757,$A$1)</f>
        <v>14</v>
      </c>
      <c r="B757" s="1" t="s">
        <v>463</v>
      </c>
      <c r="C757" s="118" t="s">
        <v>371</v>
      </c>
      <c r="D757" s="5" t="str">
        <f t="shared" si="12"/>
        <v>Santa Marta88 Actividades de asistencia social sin alojamiento</v>
      </c>
      <c r="E757" s="118" t="s">
        <v>5</v>
      </c>
      <c r="F757" s="118" t="s">
        <v>96</v>
      </c>
      <c r="G757" s="126">
        <v>1.6751727510396641</v>
      </c>
    </row>
    <row r="758" spans="1:7" hidden="1">
      <c r="A758" s="1">
        <f>COUNTIF($B$1:B758,$A$1)</f>
        <v>14</v>
      </c>
      <c r="B758" s="1" t="s">
        <v>464</v>
      </c>
      <c r="C758" s="118" t="s">
        <v>371</v>
      </c>
      <c r="D758" s="5" t="str">
        <f t="shared" si="12"/>
        <v>Santa Marta01 Agricultura, ganadería, caza y actividades de servicios conexas</v>
      </c>
      <c r="E758" s="118" t="s">
        <v>6</v>
      </c>
      <c r="F758" s="118" t="s">
        <v>19</v>
      </c>
      <c r="G758" s="126">
        <v>1.6938789925953033</v>
      </c>
    </row>
    <row r="759" spans="1:7" hidden="1">
      <c r="A759" s="1">
        <f>COUNTIF($B$1:B759,$A$1)</f>
        <v>14</v>
      </c>
      <c r="B759" s="1" t="s">
        <v>464</v>
      </c>
      <c r="C759" s="118" t="s">
        <v>371</v>
      </c>
      <c r="D759" s="5" t="str">
        <f t="shared" si="12"/>
        <v>Santa Marta02 Silvicultura y extracción de madera</v>
      </c>
      <c r="E759" s="118" t="s">
        <v>6</v>
      </c>
      <c r="F759" s="118" t="s">
        <v>20</v>
      </c>
      <c r="G759" s="126">
        <v>7.1489486005123365E-2</v>
      </c>
    </row>
    <row r="760" spans="1:7" hidden="1">
      <c r="A760" s="1">
        <f>COUNTIF($B$1:B760,$A$1)</f>
        <v>14</v>
      </c>
      <c r="B760" s="1" t="s">
        <v>464</v>
      </c>
      <c r="C760" s="118" t="s">
        <v>371</v>
      </c>
      <c r="D760" s="5" t="str">
        <f t="shared" si="12"/>
        <v>Santa Marta03 Pesca y acuicultura</v>
      </c>
      <c r="E760" s="118" t="s">
        <v>6</v>
      </c>
      <c r="F760" s="118" t="s">
        <v>21</v>
      </c>
      <c r="G760" s="126">
        <v>0.79437204120008087</v>
      </c>
    </row>
    <row r="761" spans="1:7" hidden="1">
      <c r="A761" s="1">
        <f>COUNTIF($B$1:B761,$A$1)</f>
        <v>14</v>
      </c>
      <c r="B761" s="1" t="s">
        <v>465</v>
      </c>
      <c r="C761" s="118" t="s">
        <v>371</v>
      </c>
      <c r="D761" s="5" t="str">
        <f t="shared" si="12"/>
        <v>Santa Marta55 Alojamiento</v>
      </c>
      <c r="E761" s="118" t="s">
        <v>7</v>
      </c>
      <c r="F761" s="118" t="s">
        <v>67</v>
      </c>
      <c r="G761" s="126">
        <v>5.0369881377552721</v>
      </c>
    </row>
    <row r="762" spans="1:7" hidden="1">
      <c r="A762" s="1">
        <f>COUNTIF($B$1:B762,$A$1)</f>
        <v>14</v>
      </c>
      <c r="B762" s="1" t="s">
        <v>465</v>
      </c>
      <c r="C762" s="118" t="s">
        <v>371</v>
      </c>
      <c r="D762" s="5" t="str">
        <f t="shared" si="12"/>
        <v>Santa Marta56 Actividades de servicios de comidas y bebidas</v>
      </c>
      <c r="E762" s="118" t="s">
        <v>7</v>
      </c>
      <c r="F762" s="118" t="s">
        <v>68</v>
      </c>
      <c r="G762" s="126">
        <v>16.960624524259568</v>
      </c>
    </row>
    <row r="763" spans="1:7" hidden="1">
      <c r="A763" s="1">
        <f>COUNTIF($B$1:B763,$A$1)</f>
        <v>14</v>
      </c>
      <c r="B763" s="1" t="s">
        <v>466</v>
      </c>
      <c r="C763" s="118" t="s">
        <v>371</v>
      </c>
      <c r="D763" s="5" t="str">
        <f t="shared" si="12"/>
        <v>Santa Marta45 Comercio, mantenimiento y reparación de vehículos automotores y motocicletas, sus partes, piezas y accesorios</v>
      </c>
      <c r="E763" s="118" t="s">
        <v>8</v>
      </c>
      <c r="F763" s="118" t="s">
        <v>59</v>
      </c>
      <c r="G763" s="126">
        <v>6.2134298081669943</v>
      </c>
    </row>
    <row r="764" spans="1:7" hidden="1">
      <c r="A764" s="1">
        <f>COUNTIF($B$1:B764,$A$1)</f>
        <v>14</v>
      </c>
      <c r="B764" s="1" t="s">
        <v>466</v>
      </c>
      <c r="C764" s="118" t="s">
        <v>371</v>
      </c>
      <c r="D764" s="5" t="str">
        <f t="shared" si="12"/>
        <v>Santa Marta46 Comercio al por mayor y en comisión o por contrata, excepto el comercio de vehículos automotores y motocicletas</v>
      </c>
      <c r="E764" s="118" t="s">
        <v>8</v>
      </c>
      <c r="F764" s="118" t="s">
        <v>60</v>
      </c>
      <c r="G764" s="126">
        <v>3.2735011197095605</v>
      </c>
    </row>
    <row r="765" spans="1:7" hidden="1">
      <c r="A765" s="1">
        <f>COUNTIF($B$1:B765,$A$1)</f>
        <v>14</v>
      </c>
      <c r="B765" s="1" t="s">
        <v>466</v>
      </c>
      <c r="C765" s="118" t="s">
        <v>371</v>
      </c>
      <c r="D765" s="5" t="str">
        <f t="shared" si="12"/>
        <v>Santa Marta47 Comercio al por menor (incluso el comercio al por menor de combustibles), excepto el de vehículos automotores y motocicletas</v>
      </c>
      <c r="E765" s="118" t="s">
        <v>8</v>
      </c>
      <c r="F765" s="118" t="s">
        <v>61</v>
      </c>
      <c r="G765" s="126">
        <v>38.175355774510606</v>
      </c>
    </row>
    <row r="766" spans="1:7" hidden="1">
      <c r="A766" s="1">
        <f>COUNTIF($B$1:B766,$A$1)</f>
        <v>14</v>
      </c>
      <c r="B766" s="1" t="s">
        <v>467</v>
      </c>
      <c r="C766" s="118" t="s">
        <v>371</v>
      </c>
      <c r="D766" s="5" t="str">
        <f t="shared" si="12"/>
        <v>Santa Marta41 Construcción de edificios</v>
      </c>
      <c r="E766" s="118" t="s">
        <v>9</v>
      </c>
      <c r="F766" s="118" t="s">
        <v>56</v>
      </c>
      <c r="G766" s="126">
        <v>15.421265031980434</v>
      </c>
    </row>
    <row r="767" spans="1:7" hidden="1">
      <c r="A767" s="1">
        <f>COUNTIF($B$1:B767,$A$1)</f>
        <v>14</v>
      </c>
      <c r="B767" s="1" t="s">
        <v>467</v>
      </c>
      <c r="C767" s="118" t="s">
        <v>371</v>
      </c>
      <c r="D767" s="5" t="str">
        <f t="shared" si="12"/>
        <v>Santa Marta42 Obras de ingeniería civil</v>
      </c>
      <c r="E767" s="118" t="s">
        <v>9</v>
      </c>
      <c r="F767" s="118" t="s">
        <v>57</v>
      </c>
      <c r="G767" s="126">
        <v>0.95090241174972545</v>
      </c>
    </row>
    <row r="768" spans="1:7" hidden="1">
      <c r="A768" s="1">
        <f>COUNTIF($B$1:B768,$A$1)</f>
        <v>14</v>
      </c>
      <c r="B768" s="1" t="s">
        <v>467</v>
      </c>
      <c r="C768" s="118" t="s">
        <v>371</v>
      </c>
      <c r="D768" s="5" t="str">
        <f t="shared" si="12"/>
        <v>Santa Marta43 Actividades especializadas para la construcción de edificios y obras de ingeniería civil</v>
      </c>
      <c r="E768" s="118" t="s">
        <v>9</v>
      </c>
      <c r="F768" s="118" t="s">
        <v>58</v>
      </c>
      <c r="G768" s="126">
        <v>4.5367600550069271</v>
      </c>
    </row>
    <row r="769" spans="1:7" hidden="1">
      <c r="A769" s="1">
        <f>COUNTIF($B$1:B769,$A$1)</f>
        <v>14</v>
      </c>
      <c r="B769" s="1" t="s">
        <v>468</v>
      </c>
      <c r="C769" s="118" t="s">
        <v>371</v>
      </c>
      <c r="D769" s="5" t="str">
        <f t="shared" si="12"/>
        <v>Santa Marta05 Extracción de carbón de piedra y lignito</v>
      </c>
      <c r="E769" s="118" t="s">
        <v>10</v>
      </c>
      <c r="F769" s="118" t="s">
        <v>22</v>
      </c>
      <c r="G769" s="126">
        <v>0.58409022819354095</v>
      </c>
    </row>
    <row r="770" spans="1:7" hidden="1">
      <c r="A770" s="1">
        <f>COUNTIF($B$1:B770,$A$1)</f>
        <v>14</v>
      </c>
      <c r="B770" s="1" t="s">
        <v>468</v>
      </c>
      <c r="C770" s="118" t="s">
        <v>371</v>
      </c>
      <c r="D770" s="5" t="str">
        <f t="shared" si="12"/>
        <v>Santa Marta06 Extracción de petróleo crudo y gas natural</v>
      </c>
      <c r="E770" s="118" t="s">
        <v>10</v>
      </c>
      <c r="F770" s="118" t="s">
        <v>23</v>
      </c>
      <c r="G770" s="126">
        <v>0.10861566890558504</v>
      </c>
    </row>
    <row r="771" spans="1:7" hidden="1">
      <c r="A771" s="1">
        <f>COUNTIF($B$1:B771,$A$1)</f>
        <v>14</v>
      </c>
      <c r="B771" s="1" t="s">
        <v>468</v>
      </c>
      <c r="C771" s="118" t="s">
        <v>371</v>
      </c>
      <c r="D771" s="5" t="str">
        <f t="shared" si="12"/>
        <v>Santa Marta08 Extracción de otras minas y canteras</v>
      </c>
      <c r="E771" s="118" t="s">
        <v>10</v>
      </c>
      <c r="F771" s="118" t="s">
        <v>25</v>
      </c>
      <c r="G771" s="126">
        <v>0.20212593871842063</v>
      </c>
    </row>
    <row r="772" spans="1:7" hidden="1">
      <c r="A772" s="1">
        <f>COUNTIF($B$1:B772,$A$1)</f>
        <v>14</v>
      </c>
      <c r="B772" s="1" t="s">
        <v>469</v>
      </c>
      <c r="C772" s="118" t="s">
        <v>371</v>
      </c>
      <c r="D772" s="5" t="str">
        <f t="shared" si="12"/>
        <v>Santa Marta10 Elaboración de productos alimenticios</v>
      </c>
      <c r="E772" s="118" t="s">
        <v>11</v>
      </c>
      <c r="F772" s="118" t="s">
        <v>27</v>
      </c>
      <c r="G772" s="126">
        <v>5.2169823232426307</v>
      </c>
    </row>
    <row r="773" spans="1:7" hidden="1">
      <c r="A773" s="1">
        <f>COUNTIF($B$1:B773,$A$1)</f>
        <v>14</v>
      </c>
      <c r="B773" s="1" t="s">
        <v>469</v>
      </c>
      <c r="C773" s="118" t="s">
        <v>371</v>
      </c>
      <c r="D773" s="5" t="str">
        <f t="shared" si="12"/>
        <v>Santa Marta11 Elaboración de bebidas</v>
      </c>
      <c r="E773" s="118" t="s">
        <v>11</v>
      </c>
      <c r="F773" s="118" t="s">
        <v>28</v>
      </c>
      <c r="G773" s="126">
        <v>1.5617436339020301</v>
      </c>
    </row>
    <row r="774" spans="1:7" hidden="1">
      <c r="A774" s="1">
        <f>COUNTIF($B$1:B774,$A$1)</f>
        <v>14</v>
      </c>
      <c r="B774" s="1" t="s">
        <v>469</v>
      </c>
      <c r="C774" s="118" t="s">
        <v>371</v>
      </c>
      <c r="D774" s="5" t="str">
        <f t="shared" si="12"/>
        <v>Santa Marta13 Fabricación de productos textiles</v>
      </c>
      <c r="E774" s="118" t="s">
        <v>11</v>
      </c>
      <c r="F774" s="118" t="s">
        <v>30</v>
      </c>
      <c r="G774" s="126">
        <v>0.29819877724135491</v>
      </c>
    </row>
    <row r="775" spans="1:7" hidden="1">
      <c r="A775" s="1">
        <f>COUNTIF($B$1:B775,$A$1)</f>
        <v>14</v>
      </c>
      <c r="B775" s="1" t="s">
        <v>469</v>
      </c>
      <c r="C775" s="118" t="s">
        <v>371</v>
      </c>
      <c r="D775" s="5" t="str">
        <f t="shared" ref="D775:D838" si="13">C775&amp;F775</f>
        <v>Santa Marta14 Confección de prendas de vestir</v>
      </c>
      <c r="E775" s="118" t="s">
        <v>11</v>
      </c>
      <c r="F775" s="118" t="s">
        <v>31</v>
      </c>
      <c r="G775" s="126">
        <v>1.9096427898742114</v>
      </c>
    </row>
    <row r="776" spans="1:7" hidden="1">
      <c r="A776" s="1">
        <f>COUNTIF($B$1:B776,$A$1)</f>
        <v>14</v>
      </c>
      <c r="B776" s="1" t="s">
        <v>469</v>
      </c>
      <c r="C776" s="118" t="s">
        <v>371</v>
      </c>
      <c r="D776" s="5" t="str">
        <f t="shared" si="13"/>
        <v>Santa Marta15 Curtido y recurtido de cueros; fabricación de calzado; fabricación de artículos de viaje, maletas, bolsos de mano y artículos similares, y fabricación de artículos de talabartería y guarnicionería; adobo y teñido de pieles</v>
      </c>
      <c r="E776" s="118" t="s">
        <v>11</v>
      </c>
      <c r="F776" s="118" t="s">
        <v>32</v>
      </c>
      <c r="G776" s="126">
        <v>0.12836059535395139</v>
      </c>
    </row>
    <row r="777" spans="1:7" hidden="1">
      <c r="A777" s="1">
        <f>COUNTIF($B$1:B777,$A$1)</f>
        <v>14</v>
      </c>
      <c r="B777" s="1" t="s">
        <v>469</v>
      </c>
      <c r="C777" s="118" t="s">
        <v>371</v>
      </c>
      <c r="D777" s="5" t="str">
        <f t="shared" si="13"/>
        <v>Santa Marta16 Transformación de la madera y fabricación de productos de madera y de corcho, excepto muebles; fabricación de artículos de cestería y espartería</v>
      </c>
      <c r="E777" s="118" t="s">
        <v>11</v>
      </c>
      <c r="F777" s="118" t="s">
        <v>33</v>
      </c>
      <c r="G777" s="126">
        <v>0.42277052964201806</v>
      </c>
    </row>
    <row r="778" spans="1:7" hidden="1">
      <c r="A778" s="1">
        <f>COUNTIF($B$1:B778,$A$1)</f>
        <v>14</v>
      </c>
      <c r="B778" s="1" t="s">
        <v>469</v>
      </c>
      <c r="C778" s="118" t="s">
        <v>371</v>
      </c>
      <c r="D778" s="5" t="str">
        <f t="shared" si="13"/>
        <v>Santa Marta17 Fabricación de papel, cartón y productos de papel y cartón</v>
      </c>
      <c r="E778" s="118" t="s">
        <v>11</v>
      </c>
      <c r="F778" s="118" t="s">
        <v>34</v>
      </c>
      <c r="G778" s="126">
        <v>0.14395357805693515</v>
      </c>
    </row>
    <row r="779" spans="1:7" hidden="1">
      <c r="A779" s="1">
        <f>COUNTIF($B$1:B779,$A$1)</f>
        <v>14</v>
      </c>
      <c r="B779" s="1" t="s">
        <v>469</v>
      </c>
      <c r="C779" s="118" t="s">
        <v>371</v>
      </c>
      <c r="D779" s="5" t="str">
        <f t="shared" si="13"/>
        <v>Santa Marta18 Actividades de impresión y de producción de copias a partir de grabaciones originales</v>
      </c>
      <c r="E779" s="118" t="s">
        <v>11</v>
      </c>
      <c r="F779" s="118" t="s">
        <v>35</v>
      </c>
      <c r="G779" s="126">
        <v>0.1277140512230748</v>
      </c>
    </row>
    <row r="780" spans="1:7" hidden="1">
      <c r="A780" s="1">
        <f>COUNTIF($B$1:B780,$A$1)</f>
        <v>14</v>
      </c>
      <c r="B780" s="1" t="s">
        <v>469</v>
      </c>
      <c r="C780" s="118" t="s">
        <v>371</v>
      </c>
      <c r="D780" s="5" t="str">
        <f t="shared" si="13"/>
        <v>Santa Marta19 Coquización, fabricación de productos de la refinación del petróleo y actividad de mezcla de combustibles</v>
      </c>
      <c r="E780" s="118" t="s">
        <v>11</v>
      </c>
      <c r="F780" s="118" t="s">
        <v>36</v>
      </c>
      <c r="G780" s="126">
        <v>0.11817707443283075</v>
      </c>
    </row>
    <row r="781" spans="1:7" hidden="1">
      <c r="A781" s="1">
        <f>COUNTIF($B$1:B781,$A$1)</f>
        <v>14</v>
      </c>
      <c r="B781" s="1" t="s">
        <v>469</v>
      </c>
      <c r="C781" s="118" t="s">
        <v>371</v>
      </c>
      <c r="D781" s="5" t="str">
        <f t="shared" si="13"/>
        <v>Santa Marta20 Fabricación de sustancias y productos químicos</v>
      </c>
      <c r="E781" s="118" t="s">
        <v>11</v>
      </c>
      <c r="F781" s="118" t="s">
        <v>37</v>
      </c>
      <c r="G781" s="126">
        <v>0.24023249206516289</v>
      </c>
    </row>
    <row r="782" spans="1:7" hidden="1">
      <c r="A782" s="1">
        <f>COUNTIF($B$1:B782,$A$1)</f>
        <v>14</v>
      </c>
      <c r="B782" s="1" t="s">
        <v>469</v>
      </c>
      <c r="C782" s="118" t="s">
        <v>371</v>
      </c>
      <c r="D782" s="5" t="str">
        <f t="shared" si="13"/>
        <v>Santa Marta21 Fabricación de productos farmacéuticos, sustancias químicas medicinales y productos botánicos de uso farmacéutico</v>
      </c>
      <c r="E782" s="118" t="s">
        <v>11</v>
      </c>
      <c r="F782" s="118" t="s">
        <v>38</v>
      </c>
      <c r="G782" s="126">
        <v>0.11296945672250218</v>
      </c>
    </row>
    <row r="783" spans="1:7" hidden="1">
      <c r="A783" s="1">
        <f>COUNTIF($B$1:B783,$A$1)</f>
        <v>14</v>
      </c>
      <c r="B783" s="1" t="s">
        <v>469</v>
      </c>
      <c r="C783" s="118" t="s">
        <v>371</v>
      </c>
      <c r="D783" s="5" t="str">
        <f t="shared" si="13"/>
        <v>Santa Marta22 Fabricación de productos de caucho y de plástico</v>
      </c>
      <c r="E783" s="118" t="s">
        <v>11</v>
      </c>
      <c r="F783" s="118" t="s">
        <v>39</v>
      </c>
      <c r="G783" s="126">
        <v>3.6347057884891648E-2</v>
      </c>
    </row>
    <row r="784" spans="1:7" hidden="1">
      <c r="A784" s="1">
        <f>COUNTIF($B$1:B784,$A$1)</f>
        <v>14</v>
      </c>
      <c r="B784" s="1" t="s">
        <v>469</v>
      </c>
      <c r="C784" s="118" t="s">
        <v>371</v>
      </c>
      <c r="D784" s="5" t="str">
        <f t="shared" si="13"/>
        <v>Santa Marta23 Fabricación de otros productos minerales no metálicos</v>
      </c>
      <c r="E784" s="118" t="s">
        <v>11</v>
      </c>
      <c r="F784" s="118" t="s">
        <v>40</v>
      </c>
      <c r="G784" s="126">
        <v>0.48024130835534462</v>
      </c>
    </row>
    <row r="785" spans="1:7" hidden="1">
      <c r="A785" s="1">
        <f>COUNTIF($B$1:B785,$A$1)</f>
        <v>14</v>
      </c>
      <c r="B785" s="1" t="s">
        <v>469</v>
      </c>
      <c r="C785" s="118" t="s">
        <v>371</v>
      </c>
      <c r="D785" s="5" t="str">
        <f t="shared" si="13"/>
        <v>Santa Marta24 Fabricación de productos metalúrgicos básicos</v>
      </c>
      <c r="E785" s="118" t="s">
        <v>11</v>
      </c>
      <c r="F785" s="118" t="s">
        <v>41</v>
      </c>
      <c r="G785" s="126">
        <v>6.0821681234130863E-2</v>
      </c>
    </row>
    <row r="786" spans="1:7" hidden="1">
      <c r="A786" s="1">
        <f>COUNTIF($B$1:B786,$A$1)</f>
        <v>14</v>
      </c>
      <c r="B786" s="1" t="s">
        <v>469</v>
      </c>
      <c r="C786" s="118" t="s">
        <v>371</v>
      </c>
      <c r="D786" s="5" t="str">
        <f t="shared" si="13"/>
        <v>Santa Marta25 Fabricación de productos elaborados de metal, excepto maquinaria y equipo</v>
      </c>
      <c r="E786" s="118" t="s">
        <v>11</v>
      </c>
      <c r="F786" s="118" t="s">
        <v>42</v>
      </c>
      <c r="G786" s="126">
        <v>1.8992332303644741</v>
      </c>
    </row>
    <row r="787" spans="1:7" hidden="1">
      <c r="A787" s="1">
        <f>COUNTIF($B$1:B787,$A$1)</f>
        <v>14</v>
      </c>
      <c r="B787" s="1" t="s">
        <v>469</v>
      </c>
      <c r="C787" s="118" t="s">
        <v>371</v>
      </c>
      <c r="D787" s="5" t="str">
        <f t="shared" si="13"/>
        <v>Santa Marta26 Fabricación de productos informáticos, electrónicos y ópticos</v>
      </c>
      <c r="E787" s="118" t="s">
        <v>11</v>
      </c>
      <c r="F787" s="118" t="s">
        <v>43</v>
      </c>
      <c r="G787" s="126">
        <v>3.7069000886032183E-2</v>
      </c>
    </row>
    <row r="788" spans="1:7" hidden="1">
      <c r="A788" s="1">
        <f>COUNTIF($B$1:B788,$A$1)</f>
        <v>14</v>
      </c>
      <c r="B788" s="1" t="s">
        <v>469</v>
      </c>
      <c r="C788" s="118" t="s">
        <v>371</v>
      </c>
      <c r="D788" s="5" t="str">
        <f t="shared" si="13"/>
        <v>Santa Marta27 Fabricación de aparatos y equipo eléctrico</v>
      </c>
      <c r="E788" s="118" t="s">
        <v>11</v>
      </c>
      <c r="F788" s="118" t="s">
        <v>44</v>
      </c>
      <c r="G788" s="126">
        <v>9.8875890874670896E-3</v>
      </c>
    </row>
    <row r="789" spans="1:7" hidden="1">
      <c r="A789" s="1">
        <f>COUNTIF($B$1:B789,$A$1)</f>
        <v>14</v>
      </c>
      <c r="B789" s="1" t="s">
        <v>469</v>
      </c>
      <c r="C789" s="118" t="s">
        <v>371</v>
      </c>
      <c r="D789" s="5" t="str">
        <f t="shared" si="13"/>
        <v>Santa Marta28 Fabricación de maquinaria y equipo n.c.p.</v>
      </c>
      <c r="E789" s="118" t="s">
        <v>11</v>
      </c>
      <c r="F789" s="118" t="s">
        <v>45</v>
      </c>
      <c r="G789" s="126">
        <v>1.4574333554491899E-2</v>
      </c>
    </row>
    <row r="790" spans="1:7" hidden="1">
      <c r="A790" s="1">
        <f>COUNTIF($B$1:B790,$A$1)</f>
        <v>14</v>
      </c>
      <c r="B790" s="1" t="s">
        <v>469</v>
      </c>
      <c r="C790" s="118" t="s">
        <v>371</v>
      </c>
      <c r="D790" s="5" t="str">
        <f t="shared" si="13"/>
        <v>Santa Marta29 Fabricación de vehículos automotores, remolques y semirremolques</v>
      </c>
      <c r="E790" s="118" t="s">
        <v>11</v>
      </c>
      <c r="F790" s="118" t="s">
        <v>46</v>
      </c>
      <c r="G790" s="126">
        <v>0.15147802215939821</v>
      </c>
    </row>
    <row r="791" spans="1:7" hidden="1">
      <c r="A791" s="1">
        <f>COUNTIF($B$1:B791,$A$1)</f>
        <v>14</v>
      </c>
      <c r="B791" s="1" t="s">
        <v>469</v>
      </c>
      <c r="C791" s="118" t="s">
        <v>371</v>
      </c>
      <c r="D791" s="5" t="str">
        <f t="shared" si="13"/>
        <v>Santa Marta30 Fabricación de otros tipos de equipo de transporte</v>
      </c>
      <c r="E791" s="118" t="s">
        <v>11</v>
      </c>
      <c r="F791" s="118" t="s">
        <v>47</v>
      </c>
      <c r="G791" s="126">
        <v>1.254017154924272E-2</v>
      </c>
    </row>
    <row r="792" spans="1:7" hidden="1">
      <c r="A792" s="1">
        <f>COUNTIF($B$1:B792,$A$1)</f>
        <v>14</v>
      </c>
      <c r="B792" s="1" t="s">
        <v>469</v>
      </c>
      <c r="C792" s="118" t="s">
        <v>371</v>
      </c>
      <c r="D792" s="5" t="str">
        <f t="shared" si="13"/>
        <v>Santa Marta31 Fabricación de muebles, colchones y somieres</v>
      </c>
      <c r="E792" s="118" t="s">
        <v>11</v>
      </c>
      <c r="F792" s="118" t="s">
        <v>48</v>
      </c>
      <c r="G792" s="126">
        <v>1.15368794437924</v>
      </c>
    </row>
    <row r="793" spans="1:7" hidden="1">
      <c r="A793" s="1">
        <f>COUNTIF($B$1:B793,$A$1)</f>
        <v>14</v>
      </c>
      <c r="B793" s="1" t="s">
        <v>469</v>
      </c>
      <c r="C793" s="118" t="s">
        <v>371</v>
      </c>
      <c r="D793" s="5" t="str">
        <f t="shared" si="13"/>
        <v>Santa Marta32 Otras industrias manufactureras</v>
      </c>
      <c r="E793" s="118" t="s">
        <v>11</v>
      </c>
      <c r="F793" s="118" t="s">
        <v>49</v>
      </c>
      <c r="G793" s="126">
        <v>1.293839795901826</v>
      </c>
    </row>
    <row r="794" spans="1:7" hidden="1">
      <c r="A794" s="1">
        <f>COUNTIF($B$1:B794,$A$1)</f>
        <v>14</v>
      </c>
      <c r="B794" s="1" t="s">
        <v>469</v>
      </c>
      <c r="C794" s="118" t="s">
        <v>371</v>
      </c>
      <c r="D794" s="5" t="str">
        <f t="shared" si="13"/>
        <v>Santa Marta33 Instalación, mantenimiento y reparación especializado de maquinaria y equipo</v>
      </c>
      <c r="E794" s="118" t="s">
        <v>11</v>
      </c>
      <c r="F794" s="118" t="s">
        <v>50</v>
      </c>
      <c r="G794" s="126">
        <v>0.39773428291870166</v>
      </c>
    </row>
    <row r="795" spans="1:7" hidden="1">
      <c r="A795" s="1">
        <f>COUNTIF($B$1:B795,$A$1)</f>
        <v>14</v>
      </c>
      <c r="B795" s="1" t="s">
        <v>470</v>
      </c>
      <c r="C795" s="118" t="s">
        <v>371</v>
      </c>
      <c r="D795" s="5" t="str">
        <f t="shared" si="13"/>
        <v>Santa Marta58 Actividades de edición</v>
      </c>
      <c r="E795" s="118" t="s">
        <v>12</v>
      </c>
      <c r="F795" s="118" t="s">
        <v>69</v>
      </c>
      <c r="G795" s="126">
        <v>0.2380095083580463</v>
      </c>
    </row>
    <row r="796" spans="1:7" hidden="1">
      <c r="A796" s="1">
        <f>COUNTIF($B$1:B796,$A$1)</f>
        <v>14</v>
      </c>
      <c r="B796" s="1" t="s">
        <v>470</v>
      </c>
      <c r="C796" s="118" t="s">
        <v>371</v>
      </c>
      <c r="D796" s="5" t="str">
        <f t="shared" si="13"/>
        <v>Santa Marta59 Actividades cinematográficas, de video y producción de programas de televisión, grabación de sonido y edición de música</v>
      </c>
      <c r="E796" s="118" t="s">
        <v>12</v>
      </c>
      <c r="F796" s="118" t="s">
        <v>70</v>
      </c>
      <c r="G796" s="126">
        <v>0.14490810449779021</v>
      </c>
    </row>
    <row r="797" spans="1:7" hidden="1">
      <c r="A797" s="1">
        <f>COUNTIF($B$1:B797,$A$1)</f>
        <v>14</v>
      </c>
      <c r="B797" s="1" t="s">
        <v>470</v>
      </c>
      <c r="C797" s="118" t="s">
        <v>371</v>
      </c>
      <c r="D797" s="5" t="str">
        <f t="shared" si="13"/>
        <v>Santa Marta60 Actividades de programación, transmisión y/o difusión</v>
      </c>
      <c r="E797" s="118" t="s">
        <v>12</v>
      </c>
      <c r="F797" s="118" t="s">
        <v>71</v>
      </c>
      <c r="G797" s="126">
        <v>0.12544174463218574</v>
      </c>
    </row>
    <row r="798" spans="1:7" hidden="1">
      <c r="A798" s="1">
        <f>COUNTIF($B$1:B798,$A$1)</f>
        <v>14</v>
      </c>
      <c r="B798" s="1" t="s">
        <v>470</v>
      </c>
      <c r="C798" s="118" t="s">
        <v>371</v>
      </c>
      <c r="D798" s="5" t="str">
        <f t="shared" si="13"/>
        <v>Santa Marta61 Telecomunicaciones</v>
      </c>
      <c r="E798" s="118" t="s">
        <v>12</v>
      </c>
      <c r="F798" s="118" t="s">
        <v>72</v>
      </c>
      <c r="G798" s="126">
        <v>2.8207046946575542</v>
      </c>
    </row>
    <row r="799" spans="1:7" hidden="1">
      <c r="A799" s="1">
        <f>COUNTIF($B$1:B799,$A$1)</f>
        <v>14</v>
      </c>
      <c r="B799" s="1" t="s">
        <v>470</v>
      </c>
      <c r="C799" s="118" t="s">
        <v>371</v>
      </c>
      <c r="D799" s="5" t="str">
        <f t="shared" si="13"/>
        <v>Santa Marta62 Desarrollo de sistemas informáticos (planificación, análisis, diseño, programación, pruebas), consultoría informática y actividades relacionadas</v>
      </c>
      <c r="E799" s="118" t="s">
        <v>12</v>
      </c>
      <c r="F799" s="118" t="s">
        <v>73</v>
      </c>
      <c r="G799" s="126">
        <v>0.22446816271737136</v>
      </c>
    </row>
    <row r="800" spans="1:7" hidden="1">
      <c r="A800" s="1">
        <f>COUNTIF($B$1:B800,$A$1)</f>
        <v>14</v>
      </c>
      <c r="B800" s="1" t="s">
        <v>470</v>
      </c>
      <c r="C800" s="118" t="s">
        <v>371</v>
      </c>
      <c r="D800" s="5" t="str">
        <f t="shared" si="13"/>
        <v>Santa Marta63 Actividades de servicios de información</v>
      </c>
      <c r="E800" s="118" t="s">
        <v>12</v>
      </c>
      <c r="F800" s="118" t="s">
        <v>74</v>
      </c>
      <c r="G800" s="126">
        <v>3.8355720532768756E-2</v>
      </c>
    </row>
    <row r="801" spans="1:7" hidden="1">
      <c r="A801" s="1">
        <f>COUNTIF($B$1:B801,$A$1)</f>
        <v>14</v>
      </c>
      <c r="B801" s="1" t="s">
        <v>471</v>
      </c>
      <c r="C801" s="118" t="s">
        <v>371</v>
      </c>
      <c r="D801" s="5" t="str">
        <f t="shared" si="13"/>
        <v>Santa Marta35 Suministro de electricidad, gas, vapor y aire acondicionado</v>
      </c>
      <c r="E801" s="118" t="s">
        <v>14</v>
      </c>
      <c r="F801" s="118" t="s">
        <v>51</v>
      </c>
      <c r="G801" s="126">
        <v>0.70569080310333554</v>
      </c>
    </row>
    <row r="802" spans="1:7" hidden="1">
      <c r="A802" s="1">
        <f>COUNTIF($B$1:B802,$A$1)</f>
        <v>14</v>
      </c>
      <c r="B802" s="1" t="s">
        <v>471</v>
      </c>
      <c r="C802" s="118" t="s">
        <v>371</v>
      </c>
      <c r="D802" s="5" t="str">
        <f t="shared" si="13"/>
        <v>Santa Marta36 Captación, tratamiento y distribución de agua</v>
      </c>
      <c r="E802" s="118" t="s">
        <v>14</v>
      </c>
      <c r="F802" s="118" t="s">
        <v>52</v>
      </c>
      <c r="G802" s="126">
        <v>0.48808294738694369</v>
      </c>
    </row>
    <row r="803" spans="1:7" hidden="1">
      <c r="A803" s="1">
        <f>COUNTIF($B$1:B803,$A$1)</f>
        <v>14</v>
      </c>
      <c r="B803" s="1" t="s">
        <v>471</v>
      </c>
      <c r="C803" s="118" t="s">
        <v>371</v>
      </c>
      <c r="D803" s="5" t="str">
        <f t="shared" si="13"/>
        <v>Santa Marta37 Evacuación y tratamiento de aguas residuales</v>
      </c>
      <c r="E803" s="118" t="s">
        <v>14</v>
      </c>
      <c r="F803" s="118" t="s">
        <v>53</v>
      </c>
      <c r="G803" s="126">
        <v>2.303466171316779E-2</v>
      </c>
    </row>
    <row r="804" spans="1:7" hidden="1">
      <c r="A804" s="1">
        <f>COUNTIF($B$1:B804,$A$1)</f>
        <v>14</v>
      </c>
      <c r="B804" s="1" t="s">
        <v>471</v>
      </c>
      <c r="C804" s="118" t="s">
        <v>371</v>
      </c>
      <c r="D804" s="5" t="str">
        <f t="shared" si="13"/>
        <v>Santa Marta38 Recolección, tratamiento y disposición de desechos, recuperación de materiales</v>
      </c>
      <c r="E804" s="118" t="s">
        <v>14</v>
      </c>
      <c r="F804" s="118" t="s">
        <v>54</v>
      </c>
      <c r="G804" s="126">
        <v>1.1651248521062281</v>
      </c>
    </row>
    <row r="805" spans="1:7" hidden="1">
      <c r="A805" s="1">
        <f>COUNTIF($B$1:B805,$A$1)</f>
        <v>14</v>
      </c>
      <c r="B805" s="1" t="s">
        <v>472</v>
      </c>
      <c r="C805" s="118" t="s">
        <v>371</v>
      </c>
      <c r="D805" s="5" t="str">
        <f t="shared" si="13"/>
        <v>Santa Marta49 Transporte terrestre; transporte por tuberías</v>
      </c>
      <c r="E805" s="118" t="s">
        <v>15</v>
      </c>
      <c r="F805" s="118" t="s">
        <v>62</v>
      </c>
      <c r="G805" s="126">
        <v>16.34383301126822</v>
      </c>
    </row>
    <row r="806" spans="1:7" hidden="1">
      <c r="A806" s="1">
        <f>COUNTIF($B$1:B806,$A$1)</f>
        <v>14</v>
      </c>
      <c r="B806" s="1" t="s">
        <v>472</v>
      </c>
      <c r="C806" s="118" t="s">
        <v>371</v>
      </c>
      <c r="D806" s="5" t="str">
        <f t="shared" si="13"/>
        <v>Santa Marta50 Transporte acuático</v>
      </c>
      <c r="E806" s="118" t="s">
        <v>15</v>
      </c>
      <c r="F806" s="118" t="s">
        <v>63</v>
      </c>
      <c r="G806" s="126">
        <v>0.29009254333808426</v>
      </c>
    </row>
    <row r="807" spans="1:7" hidden="1">
      <c r="A807" s="1">
        <f>COUNTIF($B$1:B807,$A$1)</f>
        <v>14</v>
      </c>
      <c r="B807" s="1" t="s">
        <v>472</v>
      </c>
      <c r="C807" s="118" t="s">
        <v>371</v>
      </c>
      <c r="D807" s="5" t="str">
        <f t="shared" si="13"/>
        <v>Santa Marta51 Transporte aéreo</v>
      </c>
      <c r="E807" s="118" t="s">
        <v>15</v>
      </c>
      <c r="F807" s="118" t="s">
        <v>64</v>
      </c>
      <c r="G807" s="126">
        <v>0.22018374938947075</v>
      </c>
    </row>
    <row r="808" spans="1:7" hidden="1">
      <c r="A808" s="1">
        <f>COUNTIF($B$1:B808,$A$1)</f>
        <v>14</v>
      </c>
      <c r="B808" s="1" t="s">
        <v>472</v>
      </c>
      <c r="C808" s="118" t="s">
        <v>371</v>
      </c>
      <c r="D808" s="5" t="str">
        <f t="shared" si="13"/>
        <v>Santa Marta52 Almacenamiento y actividades complementarias al transporte</v>
      </c>
      <c r="E808" s="118" t="s">
        <v>15</v>
      </c>
      <c r="F808" s="118" t="s">
        <v>65</v>
      </c>
      <c r="G808" s="126">
        <v>3.9369145308341129</v>
      </c>
    </row>
    <row r="809" spans="1:7" hidden="1">
      <c r="A809" s="1">
        <f>COUNTIF($B$1:B809,$A$1)</f>
        <v>14</v>
      </c>
      <c r="B809" s="1" t="s">
        <v>472</v>
      </c>
      <c r="C809" s="118" t="s">
        <v>371</v>
      </c>
      <c r="D809" s="5" t="str">
        <f t="shared" si="13"/>
        <v>Santa Marta53 Correo y servicios de mensajería</v>
      </c>
      <c r="E809" s="118" t="s">
        <v>15</v>
      </c>
      <c r="F809" s="118" t="s">
        <v>66</v>
      </c>
      <c r="G809" s="126">
        <v>0.72198912681295202</v>
      </c>
    </row>
    <row r="810" spans="1:7" hidden="1">
      <c r="A810" s="1">
        <f>COUNTIF($B$1:B810,$A$1)</f>
        <v>14</v>
      </c>
      <c r="B810" s="1" t="s">
        <v>473</v>
      </c>
      <c r="C810" s="118" t="s">
        <v>372</v>
      </c>
      <c r="D810" s="5" t="str">
        <f t="shared" si="13"/>
        <v>Villavicencio68 Actividades inmobiliarias</v>
      </c>
      <c r="E810" s="118" t="s">
        <v>3</v>
      </c>
      <c r="F810" s="118" t="s">
        <v>78</v>
      </c>
      <c r="G810" s="126">
        <v>4.2965388472330579</v>
      </c>
    </row>
    <row r="811" spans="1:7" hidden="1">
      <c r="A811" s="1">
        <f>COUNTIF($B$1:B811,$A$1)</f>
        <v>14</v>
      </c>
      <c r="B811" s="1" t="s">
        <v>474</v>
      </c>
      <c r="C811" s="118" t="s">
        <v>372</v>
      </c>
      <c r="D811" s="5" t="str">
        <f t="shared" si="13"/>
        <v>Villavicencio90 Actividades creativas, artísticas y de entretenimiento</v>
      </c>
      <c r="E811" s="118" t="s">
        <v>1</v>
      </c>
      <c r="F811" s="118" t="s">
        <v>97</v>
      </c>
      <c r="G811" s="126">
        <v>0.77129596507124476</v>
      </c>
    </row>
    <row r="812" spans="1:7" hidden="1">
      <c r="A812" s="1">
        <f>COUNTIF($B$1:B812,$A$1)</f>
        <v>14</v>
      </c>
      <c r="B812" s="1" t="s">
        <v>474</v>
      </c>
      <c r="C812" s="118" t="s">
        <v>372</v>
      </c>
      <c r="D812" s="5" t="str">
        <f t="shared" si="13"/>
        <v>Villavicencio91 Actividades de bibliotecas, archivos, museos y otras actividades culturales</v>
      </c>
      <c r="E812" s="118" t="s">
        <v>1</v>
      </c>
      <c r="F812" s="118" t="s">
        <v>98</v>
      </c>
      <c r="G812" s="126">
        <v>0.15433467002020959</v>
      </c>
    </row>
    <row r="813" spans="1:7" hidden="1">
      <c r="A813" s="1">
        <f>COUNTIF($B$1:B813,$A$1)</f>
        <v>14</v>
      </c>
      <c r="B813" s="1" t="s">
        <v>474</v>
      </c>
      <c r="C813" s="118" t="s">
        <v>372</v>
      </c>
      <c r="D813" s="5" t="str">
        <f t="shared" si="13"/>
        <v>Villavicencio92 Actividades de juegos de azar y apuestas</v>
      </c>
      <c r="E813" s="118" t="s">
        <v>1</v>
      </c>
      <c r="F813" s="118" t="s">
        <v>99</v>
      </c>
      <c r="G813" s="126">
        <v>1.2562230814409412</v>
      </c>
    </row>
    <row r="814" spans="1:7" hidden="1">
      <c r="A814" s="1">
        <f>COUNTIF($B$1:B814,$A$1)</f>
        <v>14</v>
      </c>
      <c r="B814" s="1" t="s">
        <v>474</v>
      </c>
      <c r="C814" s="118" t="s">
        <v>372</v>
      </c>
      <c r="D814" s="5" t="str">
        <f t="shared" si="13"/>
        <v>Villavicencio93 Actividades deportivas y actividades recreativas y de esparcimiento</v>
      </c>
      <c r="E814" s="118" t="s">
        <v>1</v>
      </c>
      <c r="F814" s="118" t="s">
        <v>100</v>
      </c>
      <c r="G814" s="126">
        <v>1.1684457079374202</v>
      </c>
    </row>
    <row r="815" spans="1:7" hidden="1">
      <c r="A815" s="1">
        <f>COUNTIF($B$1:B815,$A$1)</f>
        <v>14</v>
      </c>
      <c r="B815" s="1" t="s">
        <v>474</v>
      </c>
      <c r="C815" s="118" t="s">
        <v>372</v>
      </c>
      <c r="D815" s="5" t="str">
        <f t="shared" si="13"/>
        <v>Villavicencio94 Actividades de asociaciones</v>
      </c>
      <c r="E815" s="118" t="s">
        <v>1</v>
      </c>
      <c r="F815" s="118" t="s">
        <v>101</v>
      </c>
      <c r="G815" s="126">
        <v>1.922711075246003</v>
      </c>
    </row>
    <row r="816" spans="1:7" hidden="1">
      <c r="A816" s="1">
        <f>COUNTIF($B$1:B816,$A$1)</f>
        <v>14</v>
      </c>
      <c r="B816" s="1" t="s">
        <v>474</v>
      </c>
      <c r="C816" s="118" t="s">
        <v>372</v>
      </c>
      <c r="D816" s="5" t="str">
        <f t="shared" si="13"/>
        <v>Villavicencio95 Mantenimiento y reparación de computadores, efectos personales y enseres domésticos</v>
      </c>
      <c r="E816" s="118" t="s">
        <v>1</v>
      </c>
      <c r="F816" s="118" t="s">
        <v>102</v>
      </c>
      <c r="G816" s="126">
        <v>3.4174163012524037</v>
      </c>
    </row>
    <row r="817" spans="1:7" hidden="1">
      <c r="A817" s="1">
        <f>COUNTIF($B$1:B817,$A$1)</f>
        <v>14</v>
      </c>
      <c r="B817" s="1" t="s">
        <v>474</v>
      </c>
      <c r="C817" s="118" t="s">
        <v>372</v>
      </c>
      <c r="D817" s="5" t="str">
        <f t="shared" si="13"/>
        <v>Villavicencio96 Otras actividades de servicios personales</v>
      </c>
      <c r="E817" s="118" t="s">
        <v>1</v>
      </c>
      <c r="F817" s="118" t="s">
        <v>103</v>
      </c>
      <c r="G817" s="126">
        <v>8.0876730332461122</v>
      </c>
    </row>
    <row r="818" spans="1:7" hidden="1">
      <c r="A818" s="1">
        <f>COUNTIF($B$1:B818,$A$1)</f>
        <v>14</v>
      </c>
      <c r="B818" s="1" t="s">
        <v>474</v>
      </c>
      <c r="C818" s="118" t="s">
        <v>372</v>
      </c>
      <c r="D818" s="5" t="str">
        <f t="shared" si="13"/>
        <v>Villavicencio97 Actividades de los hogares individuales como empleadores de personal doméstico</v>
      </c>
      <c r="E818" s="118" t="s">
        <v>1</v>
      </c>
      <c r="F818" s="118" t="s">
        <v>104</v>
      </c>
      <c r="G818" s="126">
        <v>5.9563577613081922</v>
      </c>
    </row>
    <row r="819" spans="1:7" hidden="1">
      <c r="A819" s="1">
        <f>COUNTIF($B$1:B819,$A$1)</f>
        <v>14</v>
      </c>
      <c r="B819" s="1" t="s">
        <v>474</v>
      </c>
      <c r="C819" s="118" t="s">
        <v>372</v>
      </c>
      <c r="D819" s="5" t="str">
        <f t="shared" si="13"/>
        <v>Villavicencio99 Actividades de organizaciones y entidades extraterritoriales</v>
      </c>
      <c r="E819" s="118" t="s">
        <v>1</v>
      </c>
      <c r="F819" s="118" t="s">
        <v>105</v>
      </c>
      <c r="G819" s="126">
        <v>1.6876530303714714E-2</v>
      </c>
    </row>
    <row r="820" spans="1:7" hidden="1">
      <c r="A820" s="1">
        <f>COUNTIF($B$1:B820,$A$1)</f>
        <v>14</v>
      </c>
      <c r="B820" s="1" t="s">
        <v>475</v>
      </c>
      <c r="C820" s="118" t="s">
        <v>372</v>
      </c>
      <c r="D820" s="5" t="str">
        <f t="shared" si="13"/>
        <v>Villavicencio64 Actividades de servicios financieros, excepto las de seguros y de pensiones</v>
      </c>
      <c r="E820" s="118" t="s">
        <v>2</v>
      </c>
      <c r="F820" s="118" t="s">
        <v>75</v>
      </c>
      <c r="G820" s="126">
        <v>2.4155574790437306</v>
      </c>
    </row>
    <row r="821" spans="1:7" hidden="1">
      <c r="A821" s="1">
        <f>COUNTIF($B$1:B821,$A$1)</f>
        <v>14</v>
      </c>
      <c r="B821" s="1" t="s">
        <v>475</v>
      </c>
      <c r="C821" s="118" t="s">
        <v>372</v>
      </c>
      <c r="D821" s="5" t="str">
        <f t="shared" si="13"/>
        <v>Villavicencio65 Seguros (incluso el reaseguro), seguros sociales y fondos de pensiones, excepto la seguridad social</v>
      </c>
      <c r="E821" s="118" t="s">
        <v>2</v>
      </c>
      <c r="F821" s="118" t="s">
        <v>76</v>
      </c>
      <c r="G821" s="126">
        <v>0.68490247305973173</v>
      </c>
    </row>
    <row r="822" spans="1:7" hidden="1">
      <c r="A822" s="1">
        <f>COUNTIF($B$1:B822,$A$1)</f>
        <v>14</v>
      </c>
      <c r="B822" s="1" t="s">
        <v>475</v>
      </c>
      <c r="C822" s="118" t="s">
        <v>372</v>
      </c>
      <c r="D822" s="5" t="str">
        <f t="shared" si="13"/>
        <v>Villavicencio66 Actividades auxiliares de las actividades de servicios financieros</v>
      </c>
      <c r="E822" s="118" t="s">
        <v>2</v>
      </c>
      <c r="F822" s="118" t="s">
        <v>77</v>
      </c>
      <c r="G822" s="126">
        <v>2.4640255073640746E-2</v>
      </c>
    </row>
    <row r="823" spans="1:7" hidden="1">
      <c r="A823" s="1">
        <f>COUNTIF($B$1:B823,$A$1)</f>
        <v>14</v>
      </c>
      <c r="B823" s="1" t="s">
        <v>476</v>
      </c>
      <c r="C823" s="118" t="s">
        <v>372</v>
      </c>
      <c r="D823" s="5" t="str">
        <f t="shared" si="13"/>
        <v>Villavicencio69 Actividades jurídicas y de contabilidad</v>
      </c>
      <c r="E823" s="118" t="s">
        <v>4</v>
      </c>
      <c r="F823" s="118" t="s">
        <v>79</v>
      </c>
      <c r="G823" s="126">
        <v>3.0083406926812279</v>
      </c>
    </row>
    <row r="824" spans="1:7" hidden="1">
      <c r="A824" s="1">
        <f>COUNTIF($B$1:B824,$A$1)</f>
        <v>14</v>
      </c>
      <c r="B824" s="1" t="s">
        <v>476</v>
      </c>
      <c r="C824" s="118" t="s">
        <v>372</v>
      </c>
      <c r="D824" s="5" t="str">
        <f t="shared" si="13"/>
        <v>Villavicencio70 Actividades de administración empresarial; actividades de consultoría de gestión</v>
      </c>
      <c r="E824" s="118" t="s">
        <v>4</v>
      </c>
      <c r="F824" s="118" t="s">
        <v>80</v>
      </c>
      <c r="G824" s="126">
        <v>0.89757469225277742</v>
      </c>
    </row>
    <row r="825" spans="1:7" hidden="1">
      <c r="A825" s="1">
        <f>COUNTIF($B$1:B825,$A$1)</f>
        <v>14</v>
      </c>
      <c r="B825" s="1" t="s">
        <v>476</v>
      </c>
      <c r="C825" s="118" t="s">
        <v>372</v>
      </c>
      <c r="D825" s="5" t="str">
        <f t="shared" si="13"/>
        <v>Villavicencio71 Actividades de arquitectura e ingeniería; ensayos y análisis técnicos</v>
      </c>
      <c r="E825" s="118" t="s">
        <v>4</v>
      </c>
      <c r="F825" s="118" t="s">
        <v>81</v>
      </c>
      <c r="G825" s="126">
        <v>1.352582746340131</v>
      </c>
    </row>
    <row r="826" spans="1:7" hidden="1">
      <c r="A826" s="1">
        <f>COUNTIF($B$1:B826,$A$1)</f>
        <v>14</v>
      </c>
      <c r="B826" s="1" t="s">
        <v>476</v>
      </c>
      <c r="C826" s="118" t="s">
        <v>372</v>
      </c>
      <c r="D826" s="5" t="str">
        <f t="shared" si="13"/>
        <v>Villavicencio72 Investigación científica y desarrollo</v>
      </c>
      <c r="E826" s="118" t="s">
        <v>4</v>
      </c>
      <c r="F826" s="118" t="s">
        <v>82</v>
      </c>
      <c r="G826" s="126">
        <v>0.11924760250843956</v>
      </c>
    </row>
    <row r="827" spans="1:7" hidden="1">
      <c r="A827" s="1">
        <f>COUNTIF($B$1:B827,$A$1)</f>
        <v>14</v>
      </c>
      <c r="B827" s="1" t="s">
        <v>476</v>
      </c>
      <c r="C827" s="118" t="s">
        <v>372</v>
      </c>
      <c r="D827" s="5" t="str">
        <f t="shared" si="13"/>
        <v>Villavicencio73 Publicidad y estudios de mercado</v>
      </c>
      <c r="E827" s="118" t="s">
        <v>4</v>
      </c>
      <c r="F827" s="118" t="s">
        <v>83</v>
      </c>
      <c r="G827" s="126">
        <v>0.91028890184471201</v>
      </c>
    </row>
    <row r="828" spans="1:7" hidden="1">
      <c r="A828" s="1">
        <f>COUNTIF($B$1:B828,$A$1)</f>
        <v>14</v>
      </c>
      <c r="B828" s="1" t="s">
        <v>476</v>
      </c>
      <c r="C828" s="118" t="s">
        <v>372</v>
      </c>
      <c r="D828" s="5" t="str">
        <f t="shared" si="13"/>
        <v>Villavicencio74 Otras actividades profesionales, científicas y técnicas</v>
      </c>
      <c r="E828" s="118" t="s">
        <v>4</v>
      </c>
      <c r="F828" s="118" t="s">
        <v>84</v>
      </c>
      <c r="G828" s="126">
        <v>0.82428466265121381</v>
      </c>
    </row>
    <row r="829" spans="1:7" hidden="1">
      <c r="A829" s="1">
        <f>COUNTIF($B$1:B829,$A$1)</f>
        <v>14</v>
      </c>
      <c r="B829" s="1" t="s">
        <v>476</v>
      </c>
      <c r="C829" s="118" t="s">
        <v>372</v>
      </c>
      <c r="D829" s="5" t="str">
        <f t="shared" si="13"/>
        <v>Villavicencio75 Actividades veterinarias</v>
      </c>
      <c r="E829" s="118" t="s">
        <v>4</v>
      </c>
      <c r="F829" s="118" t="s">
        <v>85</v>
      </c>
      <c r="G829" s="126">
        <v>9.5628700945241993E-2</v>
      </c>
    </row>
    <row r="830" spans="1:7" hidden="1">
      <c r="A830" s="1">
        <f>COUNTIF($B$1:B830,$A$1)</f>
        <v>14</v>
      </c>
      <c r="B830" s="1" t="s">
        <v>476</v>
      </c>
      <c r="C830" s="118" t="s">
        <v>372</v>
      </c>
      <c r="D830" s="5" t="str">
        <f t="shared" si="13"/>
        <v>Villavicencio77 Actividades de alquiler y arrendamiento</v>
      </c>
      <c r="E830" s="118" t="s">
        <v>4</v>
      </c>
      <c r="F830" s="118" t="s">
        <v>86</v>
      </c>
      <c r="G830" s="126">
        <v>0.76313246916736877</v>
      </c>
    </row>
    <row r="831" spans="1:7" hidden="1">
      <c r="A831" s="1">
        <f>COUNTIF($B$1:B831,$A$1)</f>
        <v>14</v>
      </c>
      <c r="B831" s="1" t="s">
        <v>476</v>
      </c>
      <c r="C831" s="118" t="s">
        <v>372</v>
      </c>
      <c r="D831" s="5" t="str">
        <f t="shared" si="13"/>
        <v>Villavicencio78 Actividades de empleo</v>
      </c>
      <c r="E831" s="118" t="s">
        <v>4</v>
      </c>
      <c r="F831" s="118" t="s">
        <v>87</v>
      </c>
      <c r="G831" s="126">
        <v>0.38534140903153125</v>
      </c>
    </row>
    <row r="832" spans="1:7" hidden="1">
      <c r="A832" s="1">
        <f>COUNTIF($B$1:B832,$A$1)</f>
        <v>14</v>
      </c>
      <c r="B832" s="1" t="s">
        <v>476</v>
      </c>
      <c r="C832" s="118" t="s">
        <v>372</v>
      </c>
      <c r="D832" s="5" t="str">
        <f t="shared" si="13"/>
        <v>Villavicencio79 Actividades de las agencias de viajes, operadores turísticos, servicios de reserva y actividades relacionadas</v>
      </c>
      <c r="E832" s="118" t="s">
        <v>4</v>
      </c>
      <c r="F832" s="118" t="s">
        <v>88</v>
      </c>
      <c r="G832" s="126">
        <v>0.27967583071182189</v>
      </c>
    </row>
    <row r="833" spans="1:7" hidden="1">
      <c r="A833" s="1">
        <f>COUNTIF($B$1:B833,$A$1)</f>
        <v>14</v>
      </c>
      <c r="B833" s="1" t="s">
        <v>476</v>
      </c>
      <c r="C833" s="118" t="s">
        <v>372</v>
      </c>
      <c r="D833" s="5" t="str">
        <f t="shared" si="13"/>
        <v>Villavicencio80 Actividades de seguridad e investigación privada</v>
      </c>
      <c r="E833" s="118" t="s">
        <v>4</v>
      </c>
      <c r="F833" s="118" t="s">
        <v>89</v>
      </c>
      <c r="G833" s="126">
        <v>1.2985244931792779</v>
      </c>
    </row>
    <row r="834" spans="1:7" hidden="1">
      <c r="A834" s="1">
        <f>COUNTIF($B$1:B834,$A$1)</f>
        <v>14</v>
      </c>
      <c r="B834" s="1" t="s">
        <v>476</v>
      </c>
      <c r="C834" s="118" t="s">
        <v>372</v>
      </c>
      <c r="D834" s="5" t="str">
        <f t="shared" si="13"/>
        <v>Villavicencio81 Actividades de servicios a edificios y paisajismo (jardines, zonas verdes)</v>
      </c>
      <c r="E834" s="118" t="s">
        <v>4</v>
      </c>
      <c r="F834" s="118" t="s">
        <v>90</v>
      </c>
      <c r="G834" s="126">
        <v>4.746129566566224</v>
      </c>
    </row>
    <row r="835" spans="1:7" hidden="1">
      <c r="A835" s="1">
        <f>COUNTIF($B$1:B835,$A$1)</f>
        <v>14</v>
      </c>
      <c r="B835" s="1" t="s">
        <v>476</v>
      </c>
      <c r="C835" s="118" t="s">
        <v>372</v>
      </c>
      <c r="D835" s="5" t="str">
        <f t="shared" si="13"/>
        <v>Villavicencio82 Actividades administrativas y de apoyo de oficina y otras actividades de apoyo a las empresas</v>
      </c>
      <c r="E835" s="118" t="s">
        <v>4</v>
      </c>
      <c r="F835" s="118" t="s">
        <v>91</v>
      </c>
      <c r="G835" s="126">
        <v>0.85251853996380145</v>
      </c>
    </row>
    <row r="836" spans="1:7" hidden="1">
      <c r="A836" s="1">
        <f>COUNTIF($B$1:B836,$A$1)</f>
        <v>14</v>
      </c>
      <c r="B836" s="1" t="s">
        <v>477</v>
      </c>
      <c r="C836" s="118" t="s">
        <v>372</v>
      </c>
      <c r="D836" s="5" t="str">
        <f t="shared" si="13"/>
        <v>Villavicencio84 Administración pública y defensa; planes de seguridad social de afiliación obligatoria</v>
      </c>
      <c r="E836" s="118" t="s">
        <v>5</v>
      </c>
      <c r="F836" s="118" t="s">
        <v>92</v>
      </c>
      <c r="G836" s="126">
        <v>12.089876251785077</v>
      </c>
    </row>
    <row r="837" spans="1:7" hidden="1">
      <c r="A837" s="1">
        <f>COUNTIF($B$1:B837,$A$1)</f>
        <v>14</v>
      </c>
      <c r="B837" s="1" t="s">
        <v>477</v>
      </c>
      <c r="C837" s="118" t="s">
        <v>372</v>
      </c>
      <c r="D837" s="5" t="str">
        <f t="shared" si="13"/>
        <v>Villavicencio85 Educación</v>
      </c>
      <c r="E837" s="118" t="s">
        <v>5</v>
      </c>
      <c r="F837" s="118" t="s">
        <v>93</v>
      </c>
      <c r="G837" s="126">
        <v>10.756268469745683</v>
      </c>
    </row>
    <row r="838" spans="1:7" hidden="1">
      <c r="A838" s="1">
        <f>COUNTIF($B$1:B838,$A$1)</f>
        <v>14</v>
      </c>
      <c r="B838" s="1" t="s">
        <v>477</v>
      </c>
      <c r="C838" s="118" t="s">
        <v>372</v>
      </c>
      <c r="D838" s="5" t="str">
        <f t="shared" si="13"/>
        <v>Villavicencio86 Actividades de atención de la salud humana</v>
      </c>
      <c r="E838" s="118" t="s">
        <v>5</v>
      </c>
      <c r="F838" s="118" t="s">
        <v>94</v>
      </c>
      <c r="G838" s="126">
        <v>8.0412382686657899</v>
      </c>
    </row>
    <row r="839" spans="1:7" hidden="1">
      <c r="A839" s="1">
        <f>COUNTIF($B$1:B839,$A$1)</f>
        <v>14</v>
      </c>
      <c r="B839" s="1" t="s">
        <v>477</v>
      </c>
      <c r="C839" s="118" t="s">
        <v>372</v>
      </c>
      <c r="D839" s="5" t="str">
        <f t="shared" ref="D839:D902" si="14">C839&amp;F839</f>
        <v>Villavicencio87 Actividades de atención residencial medicalizada</v>
      </c>
      <c r="E839" s="118" t="s">
        <v>5</v>
      </c>
      <c r="F839" s="118" t="s">
        <v>95</v>
      </c>
      <c r="G839" s="126">
        <v>0.24173192043930247</v>
      </c>
    </row>
    <row r="840" spans="1:7" hidden="1">
      <c r="A840" s="1">
        <f>COUNTIF($B$1:B840,$A$1)</f>
        <v>14</v>
      </c>
      <c r="B840" s="1" t="s">
        <v>477</v>
      </c>
      <c r="C840" s="118" t="s">
        <v>372</v>
      </c>
      <c r="D840" s="5" t="str">
        <f t="shared" si="14"/>
        <v>Villavicencio88 Actividades de asistencia social sin alojamiento</v>
      </c>
      <c r="E840" s="118" t="s">
        <v>5</v>
      </c>
      <c r="F840" s="118" t="s">
        <v>96</v>
      </c>
      <c r="G840" s="126">
        <v>1.5088999987347136</v>
      </c>
    </row>
    <row r="841" spans="1:7" hidden="1">
      <c r="A841" s="1">
        <f>COUNTIF($B$1:B841,$A$1)</f>
        <v>14</v>
      </c>
      <c r="B841" s="1" t="s">
        <v>478</v>
      </c>
      <c r="C841" s="118" t="s">
        <v>372</v>
      </c>
      <c r="D841" s="5" t="str">
        <f t="shared" si="14"/>
        <v>Villavicencio01 Agricultura, ganadería, caza y actividades de servicios conexas</v>
      </c>
      <c r="E841" s="118" t="s">
        <v>6</v>
      </c>
      <c r="F841" s="118" t="s">
        <v>19</v>
      </c>
      <c r="G841" s="126">
        <v>2.7911790322888486</v>
      </c>
    </row>
    <row r="842" spans="1:7" hidden="1">
      <c r="A842" s="1">
        <f>COUNTIF($B$1:B842,$A$1)</f>
        <v>14</v>
      </c>
      <c r="B842" s="1" t="s">
        <v>478</v>
      </c>
      <c r="C842" s="118" t="s">
        <v>372</v>
      </c>
      <c r="D842" s="5" t="str">
        <f t="shared" si="14"/>
        <v>Villavicencio02 Silvicultura y extracción de madera</v>
      </c>
      <c r="E842" s="118" t="s">
        <v>6</v>
      </c>
      <c r="F842" s="118" t="s">
        <v>20</v>
      </c>
      <c r="G842" s="126">
        <v>6.6427642094120512E-2</v>
      </c>
    </row>
    <row r="843" spans="1:7" hidden="1">
      <c r="A843" s="1">
        <f>COUNTIF($B$1:B843,$A$1)</f>
        <v>14</v>
      </c>
      <c r="B843" s="1" t="s">
        <v>478</v>
      </c>
      <c r="C843" s="118" t="s">
        <v>372</v>
      </c>
      <c r="D843" s="5" t="str">
        <f t="shared" si="14"/>
        <v>Villavicencio03 Pesca y acuicultura</v>
      </c>
      <c r="E843" s="118" t="s">
        <v>6</v>
      </c>
      <c r="F843" s="118" t="s">
        <v>21</v>
      </c>
      <c r="G843" s="126">
        <v>0.18744452853761384</v>
      </c>
    </row>
    <row r="844" spans="1:7" hidden="1">
      <c r="A844" s="1">
        <f>COUNTIF($B$1:B844,$A$1)</f>
        <v>14</v>
      </c>
      <c r="B844" s="1" t="s">
        <v>479</v>
      </c>
      <c r="C844" s="118" t="s">
        <v>372</v>
      </c>
      <c r="D844" s="5" t="str">
        <f t="shared" si="14"/>
        <v>Villavicencio55 Alojamiento</v>
      </c>
      <c r="E844" s="118" t="s">
        <v>7</v>
      </c>
      <c r="F844" s="118" t="s">
        <v>67</v>
      </c>
      <c r="G844" s="126">
        <v>1.9115508310030223</v>
      </c>
    </row>
    <row r="845" spans="1:7" hidden="1">
      <c r="A845" s="1">
        <f>COUNTIF($B$1:B845,$A$1)</f>
        <v>14</v>
      </c>
      <c r="B845" s="1" t="s">
        <v>479</v>
      </c>
      <c r="C845" s="118" t="s">
        <v>372</v>
      </c>
      <c r="D845" s="5" t="str">
        <f t="shared" si="14"/>
        <v>Villavicencio56 Actividades de servicios de comidas y bebidas</v>
      </c>
      <c r="E845" s="118" t="s">
        <v>7</v>
      </c>
      <c r="F845" s="118" t="s">
        <v>68</v>
      </c>
      <c r="G845" s="126">
        <v>22.52889365156939</v>
      </c>
    </row>
    <row r="846" spans="1:7" hidden="1">
      <c r="A846" s="1">
        <f>COUNTIF($B$1:B846,$A$1)</f>
        <v>14</v>
      </c>
      <c r="B846" s="1" t="s">
        <v>480</v>
      </c>
      <c r="C846" s="118" t="s">
        <v>372</v>
      </c>
      <c r="D846" s="5" t="str">
        <f t="shared" si="14"/>
        <v>Villavicencio45 Comercio, mantenimiento y reparación de vehículos automotores y motocicletas, sus partes, piezas y accesorios</v>
      </c>
      <c r="E846" s="118" t="s">
        <v>8</v>
      </c>
      <c r="F846" s="118" t="s">
        <v>59</v>
      </c>
      <c r="G846" s="126">
        <v>9.3736303963874175</v>
      </c>
    </row>
    <row r="847" spans="1:7" hidden="1">
      <c r="A847" s="1">
        <f>COUNTIF($B$1:B847,$A$1)</f>
        <v>14</v>
      </c>
      <c r="B847" s="1" t="s">
        <v>480</v>
      </c>
      <c r="C847" s="118" t="s">
        <v>372</v>
      </c>
      <c r="D847" s="5" t="str">
        <f t="shared" si="14"/>
        <v>Villavicencio46 Comercio al por mayor y en comisión o por contrata, excepto el comercio de vehículos automotores y motocicletas</v>
      </c>
      <c r="E847" s="118" t="s">
        <v>8</v>
      </c>
      <c r="F847" s="118" t="s">
        <v>60</v>
      </c>
      <c r="G847" s="126">
        <v>7.1007206447931761</v>
      </c>
    </row>
    <row r="848" spans="1:7" hidden="1">
      <c r="A848" s="1">
        <f>COUNTIF($B$1:B848,$A$1)</f>
        <v>14</v>
      </c>
      <c r="B848" s="1" t="s">
        <v>480</v>
      </c>
      <c r="C848" s="118" t="s">
        <v>372</v>
      </c>
      <c r="D848" s="5" t="str">
        <f t="shared" si="14"/>
        <v>Villavicencio47 Comercio al por menor (incluso el comercio al por menor de combustibles), excepto el de vehículos automotores y motocicletas</v>
      </c>
      <c r="E848" s="118" t="s">
        <v>8</v>
      </c>
      <c r="F848" s="118" t="s">
        <v>61</v>
      </c>
      <c r="G848" s="126">
        <v>43.469493367384274</v>
      </c>
    </row>
    <row r="849" spans="1:7" hidden="1">
      <c r="A849" s="1">
        <f>COUNTIF($B$1:B849,$A$1)</f>
        <v>14</v>
      </c>
      <c r="B849" s="1" t="s">
        <v>481</v>
      </c>
      <c r="C849" s="118" t="s">
        <v>372</v>
      </c>
      <c r="D849" s="5" t="str">
        <f t="shared" si="14"/>
        <v>Villavicencio41 Construcción de edificios</v>
      </c>
      <c r="E849" s="118" t="s">
        <v>9</v>
      </c>
      <c r="F849" s="118" t="s">
        <v>56</v>
      </c>
      <c r="G849" s="126">
        <v>9.8799725415821662</v>
      </c>
    </row>
    <row r="850" spans="1:7" hidden="1">
      <c r="A850" s="1">
        <f>COUNTIF($B$1:B850,$A$1)</f>
        <v>14</v>
      </c>
      <c r="B850" s="1" t="s">
        <v>481</v>
      </c>
      <c r="C850" s="118" t="s">
        <v>372</v>
      </c>
      <c r="D850" s="5" t="str">
        <f t="shared" si="14"/>
        <v>Villavicencio42 Obras de ingeniería civil</v>
      </c>
      <c r="E850" s="118" t="s">
        <v>9</v>
      </c>
      <c r="F850" s="118" t="s">
        <v>57</v>
      </c>
      <c r="G850" s="126">
        <v>6.5003293705224081</v>
      </c>
    </row>
    <row r="851" spans="1:7" hidden="1">
      <c r="A851" s="1">
        <f>COUNTIF($B$1:B851,$A$1)</f>
        <v>14</v>
      </c>
      <c r="B851" s="1" t="s">
        <v>481</v>
      </c>
      <c r="C851" s="118" t="s">
        <v>372</v>
      </c>
      <c r="D851" s="5" t="str">
        <f t="shared" si="14"/>
        <v>Villavicencio43 Actividades especializadas para la construcción de edificios y obras de ingeniería civil</v>
      </c>
      <c r="E851" s="118" t="s">
        <v>9</v>
      </c>
      <c r="F851" s="118" t="s">
        <v>58</v>
      </c>
      <c r="G851" s="126">
        <v>5.6461335256625826</v>
      </c>
    </row>
    <row r="852" spans="1:7" hidden="1">
      <c r="A852" s="1">
        <f>COUNTIF($B$1:B852,$A$1)</f>
        <v>14</v>
      </c>
      <c r="B852" s="1" t="s">
        <v>482</v>
      </c>
      <c r="C852" s="118" t="s">
        <v>372</v>
      </c>
      <c r="D852" s="5" t="str">
        <f t="shared" si="14"/>
        <v>Villavicencio05 Extracción de carbón de piedra y lignito</v>
      </c>
      <c r="E852" s="118" t="s">
        <v>10</v>
      </c>
      <c r="F852" s="118" t="s">
        <v>22</v>
      </c>
      <c r="G852" s="126">
        <v>2.8256409772487601E-2</v>
      </c>
    </row>
    <row r="853" spans="1:7" hidden="1">
      <c r="A853" s="1">
        <f>COUNTIF($B$1:B853,$A$1)</f>
        <v>14</v>
      </c>
      <c r="B853" s="1" t="s">
        <v>482</v>
      </c>
      <c r="C853" s="118" t="s">
        <v>372</v>
      </c>
      <c r="D853" s="5" t="str">
        <f t="shared" si="14"/>
        <v>Villavicencio06 Extracción de petróleo crudo y gas natural</v>
      </c>
      <c r="E853" s="118" t="s">
        <v>10</v>
      </c>
      <c r="F853" s="118" t="s">
        <v>23</v>
      </c>
      <c r="G853" s="126">
        <v>0.80842299965364928</v>
      </c>
    </row>
    <row r="854" spans="1:7" hidden="1">
      <c r="A854" s="1">
        <f>COUNTIF($B$1:B854,$A$1)</f>
        <v>14</v>
      </c>
      <c r="B854" s="1" t="s">
        <v>482</v>
      </c>
      <c r="C854" s="118" t="s">
        <v>372</v>
      </c>
      <c r="D854" s="5" t="str">
        <f t="shared" si="14"/>
        <v>Villavicencio08 Extracción de otras minas y canteras</v>
      </c>
      <c r="E854" s="118" t="s">
        <v>10</v>
      </c>
      <c r="F854" s="118" t="s">
        <v>25</v>
      </c>
      <c r="G854" s="126">
        <v>0.25060049599681555</v>
      </c>
    </row>
    <row r="855" spans="1:7" hidden="1">
      <c r="A855" s="1">
        <f>COUNTIF($B$1:B855,$A$1)</f>
        <v>14</v>
      </c>
      <c r="B855" s="1" t="s">
        <v>482</v>
      </c>
      <c r="C855" s="118" t="s">
        <v>372</v>
      </c>
      <c r="D855" s="5" t="str">
        <f t="shared" si="14"/>
        <v>Villavicencio09 Actividades de servicios de apoyo para la explotación de minas</v>
      </c>
      <c r="E855" s="118" t="s">
        <v>10</v>
      </c>
      <c r="F855" s="118" t="s">
        <v>26</v>
      </c>
      <c r="G855" s="126">
        <v>0.25584607108490803</v>
      </c>
    </row>
    <row r="856" spans="1:7" hidden="1">
      <c r="A856" s="1">
        <f>COUNTIF($B$1:B856,$A$1)</f>
        <v>14</v>
      </c>
      <c r="B856" s="1" t="s">
        <v>483</v>
      </c>
      <c r="C856" s="118" t="s">
        <v>372</v>
      </c>
      <c r="D856" s="5" t="str">
        <f t="shared" si="14"/>
        <v>Villavicencio10 Elaboración de productos alimenticios</v>
      </c>
      <c r="E856" s="118" t="s">
        <v>11</v>
      </c>
      <c r="F856" s="118" t="s">
        <v>27</v>
      </c>
      <c r="G856" s="126">
        <v>6.1048477439723596</v>
      </c>
    </row>
    <row r="857" spans="1:7" hidden="1">
      <c r="A857" s="1">
        <f>COUNTIF($B$1:B857,$A$1)</f>
        <v>14</v>
      </c>
      <c r="B857" s="1" t="s">
        <v>483</v>
      </c>
      <c r="C857" s="118" t="s">
        <v>372</v>
      </c>
      <c r="D857" s="5" t="str">
        <f t="shared" si="14"/>
        <v>Villavicencio11 Elaboración de bebidas</v>
      </c>
      <c r="E857" s="118" t="s">
        <v>11</v>
      </c>
      <c r="F857" s="118" t="s">
        <v>28</v>
      </c>
      <c r="G857" s="126">
        <v>0.86621948265662008</v>
      </c>
    </row>
    <row r="858" spans="1:7" hidden="1">
      <c r="A858" s="1">
        <f>COUNTIF($B$1:B858,$A$1)</f>
        <v>14</v>
      </c>
      <c r="B858" s="1" t="s">
        <v>483</v>
      </c>
      <c r="C858" s="118" t="s">
        <v>372</v>
      </c>
      <c r="D858" s="5" t="str">
        <f t="shared" si="14"/>
        <v>Villavicencio13 Fabricación de productos textiles</v>
      </c>
      <c r="E858" s="118" t="s">
        <v>11</v>
      </c>
      <c r="F858" s="118" t="s">
        <v>30</v>
      </c>
      <c r="G858" s="126">
        <v>0.40826444480194229</v>
      </c>
    </row>
    <row r="859" spans="1:7" hidden="1">
      <c r="A859" s="1">
        <f>COUNTIF($B$1:B859,$A$1)</f>
        <v>14</v>
      </c>
      <c r="B859" s="1" t="s">
        <v>483</v>
      </c>
      <c r="C859" s="118" t="s">
        <v>372</v>
      </c>
      <c r="D859" s="5" t="str">
        <f t="shared" si="14"/>
        <v>Villavicencio14 Confección de prendas de vestir</v>
      </c>
      <c r="E859" s="118" t="s">
        <v>11</v>
      </c>
      <c r="F859" s="118" t="s">
        <v>31</v>
      </c>
      <c r="G859" s="126">
        <v>2.0318465709857829</v>
      </c>
    </row>
    <row r="860" spans="1:7" hidden="1">
      <c r="A860" s="1">
        <f>COUNTIF($B$1:B860,$A$1)</f>
        <v>14</v>
      </c>
      <c r="B860" s="1" t="s">
        <v>483</v>
      </c>
      <c r="C860" s="118" t="s">
        <v>372</v>
      </c>
      <c r="D860" s="5" t="str">
        <f t="shared" si="14"/>
        <v>Villavicencio15 Curtido y recurtido de cueros; fabricación de calzado; fabricación de artículos de viaje, maletas, bolsos de mano y artículos similares, y fabricación de artículos de talabartería y guarnicionería; adobo y teñido de pieles</v>
      </c>
      <c r="E860" s="118" t="s">
        <v>11</v>
      </c>
      <c r="F860" s="118" t="s">
        <v>32</v>
      </c>
      <c r="G860" s="126">
        <v>0.6483952429280152</v>
      </c>
    </row>
    <row r="861" spans="1:7" hidden="1">
      <c r="A861" s="1">
        <f>COUNTIF($B$1:B861,$A$1)</f>
        <v>14</v>
      </c>
      <c r="B861" s="1" t="s">
        <v>483</v>
      </c>
      <c r="C861" s="118" t="s">
        <v>372</v>
      </c>
      <c r="D861" s="5" t="str">
        <f t="shared" si="14"/>
        <v>Villavicencio16 Transformación de la madera y fabricación de productos de madera y de corcho, excepto muebles; fabricación de artículos de cestería y espartería</v>
      </c>
      <c r="E861" s="118" t="s">
        <v>11</v>
      </c>
      <c r="F861" s="118" t="s">
        <v>33</v>
      </c>
      <c r="G861" s="126">
        <v>0.17522155698463751</v>
      </c>
    </row>
    <row r="862" spans="1:7" hidden="1">
      <c r="A862" s="1">
        <f>COUNTIF($B$1:B862,$A$1)</f>
        <v>14</v>
      </c>
      <c r="B862" s="1" t="s">
        <v>483</v>
      </c>
      <c r="C862" s="118" t="s">
        <v>372</v>
      </c>
      <c r="D862" s="5" t="str">
        <f t="shared" si="14"/>
        <v>Villavicencio17 Fabricación de papel, cartón y productos de papel y cartón</v>
      </c>
      <c r="E862" s="118" t="s">
        <v>11</v>
      </c>
      <c r="F862" s="118" t="s">
        <v>34</v>
      </c>
      <c r="G862" s="126">
        <v>2.3821144972310276E-2</v>
      </c>
    </row>
    <row r="863" spans="1:7" hidden="1">
      <c r="A863" s="1">
        <f>COUNTIF($B$1:B863,$A$1)</f>
        <v>14</v>
      </c>
      <c r="B863" s="1" t="s">
        <v>483</v>
      </c>
      <c r="C863" s="118" t="s">
        <v>372</v>
      </c>
      <c r="D863" s="5" t="str">
        <f t="shared" si="14"/>
        <v>Villavicencio18 Actividades de impresión y de producción de copias a partir de grabaciones originales</v>
      </c>
      <c r="E863" s="118" t="s">
        <v>11</v>
      </c>
      <c r="F863" s="118" t="s">
        <v>35</v>
      </c>
      <c r="G863" s="126">
        <v>0.3276927377917932</v>
      </c>
    </row>
    <row r="864" spans="1:7" hidden="1">
      <c r="A864" s="1">
        <f>COUNTIF($B$1:B864,$A$1)</f>
        <v>14</v>
      </c>
      <c r="B864" s="1" t="s">
        <v>483</v>
      </c>
      <c r="C864" s="118" t="s">
        <v>372</v>
      </c>
      <c r="D864" s="5" t="str">
        <f t="shared" si="14"/>
        <v>Villavicencio20 Fabricación de sustancias y productos químicos</v>
      </c>
      <c r="E864" s="118" t="s">
        <v>11</v>
      </c>
      <c r="F864" s="118" t="s">
        <v>37</v>
      </c>
      <c r="G864" s="126">
        <v>0.39761041526575114</v>
      </c>
    </row>
    <row r="865" spans="1:7" hidden="1">
      <c r="A865" s="1">
        <f>COUNTIF($B$1:B865,$A$1)</f>
        <v>14</v>
      </c>
      <c r="B865" s="1" t="s">
        <v>483</v>
      </c>
      <c r="C865" s="118" t="s">
        <v>372</v>
      </c>
      <c r="D865" s="5" t="str">
        <f t="shared" si="14"/>
        <v>Villavicencio21 Fabricación de productos farmacéuticos, sustancias químicas medicinales y productos botánicos de uso farmacéutico</v>
      </c>
      <c r="E865" s="118" t="s">
        <v>11</v>
      </c>
      <c r="F865" s="118" t="s">
        <v>38</v>
      </c>
      <c r="G865" s="126">
        <v>0.16725794674278349</v>
      </c>
    </row>
    <row r="866" spans="1:7" hidden="1">
      <c r="A866" s="1">
        <f>COUNTIF($B$1:B866,$A$1)</f>
        <v>14</v>
      </c>
      <c r="B866" s="1" t="s">
        <v>483</v>
      </c>
      <c r="C866" s="118" t="s">
        <v>372</v>
      </c>
      <c r="D866" s="5" t="str">
        <f t="shared" si="14"/>
        <v>Villavicencio22 Fabricación de productos de caucho y de plástico</v>
      </c>
      <c r="E866" s="118" t="s">
        <v>11</v>
      </c>
      <c r="F866" s="118" t="s">
        <v>39</v>
      </c>
      <c r="G866" s="126">
        <v>0.1921316027276426</v>
      </c>
    </row>
    <row r="867" spans="1:7" hidden="1">
      <c r="A867" s="1">
        <f>COUNTIF($B$1:B867,$A$1)</f>
        <v>14</v>
      </c>
      <c r="B867" s="1" t="s">
        <v>483</v>
      </c>
      <c r="C867" s="118" t="s">
        <v>372</v>
      </c>
      <c r="D867" s="5" t="str">
        <f t="shared" si="14"/>
        <v>Villavicencio23 Fabricación de otros productos minerales no metálicos</v>
      </c>
      <c r="E867" s="118" t="s">
        <v>11</v>
      </c>
      <c r="F867" s="118" t="s">
        <v>40</v>
      </c>
      <c r="G867" s="126">
        <v>0.28312739211122329</v>
      </c>
    </row>
    <row r="868" spans="1:7" hidden="1">
      <c r="A868" s="1">
        <f>COUNTIF($B$1:B868,$A$1)</f>
        <v>14</v>
      </c>
      <c r="B868" s="1" t="s">
        <v>483</v>
      </c>
      <c r="C868" s="118" t="s">
        <v>372</v>
      </c>
      <c r="D868" s="5" t="str">
        <f t="shared" si="14"/>
        <v>Villavicencio25 Fabricación de productos elaborados de metal, excepto maquinaria y equipo</v>
      </c>
      <c r="E868" s="118" t="s">
        <v>11</v>
      </c>
      <c r="F868" s="118" t="s">
        <v>42</v>
      </c>
      <c r="G868" s="126">
        <v>2.2791067204479956</v>
      </c>
    </row>
    <row r="869" spans="1:7" hidden="1">
      <c r="A869" s="1">
        <f>COUNTIF($B$1:B869,$A$1)</f>
        <v>14</v>
      </c>
      <c r="B869" s="1" t="s">
        <v>483</v>
      </c>
      <c r="C869" s="118" t="s">
        <v>372</v>
      </c>
      <c r="D869" s="5" t="str">
        <f t="shared" si="14"/>
        <v>Villavicencio27 Fabricación de aparatos y equipo eléctrico</v>
      </c>
      <c r="E869" s="118" t="s">
        <v>11</v>
      </c>
      <c r="F869" s="118" t="s">
        <v>44</v>
      </c>
      <c r="G869" s="126">
        <v>8.5751784889352728E-2</v>
      </c>
    </row>
    <row r="870" spans="1:7" hidden="1">
      <c r="A870" s="1">
        <f>COUNTIF($B$1:B870,$A$1)</f>
        <v>14</v>
      </c>
      <c r="B870" s="1" t="s">
        <v>483</v>
      </c>
      <c r="C870" s="118" t="s">
        <v>372</v>
      </c>
      <c r="D870" s="5" t="str">
        <f t="shared" si="14"/>
        <v>Villavicencio28 Fabricación de maquinaria y equipo n.c.p.</v>
      </c>
      <c r="E870" s="118" t="s">
        <v>11</v>
      </c>
      <c r="F870" s="118" t="s">
        <v>45</v>
      </c>
      <c r="G870" s="126">
        <v>0.11189006673934285</v>
      </c>
    </row>
    <row r="871" spans="1:7" hidden="1">
      <c r="A871" s="1">
        <f>COUNTIF($B$1:B871,$A$1)</f>
        <v>14</v>
      </c>
      <c r="B871" s="1" t="s">
        <v>483</v>
      </c>
      <c r="C871" s="118" t="s">
        <v>372</v>
      </c>
      <c r="D871" s="5" t="str">
        <f t="shared" si="14"/>
        <v>Villavicencio29 Fabricación de vehículos automotores, remolques y semirremolques</v>
      </c>
      <c r="E871" s="118" t="s">
        <v>11</v>
      </c>
      <c r="F871" s="118" t="s">
        <v>46</v>
      </c>
      <c r="G871" s="126">
        <v>0.22546396153015461</v>
      </c>
    </row>
    <row r="872" spans="1:7" hidden="1">
      <c r="A872" s="1">
        <f>COUNTIF($B$1:B872,$A$1)</f>
        <v>14</v>
      </c>
      <c r="B872" s="1" t="s">
        <v>483</v>
      </c>
      <c r="C872" s="118" t="s">
        <v>372</v>
      </c>
      <c r="D872" s="5" t="str">
        <f t="shared" si="14"/>
        <v>Villavicencio30 Fabricación de otros tipos de equipo de transporte</v>
      </c>
      <c r="E872" s="118" t="s">
        <v>11</v>
      </c>
      <c r="F872" s="118" t="s">
        <v>47</v>
      </c>
      <c r="G872" s="126">
        <v>4.6252924345465143E-2</v>
      </c>
    </row>
    <row r="873" spans="1:7" hidden="1">
      <c r="A873" s="1">
        <f>COUNTIF($B$1:B873,$A$1)</f>
        <v>14</v>
      </c>
      <c r="B873" s="1" t="s">
        <v>483</v>
      </c>
      <c r="C873" s="118" t="s">
        <v>372</v>
      </c>
      <c r="D873" s="5" t="str">
        <f t="shared" si="14"/>
        <v>Villavicencio31 Fabricación de muebles, colchones y somieres</v>
      </c>
      <c r="E873" s="118" t="s">
        <v>11</v>
      </c>
      <c r="F873" s="118" t="s">
        <v>48</v>
      </c>
      <c r="G873" s="126">
        <v>1.65685597912634</v>
      </c>
    </row>
    <row r="874" spans="1:7" hidden="1">
      <c r="A874" s="1">
        <f>COUNTIF($B$1:B874,$A$1)</f>
        <v>14</v>
      </c>
      <c r="B874" s="1" t="s">
        <v>483</v>
      </c>
      <c r="C874" s="118" t="s">
        <v>372</v>
      </c>
      <c r="D874" s="5" t="str">
        <f t="shared" si="14"/>
        <v>Villavicencio32 Otras industrias manufactureras</v>
      </c>
      <c r="E874" s="118" t="s">
        <v>11</v>
      </c>
      <c r="F874" s="118" t="s">
        <v>49</v>
      </c>
      <c r="G874" s="126">
        <v>1.2940159875441959</v>
      </c>
    </row>
    <row r="875" spans="1:7" hidden="1">
      <c r="A875" s="1">
        <f>COUNTIF($B$1:B875,$A$1)</f>
        <v>14</v>
      </c>
      <c r="B875" s="1" t="s">
        <v>483</v>
      </c>
      <c r="C875" s="118" t="s">
        <v>372</v>
      </c>
      <c r="D875" s="5" t="str">
        <f t="shared" si="14"/>
        <v>Villavicencio33 Instalación, mantenimiento y reparación especializado de maquinaria y equipo</v>
      </c>
      <c r="E875" s="118" t="s">
        <v>11</v>
      </c>
      <c r="F875" s="118" t="s">
        <v>50</v>
      </c>
      <c r="G875" s="126">
        <v>1.477106829953148</v>
      </c>
    </row>
    <row r="876" spans="1:7" hidden="1">
      <c r="A876" s="1">
        <f>COUNTIF($B$1:B876,$A$1)</f>
        <v>14</v>
      </c>
      <c r="B876" s="1" t="s">
        <v>484</v>
      </c>
      <c r="C876" s="118" t="s">
        <v>372</v>
      </c>
      <c r="D876" s="5" t="str">
        <f t="shared" si="14"/>
        <v>Villavicencio58 Actividades de edición</v>
      </c>
      <c r="E876" s="118" t="s">
        <v>12</v>
      </c>
      <c r="F876" s="118" t="s">
        <v>69</v>
      </c>
      <c r="G876" s="126">
        <v>0.13684735745195961</v>
      </c>
    </row>
    <row r="877" spans="1:7" hidden="1">
      <c r="A877" s="1">
        <f>COUNTIF($B$1:B877,$A$1)</f>
        <v>14</v>
      </c>
      <c r="B877" s="1" t="s">
        <v>484</v>
      </c>
      <c r="C877" s="118" t="s">
        <v>372</v>
      </c>
      <c r="D877" s="5" t="str">
        <f t="shared" si="14"/>
        <v>Villavicencio59 Actividades cinematográficas, de video y producción de programas de televisión, grabación de sonido y edición de música</v>
      </c>
      <c r="E877" s="118" t="s">
        <v>12</v>
      </c>
      <c r="F877" s="118" t="s">
        <v>70</v>
      </c>
      <c r="G877" s="126">
        <v>0.31426767009143824</v>
      </c>
    </row>
    <row r="878" spans="1:7" hidden="1">
      <c r="A878" s="1">
        <f>COUNTIF($B$1:B878,$A$1)</f>
        <v>14</v>
      </c>
      <c r="B878" s="1" t="s">
        <v>484</v>
      </c>
      <c r="C878" s="118" t="s">
        <v>372</v>
      </c>
      <c r="D878" s="5" t="str">
        <f t="shared" si="14"/>
        <v>Villavicencio60 Actividades de programación, transmisión y/o difusión</v>
      </c>
      <c r="E878" s="118" t="s">
        <v>12</v>
      </c>
      <c r="F878" s="118" t="s">
        <v>71</v>
      </c>
      <c r="G878" s="126">
        <v>0.18435810938144853</v>
      </c>
    </row>
    <row r="879" spans="1:7" hidden="1">
      <c r="A879" s="1">
        <f>COUNTIF($B$1:B879,$A$1)</f>
        <v>14</v>
      </c>
      <c r="B879" s="1" t="s">
        <v>484</v>
      </c>
      <c r="C879" s="118" t="s">
        <v>372</v>
      </c>
      <c r="D879" s="5" t="str">
        <f t="shared" si="14"/>
        <v>Villavicencio61 Telecomunicaciones</v>
      </c>
      <c r="E879" s="118" t="s">
        <v>12</v>
      </c>
      <c r="F879" s="118" t="s">
        <v>72</v>
      </c>
      <c r="G879" s="126">
        <v>2.7145786250613613</v>
      </c>
    </row>
    <row r="880" spans="1:7" hidden="1">
      <c r="A880" s="1">
        <f>COUNTIF($B$1:B880,$A$1)</f>
        <v>14</v>
      </c>
      <c r="B880" s="1" t="s">
        <v>484</v>
      </c>
      <c r="C880" s="118" t="s">
        <v>372</v>
      </c>
      <c r="D880" s="5" t="str">
        <f t="shared" si="14"/>
        <v>Villavicencio62 Desarrollo de sistemas informáticos (planificación, análisis, diseño, programación, pruebas), consultoría informática y actividades relacionadas</v>
      </c>
      <c r="E880" s="118" t="s">
        <v>12</v>
      </c>
      <c r="F880" s="118" t="s">
        <v>73</v>
      </c>
      <c r="G880" s="126">
        <v>0.21587502305751929</v>
      </c>
    </row>
    <row r="881" spans="1:7" hidden="1">
      <c r="A881" s="1">
        <f>COUNTIF($B$1:B881,$A$1)</f>
        <v>14</v>
      </c>
      <c r="B881" s="1" t="s">
        <v>484</v>
      </c>
      <c r="C881" s="118" t="s">
        <v>372</v>
      </c>
      <c r="D881" s="5" t="str">
        <f t="shared" si="14"/>
        <v>Villavicencio63 Actividades de servicios de información</v>
      </c>
      <c r="E881" s="118" t="s">
        <v>12</v>
      </c>
      <c r="F881" s="118" t="s">
        <v>74</v>
      </c>
      <c r="G881" s="126">
        <v>7.9713160488880219E-2</v>
      </c>
    </row>
    <row r="882" spans="1:7" hidden="1">
      <c r="A882" s="1">
        <f>COUNTIF($B$1:B882,$A$1)</f>
        <v>14</v>
      </c>
      <c r="B882" s="1" t="s">
        <v>485</v>
      </c>
      <c r="C882" s="118" t="s">
        <v>372</v>
      </c>
      <c r="D882" s="5" t="str">
        <f t="shared" si="14"/>
        <v>Villavicencio35 Suministro de electricidad, gas, vapor y aire acondicionado</v>
      </c>
      <c r="E882" s="118" t="s">
        <v>14</v>
      </c>
      <c r="F882" s="118" t="s">
        <v>51</v>
      </c>
      <c r="G882" s="126">
        <v>0.84431307996475236</v>
      </c>
    </row>
    <row r="883" spans="1:7" hidden="1">
      <c r="A883" s="1">
        <f>COUNTIF($B$1:B883,$A$1)</f>
        <v>14</v>
      </c>
      <c r="B883" s="1" t="s">
        <v>485</v>
      </c>
      <c r="C883" s="118" t="s">
        <v>372</v>
      </c>
      <c r="D883" s="5" t="str">
        <f t="shared" si="14"/>
        <v>Villavicencio36 Captación, tratamiento y distribución de agua</v>
      </c>
      <c r="E883" s="118" t="s">
        <v>14</v>
      </c>
      <c r="F883" s="118" t="s">
        <v>52</v>
      </c>
      <c r="G883" s="126">
        <v>0.51348169421813272</v>
      </c>
    </row>
    <row r="884" spans="1:7" hidden="1">
      <c r="A884" s="1">
        <f>COUNTIF($B$1:B884,$A$1)</f>
        <v>14</v>
      </c>
      <c r="B884" s="1" t="s">
        <v>485</v>
      </c>
      <c r="C884" s="118" t="s">
        <v>372</v>
      </c>
      <c r="D884" s="5" t="str">
        <f t="shared" si="14"/>
        <v>Villavicencio37 Evacuación y tratamiento de aguas residuales</v>
      </c>
      <c r="E884" s="118" t="s">
        <v>14</v>
      </c>
      <c r="F884" s="118" t="s">
        <v>53</v>
      </c>
      <c r="G884" s="126">
        <v>6.9968884018043492E-2</v>
      </c>
    </row>
    <row r="885" spans="1:7" hidden="1">
      <c r="A885" s="1">
        <f>COUNTIF($B$1:B885,$A$1)</f>
        <v>14</v>
      </c>
      <c r="B885" s="1" t="s">
        <v>485</v>
      </c>
      <c r="C885" s="118" t="s">
        <v>372</v>
      </c>
      <c r="D885" s="5" t="str">
        <f t="shared" si="14"/>
        <v>Villavicencio38 Recolección, tratamiento y disposición de desechos, recuperación de materiales</v>
      </c>
      <c r="E885" s="118" t="s">
        <v>14</v>
      </c>
      <c r="F885" s="118" t="s">
        <v>54</v>
      </c>
      <c r="G885" s="126">
        <v>1.5562015481023714</v>
      </c>
    </row>
    <row r="886" spans="1:7" hidden="1">
      <c r="A886" s="1">
        <f>COUNTIF($B$1:B886,$A$1)</f>
        <v>14</v>
      </c>
      <c r="B886" s="1" t="s">
        <v>486</v>
      </c>
      <c r="C886" s="118" t="s">
        <v>372</v>
      </c>
      <c r="D886" s="5" t="str">
        <f t="shared" si="14"/>
        <v>Villavicencio49 Transporte terrestre; transporte por tuberías</v>
      </c>
      <c r="E886" s="118" t="s">
        <v>15</v>
      </c>
      <c r="F886" s="118" t="s">
        <v>62</v>
      </c>
      <c r="G886" s="126">
        <v>11.803274900806063</v>
      </c>
    </row>
    <row r="887" spans="1:7" hidden="1">
      <c r="A887" s="1">
        <f>COUNTIF($B$1:B887,$A$1)</f>
        <v>14</v>
      </c>
      <c r="B887" s="1" t="s">
        <v>486</v>
      </c>
      <c r="C887" s="118" t="s">
        <v>372</v>
      </c>
      <c r="D887" s="5" t="str">
        <f t="shared" si="14"/>
        <v>Villavicencio51 Transporte aéreo</v>
      </c>
      <c r="E887" s="118" t="s">
        <v>15</v>
      </c>
      <c r="F887" s="118" t="s">
        <v>64</v>
      </c>
      <c r="G887" s="126">
        <v>0.33251484900496803</v>
      </c>
    </row>
    <row r="888" spans="1:7" hidden="1">
      <c r="A888" s="1">
        <f>COUNTIF($B$1:B888,$A$1)</f>
        <v>14</v>
      </c>
      <c r="B888" s="1" t="s">
        <v>486</v>
      </c>
      <c r="C888" s="118" t="s">
        <v>372</v>
      </c>
      <c r="D888" s="5" t="str">
        <f t="shared" si="14"/>
        <v>Villavicencio52 Almacenamiento y actividades complementarias al transporte</v>
      </c>
      <c r="E888" s="118" t="s">
        <v>15</v>
      </c>
      <c r="F888" s="118" t="s">
        <v>65</v>
      </c>
      <c r="G888" s="126">
        <v>2.3085588216588384</v>
      </c>
    </row>
    <row r="889" spans="1:7" hidden="1">
      <c r="A889" s="1">
        <f>COUNTIF($B$1:B889,$A$1)</f>
        <v>14</v>
      </c>
      <c r="B889" s="1" t="s">
        <v>486</v>
      </c>
      <c r="C889" s="118" t="s">
        <v>372</v>
      </c>
      <c r="D889" s="5" t="str">
        <f t="shared" si="14"/>
        <v>Villavicencio53 Correo y servicios de mensajería</v>
      </c>
      <c r="E889" s="118" t="s">
        <v>15</v>
      </c>
      <c r="F889" s="118" t="s">
        <v>66</v>
      </c>
      <c r="G889" s="126">
        <v>1.0736661163503454</v>
      </c>
    </row>
    <row r="890" spans="1:7" hidden="1">
      <c r="A890" s="1">
        <f>COUNTIF($B$1:B890,$A$1)</f>
        <v>14</v>
      </c>
      <c r="B890" s="1" t="s">
        <v>487</v>
      </c>
      <c r="C890" s="118" t="s">
        <v>373</v>
      </c>
      <c r="D890" s="5" t="str">
        <f t="shared" si="14"/>
        <v>Pasto68 Actividades inmobiliarias</v>
      </c>
      <c r="E890" s="118" t="s">
        <v>3</v>
      </c>
      <c r="F890" s="118" t="s">
        <v>78</v>
      </c>
      <c r="G890" s="126">
        <v>2.1313038402344864</v>
      </c>
    </row>
    <row r="891" spans="1:7" hidden="1">
      <c r="A891" s="1">
        <f>COUNTIF($B$1:B891,$A$1)</f>
        <v>14</v>
      </c>
      <c r="B891" s="1" t="s">
        <v>488</v>
      </c>
      <c r="C891" s="118" t="s">
        <v>373</v>
      </c>
      <c r="D891" s="5" t="str">
        <f t="shared" si="14"/>
        <v>Pasto90 Actividades creativas, artísticas y de entretenimiento</v>
      </c>
      <c r="E891" s="118" t="s">
        <v>1</v>
      </c>
      <c r="F891" s="118" t="s">
        <v>97</v>
      </c>
      <c r="G891" s="126">
        <v>0.93518637239448743</v>
      </c>
    </row>
    <row r="892" spans="1:7" hidden="1">
      <c r="A892" s="1">
        <f>COUNTIF($B$1:B892,$A$1)</f>
        <v>14</v>
      </c>
      <c r="B892" s="1" t="s">
        <v>488</v>
      </c>
      <c r="C892" s="118" t="s">
        <v>373</v>
      </c>
      <c r="D892" s="5" t="str">
        <f t="shared" si="14"/>
        <v>Pasto91 Actividades de bibliotecas, archivos, museos y otras actividades culturales</v>
      </c>
      <c r="E892" s="118" t="s">
        <v>1</v>
      </c>
      <c r="F892" s="118" t="s">
        <v>98</v>
      </c>
      <c r="G892" s="126">
        <v>3.7977530598590166E-2</v>
      </c>
    </row>
    <row r="893" spans="1:7" hidden="1">
      <c r="A893" s="1">
        <f>COUNTIF($B$1:B893,$A$1)</f>
        <v>14</v>
      </c>
      <c r="B893" s="1" t="s">
        <v>488</v>
      </c>
      <c r="C893" s="118" t="s">
        <v>373</v>
      </c>
      <c r="D893" s="5" t="str">
        <f t="shared" si="14"/>
        <v>Pasto92 Actividades de juegos de azar y apuestas</v>
      </c>
      <c r="E893" s="118" t="s">
        <v>1</v>
      </c>
      <c r="F893" s="118" t="s">
        <v>99</v>
      </c>
      <c r="G893" s="126">
        <v>0.41078365221833824</v>
      </c>
    </row>
    <row r="894" spans="1:7" hidden="1">
      <c r="A894" s="1">
        <f>COUNTIF($B$1:B894,$A$1)</f>
        <v>14</v>
      </c>
      <c r="B894" s="1" t="s">
        <v>488</v>
      </c>
      <c r="C894" s="118" t="s">
        <v>373</v>
      </c>
      <c r="D894" s="5" t="str">
        <f t="shared" si="14"/>
        <v>Pasto93 Actividades deportivas y actividades recreativas y de esparcimiento</v>
      </c>
      <c r="E894" s="118" t="s">
        <v>1</v>
      </c>
      <c r="F894" s="118" t="s">
        <v>100</v>
      </c>
      <c r="G894" s="126">
        <v>0.70517593367989706</v>
      </c>
    </row>
    <row r="895" spans="1:7" hidden="1">
      <c r="A895" s="1">
        <f>COUNTIF($B$1:B895,$A$1)</f>
        <v>14</v>
      </c>
      <c r="B895" s="1" t="s">
        <v>488</v>
      </c>
      <c r="C895" s="118" t="s">
        <v>373</v>
      </c>
      <c r="D895" s="5" t="str">
        <f t="shared" si="14"/>
        <v>Pasto94 Actividades de asociaciones</v>
      </c>
      <c r="E895" s="118" t="s">
        <v>1</v>
      </c>
      <c r="F895" s="118" t="s">
        <v>101</v>
      </c>
      <c r="G895" s="126">
        <v>1.5118218440766515</v>
      </c>
    </row>
    <row r="896" spans="1:7" hidden="1">
      <c r="A896" s="1">
        <f>COUNTIF($B$1:B896,$A$1)</f>
        <v>14</v>
      </c>
      <c r="B896" s="1" t="s">
        <v>488</v>
      </c>
      <c r="C896" s="118" t="s">
        <v>373</v>
      </c>
      <c r="D896" s="5" t="str">
        <f t="shared" si="14"/>
        <v>Pasto95 Mantenimiento y reparación de computadores, efectos personales y enseres domésticos</v>
      </c>
      <c r="E896" s="118" t="s">
        <v>1</v>
      </c>
      <c r="F896" s="118" t="s">
        <v>102</v>
      </c>
      <c r="G896" s="126">
        <v>3.0126552997826819</v>
      </c>
    </row>
    <row r="897" spans="1:7" hidden="1">
      <c r="A897" s="1">
        <f>COUNTIF($B$1:B897,$A$1)</f>
        <v>14</v>
      </c>
      <c r="B897" s="1" t="s">
        <v>488</v>
      </c>
      <c r="C897" s="118" t="s">
        <v>373</v>
      </c>
      <c r="D897" s="5" t="str">
        <f t="shared" si="14"/>
        <v>Pasto96 Otras actividades de servicios personales</v>
      </c>
      <c r="E897" s="118" t="s">
        <v>1</v>
      </c>
      <c r="F897" s="118" t="s">
        <v>103</v>
      </c>
      <c r="G897" s="126">
        <v>6.6958166180763579</v>
      </c>
    </row>
    <row r="898" spans="1:7" hidden="1">
      <c r="A898" s="1">
        <f>COUNTIF($B$1:B898,$A$1)</f>
        <v>14</v>
      </c>
      <c r="B898" s="1" t="s">
        <v>488</v>
      </c>
      <c r="C898" s="118" t="s">
        <v>373</v>
      </c>
      <c r="D898" s="5" t="str">
        <f t="shared" si="14"/>
        <v>Pasto97 Actividades de los hogares individuales como empleadores de personal doméstico</v>
      </c>
      <c r="E898" s="118" t="s">
        <v>1</v>
      </c>
      <c r="F898" s="118" t="s">
        <v>104</v>
      </c>
      <c r="G898" s="126">
        <v>7.5325256053018839</v>
      </c>
    </row>
    <row r="899" spans="1:7" hidden="1">
      <c r="A899" s="1">
        <f>COUNTIF($B$1:B899,$A$1)</f>
        <v>14</v>
      </c>
      <c r="B899" s="1" t="s">
        <v>488</v>
      </c>
      <c r="C899" s="118" t="s">
        <v>373</v>
      </c>
      <c r="D899" s="5" t="str">
        <f t="shared" si="14"/>
        <v>Pasto99 Actividades de organizaciones y entidades extraterritoriales</v>
      </c>
      <c r="E899" s="118" t="s">
        <v>1</v>
      </c>
      <c r="F899" s="118" t="s">
        <v>105</v>
      </c>
      <c r="G899" s="126">
        <v>9.9840907632091316E-2</v>
      </c>
    </row>
    <row r="900" spans="1:7" hidden="1">
      <c r="A900" s="1">
        <f>COUNTIF($B$1:B900,$A$1)</f>
        <v>14</v>
      </c>
      <c r="B900" s="1" t="s">
        <v>489</v>
      </c>
      <c r="C900" s="118" t="s">
        <v>373</v>
      </c>
      <c r="D900" s="5" t="str">
        <f t="shared" si="14"/>
        <v>Pasto64 Actividades de servicios financieros, excepto las de seguros y de pensiones</v>
      </c>
      <c r="E900" s="118" t="s">
        <v>2</v>
      </c>
      <c r="F900" s="118" t="s">
        <v>75</v>
      </c>
      <c r="G900" s="126">
        <v>2.3914125992766446</v>
      </c>
    </row>
    <row r="901" spans="1:7" hidden="1">
      <c r="A901" s="1">
        <f>COUNTIF($B$1:B901,$A$1)</f>
        <v>14</v>
      </c>
      <c r="B901" s="1" t="s">
        <v>489</v>
      </c>
      <c r="C901" s="118" t="s">
        <v>373</v>
      </c>
      <c r="D901" s="5" t="str">
        <f t="shared" si="14"/>
        <v>Pasto65 Seguros (incluso el reaseguro), seguros sociales y fondos de pensiones, excepto la seguridad social</v>
      </c>
      <c r="E901" s="118" t="s">
        <v>2</v>
      </c>
      <c r="F901" s="118" t="s">
        <v>76</v>
      </c>
      <c r="G901" s="126">
        <v>0.38912919440587485</v>
      </c>
    </row>
    <row r="902" spans="1:7" hidden="1">
      <c r="A902" s="1">
        <f>COUNTIF($B$1:B902,$A$1)</f>
        <v>14</v>
      </c>
      <c r="B902" s="1" t="s">
        <v>489</v>
      </c>
      <c r="C902" s="118" t="s">
        <v>373</v>
      </c>
      <c r="D902" s="5" t="str">
        <f t="shared" si="14"/>
        <v>Pasto66 Actividades auxiliares de las actividades de servicios financieros</v>
      </c>
      <c r="E902" s="118" t="s">
        <v>2</v>
      </c>
      <c r="F902" s="118" t="s">
        <v>77</v>
      </c>
      <c r="G902" s="126">
        <v>7.1899884084744847E-2</v>
      </c>
    </row>
    <row r="903" spans="1:7" hidden="1">
      <c r="A903" s="1">
        <f>COUNTIF($B$1:B903,$A$1)</f>
        <v>14</v>
      </c>
      <c r="B903" s="1" t="s">
        <v>490</v>
      </c>
      <c r="C903" s="118" t="s">
        <v>373</v>
      </c>
      <c r="D903" s="5" t="str">
        <f t="shared" ref="D903:D966" si="15">C903&amp;F903</f>
        <v>Pasto69 Actividades jurídicas y de contabilidad</v>
      </c>
      <c r="E903" s="118" t="s">
        <v>4</v>
      </c>
      <c r="F903" s="118" t="s">
        <v>79</v>
      </c>
      <c r="G903" s="126">
        <v>2.5365510529453457</v>
      </c>
    </row>
    <row r="904" spans="1:7" hidden="1">
      <c r="A904" s="1">
        <f>COUNTIF($B$1:B904,$A$1)</f>
        <v>14</v>
      </c>
      <c r="B904" s="1" t="s">
        <v>490</v>
      </c>
      <c r="C904" s="118" t="s">
        <v>373</v>
      </c>
      <c r="D904" s="5" t="str">
        <f t="shared" si="15"/>
        <v>Pasto70 Actividades de administración empresarial; actividades de consultoría de gestión</v>
      </c>
      <c r="E904" s="118" t="s">
        <v>4</v>
      </c>
      <c r="F904" s="118" t="s">
        <v>80</v>
      </c>
      <c r="G904" s="126">
        <v>0.37129264022217401</v>
      </c>
    </row>
    <row r="905" spans="1:7" hidden="1">
      <c r="A905" s="1">
        <f>COUNTIF($B$1:B905,$A$1)</f>
        <v>14</v>
      </c>
      <c r="B905" s="1" t="s">
        <v>490</v>
      </c>
      <c r="C905" s="118" t="s">
        <v>373</v>
      </c>
      <c r="D905" s="5" t="str">
        <f t="shared" si="15"/>
        <v>Pasto71 Actividades de arquitectura e ingeniería; ensayos y análisis técnicos</v>
      </c>
      <c r="E905" s="118" t="s">
        <v>4</v>
      </c>
      <c r="F905" s="118" t="s">
        <v>81</v>
      </c>
      <c r="G905" s="126">
        <v>1.2190503162385471</v>
      </c>
    </row>
    <row r="906" spans="1:7" hidden="1">
      <c r="A906" s="1">
        <f>COUNTIF($B$1:B906,$A$1)</f>
        <v>14</v>
      </c>
      <c r="B906" s="1" t="s">
        <v>490</v>
      </c>
      <c r="C906" s="118" t="s">
        <v>373</v>
      </c>
      <c r="D906" s="5" t="str">
        <f t="shared" si="15"/>
        <v>Pasto72 Investigación científica y desarrollo</v>
      </c>
      <c r="E906" s="118" t="s">
        <v>4</v>
      </c>
      <c r="F906" s="118" t="s">
        <v>82</v>
      </c>
      <c r="G906" s="126">
        <v>5.7167190204179645E-2</v>
      </c>
    </row>
    <row r="907" spans="1:7" hidden="1">
      <c r="A907" s="1">
        <f>COUNTIF($B$1:B907,$A$1)</f>
        <v>14</v>
      </c>
      <c r="B907" s="1" t="s">
        <v>490</v>
      </c>
      <c r="C907" s="118" t="s">
        <v>373</v>
      </c>
      <c r="D907" s="5" t="str">
        <f t="shared" si="15"/>
        <v>Pasto73 Publicidad y estudios de mercado</v>
      </c>
      <c r="E907" s="118" t="s">
        <v>4</v>
      </c>
      <c r="F907" s="118" t="s">
        <v>83</v>
      </c>
      <c r="G907" s="126">
        <v>0.71651089098560694</v>
      </c>
    </row>
    <row r="908" spans="1:7" hidden="1">
      <c r="A908" s="1">
        <f>COUNTIF($B$1:B908,$A$1)</f>
        <v>14</v>
      </c>
      <c r="B908" s="1" t="s">
        <v>490</v>
      </c>
      <c r="C908" s="118" t="s">
        <v>373</v>
      </c>
      <c r="D908" s="5" t="str">
        <f t="shared" si="15"/>
        <v>Pasto74 Otras actividades profesionales, científicas y técnicas</v>
      </c>
      <c r="E908" s="118" t="s">
        <v>4</v>
      </c>
      <c r="F908" s="118" t="s">
        <v>84</v>
      </c>
      <c r="G908" s="126">
        <v>0.71626142104878898</v>
      </c>
    </row>
    <row r="909" spans="1:7" hidden="1">
      <c r="A909" s="1">
        <f>COUNTIF($B$1:B909,$A$1)</f>
        <v>14</v>
      </c>
      <c r="B909" s="1" t="s">
        <v>490</v>
      </c>
      <c r="C909" s="118" t="s">
        <v>373</v>
      </c>
      <c r="D909" s="5" t="str">
        <f t="shared" si="15"/>
        <v>Pasto75 Actividades veterinarias</v>
      </c>
      <c r="E909" s="118" t="s">
        <v>4</v>
      </c>
      <c r="F909" s="118" t="s">
        <v>85</v>
      </c>
      <c r="G909" s="126">
        <v>0.3063115754260442</v>
      </c>
    </row>
    <row r="910" spans="1:7" hidden="1">
      <c r="A910" s="1">
        <f>COUNTIF($B$1:B910,$A$1)</f>
        <v>14</v>
      </c>
      <c r="B910" s="1" t="s">
        <v>490</v>
      </c>
      <c r="C910" s="118" t="s">
        <v>373</v>
      </c>
      <c r="D910" s="5" t="str">
        <f t="shared" si="15"/>
        <v>Pasto77 Actividades de alquiler y arrendamiento</v>
      </c>
      <c r="E910" s="118" t="s">
        <v>4</v>
      </c>
      <c r="F910" s="118" t="s">
        <v>86</v>
      </c>
      <c r="G910" s="126">
        <v>0.29850883329450018</v>
      </c>
    </row>
    <row r="911" spans="1:7" hidden="1">
      <c r="A911" s="1">
        <f>COUNTIF($B$1:B911,$A$1)</f>
        <v>14</v>
      </c>
      <c r="B911" s="1" t="s">
        <v>490</v>
      </c>
      <c r="C911" s="118" t="s">
        <v>373</v>
      </c>
      <c r="D911" s="5" t="str">
        <f t="shared" si="15"/>
        <v>Pasto78 Actividades de empleo</v>
      </c>
      <c r="E911" s="118" t="s">
        <v>4</v>
      </c>
      <c r="F911" s="118" t="s">
        <v>87</v>
      </c>
      <c r="G911" s="126">
        <v>6.3344855190450217E-2</v>
      </c>
    </row>
    <row r="912" spans="1:7" hidden="1">
      <c r="A912" s="1">
        <f>COUNTIF($B$1:B912,$A$1)</f>
        <v>14</v>
      </c>
      <c r="B912" s="1" t="s">
        <v>490</v>
      </c>
      <c r="C912" s="118" t="s">
        <v>373</v>
      </c>
      <c r="D912" s="5" t="str">
        <f t="shared" si="15"/>
        <v>Pasto79 Actividades de las agencias de viajes, operadores turísticos, servicios de reserva y actividades relacionadas</v>
      </c>
      <c r="E912" s="118" t="s">
        <v>4</v>
      </c>
      <c r="F912" s="118" t="s">
        <v>88</v>
      </c>
      <c r="G912" s="126">
        <v>0.2388188910064149</v>
      </c>
    </row>
    <row r="913" spans="1:7" hidden="1">
      <c r="A913" s="1">
        <f>COUNTIF($B$1:B913,$A$1)</f>
        <v>14</v>
      </c>
      <c r="B913" s="1" t="s">
        <v>490</v>
      </c>
      <c r="C913" s="118" t="s">
        <v>373</v>
      </c>
      <c r="D913" s="5" t="str">
        <f t="shared" si="15"/>
        <v>Pasto80 Actividades de seguridad e investigación privada</v>
      </c>
      <c r="E913" s="118" t="s">
        <v>4</v>
      </c>
      <c r="F913" s="118" t="s">
        <v>89</v>
      </c>
      <c r="G913" s="126">
        <v>0.92621786799572481</v>
      </c>
    </row>
    <row r="914" spans="1:7" hidden="1">
      <c r="A914" s="1">
        <f>COUNTIF($B$1:B914,$A$1)</f>
        <v>14</v>
      </c>
      <c r="B914" s="1" t="s">
        <v>490</v>
      </c>
      <c r="C914" s="118" t="s">
        <v>373</v>
      </c>
      <c r="D914" s="5" t="str">
        <f t="shared" si="15"/>
        <v>Pasto81 Actividades de servicios a edificios y paisajismo (jardines, zonas verdes)</v>
      </c>
      <c r="E914" s="118" t="s">
        <v>4</v>
      </c>
      <c r="F914" s="118" t="s">
        <v>90</v>
      </c>
      <c r="G914" s="126">
        <v>4.2502540618564115</v>
      </c>
    </row>
    <row r="915" spans="1:7" hidden="1">
      <c r="A915" s="1">
        <f>COUNTIF($B$1:B915,$A$1)</f>
        <v>14</v>
      </c>
      <c r="B915" s="1" t="s">
        <v>490</v>
      </c>
      <c r="C915" s="118" t="s">
        <v>373</v>
      </c>
      <c r="D915" s="5" t="str">
        <f t="shared" si="15"/>
        <v>Pasto82 Actividades administrativas y de apoyo de oficina y otras actividades de apoyo a las empresas</v>
      </c>
      <c r="E915" s="118" t="s">
        <v>4</v>
      </c>
      <c r="F915" s="118" t="s">
        <v>91</v>
      </c>
      <c r="G915" s="126">
        <v>0.9066045039542856</v>
      </c>
    </row>
    <row r="916" spans="1:7" hidden="1">
      <c r="A916" s="1">
        <f>COUNTIF($B$1:B916,$A$1)</f>
        <v>14</v>
      </c>
      <c r="B916" s="1" t="s">
        <v>491</v>
      </c>
      <c r="C916" s="118" t="s">
        <v>373</v>
      </c>
      <c r="D916" s="5" t="str">
        <f t="shared" si="15"/>
        <v>Pasto84 Administración pública y defensa; planes de seguridad social de afiliación obligatoria</v>
      </c>
      <c r="E916" s="118" t="s">
        <v>5</v>
      </c>
      <c r="F916" s="118" t="s">
        <v>92</v>
      </c>
      <c r="G916" s="126">
        <v>8.6125783992707188</v>
      </c>
    </row>
    <row r="917" spans="1:7" hidden="1">
      <c r="A917" s="1">
        <f>COUNTIF($B$1:B917,$A$1)</f>
        <v>14</v>
      </c>
      <c r="B917" s="1" t="s">
        <v>491</v>
      </c>
      <c r="C917" s="118" t="s">
        <v>373</v>
      </c>
      <c r="D917" s="5" t="str">
        <f t="shared" si="15"/>
        <v>Pasto85 Educación</v>
      </c>
      <c r="E917" s="118" t="s">
        <v>5</v>
      </c>
      <c r="F917" s="118" t="s">
        <v>93</v>
      </c>
      <c r="G917" s="126">
        <v>11.327931639215809</v>
      </c>
    </row>
    <row r="918" spans="1:7" hidden="1">
      <c r="A918" s="1">
        <f>COUNTIF($B$1:B918,$A$1)</f>
        <v>14</v>
      </c>
      <c r="B918" s="1" t="s">
        <v>491</v>
      </c>
      <c r="C918" s="118" t="s">
        <v>373</v>
      </c>
      <c r="D918" s="5" t="str">
        <f t="shared" si="15"/>
        <v>Pasto86 Actividades de atención de la salud humana</v>
      </c>
      <c r="E918" s="118" t="s">
        <v>5</v>
      </c>
      <c r="F918" s="118" t="s">
        <v>94</v>
      </c>
      <c r="G918" s="126">
        <v>11.753948732744417</v>
      </c>
    </row>
    <row r="919" spans="1:7" hidden="1">
      <c r="A919" s="1">
        <f>COUNTIF($B$1:B919,$A$1)</f>
        <v>14</v>
      </c>
      <c r="B919" s="1" t="s">
        <v>491</v>
      </c>
      <c r="C919" s="118" t="s">
        <v>373</v>
      </c>
      <c r="D919" s="5" t="str">
        <f t="shared" si="15"/>
        <v>Pasto87 Actividades de atención residencial medicalizada</v>
      </c>
      <c r="E919" s="118" t="s">
        <v>5</v>
      </c>
      <c r="F919" s="118" t="s">
        <v>95</v>
      </c>
      <c r="G919" s="126">
        <v>0.14308630795645258</v>
      </c>
    </row>
    <row r="920" spans="1:7" hidden="1">
      <c r="A920" s="1">
        <f>COUNTIF($B$1:B920,$A$1)</f>
        <v>14</v>
      </c>
      <c r="B920" s="1" t="s">
        <v>491</v>
      </c>
      <c r="C920" s="118" t="s">
        <v>373</v>
      </c>
      <c r="D920" s="5" t="str">
        <f t="shared" si="15"/>
        <v>Pasto88 Actividades de asistencia social sin alojamiento</v>
      </c>
      <c r="E920" s="118" t="s">
        <v>5</v>
      </c>
      <c r="F920" s="118" t="s">
        <v>96</v>
      </c>
      <c r="G920" s="126">
        <v>1.8814861496210651</v>
      </c>
    </row>
    <row r="921" spans="1:7" hidden="1">
      <c r="A921" s="1">
        <f>COUNTIF($B$1:B921,$A$1)</f>
        <v>14</v>
      </c>
      <c r="B921" s="1" t="s">
        <v>492</v>
      </c>
      <c r="C921" s="118" t="s">
        <v>373</v>
      </c>
      <c r="D921" s="5" t="str">
        <f t="shared" si="15"/>
        <v>Pasto01 Agricultura, ganadería, caza y actividades de servicios conexas</v>
      </c>
      <c r="E921" s="118" t="s">
        <v>6</v>
      </c>
      <c r="F921" s="118" t="s">
        <v>19</v>
      </c>
      <c r="G921" s="126">
        <v>2.2420838599131585</v>
      </c>
    </row>
    <row r="922" spans="1:7" hidden="1">
      <c r="A922" s="1">
        <f>COUNTIF($B$1:B922,$A$1)</f>
        <v>14</v>
      </c>
      <c r="B922" s="1" t="s">
        <v>492</v>
      </c>
      <c r="C922" s="118" t="s">
        <v>373</v>
      </c>
      <c r="D922" s="5" t="str">
        <f t="shared" si="15"/>
        <v>Pasto02 Silvicultura y extracción de madera</v>
      </c>
      <c r="E922" s="118" t="s">
        <v>6</v>
      </c>
      <c r="F922" s="118" t="s">
        <v>20</v>
      </c>
      <c r="G922" s="126">
        <v>1.958291441852528E-2</v>
      </c>
    </row>
    <row r="923" spans="1:7" hidden="1">
      <c r="A923" s="1">
        <f>COUNTIF($B$1:B923,$A$1)</f>
        <v>14</v>
      </c>
      <c r="B923" s="1" t="s">
        <v>493</v>
      </c>
      <c r="C923" s="118" t="s">
        <v>373</v>
      </c>
      <c r="D923" s="5" t="str">
        <f t="shared" si="15"/>
        <v>Pasto55 Alojamiento</v>
      </c>
      <c r="E923" s="118" t="s">
        <v>7</v>
      </c>
      <c r="F923" s="118" t="s">
        <v>67</v>
      </c>
      <c r="G923" s="126">
        <v>1.150396756334487</v>
      </c>
    </row>
    <row r="924" spans="1:7" hidden="1">
      <c r="A924" s="1">
        <f>COUNTIF($B$1:B924,$A$1)</f>
        <v>14</v>
      </c>
      <c r="B924" s="1" t="s">
        <v>493</v>
      </c>
      <c r="C924" s="118" t="s">
        <v>373</v>
      </c>
      <c r="D924" s="5" t="str">
        <f t="shared" si="15"/>
        <v>Pasto56 Actividades de servicios de comidas y bebidas</v>
      </c>
      <c r="E924" s="118" t="s">
        <v>7</v>
      </c>
      <c r="F924" s="118" t="s">
        <v>68</v>
      </c>
      <c r="G924" s="126">
        <v>13.090941984797105</v>
      </c>
    </row>
    <row r="925" spans="1:7" hidden="1">
      <c r="A925" s="1">
        <f>COUNTIF($B$1:B925,$A$1)</f>
        <v>14</v>
      </c>
      <c r="B925" s="1" t="s">
        <v>494</v>
      </c>
      <c r="C925" s="118" t="s">
        <v>373</v>
      </c>
      <c r="D925" s="5" t="str">
        <f t="shared" si="15"/>
        <v>Pasto45 Comercio, mantenimiento y reparación de vehículos automotores y motocicletas, sus partes, piezas y accesorios</v>
      </c>
      <c r="E925" s="118" t="s">
        <v>8</v>
      </c>
      <c r="F925" s="118" t="s">
        <v>59</v>
      </c>
      <c r="G925" s="126">
        <v>6.8461483655423532</v>
      </c>
    </row>
    <row r="926" spans="1:7" hidden="1">
      <c r="A926" s="1">
        <f>COUNTIF($B$1:B926,$A$1)</f>
        <v>14</v>
      </c>
      <c r="B926" s="1" t="s">
        <v>494</v>
      </c>
      <c r="C926" s="118" t="s">
        <v>373</v>
      </c>
      <c r="D926" s="5" t="str">
        <f t="shared" si="15"/>
        <v>Pasto46 Comercio al por mayor y en comisión o por contrata, excepto el comercio de vehículos automotores y motocicletas</v>
      </c>
      <c r="E926" s="118" t="s">
        <v>8</v>
      </c>
      <c r="F926" s="118" t="s">
        <v>60</v>
      </c>
      <c r="G926" s="126">
        <v>4.4122097154065907</v>
      </c>
    </row>
    <row r="927" spans="1:7" hidden="1">
      <c r="A927" s="1">
        <f>COUNTIF($B$1:B927,$A$1)</f>
        <v>14</v>
      </c>
      <c r="B927" s="1" t="s">
        <v>494</v>
      </c>
      <c r="C927" s="118" t="s">
        <v>373</v>
      </c>
      <c r="D927" s="5" t="str">
        <f t="shared" si="15"/>
        <v>Pasto47 Comercio al por menor (incluso el comercio al por menor de combustibles), excepto el de vehículos automotores y motocicletas</v>
      </c>
      <c r="E927" s="118" t="s">
        <v>8</v>
      </c>
      <c r="F927" s="118" t="s">
        <v>61</v>
      </c>
      <c r="G927" s="126">
        <v>34.98874565072655</v>
      </c>
    </row>
    <row r="928" spans="1:7" hidden="1">
      <c r="A928" s="1">
        <f>COUNTIF($B$1:B928,$A$1)</f>
        <v>14</v>
      </c>
      <c r="B928" s="1" t="s">
        <v>495</v>
      </c>
      <c r="C928" s="118" t="s">
        <v>373</v>
      </c>
      <c r="D928" s="5" t="str">
        <f t="shared" si="15"/>
        <v>Pasto41 Construcción de edificios</v>
      </c>
      <c r="E928" s="118" t="s">
        <v>9</v>
      </c>
      <c r="F928" s="118" t="s">
        <v>56</v>
      </c>
      <c r="G928" s="126">
        <v>7.0486952883821949</v>
      </c>
    </row>
    <row r="929" spans="1:7" hidden="1">
      <c r="A929" s="1">
        <f>COUNTIF($B$1:B929,$A$1)</f>
        <v>14</v>
      </c>
      <c r="B929" s="1" t="s">
        <v>495</v>
      </c>
      <c r="C929" s="118" t="s">
        <v>373</v>
      </c>
      <c r="D929" s="5" t="str">
        <f t="shared" si="15"/>
        <v>Pasto42 Obras de ingeniería civil</v>
      </c>
      <c r="E929" s="118" t="s">
        <v>9</v>
      </c>
      <c r="F929" s="118" t="s">
        <v>57</v>
      </c>
      <c r="G929" s="126">
        <v>2.7570023557130732</v>
      </c>
    </row>
    <row r="930" spans="1:7" hidden="1">
      <c r="A930" s="1">
        <f>COUNTIF($B$1:B930,$A$1)</f>
        <v>14</v>
      </c>
      <c r="B930" s="1" t="s">
        <v>495</v>
      </c>
      <c r="C930" s="118" t="s">
        <v>373</v>
      </c>
      <c r="D930" s="5" t="str">
        <f t="shared" si="15"/>
        <v>Pasto43 Actividades especializadas para la construcción de edificios y obras de ingeniería civil</v>
      </c>
      <c r="E930" s="118" t="s">
        <v>9</v>
      </c>
      <c r="F930" s="118" t="s">
        <v>58</v>
      </c>
      <c r="G930" s="126">
        <v>3.0734599553611797</v>
      </c>
    </row>
    <row r="931" spans="1:7" hidden="1">
      <c r="A931" s="1">
        <f>COUNTIF($B$1:B931,$A$1)</f>
        <v>14</v>
      </c>
      <c r="B931" s="1" t="s">
        <v>496</v>
      </c>
      <c r="C931" s="118" t="s">
        <v>373</v>
      </c>
      <c r="D931" s="5" t="str">
        <f t="shared" si="15"/>
        <v>Pasto08 Extracción de otras minas y canteras</v>
      </c>
      <c r="E931" s="118" t="s">
        <v>10</v>
      </c>
      <c r="F931" s="118" t="s">
        <v>25</v>
      </c>
      <c r="G931" s="126">
        <v>0.10493094876335655</v>
      </c>
    </row>
    <row r="932" spans="1:7" hidden="1">
      <c r="A932" s="1">
        <f>COUNTIF($B$1:B932,$A$1)</f>
        <v>14</v>
      </c>
      <c r="B932" s="1" t="s">
        <v>497</v>
      </c>
      <c r="C932" s="118" t="s">
        <v>373</v>
      </c>
      <c r="D932" s="5" t="str">
        <f t="shared" si="15"/>
        <v>Pasto10 Elaboración de productos alimenticios</v>
      </c>
      <c r="E932" s="118" t="s">
        <v>11</v>
      </c>
      <c r="F932" s="118" t="s">
        <v>27</v>
      </c>
      <c r="G932" s="126">
        <v>3.672911445873797</v>
      </c>
    </row>
    <row r="933" spans="1:7" hidden="1">
      <c r="A933" s="1">
        <f>COUNTIF($B$1:B933,$A$1)</f>
        <v>14</v>
      </c>
      <c r="B933" s="1" t="s">
        <v>497</v>
      </c>
      <c r="C933" s="118" t="s">
        <v>373</v>
      </c>
      <c r="D933" s="5" t="str">
        <f t="shared" si="15"/>
        <v>Pasto11 Elaboración de bebidas</v>
      </c>
      <c r="E933" s="118" t="s">
        <v>11</v>
      </c>
      <c r="F933" s="118" t="s">
        <v>28</v>
      </c>
      <c r="G933" s="126">
        <v>0.21107569927422301</v>
      </c>
    </row>
    <row r="934" spans="1:7" hidden="1">
      <c r="A934" s="1">
        <f>COUNTIF($B$1:B934,$A$1)</f>
        <v>14</v>
      </c>
      <c r="B934" s="1" t="s">
        <v>497</v>
      </c>
      <c r="C934" s="118" t="s">
        <v>373</v>
      </c>
      <c r="D934" s="5" t="str">
        <f t="shared" si="15"/>
        <v>Pasto13 Fabricación de productos textiles</v>
      </c>
      <c r="E934" s="118" t="s">
        <v>11</v>
      </c>
      <c r="F934" s="118" t="s">
        <v>30</v>
      </c>
      <c r="G934" s="126">
        <v>0.61256758984564874</v>
      </c>
    </row>
    <row r="935" spans="1:7" hidden="1">
      <c r="A935" s="1">
        <f>COUNTIF($B$1:B935,$A$1)</f>
        <v>14</v>
      </c>
      <c r="B935" s="1" t="s">
        <v>497</v>
      </c>
      <c r="C935" s="118" t="s">
        <v>373</v>
      </c>
      <c r="D935" s="5" t="str">
        <f t="shared" si="15"/>
        <v>Pasto14 Confección de prendas de vestir</v>
      </c>
      <c r="E935" s="118" t="s">
        <v>11</v>
      </c>
      <c r="F935" s="118" t="s">
        <v>31</v>
      </c>
      <c r="G935" s="126">
        <v>1.9109354018540554</v>
      </c>
    </row>
    <row r="936" spans="1:7" hidden="1">
      <c r="A936" s="1">
        <f>COUNTIF($B$1:B936,$A$1)</f>
        <v>14</v>
      </c>
      <c r="B936" s="1" t="s">
        <v>497</v>
      </c>
      <c r="C936" s="118" t="s">
        <v>373</v>
      </c>
      <c r="D936" s="5" t="str">
        <f t="shared" si="15"/>
        <v>Pasto15 Curtido y recurtido de cueros; fabricación de calzado; fabricación de artículos de viaje, maletas, bolsos de mano y artículos similares, y fabricación de artículos de talabartería y guarnicionería; adobo y teñido de pieles</v>
      </c>
      <c r="E936" s="118" t="s">
        <v>11</v>
      </c>
      <c r="F936" s="118" t="s">
        <v>32</v>
      </c>
      <c r="G936" s="126">
        <v>1.2623514279121515</v>
      </c>
    </row>
    <row r="937" spans="1:7" hidden="1">
      <c r="A937" s="1">
        <f>COUNTIF($B$1:B937,$A$1)</f>
        <v>14</v>
      </c>
      <c r="B937" s="1" t="s">
        <v>497</v>
      </c>
      <c r="C937" s="118" t="s">
        <v>373</v>
      </c>
      <c r="D937" s="5" t="str">
        <f t="shared" si="15"/>
        <v>Pasto16 Transformación de la madera y fabricación de productos de madera y de corcho, excepto muebles; fabricación de artículos de cestería y espartería</v>
      </c>
      <c r="E937" s="118" t="s">
        <v>11</v>
      </c>
      <c r="F937" s="118" t="s">
        <v>33</v>
      </c>
      <c r="G937" s="126">
        <v>0.43037540021966036</v>
      </c>
    </row>
    <row r="938" spans="1:7" hidden="1">
      <c r="A938" s="1">
        <f>COUNTIF($B$1:B938,$A$1)</f>
        <v>14</v>
      </c>
      <c r="B938" s="1" t="s">
        <v>497</v>
      </c>
      <c r="C938" s="118" t="s">
        <v>373</v>
      </c>
      <c r="D938" s="5" t="str">
        <f t="shared" si="15"/>
        <v>Pasto17 Fabricación de papel, cartón y productos de papel y cartón</v>
      </c>
      <c r="E938" s="118" t="s">
        <v>11</v>
      </c>
      <c r="F938" s="118" t="s">
        <v>34</v>
      </c>
      <c r="G938" s="126">
        <v>6.2477508840298471E-2</v>
      </c>
    </row>
    <row r="939" spans="1:7" hidden="1">
      <c r="A939" s="1">
        <f>COUNTIF($B$1:B939,$A$1)</f>
        <v>14</v>
      </c>
      <c r="B939" s="1" t="s">
        <v>497</v>
      </c>
      <c r="C939" s="118" t="s">
        <v>373</v>
      </c>
      <c r="D939" s="5" t="str">
        <f t="shared" si="15"/>
        <v>Pasto18 Actividades de impresión y de producción de copias a partir de grabaciones originales</v>
      </c>
      <c r="E939" s="118" t="s">
        <v>11</v>
      </c>
      <c r="F939" s="118" t="s">
        <v>35</v>
      </c>
      <c r="G939" s="126">
        <v>0.39966128568740167</v>
      </c>
    </row>
    <row r="940" spans="1:7" hidden="1">
      <c r="A940" s="1">
        <f>COUNTIF($B$1:B940,$A$1)</f>
        <v>14</v>
      </c>
      <c r="B940" s="1" t="s">
        <v>497</v>
      </c>
      <c r="C940" s="118" t="s">
        <v>373</v>
      </c>
      <c r="D940" s="5" t="str">
        <f t="shared" si="15"/>
        <v>Pasto20 Fabricación de sustancias y productos químicos</v>
      </c>
      <c r="E940" s="118" t="s">
        <v>11</v>
      </c>
      <c r="F940" s="118" t="s">
        <v>37</v>
      </c>
      <c r="G940" s="126">
        <v>0.36505855104547225</v>
      </c>
    </row>
    <row r="941" spans="1:7" hidden="1">
      <c r="A941" s="1">
        <f>COUNTIF($B$1:B941,$A$1)</f>
        <v>14</v>
      </c>
      <c r="B941" s="1" t="s">
        <v>497</v>
      </c>
      <c r="C941" s="118" t="s">
        <v>373</v>
      </c>
      <c r="D941" s="5" t="str">
        <f t="shared" si="15"/>
        <v>Pasto21 Fabricación de productos farmacéuticos, sustancias químicas medicinales y productos botánicos de uso farmacéutico</v>
      </c>
      <c r="E941" s="118" t="s">
        <v>11</v>
      </c>
      <c r="F941" s="118" t="s">
        <v>38</v>
      </c>
      <c r="G941" s="126">
        <v>0.1297146657573246</v>
      </c>
    </row>
    <row r="942" spans="1:7" hidden="1">
      <c r="A942" s="1">
        <f>COUNTIF($B$1:B942,$A$1)</f>
        <v>14</v>
      </c>
      <c r="B942" s="1" t="s">
        <v>497</v>
      </c>
      <c r="C942" s="118" t="s">
        <v>373</v>
      </c>
      <c r="D942" s="5" t="str">
        <f t="shared" si="15"/>
        <v>Pasto22 Fabricación de productos de caucho y de plástico</v>
      </c>
      <c r="E942" s="118" t="s">
        <v>11</v>
      </c>
      <c r="F942" s="118" t="s">
        <v>39</v>
      </c>
      <c r="G942" s="126">
        <v>0.31524347343434267</v>
      </c>
    </row>
    <row r="943" spans="1:7" hidden="1">
      <c r="A943" s="1">
        <f>COUNTIF($B$1:B943,$A$1)</f>
        <v>14</v>
      </c>
      <c r="B943" s="1" t="s">
        <v>497</v>
      </c>
      <c r="C943" s="118" t="s">
        <v>373</v>
      </c>
      <c r="D943" s="5" t="str">
        <f t="shared" si="15"/>
        <v>Pasto23 Fabricación de otros productos minerales no metálicos</v>
      </c>
      <c r="E943" s="118" t="s">
        <v>11</v>
      </c>
      <c r="F943" s="118" t="s">
        <v>40</v>
      </c>
      <c r="G943" s="126">
        <v>0.34648124359882665</v>
      </c>
    </row>
    <row r="944" spans="1:7" hidden="1">
      <c r="A944" s="1">
        <f>COUNTIF($B$1:B944,$A$1)</f>
        <v>14</v>
      </c>
      <c r="B944" s="1" t="s">
        <v>497</v>
      </c>
      <c r="C944" s="118" t="s">
        <v>373</v>
      </c>
      <c r="D944" s="5" t="str">
        <f t="shared" si="15"/>
        <v>Pasto24 Fabricación de productos metalúrgicos básicos</v>
      </c>
      <c r="E944" s="118" t="s">
        <v>11</v>
      </c>
      <c r="F944" s="118" t="s">
        <v>41</v>
      </c>
      <c r="G944" s="126">
        <v>7.444317957375679E-2</v>
      </c>
    </row>
    <row r="945" spans="1:7" hidden="1">
      <c r="A945" s="1">
        <f>COUNTIF($B$1:B945,$A$1)</f>
        <v>14</v>
      </c>
      <c r="B945" s="1" t="s">
        <v>497</v>
      </c>
      <c r="C945" s="118" t="s">
        <v>373</v>
      </c>
      <c r="D945" s="5" t="str">
        <f t="shared" si="15"/>
        <v>Pasto25 Fabricación de productos elaborados de metal, excepto maquinaria y equipo</v>
      </c>
      <c r="E945" s="118" t="s">
        <v>11</v>
      </c>
      <c r="F945" s="118" t="s">
        <v>42</v>
      </c>
      <c r="G945" s="126">
        <v>2.1183836274332006</v>
      </c>
    </row>
    <row r="946" spans="1:7" hidden="1">
      <c r="A946" s="1">
        <f>COUNTIF($B$1:B946,$A$1)</f>
        <v>14</v>
      </c>
      <c r="B946" s="1" t="s">
        <v>497</v>
      </c>
      <c r="C946" s="118" t="s">
        <v>373</v>
      </c>
      <c r="D946" s="5" t="str">
        <f t="shared" si="15"/>
        <v>Pasto27 Fabricación de aparatos y equipo eléctrico</v>
      </c>
      <c r="E946" s="118" t="s">
        <v>11</v>
      </c>
      <c r="F946" s="118" t="s">
        <v>44</v>
      </c>
      <c r="G946" s="126">
        <v>3.9781248077066768E-2</v>
      </c>
    </row>
    <row r="947" spans="1:7" hidden="1">
      <c r="A947" s="1">
        <f>COUNTIF($B$1:B947,$A$1)</f>
        <v>14</v>
      </c>
      <c r="B947" s="1" t="s">
        <v>497</v>
      </c>
      <c r="C947" s="118" t="s">
        <v>373</v>
      </c>
      <c r="D947" s="5" t="str">
        <f t="shared" si="15"/>
        <v>Pasto28 Fabricación de maquinaria y equipo n.c.p.</v>
      </c>
      <c r="E947" s="118" t="s">
        <v>11</v>
      </c>
      <c r="F947" s="118" t="s">
        <v>45</v>
      </c>
      <c r="G947" s="126">
        <v>6.6301182130862044E-2</v>
      </c>
    </row>
    <row r="948" spans="1:7" hidden="1">
      <c r="A948" s="1">
        <f>COUNTIF($B$1:B948,$A$1)</f>
        <v>14</v>
      </c>
      <c r="B948" s="1" t="s">
        <v>497</v>
      </c>
      <c r="C948" s="118" t="s">
        <v>373</v>
      </c>
      <c r="D948" s="5" t="str">
        <f t="shared" si="15"/>
        <v>Pasto29 Fabricación de vehículos automotores, remolques y semirremolques</v>
      </c>
      <c r="E948" s="118" t="s">
        <v>11</v>
      </c>
      <c r="F948" s="118" t="s">
        <v>46</v>
      </c>
      <c r="G948" s="126">
        <v>0.16172171102377206</v>
      </c>
    </row>
    <row r="949" spans="1:7" hidden="1">
      <c r="A949" s="1">
        <f>COUNTIF($B$1:B949,$A$1)</f>
        <v>14</v>
      </c>
      <c r="B949" s="1" t="s">
        <v>497</v>
      </c>
      <c r="C949" s="118" t="s">
        <v>373</v>
      </c>
      <c r="D949" s="5" t="str">
        <f t="shared" si="15"/>
        <v>Pasto30 Fabricación de otros tipos de equipo de transporte</v>
      </c>
      <c r="E949" s="118" t="s">
        <v>11</v>
      </c>
      <c r="F949" s="118" t="s">
        <v>47</v>
      </c>
      <c r="G949" s="126">
        <v>1.4240517953970232E-2</v>
      </c>
    </row>
    <row r="950" spans="1:7" hidden="1">
      <c r="A950" s="1">
        <f>COUNTIF($B$1:B950,$A$1)</f>
        <v>14</v>
      </c>
      <c r="B950" s="1" t="s">
        <v>497</v>
      </c>
      <c r="C950" s="118" t="s">
        <v>373</v>
      </c>
      <c r="D950" s="5" t="str">
        <f t="shared" si="15"/>
        <v>Pasto31 Fabricación de muebles, colchones y somieres</v>
      </c>
      <c r="E950" s="118" t="s">
        <v>11</v>
      </c>
      <c r="F950" s="118" t="s">
        <v>48</v>
      </c>
      <c r="G950" s="126">
        <v>2.8106179618822535</v>
      </c>
    </row>
    <row r="951" spans="1:7" hidden="1">
      <c r="A951" s="1">
        <f>COUNTIF($B$1:B951,$A$1)</f>
        <v>14</v>
      </c>
      <c r="B951" s="1" t="s">
        <v>497</v>
      </c>
      <c r="C951" s="118" t="s">
        <v>373</v>
      </c>
      <c r="D951" s="5" t="str">
        <f t="shared" si="15"/>
        <v>Pasto32 Otras industrias manufactureras</v>
      </c>
      <c r="E951" s="118" t="s">
        <v>11</v>
      </c>
      <c r="F951" s="118" t="s">
        <v>49</v>
      </c>
      <c r="G951" s="126">
        <v>1.8874474545086495</v>
      </c>
    </row>
    <row r="952" spans="1:7" hidden="1">
      <c r="A952" s="1">
        <f>COUNTIF($B$1:B952,$A$1)</f>
        <v>14</v>
      </c>
      <c r="B952" s="1" t="s">
        <v>497</v>
      </c>
      <c r="C952" s="118" t="s">
        <v>373</v>
      </c>
      <c r="D952" s="5" t="str">
        <f t="shared" si="15"/>
        <v>Pasto33 Instalación, mantenimiento y reparación especializado de maquinaria y equipo</v>
      </c>
      <c r="E952" s="118" t="s">
        <v>11</v>
      </c>
      <c r="F952" s="118" t="s">
        <v>50</v>
      </c>
      <c r="G952" s="126">
        <v>0.54758353906725454</v>
      </c>
    </row>
    <row r="953" spans="1:7" hidden="1">
      <c r="A953" s="1">
        <f>COUNTIF($B$1:B953,$A$1)</f>
        <v>14</v>
      </c>
      <c r="B953" s="1" t="s">
        <v>498</v>
      </c>
      <c r="C953" s="118" t="s">
        <v>373</v>
      </c>
      <c r="D953" s="5" t="str">
        <f t="shared" si="15"/>
        <v>Pasto58 Actividades de edición</v>
      </c>
      <c r="E953" s="118" t="s">
        <v>12</v>
      </c>
      <c r="F953" s="118" t="s">
        <v>69</v>
      </c>
      <c r="G953" s="126">
        <v>0.1016139208315283</v>
      </c>
    </row>
    <row r="954" spans="1:7" hidden="1">
      <c r="A954" s="1">
        <f>COUNTIF($B$1:B954,$A$1)</f>
        <v>14</v>
      </c>
      <c r="B954" s="1" t="s">
        <v>498</v>
      </c>
      <c r="C954" s="118" t="s">
        <v>373</v>
      </c>
      <c r="D954" s="5" t="str">
        <f t="shared" si="15"/>
        <v>Pasto59 Actividades cinematográficas, de video y producción de programas de televisión, grabación de sonido y edición de música</v>
      </c>
      <c r="E954" s="118" t="s">
        <v>12</v>
      </c>
      <c r="F954" s="118" t="s">
        <v>70</v>
      </c>
      <c r="G954" s="126">
        <v>0.12455336487199425</v>
      </c>
    </row>
    <row r="955" spans="1:7" hidden="1">
      <c r="A955" s="1">
        <f>COUNTIF($B$1:B955,$A$1)</f>
        <v>14</v>
      </c>
      <c r="B955" s="1" t="s">
        <v>498</v>
      </c>
      <c r="C955" s="118" t="s">
        <v>373</v>
      </c>
      <c r="D955" s="5" t="str">
        <f t="shared" si="15"/>
        <v>Pasto60 Actividades de programación, transmisión y/o difusión</v>
      </c>
      <c r="E955" s="118" t="s">
        <v>12</v>
      </c>
      <c r="F955" s="118" t="s">
        <v>71</v>
      </c>
      <c r="G955" s="126">
        <v>0.11574265279403979</v>
      </c>
    </row>
    <row r="956" spans="1:7" hidden="1">
      <c r="A956" s="1">
        <f>COUNTIF($B$1:B956,$A$1)</f>
        <v>14</v>
      </c>
      <c r="B956" s="1" t="s">
        <v>498</v>
      </c>
      <c r="C956" s="118" t="s">
        <v>373</v>
      </c>
      <c r="D956" s="5" t="str">
        <f t="shared" si="15"/>
        <v>Pasto61 Telecomunicaciones</v>
      </c>
      <c r="E956" s="118" t="s">
        <v>12</v>
      </c>
      <c r="F956" s="118" t="s">
        <v>72</v>
      </c>
      <c r="G956" s="126">
        <v>1.6417134461177549</v>
      </c>
    </row>
    <row r="957" spans="1:7" hidden="1">
      <c r="A957" s="1">
        <f>COUNTIF($B$1:B957,$A$1)</f>
        <v>14</v>
      </c>
      <c r="B957" s="1" t="s">
        <v>498</v>
      </c>
      <c r="C957" s="118" t="s">
        <v>373</v>
      </c>
      <c r="D957" s="5" t="str">
        <f t="shared" si="15"/>
        <v>Pasto62 Desarrollo de sistemas informáticos (planificación, análisis, diseño, programación, pruebas), consultoría informática y actividades relacionadas</v>
      </c>
      <c r="E957" s="118" t="s">
        <v>12</v>
      </c>
      <c r="F957" s="118" t="s">
        <v>73</v>
      </c>
      <c r="G957" s="126">
        <v>0.52611331069613898</v>
      </c>
    </row>
    <row r="958" spans="1:7" hidden="1">
      <c r="A958" s="1">
        <f>COUNTIF($B$1:B958,$A$1)</f>
        <v>14</v>
      </c>
      <c r="B958" s="1" t="s">
        <v>498</v>
      </c>
      <c r="C958" s="118" t="s">
        <v>373</v>
      </c>
      <c r="D958" s="5" t="str">
        <f t="shared" si="15"/>
        <v>Pasto63 Actividades de servicios de información</v>
      </c>
      <c r="E958" s="118" t="s">
        <v>12</v>
      </c>
      <c r="F958" s="118" t="s">
        <v>74</v>
      </c>
      <c r="G958" s="126">
        <v>0.11891417399449306</v>
      </c>
    </row>
    <row r="959" spans="1:7" hidden="1">
      <c r="A959" s="1">
        <f>COUNTIF($B$1:B959,$A$1)</f>
        <v>14</v>
      </c>
      <c r="B959" s="1" t="s">
        <v>499</v>
      </c>
      <c r="C959" s="118" t="s">
        <v>373</v>
      </c>
      <c r="D959" s="5" t="str">
        <f t="shared" si="15"/>
        <v>Pasto35 Suministro de electricidad, gas, vapor y aire acondicionado</v>
      </c>
      <c r="E959" s="118" t="s">
        <v>14</v>
      </c>
      <c r="F959" s="118" t="s">
        <v>51</v>
      </c>
      <c r="G959" s="126">
        <v>0.66536402922421589</v>
      </c>
    </row>
    <row r="960" spans="1:7" hidden="1">
      <c r="A960" s="1">
        <f>COUNTIF($B$1:B960,$A$1)</f>
        <v>14</v>
      </c>
      <c r="B960" s="1" t="s">
        <v>499</v>
      </c>
      <c r="C960" s="118" t="s">
        <v>373</v>
      </c>
      <c r="D960" s="5" t="str">
        <f t="shared" si="15"/>
        <v>Pasto36 Captación, tratamiento y distribución de agua</v>
      </c>
      <c r="E960" s="118" t="s">
        <v>14</v>
      </c>
      <c r="F960" s="118" t="s">
        <v>52</v>
      </c>
      <c r="G960" s="126">
        <v>0.4427364837352713</v>
      </c>
    </row>
    <row r="961" spans="1:7" hidden="1">
      <c r="A961" s="1">
        <f>COUNTIF($B$1:B961,$A$1)</f>
        <v>14</v>
      </c>
      <c r="B961" s="1" t="s">
        <v>499</v>
      </c>
      <c r="C961" s="118" t="s">
        <v>373</v>
      </c>
      <c r="D961" s="5" t="str">
        <f t="shared" si="15"/>
        <v>Pasto37 Evacuación y tratamiento de aguas residuales</v>
      </c>
      <c r="E961" s="118" t="s">
        <v>14</v>
      </c>
      <c r="F961" s="118" t="s">
        <v>53</v>
      </c>
      <c r="G961" s="126">
        <v>2.7925667447174698E-2</v>
      </c>
    </row>
    <row r="962" spans="1:7" hidden="1">
      <c r="A962" s="1">
        <f>COUNTIF($B$1:B962,$A$1)</f>
        <v>14</v>
      </c>
      <c r="B962" s="1" t="s">
        <v>499</v>
      </c>
      <c r="C962" s="118" t="s">
        <v>373</v>
      </c>
      <c r="D962" s="5" t="str">
        <f t="shared" si="15"/>
        <v>Pasto38 Recolección, tratamiento y disposición de desechos, recuperación de materiales</v>
      </c>
      <c r="E962" s="118" t="s">
        <v>14</v>
      </c>
      <c r="F962" s="118" t="s">
        <v>54</v>
      </c>
      <c r="G962" s="126">
        <v>1.0170491739077148</v>
      </c>
    </row>
    <row r="963" spans="1:7" hidden="1">
      <c r="A963" s="1">
        <f>COUNTIF($B$1:B963,$A$1)</f>
        <v>14</v>
      </c>
      <c r="B963" s="1" t="s">
        <v>500</v>
      </c>
      <c r="C963" s="118" t="s">
        <v>373</v>
      </c>
      <c r="D963" s="5" t="str">
        <f t="shared" si="15"/>
        <v>Pasto49 Transporte terrestre; transporte por tuberías</v>
      </c>
      <c r="E963" s="118" t="s">
        <v>15</v>
      </c>
      <c r="F963" s="118" t="s">
        <v>62</v>
      </c>
      <c r="G963" s="126">
        <v>14.690311723228433</v>
      </c>
    </row>
    <row r="964" spans="1:7" hidden="1">
      <c r="A964" s="1">
        <f>COUNTIF($B$1:B964,$A$1)</f>
        <v>14</v>
      </c>
      <c r="B964" s="1" t="s">
        <v>500</v>
      </c>
      <c r="C964" s="118" t="s">
        <v>373</v>
      </c>
      <c r="D964" s="5" t="str">
        <f t="shared" si="15"/>
        <v>Pasto51 Transporte aéreo</v>
      </c>
      <c r="E964" s="118" t="s">
        <v>15</v>
      </c>
      <c r="F964" s="118" t="s">
        <v>64</v>
      </c>
      <c r="G964" s="126">
        <v>4.4036181565730019E-2</v>
      </c>
    </row>
    <row r="965" spans="1:7" hidden="1">
      <c r="A965" s="1">
        <f>COUNTIF($B$1:B965,$A$1)</f>
        <v>14</v>
      </c>
      <c r="B965" s="1" t="s">
        <v>500</v>
      </c>
      <c r="C965" s="118" t="s">
        <v>373</v>
      </c>
      <c r="D965" s="5" t="str">
        <f t="shared" si="15"/>
        <v>Pasto52 Almacenamiento y actividades complementarias al transporte</v>
      </c>
      <c r="E965" s="118" t="s">
        <v>15</v>
      </c>
      <c r="F965" s="118" t="s">
        <v>65</v>
      </c>
      <c r="G965" s="126">
        <v>2.8705288785499361</v>
      </c>
    </row>
    <row r="966" spans="1:7" hidden="1">
      <c r="A966" s="1">
        <f>COUNTIF($B$1:B966,$A$1)</f>
        <v>14</v>
      </c>
      <c r="B966" s="1" t="s">
        <v>500</v>
      </c>
      <c r="C966" s="118" t="s">
        <v>373</v>
      </c>
      <c r="D966" s="5" t="str">
        <f t="shared" si="15"/>
        <v>Pasto53 Correo y servicios de mensajería</v>
      </c>
      <c r="E966" s="118" t="s">
        <v>15</v>
      </c>
      <c r="F966" s="118" t="s">
        <v>66</v>
      </c>
      <c r="G966" s="126">
        <v>0.51586561486042548</v>
      </c>
    </row>
    <row r="967" spans="1:7" hidden="1">
      <c r="A967" s="1">
        <f>COUNTIF($B$1:B967,$A$1)</f>
        <v>14</v>
      </c>
      <c r="B967" s="1" t="s">
        <v>501</v>
      </c>
      <c r="C967" s="118" t="s">
        <v>374</v>
      </c>
      <c r="D967" s="5" t="str">
        <f t="shared" ref="D967:D1030" si="16">C967&amp;F967</f>
        <v>Cúcuta A.M68 Actividades inmobiliarias</v>
      </c>
      <c r="E967" s="118" t="s">
        <v>3</v>
      </c>
      <c r="F967" s="118" t="s">
        <v>78</v>
      </c>
      <c r="G967" s="126">
        <v>3.4474565476371328</v>
      </c>
    </row>
    <row r="968" spans="1:7" hidden="1">
      <c r="A968" s="1">
        <f>COUNTIF($B$1:B968,$A$1)</f>
        <v>14</v>
      </c>
      <c r="B968" s="1" t="s">
        <v>502</v>
      </c>
      <c r="C968" s="118" t="s">
        <v>374</v>
      </c>
      <c r="D968" s="5" t="str">
        <f t="shared" si="16"/>
        <v>Cúcuta A.M90 Actividades creativas, artísticas y de entretenimiento</v>
      </c>
      <c r="E968" s="118" t="s">
        <v>1</v>
      </c>
      <c r="F968" s="118" t="s">
        <v>97</v>
      </c>
      <c r="G968" s="126">
        <v>0.72037279411970412</v>
      </c>
    </row>
    <row r="969" spans="1:7" hidden="1">
      <c r="A969" s="1">
        <f>COUNTIF($B$1:B969,$A$1)</f>
        <v>14</v>
      </c>
      <c r="B969" s="1" t="s">
        <v>502</v>
      </c>
      <c r="C969" s="118" t="s">
        <v>374</v>
      </c>
      <c r="D969" s="5" t="str">
        <f t="shared" si="16"/>
        <v>Cúcuta A.M91 Actividades de bibliotecas, archivos, museos y otras actividades culturales</v>
      </c>
      <c r="E969" s="118" t="s">
        <v>1</v>
      </c>
      <c r="F969" s="118" t="s">
        <v>98</v>
      </c>
      <c r="G969" s="126">
        <v>0.13969033581277204</v>
      </c>
    </row>
    <row r="970" spans="1:7" hidden="1">
      <c r="A970" s="1">
        <f>COUNTIF($B$1:B970,$A$1)</f>
        <v>14</v>
      </c>
      <c r="B970" s="1" t="s">
        <v>502</v>
      </c>
      <c r="C970" s="118" t="s">
        <v>374</v>
      </c>
      <c r="D970" s="5" t="str">
        <f t="shared" si="16"/>
        <v>Cúcuta A.M92 Actividades de juegos de azar y apuestas</v>
      </c>
      <c r="E970" s="118" t="s">
        <v>1</v>
      </c>
      <c r="F970" s="118" t="s">
        <v>99</v>
      </c>
      <c r="G970" s="126">
        <v>3.0475784531782573</v>
      </c>
    </row>
    <row r="971" spans="1:7" hidden="1">
      <c r="A971" s="1">
        <f>COUNTIF($B$1:B971,$A$1)</f>
        <v>14</v>
      </c>
      <c r="B971" s="1" t="s">
        <v>502</v>
      </c>
      <c r="C971" s="118" t="s">
        <v>374</v>
      </c>
      <c r="D971" s="5" t="str">
        <f t="shared" si="16"/>
        <v>Cúcuta A.M93 Actividades deportivas y actividades recreativas y de esparcimiento</v>
      </c>
      <c r="E971" s="118" t="s">
        <v>1</v>
      </c>
      <c r="F971" s="118" t="s">
        <v>100</v>
      </c>
      <c r="G971" s="126">
        <v>1.3295726733195721</v>
      </c>
    </row>
    <row r="972" spans="1:7" hidden="1">
      <c r="A972" s="1">
        <f>COUNTIF($B$1:B972,$A$1)</f>
        <v>14</v>
      </c>
      <c r="B972" s="1" t="s">
        <v>502</v>
      </c>
      <c r="C972" s="118" t="s">
        <v>374</v>
      </c>
      <c r="D972" s="5" t="str">
        <f t="shared" si="16"/>
        <v>Cúcuta A.M94 Actividades de asociaciones</v>
      </c>
      <c r="E972" s="118" t="s">
        <v>1</v>
      </c>
      <c r="F972" s="118" t="s">
        <v>101</v>
      </c>
      <c r="G972" s="126">
        <v>1.8322341741361068</v>
      </c>
    </row>
    <row r="973" spans="1:7" hidden="1">
      <c r="A973" s="1">
        <f>COUNTIF($B$1:B973,$A$1)</f>
        <v>14</v>
      </c>
      <c r="B973" s="1" t="s">
        <v>502</v>
      </c>
      <c r="C973" s="118" t="s">
        <v>374</v>
      </c>
      <c r="D973" s="5" t="str">
        <f t="shared" si="16"/>
        <v>Cúcuta A.M95 Mantenimiento y reparación de computadores, efectos personales y enseres domésticos</v>
      </c>
      <c r="E973" s="118" t="s">
        <v>1</v>
      </c>
      <c r="F973" s="118" t="s">
        <v>102</v>
      </c>
      <c r="G973" s="126">
        <v>5.8614174657504332</v>
      </c>
    </row>
    <row r="974" spans="1:7" hidden="1">
      <c r="A974" s="1">
        <f>COUNTIF($B$1:B974,$A$1)</f>
        <v>14</v>
      </c>
      <c r="B974" s="1" t="s">
        <v>502</v>
      </c>
      <c r="C974" s="118" t="s">
        <v>374</v>
      </c>
      <c r="D974" s="5" t="str">
        <f t="shared" si="16"/>
        <v>Cúcuta A.M96 Otras actividades de servicios personales</v>
      </c>
      <c r="E974" s="118" t="s">
        <v>1</v>
      </c>
      <c r="F974" s="118" t="s">
        <v>103</v>
      </c>
      <c r="G974" s="126">
        <v>17.442882503376641</v>
      </c>
    </row>
    <row r="975" spans="1:7" hidden="1">
      <c r="A975" s="1">
        <f>COUNTIF($B$1:B975,$A$1)</f>
        <v>14</v>
      </c>
      <c r="B975" s="1" t="s">
        <v>502</v>
      </c>
      <c r="C975" s="118" t="s">
        <v>374</v>
      </c>
      <c r="D975" s="5" t="str">
        <f t="shared" si="16"/>
        <v>Cúcuta A.M97 Actividades de los hogares individuales como empleadores de personal doméstico</v>
      </c>
      <c r="E975" s="118" t="s">
        <v>1</v>
      </c>
      <c r="F975" s="118" t="s">
        <v>104</v>
      </c>
      <c r="G975" s="126">
        <v>8.2460690945861153</v>
      </c>
    </row>
    <row r="976" spans="1:7" hidden="1">
      <c r="A976" s="1">
        <f>COUNTIF($B$1:B976,$A$1)</f>
        <v>14</v>
      </c>
      <c r="B976" s="1" t="s">
        <v>502</v>
      </c>
      <c r="C976" s="118" t="s">
        <v>374</v>
      </c>
      <c r="D976" s="5" t="str">
        <f t="shared" si="16"/>
        <v>Cúcuta A.M99 Actividades de organizaciones y entidades extraterritoriales</v>
      </c>
      <c r="E976" s="118" t="s">
        <v>1</v>
      </c>
      <c r="F976" s="118" t="s">
        <v>105</v>
      </c>
      <c r="G976" s="126">
        <v>7.1027366098151773E-2</v>
      </c>
    </row>
    <row r="977" spans="1:7" hidden="1">
      <c r="A977" s="1">
        <f>COUNTIF($B$1:B977,$A$1)</f>
        <v>14</v>
      </c>
      <c r="B977" s="1" t="s">
        <v>503</v>
      </c>
      <c r="C977" s="118" t="s">
        <v>374</v>
      </c>
      <c r="D977" s="5" t="str">
        <f t="shared" si="16"/>
        <v>Cúcuta A.M64 Actividades de servicios financieros, excepto las de seguros y de pensiones</v>
      </c>
      <c r="E977" s="118" t="s">
        <v>2</v>
      </c>
      <c r="F977" s="118" t="s">
        <v>75</v>
      </c>
      <c r="G977" s="126">
        <v>2.2779194629032848</v>
      </c>
    </row>
    <row r="978" spans="1:7" hidden="1">
      <c r="A978" s="1">
        <f>COUNTIF($B$1:B978,$A$1)</f>
        <v>14</v>
      </c>
      <c r="B978" s="1" t="s">
        <v>503</v>
      </c>
      <c r="C978" s="118" t="s">
        <v>374</v>
      </c>
      <c r="D978" s="5" t="str">
        <f t="shared" si="16"/>
        <v>Cúcuta A.M65 Seguros (incluso el reaseguro), seguros sociales y fondos de pensiones, excepto la seguridad social</v>
      </c>
      <c r="E978" s="118" t="s">
        <v>2</v>
      </c>
      <c r="F978" s="118" t="s">
        <v>76</v>
      </c>
      <c r="G978" s="126">
        <v>0.43571737023287443</v>
      </c>
    </row>
    <row r="979" spans="1:7" hidden="1">
      <c r="A979" s="1">
        <f>COUNTIF($B$1:B979,$A$1)</f>
        <v>14</v>
      </c>
      <c r="B979" s="1" t="s">
        <v>503</v>
      </c>
      <c r="C979" s="118" t="s">
        <v>374</v>
      </c>
      <c r="D979" s="5" t="str">
        <f t="shared" si="16"/>
        <v>Cúcuta A.M66 Actividades auxiliares de las actividades de servicios financieros</v>
      </c>
      <c r="E979" s="118" t="s">
        <v>2</v>
      </c>
      <c r="F979" s="118" t="s">
        <v>77</v>
      </c>
      <c r="G979" s="126">
        <v>0.50183208859858064</v>
      </c>
    </row>
    <row r="980" spans="1:7" hidden="1">
      <c r="A980" s="1">
        <f>COUNTIF($B$1:B980,$A$1)</f>
        <v>14</v>
      </c>
      <c r="B980" s="1" t="s">
        <v>504</v>
      </c>
      <c r="C980" s="118" t="s">
        <v>374</v>
      </c>
      <c r="D980" s="5" t="str">
        <f t="shared" si="16"/>
        <v>Cúcuta A.M69 Actividades jurídicas y de contabilidad</v>
      </c>
      <c r="E980" s="118" t="s">
        <v>4</v>
      </c>
      <c r="F980" s="118" t="s">
        <v>79</v>
      </c>
      <c r="G980" s="126">
        <v>2.9892445027127446</v>
      </c>
    </row>
    <row r="981" spans="1:7" hidden="1">
      <c r="A981" s="1">
        <f>COUNTIF($B$1:B981,$A$1)</f>
        <v>14</v>
      </c>
      <c r="B981" s="1" t="s">
        <v>504</v>
      </c>
      <c r="C981" s="118" t="s">
        <v>374</v>
      </c>
      <c r="D981" s="5" t="str">
        <f t="shared" si="16"/>
        <v>Cúcuta A.M70 Actividades de administración empresarial; actividades de consultoría de gestión</v>
      </c>
      <c r="E981" s="118" t="s">
        <v>4</v>
      </c>
      <c r="F981" s="118" t="s">
        <v>80</v>
      </c>
      <c r="G981" s="126">
        <v>0.9374492187015494</v>
      </c>
    </row>
    <row r="982" spans="1:7" hidden="1">
      <c r="A982" s="1">
        <f>COUNTIF($B$1:B982,$A$1)</f>
        <v>14</v>
      </c>
      <c r="B982" s="1" t="s">
        <v>504</v>
      </c>
      <c r="C982" s="118" t="s">
        <v>374</v>
      </c>
      <c r="D982" s="5" t="str">
        <f t="shared" si="16"/>
        <v>Cúcuta A.M71 Actividades de arquitectura e ingeniería; ensayos y análisis técnicos</v>
      </c>
      <c r="E982" s="118" t="s">
        <v>4</v>
      </c>
      <c r="F982" s="118" t="s">
        <v>81</v>
      </c>
      <c r="G982" s="126">
        <v>0.55979707712481608</v>
      </c>
    </row>
    <row r="983" spans="1:7" hidden="1">
      <c r="A983" s="1">
        <f>COUNTIF($B$1:B983,$A$1)</f>
        <v>14</v>
      </c>
      <c r="B983" s="1" t="s">
        <v>504</v>
      </c>
      <c r="C983" s="118" t="s">
        <v>374</v>
      </c>
      <c r="D983" s="5" t="str">
        <f t="shared" si="16"/>
        <v>Cúcuta A.M73 Publicidad y estudios de mercado</v>
      </c>
      <c r="E983" s="118" t="s">
        <v>4</v>
      </c>
      <c r="F983" s="118" t="s">
        <v>83</v>
      </c>
      <c r="G983" s="126">
        <v>1.8312439905308784</v>
      </c>
    </row>
    <row r="984" spans="1:7" hidden="1">
      <c r="A984" s="1">
        <f>COUNTIF($B$1:B984,$A$1)</f>
        <v>14</v>
      </c>
      <c r="B984" s="1" t="s">
        <v>504</v>
      </c>
      <c r="C984" s="118" t="s">
        <v>374</v>
      </c>
      <c r="D984" s="5" t="str">
        <f t="shared" si="16"/>
        <v>Cúcuta A.M74 Otras actividades profesionales, científicas y técnicas</v>
      </c>
      <c r="E984" s="118" t="s">
        <v>4</v>
      </c>
      <c r="F984" s="118" t="s">
        <v>84</v>
      </c>
      <c r="G984" s="126">
        <v>1.3671812440497575</v>
      </c>
    </row>
    <row r="985" spans="1:7" hidden="1">
      <c r="A985" s="1">
        <f>COUNTIF($B$1:B985,$A$1)</f>
        <v>14</v>
      </c>
      <c r="B985" s="1" t="s">
        <v>504</v>
      </c>
      <c r="C985" s="118" t="s">
        <v>374</v>
      </c>
      <c r="D985" s="5" t="str">
        <f t="shared" si="16"/>
        <v>Cúcuta A.M75 Actividades veterinarias</v>
      </c>
      <c r="E985" s="118" t="s">
        <v>4</v>
      </c>
      <c r="F985" s="118" t="s">
        <v>85</v>
      </c>
      <c r="G985" s="126">
        <v>0.18751172263455548</v>
      </c>
    </row>
    <row r="986" spans="1:7" hidden="1">
      <c r="A986" s="1">
        <f>COUNTIF($B$1:B986,$A$1)</f>
        <v>14</v>
      </c>
      <c r="B986" s="1" t="s">
        <v>504</v>
      </c>
      <c r="C986" s="118" t="s">
        <v>374</v>
      </c>
      <c r="D986" s="5" t="str">
        <f t="shared" si="16"/>
        <v>Cúcuta A.M77 Actividades de alquiler y arrendamiento</v>
      </c>
      <c r="E986" s="118" t="s">
        <v>4</v>
      </c>
      <c r="F986" s="118" t="s">
        <v>86</v>
      </c>
      <c r="G986" s="126">
        <v>1.223045652787343</v>
      </c>
    </row>
    <row r="987" spans="1:7" hidden="1">
      <c r="A987" s="1">
        <f>COUNTIF($B$1:B987,$A$1)</f>
        <v>14</v>
      </c>
      <c r="B987" s="1" t="s">
        <v>504</v>
      </c>
      <c r="C987" s="118" t="s">
        <v>374</v>
      </c>
      <c r="D987" s="5" t="str">
        <f t="shared" si="16"/>
        <v>Cúcuta A.M78 Actividades de empleo</v>
      </c>
      <c r="E987" s="118" t="s">
        <v>4</v>
      </c>
      <c r="F987" s="118" t="s">
        <v>87</v>
      </c>
      <c r="G987" s="126">
        <v>0.23168694449156488</v>
      </c>
    </row>
    <row r="988" spans="1:7" hidden="1">
      <c r="A988" s="1">
        <f>COUNTIF($B$1:B988,$A$1)</f>
        <v>14</v>
      </c>
      <c r="B988" s="1" t="s">
        <v>504</v>
      </c>
      <c r="C988" s="118" t="s">
        <v>374</v>
      </c>
      <c r="D988" s="5" t="str">
        <f t="shared" si="16"/>
        <v>Cúcuta A.M79 Actividades de las agencias de viajes, operadores turísticos, servicios de reserva y actividades relacionadas</v>
      </c>
      <c r="E988" s="118" t="s">
        <v>4</v>
      </c>
      <c r="F988" s="118" t="s">
        <v>88</v>
      </c>
      <c r="G988" s="126">
        <v>0.46812320203027802</v>
      </c>
    </row>
    <row r="989" spans="1:7" hidden="1">
      <c r="A989" s="1">
        <f>COUNTIF($B$1:B989,$A$1)</f>
        <v>14</v>
      </c>
      <c r="B989" s="1" t="s">
        <v>504</v>
      </c>
      <c r="C989" s="118" t="s">
        <v>374</v>
      </c>
      <c r="D989" s="5" t="str">
        <f t="shared" si="16"/>
        <v>Cúcuta A.M80 Actividades de seguridad e investigación privada</v>
      </c>
      <c r="E989" s="118" t="s">
        <v>4</v>
      </c>
      <c r="F989" s="118" t="s">
        <v>89</v>
      </c>
      <c r="G989" s="126">
        <v>1.5530135159028764</v>
      </c>
    </row>
    <row r="990" spans="1:7" hidden="1">
      <c r="A990" s="1">
        <f>COUNTIF($B$1:B990,$A$1)</f>
        <v>14</v>
      </c>
      <c r="B990" s="1" t="s">
        <v>504</v>
      </c>
      <c r="C990" s="118" t="s">
        <v>374</v>
      </c>
      <c r="D990" s="5" t="str">
        <f t="shared" si="16"/>
        <v>Cúcuta A.M81 Actividades de servicios a edificios y paisajismo (jardines, zonas verdes)</v>
      </c>
      <c r="E990" s="118" t="s">
        <v>4</v>
      </c>
      <c r="F990" s="118" t="s">
        <v>90</v>
      </c>
      <c r="G990" s="126">
        <v>10.115129460903589</v>
      </c>
    </row>
    <row r="991" spans="1:7" hidden="1">
      <c r="A991" s="1">
        <f>COUNTIF($B$1:B991,$A$1)</f>
        <v>14</v>
      </c>
      <c r="B991" s="1" t="s">
        <v>504</v>
      </c>
      <c r="C991" s="118" t="s">
        <v>374</v>
      </c>
      <c r="D991" s="5" t="str">
        <f t="shared" si="16"/>
        <v>Cúcuta A.M82 Actividades administrativas y de apoyo de oficina y otras actividades de apoyo a las empresas</v>
      </c>
      <c r="E991" s="118" t="s">
        <v>4</v>
      </c>
      <c r="F991" s="118" t="s">
        <v>91</v>
      </c>
      <c r="G991" s="126">
        <v>1.4756571891631114</v>
      </c>
    </row>
    <row r="992" spans="1:7" hidden="1">
      <c r="A992" s="1">
        <f>COUNTIF($B$1:B992,$A$1)</f>
        <v>14</v>
      </c>
      <c r="B992" s="1" t="s">
        <v>505</v>
      </c>
      <c r="C992" s="118" t="s">
        <v>374</v>
      </c>
      <c r="D992" s="5" t="str">
        <f t="shared" si="16"/>
        <v>Cúcuta A.M84 Administración pública y defensa; planes de seguridad social de afiliación obligatoria</v>
      </c>
      <c r="E992" s="118" t="s">
        <v>5</v>
      </c>
      <c r="F992" s="118" t="s">
        <v>92</v>
      </c>
      <c r="G992" s="126">
        <v>11.056519755690095</v>
      </c>
    </row>
    <row r="993" spans="1:7" hidden="1">
      <c r="A993" s="1">
        <f>COUNTIF($B$1:B993,$A$1)</f>
        <v>14</v>
      </c>
      <c r="B993" s="1" t="s">
        <v>505</v>
      </c>
      <c r="C993" s="118" t="s">
        <v>374</v>
      </c>
      <c r="D993" s="5" t="str">
        <f t="shared" si="16"/>
        <v>Cúcuta A.M85 Educación</v>
      </c>
      <c r="E993" s="118" t="s">
        <v>5</v>
      </c>
      <c r="F993" s="118" t="s">
        <v>93</v>
      </c>
      <c r="G993" s="126">
        <v>11.998429198244875</v>
      </c>
    </row>
    <row r="994" spans="1:7" hidden="1">
      <c r="A994" s="1">
        <f>COUNTIF($B$1:B994,$A$1)</f>
        <v>14</v>
      </c>
      <c r="B994" s="1" t="s">
        <v>505</v>
      </c>
      <c r="C994" s="118" t="s">
        <v>374</v>
      </c>
      <c r="D994" s="5" t="str">
        <f t="shared" si="16"/>
        <v>Cúcuta A.M86 Actividades de atención de la salud humana</v>
      </c>
      <c r="E994" s="118" t="s">
        <v>5</v>
      </c>
      <c r="F994" s="118" t="s">
        <v>94</v>
      </c>
      <c r="G994" s="126">
        <v>10.209294006529202</v>
      </c>
    </row>
    <row r="995" spans="1:7" hidden="1">
      <c r="A995" s="1">
        <f>COUNTIF($B$1:B995,$A$1)</f>
        <v>14</v>
      </c>
      <c r="B995" s="1" t="s">
        <v>505</v>
      </c>
      <c r="C995" s="118" t="s">
        <v>374</v>
      </c>
      <c r="D995" s="5" t="str">
        <f t="shared" si="16"/>
        <v>Cúcuta A.M87 Actividades de atención residencial medicalizada</v>
      </c>
      <c r="E995" s="118" t="s">
        <v>5</v>
      </c>
      <c r="F995" s="118" t="s">
        <v>95</v>
      </c>
      <c r="G995" s="126">
        <v>0.19965232345456704</v>
      </c>
    </row>
    <row r="996" spans="1:7" hidden="1">
      <c r="A996" s="1">
        <f>COUNTIF($B$1:B996,$A$1)</f>
        <v>14</v>
      </c>
      <c r="B996" s="1" t="s">
        <v>505</v>
      </c>
      <c r="C996" s="118" t="s">
        <v>374</v>
      </c>
      <c r="D996" s="5" t="str">
        <f t="shared" si="16"/>
        <v>Cúcuta A.M88 Actividades de asistencia social sin alojamiento</v>
      </c>
      <c r="E996" s="118" t="s">
        <v>5</v>
      </c>
      <c r="F996" s="118" t="s">
        <v>96</v>
      </c>
      <c r="G996" s="126">
        <v>3.2423062859002103</v>
      </c>
    </row>
    <row r="997" spans="1:7" hidden="1">
      <c r="A997" s="1">
        <f>COUNTIF($B$1:B997,$A$1)</f>
        <v>14</v>
      </c>
      <c r="B997" s="1" t="s">
        <v>506</v>
      </c>
      <c r="C997" s="118" t="s">
        <v>374</v>
      </c>
      <c r="D997" s="5" t="str">
        <f t="shared" si="16"/>
        <v>Cúcuta A.M01 Agricultura, ganadería, caza y actividades de servicios conexas</v>
      </c>
      <c r="E997" s="118" t="s">
        <v>6</v>
      </c>
      <c r="F997" s="118" t="s">
        <v>19</v>
      </c>
      <c r="G997" s="126">
        <v>2.838251266644225</v>
      </c>
    </row>
    <row r="998" spans="1:7" hidden="1">
      <c r="A998" s="1">
        <f>COUNTIF($B$1:B998,$A$1)</f>
        <v>14</v>
      </c>
      <c r="B998" s="1" t="s">
        <v>506</v>
      </c>
      <c r="C998" s="118" t="s">
        <v>374</v>
      </c>
      <c r="D998" s="5" t="str">
        <f t="shared" si="16"/>
        <v>Cúcuta A.M02 Silvicultura y extracción de madera</v>
      </c>
      <c r="E998" s="118" t="s">
        <v>6</v>
      </c>
      <c r="F998" s="118" t="s">
        <v>20</v>
      </c>
      <c r="G998" s="126">
        <v>6.7495670738113453E-2</v>
      </c>
    </row>
    <row r="999" spans="1:7" hidden="1">
      <c r="A999" s="1">
        <f>COUNTIF($B$1:B999,$A$1)</f>
        <v>14</v>
      </c>
      <c r="B999" s="1" t="s">
        <v>506</v>
      </c>
      <c r="C999" s="118" t="s">
        <v>374</v>
      </c>
      <c r="D999" s="5" t="str">
        <f t="shared" si="16"/>
        <v>Cúcuta A.M03 Pesca y acuicultura</v>
      </c>
      <c r="E999" s="118" t="s">
        <v>6</v>
      </c>
      <c r="F999" s="118" t="s">
        <v>21</v>
      </c>
      <c r="G999" s="126">
        <v>0.23654849253680277</v>
      </c>
    </row>
    <row r="1000" spans="1:7" hidden="1">
      <c r="A1000" s="1">
        <f>COUNTIF($B$1:B1000,$A$1)</f>
        <v>14</v>
      </c>
      <c r="B1000" s="1" t="s">
        <v>507</v>
      </c>
      <c r="C1000" s="118" t="s">
        <v>374</v>
      </c>
      <c r="D1000" s="5" t="str">
        <f t="shared" si="16"/>
        <v>Cúcuta A.M55 Alojamiento</v>
      </c>
      <c r="E1000" s="118" t="s">
        <v>7</v>
      </c>
      <c r="F1000" s="118" t="s">
        <v>67</v>
      </c>
      <c r="G1000" s="126">
        <v>1.5154236813708863</v>
      </c>
    </row>
    <row r="1001" spans="1:7" hidden="1">
      <c r="A1001" s="1">
        <f>COUNTIF($B$1:B1001,$A$1)</f>
        <v>14</v>
      </c>
      <c r="B1001" s="1" t="s">
        <v>507</v>
      </c>
      <c r="C1001" s="118" t="s">
        <v>374</v>
      </c>
      <c r="D1001" s="5" t="str">
        <f t="shared" si="16"/>
        <v>Cúcuta A.M56 Actividades de servicios de comidas y bebidas</v>
      </c>
      <c r="E1001" s="118" t="s">
        <v>7</v>
      </c>
      <c r="F1001" s="118" t="s">
        <v>68</v>
      </c>
      <c r="G1001" s="126">
        <v>29.745962517704697</v>
      </c>
    </row>
    <row r="1002" spans="1:7" hidden="1">
      <c r="A1002" s="1">
        <f>COUNTIF($B$1:B1002,$A$1)</f>
        <v>14</v>
      </c>
      <c r="B1002" s="1" t="s">
        <v>508</v>
      </c>
      <c r="C1002" s="118" t="s">
        <v>374</v>
      </c>
      <c r="D1002" s="5" t="str">
        <f t="shared" si="16"/>
        <v>Cúcuta A.M45 Comercio, mantenimiento y reparación de vehículos automotores y motocicletas, sus partes, piezas y accesorios</v>
      </c>
      <c r="E1002" s="118" t="s">
        <v>8</v>
      </c>
      <c r="F1002" s="118" t="s">
        <v>59</v>
      </c>
      <c r="G1002" s="126">
        <v>13.002525805709876</v>
      </c>
    </row>
    <row r="1003" spans="1:7" hidden="1">
      <c r="A1003" s="1">
        <f>COUNTIF($B$1:B1003,$A$1)</f>
        <v>14</v>
      </c>
      <c r="B1003" s="1" t="s">
        <v>508</v>
      </c>
      <c r="C1003" s="118" t="s">
        <v>374</v>
      </c>
      <c r="D1003" s="5" t="str">
        <f t="shared" si="16"/>
        <v>Cúcuta A.M46 Comercio al por mayor y en comisión o por contrata, excepto el comercio de vehículos automotores y motocicletas</v>
      </c>
      <c r="E1003" s="118" t="s">
        <v>8</v>
      </c>
      <c r="F1003" s="118" t="s">
        <v>60</v>
      </c>
      <c r="G1003" s="126">
        <v>12.074216850079759</v>
      </c>
    </row>
    <row r="1004" spans="1:7" hidden="1">
      <c r="A1004" s="1">
        <f>COUNTIF($B$1:B1004,$A$1)</f>
        <v>14</v>
      </c>
      <c r="B1004" s="1" t="s">
        <v>508</v>
      </c>
      <c r="C1004" s="118" t="s">
        <v>374</v>
      </c>
      <c r="D1004" s="5" t="str">
        <f t="shared" si="16"/>
        <v>Cúcuta A.M47 Comercio al por menor (incluso el comercio al por menor de combustibles), excepto el de vehículos automotores y motocicletas</v>
      </c>
      <c r="E1004" s="118" t="s">
        <v>8</v>
      </c>
      <c r="F1004" s="118" t="s">
        <v>61</v>
      </c>
      <c r="G1004" s="126">
        <v>67.127416249286469</v>
      </c>
    </row>
    <row r="1005" spans="1:7" hidden="1">
      <c r="A1005" s="1">
        <f>COUNTIF($B$1:B1005,$A$1)</f>
        <v>14</v>
      </c>
      <c r="B1005" s="1" t="s">
        <v>509</v>
      </c>
      <c r="C1005" s="118" t="s">
        <v>374</v>
      </c>
      <c r="D1005" s="5" t="str">
        <f t="shared" si="16"/>
        <v>Cúcuta A.M41 Construcción de edificios</v>
      </c>
      <c r="E1005" s="118" t="s">
        <v>9</v>
      </c>
      <c r="F1005" s="118" t="s">
        <v>56</v>
      </c>
      <c r="G1005" s="126">
        <v>13.705235873081957</v>
      </c>
    </row>
    <row r="1006" spans="1:7" hidden="1">
      <c r="A1006" s="1">
        <f>COUNTIF($B$1:B1006,$A$1)</f>
        <v>14</v>
      </c>
      <c r="B1006" s="1" t="s">
        <v>509</v>
      </c>
      <c r="C1006" s="118" t="s">
        <v>374</v>
      </c>
      <c r="D1006" s="5" t="str">
        <f t="shared" si="16"/>
        <v>Cúcuta A.M42 Obras de ingeniería civil</v>
      </c>
      <c r="E1006" s="118" t="s">
        <v>9</v>
      </c>
      <c r="F1006" s="118" t="s">
        <v>57</v>
      </c>
      <c r="G1006" s="126">
        <v>2.1805726989206935</v>
      </c>
    </row>
    <row r="1007" spans="1:7" hidden="1">
      <c r="A1007" s="1">
        <f>COUNTIF($B$1:B1007,$A$1)</f>
        <v>14</v>
      </c>
      <c r="B1007" s="1" t="s">
        <v>509</v>
      </c>
      <c r="C1007" s="118" t="s">
        <v>374</v>
      </c>
      <c r="D1007" s="5" t="str">
        <f t="shared" si="16"/>
        <v>Cúcuta A.M43 Actividades especializadas para la construcción de edificios y obras de ingeniería civil</v>
      </c>
      <c r="E1007" s="118" t="s">
        <v>9</v>
      </c>
      <c r="F1007" s="118" t="s">
        <v>58</v>
      </c>
      <c r="G1007" s="126">
        <v>5.0500618106330526</v>
      </c>
    </row>
    <row r="1008" spans="1:7" hidden="1">
      <c r="A1008" s="1">
        <f>COUNTIF($B$1:B1008,$A$1)</f>
        <v>14</v>
      </c>
      <c r="B1008" s="1" t="s">
        <v>510</v>
      </c>
      <c r="C1008" s="118" t="s">
        <v>374</v>
      </c>
      <c r="D1008" s="5" t="str">
        <f t="shared" si="16"/>
        <v>Cúcuta A.M05 Extracción de carbón de piedra y lignito</v>
      </c>
      <c r="E1008" s="118" t="s">
        <v>10</v>
      </c>
      <c r="F1008" s="118" t="s">
        <v>22</v>
      </c>
      <c r="G1008" s="126">
        <v>1.037708059856284</v>
      </c>
    </row>
    <row r="1009" spans="1:7" hidden="1">
      <c r="A1009" s="1">
        <f>COUNTIF($B$1:B1009,$A$1)</f>
        <v>14</v>
      </c>
      <c r="B1009" s="1" t="s">
        <v>510</v>
      </c>
      <c r="C1009" s="118" t="s">
        <v>374</v>
      </c>
      <c r="D1009" s="5" t="str">
        <f t="shared" si="16"/>
        <v>Cúcuta A.M06 Extracción de petróleo crudo y gas natural</v>
      </c>
      <c r="E1009" s="118" t="s">
        <v>10</v>
      </c>
      <c r="F1009" s="118" t="s">
        <v>23</v>
      </c>
      <c r="G1009" s="126">
        <v>9.855614460833366E-2</v>
      </c>
    </row>
    <row r="1010" spans="1:7" hidden="1">
      <c r="A1010" s="1">
        <f>COUNTIF($B$1:B1010,$A$1)</f>
        <v>14</v>
      </c>
      <c r="B1010" s="1" t="s">
        <v>510</v>
      </c>
      <c r="C1010" s="118" t="s">
        <v>374</v>
      </c>
      <c r="D1010" s="5" t="str">
        <f t="shared" si="16"/>
        <v>Cúcuta A.M07 Extracción de minerales metalíferos</v>
      </c>
      <c r="E1010" s="118" t="s">
        <v>10</v>
      </c>
      <c r="F1010" s="118" t="s">
        <v>24</v>
      </c>
      <c r="G1010" s="126">
        <v>2.985356992816882E-2</v>
      </c>
    </row>
    <row r="1011" spans="1:7" hidden="1">
      <c r="A1011" s="1">
        <f>COUNTIF($B$1:B1011,$A$1)</f>
        <v>14</v>
      </c>
      <c r="B1011" s="1" t="s">
        <v>510</v>
      </c>
      <c r="C1011" s="118" t="s">
        <v>374</v>
      </c>
      <c r="D1011" s="5" t="str">
        <f t="shared" si="16"/>
        <v>Cúcuta A.M08 Extracción de otras minas y canteras</v>
      </c>
      <c r="E1011" s="118" t="s">
        <v>10</v>
      </c>
      <c r="F1011" s="118" t="s">
        <v>25</v>
      </c>
      <c r="G1011" s="126">
        <v>9.7077458883221973E-2</v>
      </c>
    </row>
    <row r="1012" spans="1:7" hidden="1">
      <c r="A1012" s="1">
        <f>COUNTIF($B$1:B1012,$A$1)</f>
        <v>14</v>
      </c>
      <c r="B1012" s="1" t="s">
        <v>510</v>
      </c>
      <c r="C1012" s="118" t="s">
        <v>374</v>
      </c>
      <c r="D1012" s="5" t="str">
        <f t="shared" si="16"/>
        <v>Cúcuta A.M09 Actividades de servicios de apoyo para la explotación de minas</v>
      </c>
      <c r="E1012" s="118" t="s">
        <v>10</v>
      </c>
      <c r="F1012" s="118" t="s">
        <v>26</v>
      </c>
      <c r="G1012" s="126">
        <v>6.2608701117677537E-2</v>
      </c>
    </row>
    <row r="1013" spans="1:7" hidden="1">
      <c r="A1013" s="1">
        <f>COUNTIF($B$1:B1013,$A$1)</f>
        <v>14</v>
      </c>
      <c r="B1013" s="1" t="s">
        <v>511</v>
      </c>
      <c r="C1013" s="118" t="s">
        <v>374</v>
      </c>
      <c r="D1013" s="5" t="str">
        <f t="shared" si="16"/>
        <v>Cúcuta A.M10 Elaboración de productos alimenticios</v>
      </c>
      <c r="E1013" s="118" t="s">
        <v>11</v>
      </c>
      <c r="F1013" s="118" t="s">
        <v>27</v>
      </c>
      <c r="G1013" s="126">
        <v>5.2376524016939374</v>
      </c>
    </row>
    <row r="1014" spans="1:7" hidden="1">
      <c r="A1014" s="1">
        <f>COUNTIF($B$1:B1014,$A$1)</f>
        <v>14</v>
      </c>
      <c r="B1014" s="1" t="s">
        <v>511</v>
      </c>
      <c r="C1014" s="118" t="s">
        <v>374</v>
      </c>
      <c r="D1014" s="5" t="str">
        <f t="shared" si="16"/>
        <v>Cúcuta A.M11 Elaboración de bebidas</v>
      </c>
      <c r="E1014" s="118" t="s">
        <v>11</v>
      </c>
      <c r="F1014" s="118" t="s">
        <v>28</v>
      </c>
      <c r="G1014" s="126">
        <v>0.69462272693216098</v>
      </c>
    </row>
    <row r="1015" spans="1:7" hidden="1">
      <c r="A1015" s="1">
        <f>COUNTIF($B$1:B1015,$A$1)</f>
        <v>14</v>
      </c>
      <c r="B1015" s="1" t="s">
        <v>511</v>
      </c>
      <c r="C1015" s="118" t="s">
        <v>374</v>
      </c>
      <c r="D1015" s="5" t="str">
        <f t="shared" si="16"/>
        <v>Cúcuta A.M12 Elaboración de productos de tabaco</v>
      </c>
      <c r="E1015" s="118" t="s">
        <v>11</v>
      </c>
      <c r="F1015" s="118" t="s">
        <v>29</v>
      </c>
      <c r="G1015" s="126">
        <v>1.7314597970335334E-2</v>
      </c>
    </row>
    <row r="1016" spans="1:7" hidden="1">
      <c r="A1016" s="1">
        <f>COUNTIF($B$1:B1016,$A$1)</f>
        <v>14</v>
      </c>
      <c r="B1016" s="1" t="s">
        <v>511</v>
      </c>
      <c r="C1016" s="118" t="s">
        <v>374</v>
      </c>
      <c r="D1016" s="5" t="str">
        <f t="shared" si="16"/>
        <v>Cúcuta A.M13 Fabricación de productos textiles</v>
      </c>
      <c r="E1016" s="118" t="s">
        <v>11</v>
      </c>
      <c r="F1016" s="118" t="s">
        <v>30</v>
      </c>
      <c r="G1016" s="126">
        <v>1.5043263858352545</v>
      </c>
    </row>
    <row r="1017" spans="1:7" hidden="1">
      <c r="A1017" s="1">
        <f>COUNTIF($B$1:B1017,$A$1)</f>
        <v>14</v>
      </c>
      <c r="B1017" s="1" t="s">
        <v>511</v>
      </c>
      <c r="C1017" s="118" t="s">
        <v>374</v>
      </c>
      <c r="D1017" s="5" t="str">
        <f t="shared" si="16"/>
        <v>Cúcuta A.M14 Confección de prendas de vestir</v>
      </c>
      <c r="E1017" s="118" t="s">
        <v>11</v>
      </c>
      <c r="F1017" s="118" t="s">
        <v>31</v>
      </c>
      <c r="G1017" s="126">
        <v>12.999166127951653</v>
      </c>
    </row>
    <row r="1018" spans="1:7" hidden="1">
      <c r="A1018" s="1">
        <f>COUNTIF($B$1:B1018,$A$1)</f>
        <v>14</v>
      </c>
      <c r="B1018" s="1" t="s">
        <v>511</v>
      </c>
      <c r="C1018" s="118" t="s">
        <v>374</v>
      </c>
      <c r="D1018" s="5" t="str">
        <f t="shared" si="16"/>
        <v>Cúcuta A.M15 Curtido y recurtido de cueros; fabricación de calzado; fabricación de artículos de viaje, maletas, bolsos de mano y artículos similares, y fabricación de artículos de talabartería y guarnicionería; adobo y teñido de pieles</v>
      </c>
      <c r="E1018" s="118" t="s">
        <v>11</v>
      </c>
      <c r="F1018" s="118" t="s">
        <v>32</v>
      </c>
      <c r="G1018" s="126">
        <v>15.288619653363909</v>
      </c>
    </row>
    <row r="1019" spans="1:7" hidden="1">
      <c r="A1019" s="1">
        <f>COUNTIF($B$1:B1019,$A$1)</f>
        <v>14</v>
      </c>
      <c r="B1019" s="1" t="s">
        <v>511</v>
      </c>
      <c r="C1019" s="118" t="s">
        <v>374</v>
      </c>
      <c r="D1019" s="5" t="str">
        <f t="shared" si="16"/>
        <v>Cúcuta A.M16 Transformación de la madera y fabricación de productos de madera y de corcho, excepto muebles; fabricación de artículos de cestería y espartería</v>
      </c>
      <c r="E1019" s="118" t="s">
        <v>11</v>
      </c>
      <c r="F1019" s="118" t="s">
        <v>33</v>
      </c>
      <c r="G1019" s="126">
        <v>0.20481921186976582</v>
      </c>
    </row>
    <row r="1020" spans="1:7" hidden="1">
      <c r="A1020" s="1">
        <f>COUNTIF($B$1:B1020,$A$1)</f>
        <v>14</v>
      </c>
      <c r="B1020" s="1" t="s">
        <v>511</v>
      </c>
      <c r="C1020" s="118" t="s">
        <v>374</v>
      </c>
      <c r="D1020" s="5" t="str">
        <f t="shared" si="16"/>
        <v>Cúcuta A.M17 Fabricación de papel, cartón y productos de papel y cartón</v>
      </c>
      <c r="E1020" s="118" t="s">
        <v>11</v>
      </c>
      <c r="F1020" s="118" t="s">
        <v>34</v>
      </c>
      <c r="G1020" s="126">
        <v>0.25676251642065573</v>
      </c>
    </row>
    <row r="1021" spans="1:7" hidden="1">
      <c r="A1021" s="1">
        <f>COUNTIF($B$1:B1021,$A$1)</f>
        <v>14</v>
      </c>
      <c r="B1021" s="1" t="s">
        <v>511</v>
      </c>
      <c r="C1021" s="118" t="s">
        <v>374</v>
      </c>
      <c r="D1021" s="5" t="str">
        <f t="shared" si="16"/>
        <v>Cúcuta A.M18 Actividades de impresión y de producción de copias a partir de grabaciones originales</v>
      </c>
      <c r="E1021" s="118" t="s">
        <v>11</v>
      </c>
      <c r="F1021" s="118" t="s">
        <v>35</v>
      </c>
      <c r="G1021" s="126">
        <v>0.44762636718679127</v>
      </c>
    </row>
    <row r="1022" spans="1:7" hidden="1">
      <c r="A1022" s="1">
        <f>COUNTIF($B$1:B1022,$A$1)</f>
        <v>14</v>
      </c>
      <c r="B1022" s="1" t="s">
        <v>511</v>
      </c>
      <c r="C1022" s="118" t="s">
        <v>374</v>
      </c>
      <c r="D1022" s="5" t="str">
        <f t="shared" si="16"/>
        <v>Cúcuta A.M19 Coquización, fabricación de productos de la refinación del petróleo y actividad de mezcla de combustibles</v>
      </c>
      <c r="E1022" s="118" t="s">
        <v>11</v>
      </c>
      <c r="F1022" s="118" t="s">
        <v>36</v>
      </c>
      <c r="G1022" s="126">
        <v>0.70567090842439129</v>
      </c>
    </row>
    <row r="1023" spans="1:7" hidden="1">
      <c r="A1023" s="1">
        <f>COUNTIF($B$1:B1023,$A$1)</f>
        <v>14</v>
      </c>
      <c r="B1023" s="1" t="s">
        <v>511</v>
      </c>
      <c r="C1023" s="118" t="s">
        <v>374</v>
      </c>
      <c r="D1023" s="5" t="str">
        <f t="shared" si="16"/>
        <v>Cúcuta A.M20 Fabricación de sustancias y productos químicos</v>
      </c>
      <c r="E1023" s="118" t="s">
        <v>11</v>
      </c>
      <c r="F1023" s="118" t="s">
        <v>37</v>
      </c>
      <c r="G1023" s="126">
        <v>0.62637709959454146</v>
      </c>
    </row>
    <row r="1024" spans="1:7" hidden="1">
      <c r="A1024" s="1">
        <f>COUNTIF($B$1:B1024,$A$1)</f>
        <v>14</v>
      </c>
      <c r="B1024" s="1" t="s">
        <v>511</v>
      </c>
      <c r="C1024" s="118" t="s">
        <v>374</v>
      </c>
      <c r="D1024" s="5" t="str">
        <f t="shared" si="16"/>
        <v>Cúcuta A.M21 Fabricación de productos farmacéuticos, sustancias químicas medicinales y productos botánicos de uso farmacéutico</v>
      </c>
      <c r="E1024" s="118" t="s">
        <v>11</v>
      </c>
      <c r="F1024" s="118" t="s">
        <v>38</v>
      </c>
      <c r="G1024" s="126">
        <v>3.0410988845832196E-2</v>
      </c>
    </row>
    <row r="1025" spans="1:7" hidden="1">
      <c r="A1025" s="1">
        <f>COUNTIF($B$1:B1025,$A$1)</f>
        <v>14</v>
      </c>
      <c r="B1025" s="1" t="s">
        <v>511</v>
      </c>
      <c r="C1025" s="118" t="s">
        <v>374</v>
      </c>
      <c r="D1025" s="5" t="str">
        <f t="shared" si="16"/>
        <v>Cúcuta A.M22 Fabricación de productos de caucho y de plástico</v>
      </c>
      <c r="E1025" s="118" t="s">
        <v>11</v>
      </c>
      <c r="F1025" s="118" t="s">
        <v>39</v>
      </c>
      <c r="G1025" s="126">
        <v>1.1755116073541554</v>
      </c>
    </row>
    <row r="1026" spans="1:7" hidden="1">
      <c r="A1026" s="1">
        <f>COUNTIF($B$1:B1026,$A$1)</f>
        <v>14</v>
      </c>
      <c r="B1026" s="1" t="s">
        <v>511</v>
      </c>
      <c r="C1026" s="118" t="s">
        <v>374</v>
      </c>
      <c r="D1026" s="5" t="str">
        <f t="shared" si="16"/>
        <v>Cúcuta A.M23 Fabricación de otros productos minerales no metálicos</v>
      </c>
      <c r="E1026" s="118" t="s">
        <v>11</v>
      </c>
      <c r="F1026" s="118" t="s">
        <v>40</v>
      </c>
      <c r="G1026" s="126">
        <v>2.3334653050170346</v>
      </c>
    </row>
    <row r="1027" spans="1:7" hidden="1">
      <c r="A1027" s="1">
        <f>COUNTIF($B$1:B1027,$A$1)</f>
        <v>14</v>
      </c>
      <c r="B1027" s="1" t="s">
        <v>511</v>
      </c>
      <c r="C1027" s="118" t="s">
        <v>374</v>
      </c>
      <c r="D1027" s="5" t="str">
        <f t="shared" si="16"/>
        <v>Cúcuta A.M24 Fabricación de productos metalúrgicos básicos</v>
      </c>
      <c r="E1027" s="118" t="s">
        <v>11</v>
      </c>
      <c r="F1027" s="118" t="s">
        <v>41</v>
      </c>
      <c r="G1027" s="126">
        <v>3.287695224187507E-2</v>
      </c>
    </row>
    <row r="1028" spans="1:7" hidden="1">
      <c r="A1028" s="1">
        <f>COUNTIF($B$1:B1028,$A$1)</f>
        <v>14</v>
      </c>
      <c r="B1028" s="1" t="s">
        <v>511</v>
      </c>
      <c r="C1028" s="118" t="s">
        <v>374</v>
      </c>
      <c r="D1028" s="5" t="str">
        <f t="shared" si="16"/>
        <v>Cúcuta A.M25 Fabricación de productos elaborados de metal, excepto maquinaria y equipo</v>
      </c>
      <c r="E1028" s="118" t="s">
        <v>11</v>
      </c>
      <c r="F1028" s="118" t="s">
        <v>42</v>
      </c>
      <c r="G1028" s="126">
        <v>3.9502301636113777</v>
      </c>
    </row>
    <row r="1029" spans="1:7" hidden="1">
      <c r="A1029" s="1">
        <f>COUNTIF($B$1:B1029,$A$1)</f>
        <v>14</v>
      </c>
      <c r="B1029" s="1" t="s">
        <v>511</v>
      </c>
      <c r="C1029" s="118" t="s">
        <v>374</v>
      </c>
      <c r="D1029" s="5" t="str">
        <f t="shared" si="16"/>
        <v>Cúcuta A.M26 Fabricación de productos informáticos, electrónicos y ópticos</v>
      </c>
      <c r="E1029" s="118" t="s">
        <v>11</v>
      </c>
      <c r="F1029" s="118" t="s">
        <v>43</v>
      </c>
      <c r="G1029" s="126">
        <v>7.9185620621663053E-2</v>
      </c>
    </row>
    <row r="1030" spans="1:7" hidden="1">
      <c r="A1030" s="1">
        <f>COUNTIF($B$1:B1030,$A$1)</f>
        <v>14</v>
      </c>
      <c r="B1030" s="1" t="s">
        <v>511</v>
      </c>
      <c r="C1030" s="118" t="s">
        <v>374</v>
      </c>
      <c r="D1030" s="5" t="str">
        <f t="shared" si="16"/>
        <v>Cúcuta A.M27 Fabricación de aparatos y equipo eléctrico</v>
      </c>
      <c r="E1030" s="118" t="s">
        <v>11</v>
      </c>
      <c r="F1030" s="118" t="s">
        <v>44</v>
      </c>
      <c r="G1030" s="126">
        <v>0.17833452773173128</v>
      </c>
    </row>
    <row r="1031" spans="1:7" hidden="1">
      <c r="A1031" s="1">
        <f>COUNTIF($B$1:B1031,$A$1)</f>
        <v>14</v>
      </c>
      <c r="B1031" s="1" t="s">
        <v>511</v>
      </c>
      <c r="C1031" s="118" t="s">
        <v>374</v>
      </c>
      <c r="D1031" s="5" t="str">
        <f t="shared" ref="D1031:D1094" si="17">C1031&amp;F1031</f>
        <v>Cúcuta A.M28 Fabricación de maquinaria y equipo n.c.p.</v>
      </c>
      <c r="E1031" s="118" t="s">
        <v>11</v>
      </c>
      <c r="F1031" s="118" t="s">
        <v>45</v>
      </c>
      <c r="G1031" s="126">
        <v>0.20647932674245587</v>
      </c>
    </row>
    <row r="1032" spans="1:7" hidden="1">
      <c r="A1032" s="1">
        <f>COUNTIF($B$1:B1032,$A$1)</f>
        <v>14</v>
      </c>
      <c r="B1032" s="1" t="s">
        <v>511</v>
      </c>
      <c r="C1032" s="118" t="s">
        <v>374</v>
      </c>
      <c r="D1032" s="5" t="str">
        <f t="shared" si="17"/>
        <v>Cúcuta A.M29 Fabricación de vehículos automotores, remolques y semirremolques</v>
      </c>
      <c r="E1032" s="118" t="s">
        <v>11</v>
      </c>
      <c r="F1032" s="118" t="s">
        <v>46</v>
      </c>
      <c r="G1032" s="126">
        <v>0.21705550333996568</v>
      </c>
    </row>
    <row r="1033" spans="1:7" hidden="1">
      <c r="A1033" s="1">
        <f>COUNTIF($B$1:B1033,$A$1)</f>
        <v>14</v>
      </c>
      <c r="B1033" s="1" t="s">
        <v>511</v>
      </c>
      <c r="C1033" s="118" t="s">
        <v>374</v>
      </c>
      <c r="D1033" s="5" t="str">
        <f t="shared" si="17"/>
        <v>Cúcuta A.M30 Fabricación de otros tipos de equipo de transporte</v>
      </c>
      <c r="E1033" s="118" t="s">
        <v>11</v>
      </c>
      <c r="F1033" s="118" t="s">
        <v>47</v>
      </c>
      <c r="G1033" s="126">
        <v>3.5163130004869821E-2</v>
      </c>
    </row>
    <row r="1034" spans="1:7" hidden="1">
      <c r="A1034" s="1">
        <f>COUNTIF($B$1:B1034,$A$1)</f>
        <v>14</v>
      </c>
      <c r="B1034" s="1" t="s">
        <v>511</v>
      </c>
      <c r="C1034" s="118" t="s">
        <v>374</v>
      </c>
      <c r="D1034" s="5" t="str">
        <f t="shared" si="17"/>
        <v>Cúcuta A.M31 Fabricación de muebles, colchones y somieres</v>
      </c>
      <c r="E1034" s="118" t="s">
        <v>11</v>
      </c>
      <c r="F1034" s="118" t="s">
        <v>48</v>
      </c>
      <c r="G1034" s="126">
        <v>3.5967525974092895</v>
      </c>
    </row>
    <row r="1035" spans="1:7" hidden="1">
      <c r="A1035" s="1">
        <f>COUNTIF($B$1:B1035,$A$1)</f>
        <v>14</v>
      </c>
      <c r="B1035" s="1" t="s">
        <v>511</v>
      </c>
      <c r="C1035" s="118" t="s">
        <v>374</v>
      </c>
      <c r="D1035" s="5" t="str">
        <f t="shared" si="17"/>
        <v>Cúcuta A.M32 Otras industrias manufactureras</v>
      </c>
      <c r="E1035" s="118" t="s">
        <v>11</v>
      </c>
      <c r="F1035" s="118" t="s">
        <v>49</v>
      </c>
      <c r="G1035" s="126">
        <v>1.7856578781255925</v>
      </c>
    </row>
    <row r="1036" spans="1:7" hidden="1">
      <c r="A1036" s="1">
        <f>COUNTIF($B$1:B1036,$A$1)</f>
        <v>14</v>
      </c>
      <c r="B1036" s="1" t="s">
        <v>511</v>
      </c>
      <c r="C1036" s="118" t="s">
        <v>374</v>
      </c>
      <c r="D1036" s="5" t="str">
        <f t="shared" si="17"/>
        <v>Cúcuta A.M33 Instalación, mantenimiento y reparación especializado de maquinaria y equipo</v>
      </c>
      <c r="E1036" s="118" t="s">
        <v>11</v>
      </c>
      <c r="F1036" s="118" t="s">
        <v>50</v>
      </c>
      <c r="G1036" s="126">
        <v>0.69818838512633596</v>
      </c>
    </row>
    <row r="1037" spans="1:7" hidden="1">
      <c r="A1037" s="1">
        <f>COUNTIF($B$1:B1037,$A$1)</f>
        <v>14</v>
      </c>
      <c r="B1037" s="1" t="s">
        <v>512</v>
      </c>
      <c r="C1037" s="118" t="s">
        <v>374</v>
      </c>
      <c r="D1037" s="5" t="str">
        <f t="shared" si="17"/>
        <v>Cúcuta A.M58 Actividades de edición</v>
      </c>
      <c r="E1037" s="118" t="s">
        <v>12</v>
      </c>
      <c r="F1037" s="118" t="s">
        <v>69</v>
      </c>
      <c r="G1037" s="126">
        <v>0.13211857057778534</v>
      </c>
    </row>
    <row r="1038" spans="1:7" hidden="1">
      <c r="A1038" s="1">
        <f>COUNTIF($B$1:B1038,$A$1)</f>
        <v>14</v>
      </c>
      <c r="B1038" s="1" t="s">
        <v>512</v>
      </c>
      <c r="C1038" s="118" t="s">
        <v>374</v>
      </c>
      <c r="D1038" s="5" t="str">
        <f t="shared" si="17"/>
        <v>Cúcuta A.M59 Actividades cinematográficas, de video y producción de programas de televisión, grabación de sonido y edición de música</v>
      </c>
      <c r="E1038" s="118" t="s">
        <v>12</v>
      </c>
      <c r="F1038" s="118" t="s">
        <v>70</v>
      </c>
      <c r="G1038" s="126">
        <v>0.18847204098238976</v>
      </c>
    </row>
    <row r="1039" spans="1:7" hidden="1">
      <c r="A1039" s="1">
        <f>COUNTIF($B$1:B1039,$A$1)</f>
        <v>14</v>
      </c>
      <c r="B1039" s="1" t="s">
        <v>512</v>
      </c>
      <c r="C1039" s="118" t="s">
        <v>374</v>
      </c>
      <c r="D1039" s="5" t="str">
        <f t="shared" si="17"/>
        <v>Cúcuta A.M60 Actividades de programación, transmisión y/o difusión</v>
      </c>
      <c r="E1039" s="118" t="s">
        <v>12</v>
      </c>
      <c r="F1039" s="118" t="s">
        <v>71</v>
      </c>
      <c r="G1039" s="126">
        <v>0.14733629049068941</v>
      </c>
    </row>
    <row r="1040" spans="1:7" hidden="1">
      <c r="A1040" s="1">
        <f>COUNTIF($B$1:B1040,$A$1)</f>
        <v>14</v>
      </c>
      <c r="B1040" s="1" t="s">
        <v>512</v>
      </c>
      <c r="C1040" s="118" t="s">
        <v>374</v>
      </c>
      <c r="D1040" s="5" t="str">
        <f t="shared" si="17"/>
        <v>Cúcuta A.M61 Telecomunicaciones</v>
      </c>
      <c r="E1040" s="118" t="s">
        <v>12</v>
      </c>
      <c r="F1040" s="118" t="s">
        <v>72</v>
      </c>
      <c r="G1040" s="126">
        <v>3.2776783839948522</v>
      </c>
    </row>
    <row r="1041" spans="1:7" hidden="1">
      <c r="A1041" s="1">
        <f>COUNTIF($B$1:B1041,$A$1)</f>
        <v>14</v>
      </c>
      <c r="B1041" s="1" t="s">
        <v>512</v>
      </c>
      <c r="C1041" s="118" t="s">
        <v>374</v>
      </c>
      <c r="D1041" s="5" t="str">
        <f t="shared" si="17"/>
        <v>Cúcuta A.M62 Desarrollo de sistemas informáticos (planificación, análisis, diseño, programación, pruebas), consultoría informática y actividades relacionadas</v>
      </c>
      <c r="E1041" s="118" t="s">
        <v>12</v>
      </c>
      <c r="F1041" s="118" t="s">
        <v>73</v>
      </c>
      <c r="G1041" s="126">
        <v>0.45454984110615038</v>
      </c>
    </row>
    <row r="1042" spans="1:7" hidden="1">
      <c r="A1042" s="1">
        <f>COUNTIF($B$1:B1042,$A$1)</f>
        <v>14</v>
      </c>
      <c r="B1042" s="1" t="s">
        <v>512</v>
      </c>
      <c r="C1042" s="118" t="s">
        <v>374</v>
      </c>
      <c r="D1042" s="5" t="str">
        <f t="shared" si="17"/>
        <v>Cúcuta A.M63 Actividades de servicios de información</v>
      </c>
      <c r="E1042" s="118" t="s">
        <v>12</v>
      </c>
      <c r="F1042" s="118" t="s">
        <v>74</v>
      </c>
      <c r="G1042" s="126">
        <v>3.5618198150964016E-2</v>
      </c>
    </row>
    <row r="1043" spans="1:7" hidden="1">
      <c r="A1043" s="1">
        <f>COUNTIF($B$1:B1043,$A$1)</f>
        <v>14</v>
      </c>
      <c r="B1043" s="1" t="s">
        <v>513</v>
      </c>
      <c r="C1043" s="118" t="s">
        <v>374</v>
      </c>
      <c r="D1043" s="5" t="str">
        <f t="shared" si="17"/>
        <v>Cúcuta A.M35 Suministro de electricidad, gas, vapor y aire acondicionado</v>
      </c>
      <c r="E1043" s="118" t="s">
        <v>14</v>
      </c>
      <c r="F1043" s="118" t="s">
        <v>51</v>
      </c>
      <c r="G1043" s="126">
        <v>1.9023486482271952</v>
      </c>
    </row>
    <row r="1044" spans="1:7" hidden="1">
      <c r="A1044" s="1">
        <f>COUNTIF($B$1:B1044,$A$1)</f>
        <v>14</v>
      </c>
      <c r="B1044" s="1" t="s">
        <v>513</v>
      </c>
      <c r="C1044" s="118" t="s">
        <v>374</v>
      </c>
      <c r="D1044" s="5" t="str">
        <f t="shared" si="17"/>
        <v>Cúcuta A.M36 Captación, tratamiento y distribución de agua</v>
      </c>
      <c r="E1044" s="118" t="s">
        <v>14</v>
      </c>
      <c r="F1044" s="118" t="s">
        <v>52</v>
      </c>
      <c r="G1044" s="126">
        <v>0.88955085051817129</v>
      </c>
    </row>
    <row r="1045" spans="1:7" hidden="1">
      <c r="A1045" s="1">
        <f>COUNTIF($B$1:B1045,$A$1)</f>
        <v>14</v>
      </c>
      <c r="B1045" s="1" t="s">
        <v>513</v>
      </c>
      <c r="C1045" s="118" t="s">
        <v>374</v>
      </c>
      <c r="D1045" s="5" t="str">
        <f t="shared" si="17"/>
        <v>Cúcuta A.M37 Evacuación y tratamiento de aguas residuales</v>
      </c>
      <c r="E1045" s="118" t="s">
        <v>14</v>
      </c>
      <c r="F1045" s="118" t="s">
        <v>53</v>
      </c>
      <c r="G1045" s="126">
        <v>0.16090345330216865</v>
      </c>
    </row>
    <row r="1046" spans="1:7" hidden="1">
      <c r="A1046" s="1">
        <f>COUNTIF($B$1:B1046,$A$1)</f>
        <v>14</v>
      </c>
      <c r="B1046" s="1" t="s">
        <v>513</v>
      </c>
      <c r="C1046" s="118" t="s">
        <v>374</v>
      </c>
      <c r="D1046" s="5" t="str">
        <f t="shared" si="17"/>
        <v>Cúcuta A.M38 Recolección, tratamiento y disposición de desechos, recuperación de materiales</v>
      </c>
      <c r="E1046" s="118" t="s">
        <v>14</v>
      </c>
      <c r="F1046" s="118" t="s">
        <v>54</v>
      </c>
      <c r="G1046" s="126">
        <v>1.3332416805043414</v>
      </c>
    </row>
    <row r="1047" spans="1:7" hidden="1">
      <c r="A1047" s="1">
        <f>COUNTIF($B$1:B1047,$A$1)</f>
        <v>14</v>
      </c>
      <c r="B1047" s="1" t="s">
        <v>514</v>
      </c>
      <c r="C1047" s="118" t="s">
        <v>374</v>
      </c>
      <c r="D1047" s="5" t="str">
        <f t="shared" si="17"/>
        <v>Cúcuta A.M49 Transporte terrestre; transporte por tuberías</v>
      </c>
      <c r="E1047" s="118" t="s">
        <v>15</v>
      </c>
      <c r="F1047" s="118" t="s">
        <v>62</v>
      </c>
      <c r="G1047" s="126">
        <v>18.783530668814723</v>
      </c>
    </row>
    <row r="1048" spans="1:7" hidden="1">
      <c r="A1048" s="1">
        <f>COUNTIF($B$1:B1048,$A$1)</f>
        <v>14</v>
      </c>
      <c r="B1048" s="1" t="s">
        <v>514</v>
      </c>
      <c r="C1048" s="118" t="s">
        <v>374</v>
      </c>
      <c r="D1048" s="5" t="str">
        <f t="shared" si="17"/>
        <v>Cúcuta A.M51 Transporte aéreo</v>
      </c>
      <c r="E1048" s="118" t="s">
        <v>15</v>
      </c>
      <c r="F1048" s="118" t="s">
        <v>64</v>
      </c>
      <c r="G1048" s="126">
        <v>2.9458612098955003E-2</v>
      </c>
    </row>
    <row r="1049" spans="1:7" hidden="1">
      <c r="A1049" s="1">
        <f>COUNTIF($B$1:B1049,$A$1)</f>
        <v>14</v>
      </c>
      <c r="B1049" s="1" t="s">
        <v>514</v>
      </c>
      <c r="C1049" s="118" t="s">
        <v>374</v>
      </c>
      <c r="D1049" s="5" t="str">
        <f t="shared" si="17"/>
        <v>Cúcuta A.M52 Almacenamiento y actividades complementarias al transporte</v>
      </c>
      <c r="E1049" s="118" t="s">
        <v>15</v>
      </c>
      <c r="F1049" s="118" t="s">
        <v>65</v>
      </c>
      <c r="G1049" s="126">
        <v>7.3135821428450134</v>
      </c>
    </row>
    <row r="1050" spans="1:7" hidden="1">
      <c r="A1050" s="1">
        <f>COUNTIF($B$1:B1050,$A$1)</f>
        <v>14</v>
      </c>
      <c r="B1050" s="1" t="s">
        <v>514</v>
      </c>
      <c r="C1050" s="118" t="s">
        <v>374</v>
      </c>
      <c r="D1050" s="5" t="str">
        <f t="shared" si="17"/>
        <v>Cúcuta A.M53 Correo y servicios de mensajería</v>
      </c>
      <c r="E1050" s="118" t="s">
        <v>15</v>
      </c>
      <c r="F1050" s="118" t="s">
        <v>66</v>
      </c>
      <c r="G1050" s="126">
        <v>1.7051482225611516</v>
      </c>
    </row>
    <row r="1051" spans="1:7" hidden="1">
      <c r="A1051" s="1">
        <f>COUNTIF($B$1:B1051,$A$1)</f>
        <v>14</v>
      </c>
      <c r="B1051" s="1" t="s">
        <v>515</v>
      </c>
      <c r="C1051" s="118" t="s">
        <v>375</v>
      </c>
      <c r="D1051" s="5" t="str">
        <f t="shared" si="17"/>
        <v>Armenia68 Actividades inmobiliarias</v>
      </c>
      <c r="E1051" s="118" t="s">
        <v>3</v>
      </c>
      <c r="F1051" s="118" t="s">
        <v>78</v>
      </c>
      <c r="G1051" s="126">
        <v>2.7227043345810436</v>
      </c>
    </row>
    <row r="1052" spans="1:7" hidden="1">
      <c r="A1052" s="1">
        <f>COUNTIF($B$1:B1052,$A$1)</f>
        <v>14</v>
      </c>
      <c r="B1052" s="1" t="s">
        <v>516</v>
      </c>
      <c r="C1052" s="118" t="s">
        <v>375</v>
      </c>
      <c r="D1052" s="5" t="str">
        <f t="shared" si="17"/>
        <v>Armenia90 Actividades creativas, artísticas y de entretenimiento</v>
      </c>
      <c r="E1052" s="118" t="s">
        <v>1</v>
      </c>
      <c r="F1052" s="118" t="s">
        <v>97</v>
      </c>
      <c r="G1052" s="126">
        <v>0.41065490041780855</v>
      </c>
    </row>
    <row r="1053" spans="1:7" hidden="1">
      <c r="A1053" s="1">
        <f>COUNTIF($B$1:B1053,$A$1)</f>
        <v>14</v>
      </c>
      <c r="B1053" s="1" t="s">
        <v>516</v>
      </c>
      <c r="C1053" s="118" t="s">
        <v>375</v>
      </c>
      <c r="D1053" s="5" t="str">
        <f t="shared" si="17"/>
        <v>Armenia91 Actividades de bibliotecas, archivos, museos y otras actividades culturales</v>
      </c>
      <c r="E1053" s="118" t="s">
        <v>1</v>
      </c>
      <c r="F1053" s="118" t="s">
        <v>98</v>
      </c>
      <c r="G1053" s="126">
        <v>7.1388240997923444E-2</v>
      </c>
    </row>
    <row r="1054" spans="1:7" hidden="1">
      <c r="A1054" s="1">
        <f>COUNTIF($B$1:B1054,$A$1)</f>
        <v>14</v>
      </c>
      <c r="B1054" s="1" t="s">
        <v>516</v>
      </c>
      <c r="C1054" s="118" t="s">
        <v>375</v>
      </c>
      <c r="D1054" s="5" t="str">
        <f t="shared" si="17"/>
        <v>Armenia92 Actividades de juegos de azar y apuestas</v>
      </c>
      <c r="E1054" s="118" t="s">
        <v>1</v>
      </c>
      <c r="F1054" s="118" t="s">
        <v>99</v>
      </c>
      <c r="G1054" s="126">
        <v>1.2591785769825357</v>
      </c>
    </row>
    <row r="1055" spans="1:7" hidden="1">
      <c r="A1055" s="1">
        <f>COUNTIF($B$1:B1055,$A$1)</f>
        <v>14</v>
      </c>
      <c r="B1055" s="1" t="s">
        <v>516</v>
      </c>
      <c r="C1055" s="118" t="s">
        <v>375</v>
      </c>
      <c r="D1055" s="5" t="str">
        <f t="shared" si="17"/>
        <v>Armenia93 Actividades deportivas y actividades recreativas y de esparcimiento</v>
      </c>
      <c r="E1055" s="118" t="s">
        <v>1</v>
      </c>
      <c r="F1055" s="118" t="s">
        <v>100</v>
      </c>
      <c r="G1055" s="126">
        <v>0.96946932713146938</v>
      </c>
    </row>
    <row r="1056" spans="1:7" hidden="1">
      <c r="A1056" s="1">
        <f>COUNTIF($B$1:B1056,$A$1)</f>
        <v>14</v>
      </c>
      <c r="B1056" s="1" t="s">
        <v>516</v>
      </c>
      <c r="C1056" s="118" t="s">
        <v>375</v>
      </c>
      <c r="D1056" s="5" t="str">
        <f t="shared" si="17"/>
        <v>Armenia94 Actividades de asociaciones</v>
      </c>
      <c r="E1056" s="118" t="s">
        <v>1</v>
      </c>
      <c r="F1056" s="118" t="s">
        <v>101</v>
      </c>
      <c r="G1056" s="126">
        <v>0.57920397450357808</v>
      </c>
    </row>
    <row r="1057" spans="1:7" hidden="1">
      <c r="A1057" s="1">
        <f>COUNTIF($B$1:B1057,$A$1)</f>
        <v>14</v>
      </c>
      <c r="B1057" s="1" t="s">
        <v>516</v>
      </c>
      <c r="C1057" s="118" t="s">
        <v>375</v>
      </c>
      <c r="D1057" s="5" t="str">
        <f t="shared" si="17"/>
        <v>Armenia95 Mantenimiento y reparación de computadores, efectos personales y enseres domésticos</v>
      </c>
      <c r="E1057" s="118" t="s">
        <v>1</v>
      </c>
      <c r="F1057" s="118" t="s">
        <v>102</v>
      </c>
      <c r="G1057" s="126">
        <v>2.1321520508391187</v>
      </c>
    </row>
    <row r="1058" spans="1:7" hidden="1">
      <c r="A1058" s="1">
        <f>COUNTIF($B$1:B1058,$A$1)</f>
        <v>14</v>
      </c>
      <c r="B1058" s="1" t="s">
        <v>516</v>
      </c>
      <c r="C1058" s="118" t="s">
        <v>375</v>
      </c>
      <c r="D1058" s="5" t="str">
        <f t="shared" si="17"/>
        <v>Armenia96 Otras actividades de servicios personales</v>
      </c>
      <c r="E1058" s="118" t="s">
        <v>1</v>
      </c>
      <c r="F1058" s="118" t="s">
        <v>103</v>
      </c>
      <c r="G1058" s="126">
        <v>4.9862787266983251</v>
      </c>
    </row>
    <row r="1059" spans="1:7" hidden="1">
      <c r="A1059" s="1">
        <f>COUNTIF($B$1:B1059,$A$1)</f>
        <v>14</v>
      </c>
      <c r="B1059" s="1" t="s">
        <v>516</v>
      </c>
      <c r="C1059" s="118" t="s">
        <v>375</v>
      </c>
      <c r="D1059" s="5" t="str">
        <f t="shared" si="17"/>
        <v>Armenia97 Actividades de los hogares individuales como empleadores de personal doméstico</v>
      </c>
      <c r="E1059" s="118" t="s">
        <v>1</v>
      </c>
      <c r="F1059" s="118" t="s">
        <v>104</v>
      </c>
      <c r="G1059" s="126">
        <v>2.9074327384377789</v>
      </c>
    </row>
    <row r="1060" spans="1:7" hidden="1">
      <c r="A1060" s="1">
        <f>COUNTIF($B$1:B1060,$A$1)</f>
        <v>14</v>
      </c>
      <c r="B1060" s="1" t="s">
        <v>516</v>
      </c>
      <c r="C1060" s="118" t="s">
        <v>375</v>
      </c>
      <c r="D1060" s="5" t="str">
        <f t="shared" si="17"/>
        <v>Armenia99 Actividades de organizaciones y entidades extraterritoriales</v>
      </c>
      <c r="E1060" s="118" t="s">
        <v>1</v>
      </c>
      <c r="F1060" s="118" t="s">
        <v>105</v>
      </c>
      <c r="G1060" s="126">
        <v>3.5859386178097655E-2</v>
      </c>
    </row>
    <row r="1061" spans="1:7" hidden="1">
      <c r="A1061" s="1">
        <f>COUNTIF($B$1:B1061,$A$1)</f>
        <v>14</v>
      </c>
      <c r="B1061" s="1" t="s">
        <v>517</v>
      </c>
      <c r="C1061" s="118" t="s">
        <v>375</v>
      </c>
      <c r="D1061" s="5" t="str">
        <f t="shared" si="17"/>
        <v>Armenia64 Actividades de servicios financieros, excepto las de seguros y de pensiones</v>
      </c>
      <c r="E1061" s="118" t="s">
        <v>2</v>
      </c>
      <c r="F1061" s="118" t="s">
        <v>75</v>
      </c>
      <c r="G1061" s="126">
        <v>1.5989463422037882</v>
      </c>
    </row>
    <row r="1062" spans="1:7" hidden="1">
      <c r="A1062" s="1">
        <f>COUNTIF($B$1:B1062,$A$1)</f>
        <v>14</v>
      </c>
      <c r="B1062" s="1" t="s">
        <v>517</v>
      </c>
      <c r="C1062" s="118" t="s">
        <v>375</v>
      </c>
      <c r="D1062" s="5" t="str">
        <f t="shared" si="17"/>
        <v>Armenia65 Seguros (incluso el reaseguro), seguros sociales y fondos de pensiones, excepto la seguridad social</v>
      </c>
      <c r="E1062" s="118" t="s">
        <v>2</v>
      </c>
      <c r="F1062" s="118" t="s">
        <v>76</v>
      </c>
      <c r="G1062" s="126">
        <v>0.34989490050704741</v>
      </c>
    </row>
    <row r="1063" spans="1:7" hidden="1">
      <c r="A1063" s="1">
        <f>COUNTIF($B$1:B1063,$A$1)</f>
        <v>14</v>
      </c>
      <c r="B1063" s="1" t="s">
        <v>517</v>
      </c>
      <c r="C1063" s="118" t="s">
        <v>375</v>
      </c>
      <c r="D1063" s="5" t="str">
        <f t="shared" si="17"/>
        <v>Armenia66 Actividades auxiliares de las actividades de servicios financieros</v>
      </c>
      <c r="E1063" s="118" t="s">
        <v>2</v>
      </c>
      <c r="F1063" s="118" t="s">
        <v>77</v>
      </c>
      <c r="G1063" s="126">
        <v>9.3393893819396681E-2</v>
      </c>
    </row>
    <row r="1064" spans="1:7" hidden="1">
      <c r="A1064" s="1">
        <f>COUNTIF($B$1:B1064,$A$1)</f>
        <v>14</v>
      </c>
      <c r="B1064" s="1" t="s">
        <v>518</v>
      </c>
      <c r="C1064" s="118" t="s">
        <v>375</v>
      </c>
      <c r="D1064" s="5" t="str">
        <f t="shared" si="17"/>
        <v>Armenia69 Actividades jurídicas y de contabilidad</v>
      </c>
      <c r="E1064" s="118" t="s">
        <v>4</v>
      </c>
      <c r="F1064" s="118" t="s">
        <v>79</v>
      </c>
      <c r="G1064" s="126">
        <v>1.234172023706571</v>
      </c>
    </row>
    <row r="1065" spans="1:7" hidden="1">
      <c r="A1065" s="1">
        <f>COUNTIF($B$1:B1065,$A$1)</f>
        <v>14</v>
      </c>
      <c r="B1065" s="1" t="s">
        <v>518</v>
      </c>
      <c r="C1065" s="118" t="s">
        <v>375</v>
      </c>
      <c r="D1065" s="5" t="str">
        <f t="shared" si="17"/>
        <v>Armenia70 Actividades de administración empresarial; actividades de consultoría de gestión</v>
      </c>
      <c r="E1065" s="118" t="s">
        <v>4</v>
      </c>
      <c r="F1065" s="118" t="s">
        <v>80</v>
      </c>
      <c r="G1065" s="126">
        <v>0.52354854957399632</v>
      </c>
    </row>
    <row r="1066" spans="1:7" hidden="1">
      <c r="A1066" s="1">
        <f>COUNTIF($B$1:B1066,$A$1)</f>
        <v>14</v>
      </c>
      <c r="B1066" s="1" t="s">
        <v>518</v>
      </c>
      <c r="C1066" s="118" t="s">
        <v>375</v>
      </c>
      <c r="D1066" s="5" t="str">
        <f t="shared" si="17"/>
        <v>Armenia71 Actividades de arquitectura e ingeniería; ensayos y análisis técnicos</v>
      </c>
      <c r="E1066" s="118" t="s">
        <v>4</v>
      </c>
      <c r="F1066" s="118" t="s">
        <v>81</v>
      </c>
      <c r="G1066" s="126">
        <v>0.38853793773165746</v>
      </c>
    </row>
    <row r="1067" spans="1:7" hidden="1">
      <c r="A1067" s="1">
        <f>COUNTIF($B$1:B1067,$A$1)</f>
        <v>14</v>
      </c>
      <c r="B1067" s="1" t="s">
        <v>518</v>
      </c>
      <c r="C1067" s="118" t="s">
        <v>375</v>
      </c>
      <c r="D1067" s="5" t="str">
        <f t="shared" si="17"/>
        <v>Armenia72 Investigación científica y desarrollo</v>
      </c>
      <c r="E1067" s="118" t="s">
        <v>4</v>
      </c>
      <c r="F1067" s="118" t="s">
        <v>82</v>
      </c>
      <c r="G1067" s="126">
        <v>7.5152961144323654E-2</v>
      </c>
    </row>
    <row r="1068" spans="1:7" hidden="1">
      <c r="A1068" s="1">
        <f>COUNTIF($B$1:B1068,$A$1)</f>
        <v>14</v>
      </c>
      <c r="B1068" s="1" t="s">
        <v>518</v>
      </c>
      <c r="C1068" s="118" t="s">
        <v>375</v>
      </c>
      <c r="D1068" s="5" t="str">
        <f t="shared" si="17"/>
        <v>Armenia73 Publicidad y estudios de mercado</v>
      </c>
      <c r="E1068" s="118" t="s">
        <v>4</v>
      </c>
      <c r="F1068" s="118" t="s">
        <v>83</v>
      </c>
      <c r="G1068" s="126">
        <v>0.60882205667810529</v>
      </c>
    </row>
    <row r="1069" spans="1:7" hidden="1">
      <c r="A1069" s="1">
        <f>COUNTIF($B$1:B1069,$A$1)</f>
        <v>14</v>
      </c>
      <c r="B1069" s="1" t="s">
        <v>518</v>
      </c>
      <c r="C1069" s="118" t="s">
        <v>375</v>
      </c>
      <c r="D1069" s="5" t="str">
        <f t="shared" si="17"/>
        <v>Armenia74 Otras actividades profesionales, científicas y técnicas</v>
      </c>
      <c r="E1069" s="118" t="s">
        <v>4</v>
      </c>
      <c r="F1069" s="118" t="s">
        <v>84</v>
      </c>
      <c r="G1069" s="126">
        <v>0.63852628615680429</v>
      </c>
    </row>
    <row r="1070" spans="1:7" hidden="1">
      <c r="A1070" s="1">
        <f>COUNTIF($B$1:B1070,$A$1)</f>
        <v>14</v>
      </c>
      <c r="B1070" s="1" t="s">
        <v>518</v>
      </c>
      <c r="C1070" s="118" t="s">
        <v>375</v>
      </c>
      <c r="D1070" s="5" t="str">
        <f t="shared" si="17"/>
        <v>Armenia75 Actividades veterinarias</v>
      </c>
      <c r="E1070" s="118" t="s">
        <v>4</v>
      </c>
      <c r="F1070" s="118" t="s">
        <v>85</v>
      </c>
      <c r="G1070" s="126">
        <v>0.22730670082115087</v>
      </c>
    </row>
    <row r="1071" spans="1:7" hidden="1">
      <c r="A1071" s="1">
        <f>COUNTIF($B$1:B1071,$A$1)</f>
        <v>14</v>
      </c>
      <c r="B1071" s="1" t="s">
        <v>518</v>
      </c>
      <c r="C1071" s="118" t="s">
        <v>375</v>
      </c>
      <c r="D1071" s="5" t="str">
        <f t="shared" si="17"/>
        <v>Armenia77 Actividades de alquiler y arrendamiento</v>
      </c>
      <c r="E1071" s="118" t="s">
        <v>4</v>
      </c>
      <c r="F1071" s="118" t="s">
        <v>86</v>
      </c>
      <c r="G1071" s="126">
        <v>0.20415452491910951</v>
      </c>
    </row>
    <row r="1072" spans="1:7" hidden="1">
      <c r="A1072" s="1">
        <f>COUNTIF($B$1:B1072,$A$1)</f>
        <v>14</v>
      </c>
      <c r="B1072" s="1" t="s">
        <v>518</v>
      </c>
      <c r="C1072" s="118" t="s">
        <v>375</v>
      </c>
      <c r="D1072" s="5" t="str">
        <f t="shared" si="17"/>
        <v>Armenia78 Actividades de empleo</v>
      </c>
      <c r="E1072" s="118" t="s">
        <v>4</v>
      </c>
      <c r="F1072" s="118" t="s">
        <v>87</v>
      </c>
      <c r="G1072" s="126">
        <v>0.14649925345499398</v>
      </c>
    </row>
    <row r="1073" spans="1:7" hidden="1">
      <c r="A1073" s="1">
        <f>COUNTIF($B$1:B1073,$A$1)</f>
        <v>14</v>
      </c>
      <c r="B1073" s="1" t="s">
        <v>518</v>
      </c>
      <c r="C1073" s="118" t="s">
        <v>375</v>
      </c>
      <c r="D1073" s="5" t="str">
        <f t="shared" si="17"/>
        <v>Armenia79 Actividades de las agencias de viajes, operadores turísticos, servicios de reserva y actividades relacionadas</v>
      </c>
      <c r="E1073" s="118" t="s">
        <v>4</v>
      </c>
      <c r="F1073" s="118" t="s">
        <v>88</v>
      </c>
      <c r="G1073" s="126">
        <v>0.19940525165202408</v>
      </c>
    </row>
    <row r="1074" spans="1:7" hidden="1">
      <c r="A1074" s="1">
        <f>COUNTIF($B$1:B1074,$A$1)</f>
        <v>14</v>
      </c>
      <c r="B1074" s="1" t="s">
        <v>518</v>
      </c>
      <c r="C1074" s="118" t="s">
        <v>375</v>
      </c>
      <c r="D1074" s="5" t="str">
        <f t="shared" si="17"/>
        <v>Armenia80 Actividades de seguridad e investigación privada</v>
      </c>
      <c r="E1074" s="118" t="s">
        <v>4</v>
      </c>
      <c r="F1074" s="118" t="s">
        <v>89</v>
      </c>
      <c r="G1074" s="126">
        <v>0.6553703000856167</v>
      </c>
    </row>
    <row r="1075" spans="1:7" hidden="1">
      <c r="A1075" s="1">
        <f>COUNTIF($B$1:B1075,$A$1)</f>
        <v>14</v>
      </c>
      <c r="B1075" s="1" t="s">
        <v>518</v>
      </c>
      <c r="C1075" s="118" t="s">
        <v>375</v>
      </c>
      <c r="D1075" s="5" t="str">
        <f t="shared" si="17"/>
        <v>Armenia81 Actividades de servicios a edificios y paisajismo (jardines, zonas verdes)</v>
      </c>
      <c r="E1075" s="118" t="s">
        <v>4</v>
      </c>
      <c r="F1075" s="118" t="s">
        <v>90</v>
      </c>
      <c r="G1075" s="126">
        <v>3.8012315141394422</v>
      </c>
    </row>
    <row r="1076" spans="1:7" hidden="1">
      <c r="A1076" s="1">
        <f>COUNTIF($B$1:B1076,$A$1)</f>
        <v>14</v>
      </c>
      <c r="B1076" s="1" t="s">
        <v>518</v>
      </c>
      <c r="C1076" s="118" t="s">
        <v>375</v>
      </c>
      <c r="D1076" s="5" t="str">
        <f t="shared" si="17"/>
        <v>Armenia82 Actividades administrativas y de apoyo de oficina y otras actividades de apoyo a las empresas</v>
      </c>
      <c r="E1076" s="118" t="s">
        <v>4</v>
      </c>
      <c r="F1076" s="118" t="s">
        <v>91</v>
      </c>
      <c r="G1076" s="126">
        <v>0.55166537185306619</v>
      </c>
    </row>
    <row r="1077" spans="1:7" hidden="1">
      <c r="A1077" s="1">
        <f>COUNTIF($B$1:B1077,$A$1)</f>
        <v>14</v>
      </c>
      <c r="B1077" s="1" t="s">
        <v>519</v>
      </c>
      <c r="C1077" s="118" t="s">
        <v>375</v>
      </c>
      <c r="D1077" s="5" t="str">
        <f t="shared" si="17"/>
        <v>Armenia84 Administración pública y defensa; planes de seguridad social de afiliación obligatoria</v>
      </c>
      <c r="E1077" s="118" t="s">
        <v>5</v>
      </c>
      <c r="F1077" s="118" t="s">
        <v>92</v>
      </c>
      <c r="G1077" s="126">
        <v>5.9197626030119626</v>
      </c>
    </row>
    <row r="1078" spans="1:7" hidden="1">
      <c r="A1078" s="1">
        <f>COUNTIF($B$1:B1078,$A$1)</f>
        <v>14</v>
      </c>
      <c r="B1078" s="1" t="s">
        <v>519</v>
      </c>
      <c r="C1078" s="118" t="s">
        <v>375</v>
      </c>
      <c r="D1078" s="5" t="str">
        <f t="shared" si="17"/>
        <v>Armenia85 Educación</v>
      </c>
      <c r="E1078" s="118" t="s">
        <v>5</v>
      </c>
      <c r="F1078" s="118" t="s">
        <v>93</v>
      </c>
      <c r="G1078" s="126">
        <v>7.098242854246072</v>
      </c>
    </row>
    <row r="1079" spans="1:7" hidden="1">
      <c r="A1079" s="1">
        <f>COUNTIF($B$1:B1079,$A$1)</f>
        <v>14</v>
      </c>
      <c r="B1079" s="1" t="s">
        <v>519</v>
      </c>
      <c r="C1079" s="118" t="s">
        <v>375</v>
      </c>
      <c r="D1079" s="5" t="str">
        <f t="shared" si="17"/>
        <v>Armenia86 Actividades de atención de la salud humana</v>
      </c>
      <c r="E1079" s="118" t="s">
        <v>5</v>
      </c>
      <c r="F1079" s="118" t="s">
        <v>94</v>
      </c>
      <c r="G1079" s="126">
        <v>4.3741862228123143</v>
      </c>
    </row>
    <row r="1080" spans="1:7" hidden="1">
      <c r="A1080" s="1">
        <f>COUNTIF($B$1:B1080,$A$1)</f>
        <v>14</v>
      </c>
      <c r="B1080" s="1" t="s">
        <v>519</v>
      </c>
      <c r="C1080" s="118" t="s">
        <v>375</v>
      </c>
      <c r="D1080" s="5" t="str">
        <f t="shared" si="17"/>
        <v>Armenia87 Actividades de atención residencial medicalizada</v>
      </c>
      <c r="E1080" s="118" t="s">
        <v>5</v>
      </c>
      <c r="F1080" s="118" t="s">
        <v>95</v>
      </c>
      <c r="G1080" s="126">
        <v>0.15771866908194218</v>
      </c>
    </row>
    <row r="1081" spans="1:7" hidden="1">
      <c r="A1081" s="1">
        <f>COUNTIF($B$1:B1081,$A$1)</f>
        <v>14</v>
      </c>
      <c r="B1081" s="1" t="s">
        <v>519</v>
      </c>
      <c r="C1081" s="118" t="s">
        <v>375</v>
      </c>
      <c r="D1081" s="5" t="str">
        <f t="shared" si="17"/>
        <v>Armenia88 Actividades de asistencia social sin alojamiento</v>
      </c>
      <c r="E1081" s="118" t="s">
        <v>5</v>
      </c>
      <c r="F1081" s="118" t="s">
        <v>96</v>
      </c>
      <c r="G1081" s="126">
        <v>1.1016911659097763</v>
      </c>
    </row>
    <row r="1082" spans="1:7" hidden="1">
      <c r="A1082" s="1">
        <f>COUNTIF($B$1:B1082,$A$1)</f>
        <v>14</v>
      </c>
      <c r="B1082" s="1" t="s">
        <v>520</v>
      </c>
      <c r="C1082" s="118" t="s">
        <v>375</v>
      </c>
      <c r="D1082" s="5" t="str">
        <f t="shared" si="17"/>
        <v>Armenia01 Agricultura, ganadería, caza y actividades de servicios conexas</v>
      </c>
      <c r="E1082" s="118" t="s">
        <v>6</v>
      </c>
      <c r="F1082" s="118" t="s">
        <v>19</v>
      </c>
      <c r="G1082" s="126">
        <v>3.1927013267596736</v>
      </c>
    </row>
    <row r="1083" spans="1:7" hidden="1">
      <c r="A1083" s="1">
        <f>COUNTIF($B$1:B1083,$A$1)</f>
        <v>14</v>
      </c>
      <c r="B1083" s="1" t="s">
        <v>520</v>
      </c>
      <c r="C1083" s="118" t="s">
        <v>375</v>
      </c>
      <c r="D1083" s="5" t="str">
        <f t="shared" si="17"/>
        <v>Armenia02 Silvicultura y extracción de madera</v>
      </c>
      <c r="E1083" s="118" t="s">
        <v>6</v>
      </c>
      <c r="F1083" s="118" t="s">
        <v>20</v>
      </c>
      <c r="G1083" s="126">
        <v>7.8961901419027453E-2</v>
      </c>
    </row>
    <row r="1084" spans="1:7" hidden="1">
      <c r="A1084" s="1">
        <f>COUNTIF($B$1:B1084,$A$1)</f>
        <v>14</v>
      </c>
      <c r="B1084" s="1" t="s">
        <v>521</v>
      </c>
      <c r="C1084" s="118" t="s">
        <v>375</v>
      </c>
      <c r="D1084" s="5" t="str">
        <f t="shared" si="17"/>
        <v>Armenia55 Alojamiento</v>
      </c>
      <c r="E1084" s="118" t="s">
        <v>7</v>
      </c>
      <c r="F1084" s="118" t="s">
        <v>67</v>
      </c>
      <c r="G1084" s="126">
        <v>1.2248946715107705</v>
      </c>
    </row>
    <row r="1085" spans="1:7" hidden="1">
      <c r="A1085" s="1">
        <f>COUNTIF($B$1:B1085,$A$1)</f>
        <v>14</v>
      </c>
      <c r="B1085" s="1" t="s">
        <v>521</v>
      </c>
      <c r="C1085" s="118" t="s">
        <v>375</v>
      </c>
      <c r="D1085" s="5" t="str">
        <f t="shared" si="17"/>
        <v>Armenia56 Actividades de servicios de comidas y bebidas</v>
      </c>
      <c r="E1085" s="118" t="s">
        <v>7</v>
      </c>
      <c r="F1085" s="118" t="s">
        <v>68</v>
      </c>
      <c r="G1085" s="126">
        <v>10.540335770994416</v>
      </c>
    </row>
    <row r="1086" spans="1:7" hidden="1">
      <c r="A1086" s="1">
        <f>COUNTIF($B$1:B1086,$A$1)</f>
        <v>14</v>
      </c>
      <c r="B1086" s="1" t="s">
        <v>522</v>
      </c>
      <c r="C1086" s="118" t="s">
        <v>375</v>
      </c>
      <c r="D1086" s="5" t="str">
        <f t="shared" si="17"/>
        <v>Armenia45 Comercio, mantenimiento y reparación de vehículos automotores y motocicletas, sus partes, piezas y accesorios</v>
      </c>
      <c r="E1086" s="118" t="s">
        <v>8</v>
      </c>
      <c r="F1086" s="118" t="s">
        <v>59</v>
      </c>
      <c r="G1086" s="126">
        <v>4.7799567108565979</v>
      </c>
    </row>
    <row r="1087" spans="1:7" hidden="1">
      <c r="A1087" s="1">
        <f>COUNTIF($B$1:B1087,$A$1)</f>
        <v>14</v>
      </c>
      <c r="B1087" s="1" t="s">
        <v>522</v>
      </c>
      <c r="C1087" s="118" t="s">
        <v>375</v>
      </c>
      <c r="D1087" s="5" t="str">
        <f t="shared" si="17"/>
        <v>Armenia46 Comercio al por mayor y en comisión o por contrata, excepto el comercio de vehículos automotores y motocicletas</v>
      </c>
      <c r="E1087" s="118" t="s">
        <v>8</v>
      </c>
      <c r="F1087" s="118" t="s">
        <v>60</v>
      </c>
      <c r="G1087" s="126">
        <v>5.0340462909742154</v>
      </c>
    </row>
    <row r="1088" spans="1:7" hidden="1">
      <c r="A1088" s="1">
        <f>COUNTIF($B$1:B1088,$A$1)</f>
        <v>14</v>
      </c>
      <c r="B1088" s="1" t="s">
        <v>522</v>
      </c>
      <c r="C1088" s="118" t="s">
        <v>375</v>
      </c>
      <c r="D1088" s="5" t="str">
        <f t="shared" si="17"/>
        <v>Armenia47 Comercio al por menor (incluso el comercio al por menor de combustibles), excepto el de vehículos automotores y motocicletas</v>
      </c>
      <c r="E1088" s="118" t="s">
        <v>8</v>
      </c>
      <c r="F1088" s="118" t="s">
        <v>61</v>
      </c>
      <c r="G1088" s="126">
        <v>22.838617797531942</v>
      </c>
    </row>
    <row r="1089" spans="1:7" hidden="1">
      <c r="A1089" s="1">
        <f>COUNTIF($B$1:B1089,$A$1)</f>
        <v>14</v>
      </c>
      <c r="B1089" s="1" t="s">
        <v>523</v>
      </c>
      <c r="C1089" s="118" t="s">
        <v>375</v>
      </c>
      <c r="D1089" s="5" t="str">
        <f t="shared" si="17"/>
        <v>Armenia41 Construcción de edificios</v>
      </c>
      <c r="E1089" s="118" t="s">
        <v>9</v>
      </c>
      <c r="F1089" s="118" t="s">
        <v>56</v>
      </c>
      <c r="G1089" s="126">
        <v>7.6962345414584945</v>
      </c>
    </row>
    <row r="1090" spans="1:7" hidden="1">
      <c r="A1090" s="1">
        <f>COUNTIF($B$1:B1090,$A$1)</f>
        <v>14</v>
      </c>
      <c r="B1090" s="1" t="s">
        <v>523</v>
      </c>
      <c r="C1090" s="118" t="s">
        <v>375</v>
      </c>
      <c r="D1090" s="5" t="str">
        <f t="shared" si="17"/>
        <v>Armenia42 Obras de ingeniería civil</v>
      </c>
      <c r="E1090" s="118" t="s">
        <v>9</v>
      </c>
      <c r="F1090" s="118" t="s">
        <v>57</v>
      </c>
      <c r="G1090" s="126">
        <v>0.869891495891432</v>
      </c>
    </row>
    <row r="1091" spans="1:7" hidden="1">
      <c r="A1091" s="1">
        <f>COUNTIF($B$1:B1091,$A$1)</f>
        <v>14</v>
      </c>
      <c r="B1091" s="1" t="s">
        <v>523</v>
      </c>
      <c r="C1091" s="118" t="s">
        <v>375</v>
      </c>
      <c r="D1091" s="5" t="str">
        <f t="shared" si="17"/>
        <v>Armenia43 Actividades especializadas para la construcción de edificios y obras de ingeniería civil</v>
      </c>
      <c r="E1091" s="118" t="s">
        <v>9</v>
      </c>
      <c r="F1091" s="118" t="s">
        <v>58</v>
      </c>
      <c r="G1091" s="126">
        <v>2.1763150810079317</v>
      </c>
    </row>
    <row r="1092" spans="1:7" hidden="1">
      <c r="A1092" s="1">
        <f>COUNTIF($B$1:B1092,$A$1)</f>
        <v>14</v>
      </c>
      <c r="B1092" s="1" t="s">
        <v>524</v>
      </c>
      <c r="C1092" s="118" t="s">
        <v>375</v>
      </c>
      <c r="D1092" s="5" t="str">
        <f t="shared" si="17"/>
        <v>Armenia05 Extracción de carbón de piedra y lignito</v>
      </c>
      <c r="E1092" s="118" t="s">
        <v>10</v>
      </c>
      <c r="F1092" s="118" t="s">
        <v>22</v>
      </c>
      <c r="G1092" s="126">
        <v>1.1387478036795372E-2</v>
      </c>
    </row>
    <row r="1093" spans="1:7" hidden="1">
      <c r="A1093" s="1">
        <f>COUNTIF($B$1:B1093,$A$1)</f>
        <v>14</v>
      </c>
      <c r="B1093" s="1" t="s">
        <v>524</v>
      </c>
      <c r="C1093" s="118" t="s">
        <v>375</v>
      </c>
      <c r="D1093" s="5" t="str">
        <f t="shared" si="17"/>
        <v>Armenia07 Extracción de minerales metalíferos</v>
      </c>
      <c r="E1093" s="118" t="s">
        <v>10</v>
      </c>
      <c r="F1093" s="118" t="s">
        <v>24</v>
      </c>
      <c r="G1093" s="126">
        <v>1.2098073815808319E-2</v>
      </c>
    </row>
    <row r="1094" spans="1:7" hidden="1">
      <c r="A1094" s="1">
        <f>COUNTIF($B$1:B1094,$A$1)</f>
        <v>14</v>
      </c>
      <c r="B1094" s="1" t="s">
        <v>525</v>
      </c>
      <c r="C1094" s="118" t="s">
        <v>375</v>
      </c>
      <c r="D1094" s="5" t="str">
        <f t="shared" si="17"/>
        <v>Armenia10 Elaboración de productos alimenticios</v>
      </c>
      <c r="E1094" s="118" t="s">
        <v>11</v>
      </c>
      <c r="F1094" s="118" t="s">
        <v>27</v>
      </c>
      <c r="G1094" s="126">
        <v>3.411656476853357</v>
      </c>
    </row>
    <row r="1095" spans="1:7" hidden="1">
      <c r="A1095" s="1">
        <f>COUNTIF($B$1:B1095,$A$1)</f>
        <v>14</v>
      </c>
      <c r="B1095" s="1" t="s">
        <v>525</v>
      </c>
      <c r="C1095" s="118" t="s">
        <v>375</v>
      </c>
      <c r="D1095" s="5" t="str">
        <f t="shared" ref="D1095:D1158" si="18">C1095&amp;F1095</f>
        <v>Armenia11 Elaboración de bebidas</v>
      </c>
      <c r="E1095" s="118" t="s">
        <v>11</v>
      </c>
      <c r="F1095" s="118" t="s">
        <v>28</v>
      </c>
      <c r="G1095" s="126">
        <v>0.53011773099642734</v>
      </c>
    </row>
    <row r="1096" spans="1:7" hidden="1">
      <c r="A1096" s="1">
        <f>COUNTIF($B$1:B1096,$A$1)</f>
        <v>14</v>
      </c>
      <c r="B1096" s="1" t="s">
        <v>525</v>
      </c>
      <c r="C1096" s="118" t="s">
        <v>375</v>
      </c>
      <c r="D1096" s="5" t="str">
        <f t="shared" si="18"/>
        <v>Armenia13 Fabricación de productos textiles</v>
      </c>
      <c r="E1096" s="118" t="s">
        <v>11</v>
      </c>
      <c r="F1096" s="118" t="s">
        <v>30</v>
      </c>
      <c r="G1096" s="126">
        <v>0.31128653202629381</v>
      </c>
    </row>
    <row r="1097" spans="1:7" hidden="1">
      <c r="A1097" s="1">
        <f>COUNTIF($B$1:B1097,$A$1)</f>
        <v>14</v>
      </c>
      <c r="B1097" s="1" t="s">
        <v>525</v>
      </c>
      <c r="C1097" s="118" t="s">
        <v>375</v>
      </c>
      <c r="D1097" s="5" t="str">
        <f t="shared" si="18"/>
        <v>Armenia14 Confección de prendas de vestir</v>
      </c>
      <c r="E1097" s="118" t="s">
        <v>11</v>
      </c>
      <c r="F1097" s="118" t="s">
        <v>31</v>
      </c>
      <c r="G1097" s="126">
        <v>1.5455399734067636</v>
      </c>
    </row>
    <row r="1098" spans="1:7" hidden="1">
      <c r="A1098" s="1">
        <f>COUNTIF($B$1:B1098,$A$1)</f>
        <v>14</v>
      </c>
      <c r="B1098" s="1" t="s">
        <v>525</v>
      </c>
      <c r="C1098" s="118" t="s">
        <v>375</v>
      </c>
      <c r="D1098" s="5" t="str">
        <f t="shared" si="18"/>
        <v>Armenia15 Curtido y recurtido de cueros; fabricación de calzado; fabricación de artículos de viaje, maletas, bolsos de mano y artículos similares, y fabricación de artículos de talabartería y guarnicionería; adobo y teñido de pieles</v>
      </c>
      <c r="E1098" s="118" t="s">
        <v>11</v>
      </c>
      <c r="F1098" s="118" t="s">
        <v>32</v>
      </c>
      <c r="G1098" s="126">
        <v>0.52330478781995204</v>
      </c>
    </row>
    <row r="1099" spans="1:7" hidden="1">
      <c r="A1099" s="1">
        <f>COUNTIF($B$1:B1099,$A$1)</f>
        <v>14</v>
      </c>
      <c r="B1099" s="1" t="s">
        <v>525</v>
      </c>
      <c r="C1099" s="118" t="s">
        <v>375</v>
      </c>
      <c r="D1099" s="5" t="str">
        <f t="shared" si="18"/>
        <v>Armenia16 Transformación de la madera y fabricación de productos de madera y de corcho, excepto muebles; fabricación de artículos de cestería y espartería</v>
      </c>
      <c r="E1099" s="118" t="s">
        <v>11</v>
      </c>
      <c r="F1099" s="118" t="s">
        <v>33</v>
      </c>
      <c r="G1099" s="126">
        <v>0.14217688656879299</v>
      </c>
    </row>
    <row r="1100" spans="1:7" hidden="1">
      <c r="A1100" s="1">
        <f>COUNTIF($B$1:B1100,$A$1)</f>
        <v>14</v>
      </c>
      <c r="B1100" s="1" t="s">
        <v>525</v>
      </c>
      <c r="C1100" s="118" t="s">
        <v>375</v>
      </c>
      <c r="D1100" s="5" t="str">
        <f t="shared" si="18"/>
        <v>Armenia17 Fabricación de papel, cartón y productos de papel y cartón</v>
      </c>
      <c r="E1100" s="118" t="s">
        <v>11</v>
      </c>
      <c r="F1100" s="118" t="s">
        <v>34</v>
      </c>
      <c r="G1100" s="126">
        <v>3.9221651131143974E-2</v>
      </c>
    </row>
    <row r="1101" spans="1:7" hidden="1">
      <c r="A1101" s="1">
        <f>COUNTIF($B$1:B1101,$A$1)</f>
        <v>14</v>
      </c>
      <c r="B1101" s="1" t="s">
        <v>525</v>
      </c>
      <c r="C1101" s="118" t="s">
        <v>375</v>
      </c>
      <c r="D1101" s="5" t="str">
        <f t="shared" si="18"/>
        <v>Armenia18 Actividades de impresión y de producción de copias a partir de grabaciones originales</v>
      </c>
      <c r="E1101" s="118" t="s">
        <v>11</v>
      </c>
      <c r="F1101" s="118" t="s">
        <v>35</v>
      </c>
      <c r="G1101" s="126">
        <v>0.16699353699294525</v>
      </c>
    </row>
    <row r="1102" spans="1:7" hidden="1">
      <c r="A1102" s="1">
        <f>COUNTIF($B$1:B1102,$A$1)</f>
        <v>14</v>
      </c>
      <c r="B1102" s="1" t="s">
        <v>525</v>
      </c>
      <c r="C1102" s="118" t="s">
        <v>375</v>
      </c>
      <c r="D1102" s="5" t="str">
        <f t="shared" si="18"/>
        <v>Armenia20 Fabricación de sustancias y productos químicos</v>
      </c>
      <c r="E1102" s="118" t="s">
        <v>11</v>
      </c>
      <c r="F1102" s="118" t="s">
        <v>37</v>
      </c>
      <c r="G1102" s="126">
        <v>0.67152598989758427</v>
      </c>
    </row>
    <row r="1103" spans="1:7" hidden="1">
      <c r="A1103" s="1">
        <f>COUNTIF($B$1:B1103,$A$1)</f>
        <v>14</v>
      </c>
      <c r="B1103" s="1" t="s">
        <v>525</v>
      </c>
      <c r="C1103" s="118" t="s">
        <v>375</v>
      </c>
      <c r="D1103" s="5" t="str">
        <f t="shared" si="18"/>
        <v>Armenia21 Fabricación de productos farmacéuticos, sustancias químicas medicinales y productos botánicos de uso farmacéutico</v>
      </c>
      <c r="E1103" s="118" t="s">
        <v>11</v>
      </c>
      <c r="F1103" s="118" t="s">
        <v>38</v>
      </c>
      <c r="G1103" s="126">
        <v>8.5786548247824598E-2</v>
      </c>
    </row>
    <row r="1104" spans="1:7" hidden="1">
      <c r="A1104" s="1">
        <f>COUNTIF($B$1:B1104,$A$1)</f>
        <v>14</v>
      </c>
      <c r="B1104" s="1" t="s">
        <v>525</v>
      </c>
      <c r="C1104" s="118" t="s">
        <v>375</v>
      </c>
      <c r="D1104" s="5" t="str">
        <f t="shared" si="18"/>
        <v>Armenia22 Fabricación de productos de caucho y de plástico</v>
      </c>
      <c r="E1104" s="118" t="s">
        <v>11</v>
      </c>
      <c r="F1104" s="118" t="s">
        <v>39</v>
      </c>
      <c r="G1104" s="126">
        <v>0.1485765917913304</v>
      </c>
    </row>
    <row r="1105" spans="1:7" hidden="1">
      <c r="A1105" s="1">
        <f>COUNTIF($B$1:B1105,$A$1)</f>
        <v>14</v>
      </c>
      <c r="B1105" s="1" t="s">
        <v>525</v>
      </c>
      <c r="C1105" s="118" t="s">
        <v>375</v>
      </c>
      <c r="D1105" s="5" t="str">
        <f t="shared" si="18"/>
        <v>Armenia23 Fabricación de otros productos minerales no metálicos</v>
      </c>
      <c r="E1105" s="118" t="s">
        <v>11</v>
      </c>
      <c r="F1105" s="118" t="s">
        <v>40</v>
      </c>
      <c r="G1105" s="126">
        <v>0.20115445782001179</v>
      </c>
    </row>
    <row r="1106" spans="1:7" hidden="1">
      <c r="A1106" s="1">
        <f>COUNTIF($B$1:B1106,$A$1)</f>
        <v>14</v>
      </c>
      <c r="B1106" s="1" t="s">
        <v>525</v>
      </c>
      <c r="C1106" s="118" t="s">
        <v>375</v>
      </c>
      <c r="D1106" s="5" t="str">
        <f t="shared" si="18"/>
        <v>Armenia24 Fabricación de productos metalúrgicos básicos</v>
      </c>
      <c r="E1106" s="118" t="s">
        <v>11</v>
      </c>
      <c r="F1106" s="118" t="s">
        <v>41</v>
      </c>
      <c r="G1106" s="126">
        <v>2.4365294804019482E-2</v>
      </c>
    </row>
    <row r="1107" spans="1:7" hidden="1">
      <c r="A1107" s="1">
        <f>COUNTIF($B$1:B1107,$A$1)</f>
        <v>14</v>
      </c>
      <c r="B1107" s="1" t="s">
        <v>525</v>
      </c>
      <c r="C1107" s="118" t="s">
        <v>375</v>
      </c>
      <c r="D1107" s="5" t="str">
        <f t="shared" si="18"/>
        <v>Armenia25 Fabricación de productos elaborados de metal, excepto maquinaria y equipo</v>
      </c>
      <c r="E1107" s="118" t="s">
        <v>11</v>
      </c>
      <c r="F1107" s="118" t="s">
        <v>42</v>
      </c>
      <c r="G1107" s="126">
        <v>1.2826811396692512</v>
      </c>
    </row>
    <row r="1108" spans="1:7" hidden="1">
      <c r="A1108" s="1">
        <f>COUNTIF($B$1:B1108,$A$1)</f>
        <v>14</v>
      </c>
      <c r="B1108" s="1" t="s">
        <v>525</v>
      </c>
      <c r="C1108" s="118" t="s">
        <v>375</v>
      </c>
      <c r="D1108" s="5" t="str">
        <f t="shared" si="18"/>
        <v>Armenia26 Fabricación de productos informáticos, electrónicos y ópticos</v>
      </c>
      <c r="E1108" s="118" t="s">
        <v>11</v>
      </c>
      <c r="F1108" s="118" t="s">
        <v>43</v>
      </c>
      <c r="G1108" s="126">
        <v>4.9783082553464669E-2</v>
      </c>
    </row>
    <row r="1109" spans="1:7" hidden="1">
      <c r="A1109" s="1">
        <f>COUNTIF($B$1:B1109,$A$1)</f>
        <v>14</v>
      </c>
      <c r="B1109" s="1" t="s">
        <v>525</v>
      </c>
      <c r="C1109" s="118" t="s">
        <v>375</v>
      </c>
      <c r="D1109" s="5" t="str">
        <f t="shared" si="18"/>
        <v>Armenia27 Fabricación de aparatos y equipo eléctrico</v>
      </c>
      <c r="E1109" s="118" t="s">
        <v>11</v>
      </c>
      <c r="F1109" s="118" t="s">
        <v>44</v>
      </c>
      <c r="G1109" s="126">
        <v>9.0239161013301983E-2</v>
      </c>
    </row>
    <row r="1110" spans="1:7" hidden="1">
      <c r="A1110" s="1">
        <f>COUNTIF($B$1:B1110,$A$1)</f>
        <v>14</v>
      </c>
      <c r="B1110" s="1" t="s">
        <v>525</v>
      </c>
      <c r="C1110" s="118" t="s">
        <v>375</v>
      </c>
      <c r="D1110" s="5" t="str">
        <f t="shared" si="18"/>
        <v>Armenia28 Fabricación de maquinaria y equipo n.c.p.</v>
      </c>
      <c r="E1110" s="118" t="s">
        <v>11</v>
      </c>
      <c r="F1110" s="118" t="s">
        <v>45</v>
      </c>
      <c r="G1110" s="126">
        <v>0.11347912132078039</v>
      </c>
    </row>
    <row r="1111" spans="1:7" hidden="1">
      <c r="A1111" s="1">
        <f>COUNTIF($B$1:B1111,$A$1)</f>
        <v>14</v>
      </c>
      <c r="B1111" s="1" t="s">
        <v>525</v>
      </c>
      <c r="C1111" s="118" t="s">
        <v>375</v>
      </c>
      <c r="D1111" s="5" t="str">
        <f t="shared" si="18"/>
        <v>Armenia29 Fabricación de vehículos automotores, remolques y semirremolques</v>
      </c>
      <c r="E1111" s="118" t="s">
        <v>11</v>
      </c>
      <c r="F1111" s="118" t="s">
        <v>46</v>
      </c>
      <c r="G1111" s="126">
        <v>0.10615793312602115</v>
      </c>
    </row>
    <row r="1112" spans="1:7" hidden="1">
      <c r="A1112" s="1">
        <f>COUNTIF($B$1:B1112,$A$1)</f>
        <v>14</v>
      </c>
      <c r="B1112" s="1" t="s">
        <v>525</v>
      </c>
      <c r="C1112" s="118" t="s">
        <v>375</v>
      </c>
      <c r="D1112" s="5" t="str">
        <f t="shared" si="18"/>
        <v>Armenia30 Fabricación de otros tipos de equipo de transporte</v>
      </c>
      <c r="E1112" s="118" t="s">
        <v>11</v>
      </c>
      <c r="F1112" s="118" t="s">
        <v>47</v>
      </c>
      <c r="G1112" s="126">
        <v>1.6622565449669252E-2</v>
      </c>
    </row>
    <row r="1113" spans="1:7" hidden="1">
      <c r="A1113" s="1">
        <f>COUNTIF($B$1:B1113,$A$1)</f>
        <v>14</v>
      </c>
      <c r="B1113" s="1" t="s">
        <v>525</v>
      </c>
      <c r="C1113" s="118" t="s">
        <v>375</v>
      </c>
      <c r="D1113" s="5" t="str">
        <f t="shared" si="18"/>
        <v>Armenia31 Fabricación de muebles, colchones y somieres</v>
      </c>
      <c r="E1113" s="118" t="s">
        <v>11</v>
      </c>
      <c r="F1113" s="118" t="s">
        <v>48</v>
      </c>
      <c r="G1113" s="126">
        <v>2.6021569358951777</v>
      </c>
    </row>
    <row r="1114" spans="1:7" hidden="1">
      <c r="A1114" s="1">
        <f>COUNTIF($B$1:B1114,$A$1)</f>
        <v>14</v>
      </c>
      <c r="B1114" s="1" t="s">
        <v>525</v>
      </c>
      <c r="C1114" s="118" t="s">
        <v>375</v>
      </c>
      <c r="D1114" s="5" t="str">
        <f t="shared" si="18"/>
        <v>Armenia32 Otras industrias manufactureras</v>
      </c>
      <c r="E1114" s="118" t="s">
        <v>11</v>
      </c>
      <c r="F1114" s="118" t="s">
        <v>49</v>
      </c>
      <c r="G1114" s="126">
        <v>0.98960654353351774</v>
      </c>
    </row>
    <row r="1115" spans="1:7" hidden="1">
      <c r="A1115" s="1">
        <f>COUNTIF($B$1:B1115,$A$1)</f>
        <v>14</v>
      </c>
      <c r="B1115" s="1" t="s">
        <v>525</v>
      </c>
      <c r="C1115" s="118" t="s">
        <v>375</v>
      </c>
      <c r="D1115" s="5" t="str">
        <f t="shared" si="18"/>
        <v>Armenia33 Instalación, mantenimiento y reparación especializado de maquinaria y equipo</v>
      </c>
      <c r="E1115" s="118" t="s">
        <v>11</v>
      </c>
      <c r="F1115" s="118" t="s">
        <v>50</v>
      </c>
      <c r="G1115" s="126">
        <v>0.36228391879985866</v>
      </c>
    </row>
    <row r="1116" spans="1:7" hidden="1">
      <c r="A1116" s="1">
        <f>COUNTIF($B$1:B1116,$A$1)</f>
        <v>14</v>
      </c>
      <c r="B1116" s="1" t="s">
        <v>526</v>
      </c>
      <c r="C1116" s="118" t="s">
        <v>375</v>
      </c>
      <c r="D1116" s="5" t="str">
        <f t="shared" si="18"/>
        <v>Armenia58 Actividades de edición</v>
      </c>
      <c r="E1116" s="118" t="s">
        <v>12</v>
      </c>
      <c r="F1116" s="118" t="s">
        <v>69</v>
      </c>
      <c r="G1116" s="126">
        <v>8.3075025324964705E-2</v>
      </c>
    </row>
    <row r="1117" spans="1:7" hidden="1">
      <c r="A1117" s="1">
        <f>COUNTIF($B$1:B1117,$A$1)</f>
        <v>14</v>
      </c>
      <c r="B1117" s="1" t="s">
        <v>526</v>
      </c>
      <c r="C1117" s="118" t="s">
        <v>375</v>
      </c>
      <c r="D1117" s="5" t="str">
        <f t="shared" si="18"/>
        <v>Armenia59 Actividades cinematográficas, de video y producción de programas de televisión, grabación de sonido y edición de música</v>
      </c>
      <c r="E1117" s="118" t="s">
        <v>12</v>
      </c>
      <c r="F1117" s="118" t="s">
        <v>70</v>
      </c>
      <c r="G1117" s="126">
        <v>0.11650488626671449</v>
      </c>
    </row>
    <row r="1118" spans="1:7" hidden="1">
      <c r="A1118" s="1">
        <f>COUNTIF($B$1:B1118,$A$1)</f>
        <v>14</v>
      </c>
      <c r="B1118" s="1" t="s">
        <v>526</v>
      </c>
      <c r="C1118" s="118" t="s">
        <v>375</v>
      </c>
      <c r="D1118" s="5" t="str">
        <f t="shared" si="18"/>
        <v>Armenia60 Actividades de programación, transmisión y/o difusión</v>
      </c>
      <c r="E1118" s="118" t="s">
        <v>12</v>
      </c>
      <c r="F1118" s="118" t="s">
        <v>71</v>
      </c>
      <c r="G1118" s="126">
        <v>0.13543064274711786</v>
      </c>
    </row>
    <row r="1119" spans="1:7" hidden="1">
      <c r="A1119" s="1">
        <f>COUNTIF($B$1:B1119,$A$1)</f>
        <v>14</v>
      </c>
      <c r="B1119" s="1" t="s">
        <v>526</v>
      </c>
      <c r="C1119" s="118" t="s">
        <v>375</v>
      </c>
      <c r="D1119" s="5" t="str">
        <f t="shared" si="18"/>
        <v>Armenia61 Telecomunicaciones</v>
      </c>
      <c r="E1119" s="118" t="s">
        <v>12</v>
      </c>
      <c r="F1119" s="118" t="s">
        <v>72</v>
      </c>
      <c r="G1119" s="126">
        <v>1.3990228183329856</v>
      </c>
    </row>
    <row r="1120" spans="1:7" hidden="1">
      <c r="A1120" s="1">
        <f>COUNTIF($B$1:B1120,$A$1)</f>
        <v>14</v>
      </c>
      <c r="B1120" s="1" t="s">
        <v>526</v>
      </c>
      <c r="C1120" s="118" t="s">
        <v>375</v>
      </c>
      <c r="D1120" s="5" t="str">
        <f t="shared" si="18"/>
        <v>Armenia62 Desarrollo de sistemas informáticos (planificación, análisis, diseño, programación, pruebas), consultoría informática y actividades relacionadas</v>
      </c>
      <c r="E1120" s="118" t="s">
        <v>12</v>
      </c>
      <c r="F1120" s="118" t="s">
        <v>73</v>
      </c>
      <c r="G1120" s="126">
        <v>0.5003655685101015</v>
      </c>
    </row>
    <row r="1121" spans="1:7" hidden="1">
      <c r="A1121" s="1">
        <f>COUNTIF($B$1:B1121,$A$1)</f>
        <v>14</v>
      </c>
      <c r="B1121" s="1" t="s">
        <v>526</v>
      </c>
      <c r="C1121" s="118" t="s">
        <v>375</v>
      </c>
      <c r="D1121" s="5" t="str">
        <f t="shared" si="18"/>
        <v>Armenia63 Actividades de servicios de información</v>
      </c>
      <c r="E1121" s="118" t="s">
        <v>12</v>
      </c>
      <c r="F1121" s="118" t="s">
        <v>74</v>
      </c>
      <c r="G1121" s="126">
        <v>2.7365386176662426E-2</v>
      </c>
    </row>
    <row r="1122" spans="1:7" hidden="1">
      <c r="A1122" s="1">
        <f>COUNTIF($B$1:B1122,$A$1)</f>
        <v>14</v>
      </c>
      <c r="B1122" s="1" t="s">
        <v>527</v>
      </c>
      <c r="C1122" s="118" t="s">
        <v>375</v>
      </c>
      <c r="D1122" s="5" t="str">
        <f t="shared" si="18"/>
        <v>Armenia35 Suministro de electricidad, gas, vapor y aire acondicionado</v>
      </c>
      <c r="E1122" s="118" t="s">
        <v>14</v>
      </c>
      <c r="F1122" s="118" t="s">
        <v>51</v>
      </c>
      <c r="G1122" s="126">
        <v>0.70036139200461367</v>
      </c>
    </row>
    <row r="1123" spans="1:7" hidden="1">
      <c r="A1123" s="1">
        <f>COUNTIF($B$1:B1123,$A$1)</f>
        <v>14</v>
      </c>
      <c r="B1123" s="1" t="s">
        <v>527</v>
      </c>
      <c r="C1123" s="118" t="s">
        <v>375</v>
      </c>
      <c r="D1123" s="5" t="str">
        <f t="shared" si="18"/>
        <v>Armenia36 Captación, tratamiento y distribución de agua</v>
      </c>
      <c r="E1123" s="118" t="s">
        <v>14</v>
      </c>
      <c r="F1123" s="118" t="s">
        <v>52</v>
      </c>
      <c r="G1123" s="126">
        <v>0.57857477499106813</v>
      </c>
    </row>
    <row r="1124" spans="1:7" hidden="1">
      <c r="A1124" s="1">
        <f>COUNTIF($B$1:B1124,$A$1)</f>
        <v>14</v>
      </c>
      <c r="B1124" s="1" t="s">
        <v>527</v>
      </c>
      <c r="C1124" s="118" t="s">
        <v>375</v>
      </c>
      <c r="D1124" s="5" t="str">
        <f t="shared" si="18"/>
        <v>Armenia37 Evacuación y tratamiento de aguas residuales</v>
      </c>
      <c r="E1124" s="118" t="s">
        <v>14</v>
      </c>
      <c r="F1124" s="118" t="s">
        <v>53</v>
      </c>
      <c r="G1124" s="126">
        <v>4.6338652552518421E-2</v>
      </c>
    </row>
    <row r="1125" spans="1:7" hidden="1">
      <c r="A1125" s="1">
        <f>COUNTIF($B$1:B1125,$A$1)</f>
        <v>14</v>
      </c>
      <c r="B1125" s="1" t="s">
        <v>527</v>
      </c>
      <c r="C1125" s="118" t="s">
        <v>375</v>
      </c>
      <c r="D1125" s="5" t="str">
        <f t="shared" si="18"/>
        <v>Armenia38 Recolección, tratamiento y disposición de desechos, recuperación de materiales</v>
      </c>
      <c r="E1125" s="118" t="s">
        <v>14</v>
      </c>
      <c r="F1125" s="118" t="s">
        <v>54</v>
      </c>
      <c r="G1125" s="126">
        <v>0.19257290737824609</v>
      </c>
    </row>
    <row r="1126" spans="1:7" hidden="1">
      <c r="A1126" s="1">
        <f>COUNTIF($B$1:B1126,$A$1)</f>
        <v>14</v>
      </c>
      <c r="B1126" s="1" t="s">
        <v>528</v>
      </c>
      <c r="C1126" s="118" t="s">
        <v>375</v>
      </c>
      <c r="D1126" s="5" t="str">
        <f t="shared" si="18"/>
        <v>Armenia49 Transporte terrestre; transporte por tuberías</v>
      </c>
      <c r="E1126" s="118" t="s">
        <v>15</v>
      </c>
      <c r="F1126" s="118" t="s">
        <v>62</v>
      </c>
      <c r="G1126" s="126">
        <v>6.0038647861042884</v>
      </c>
    </row>
    <row r="1127" spans="1:7" hidden="1">
      <c r="A1127" s="1">
        <f>COUNTIF($B$1:B1127,$A$1)</f>
        <v>14</v>
      </c>
      <c r="B1127" s="1" t="s">
        <v>528</v>
      </c>
      <c r="C1127" s="118" t="s">
        <v>375</v>
      </c>
      <c r="D1127" s="5" t="str">
        <f t="shared" si="18"/>
        <v>Armenia51 Transporte aéreo</v>
      </c>
      <c r="E1127" s="118" t="s">
        <v>15</v>
      </c>
      <c r="F1127" s="118" t="s">
        <v>64</v>
      </c>
      <c r="G1127" s="126">
        <v>7.2155577202583601E-2</v>
      </c>
    </row>
    <row r="1128" spans="1:7" hidden="1">
      <c r="A1128" s="1">
        <f>COUNTIF($B$1:B1128,$A$1)</f>
        <v>14</v>
      </c>
      <c r="B1128" s="1" t="s">
        <v>528</v>
      </c>
      <c r="C1128" s="118" t="s">
        <v>375</v>
      </c>
      <c r="D1128" s="5" t="str">
        <f t="shared" si="18"/>
        <v>Armenia52 Almacenamiento y actividades complementarias al transporte</v>
      </c>
      <c r="E1128" s="118" t="s">
        <v>15</v>
      </c>
      <c r="F1128" s="118" t="s">
        <v>65</v>
      </c>
      <c r="G1128" s="126">
        <v>1.2087939238367378</v>
      </c>
    </row>
    <row r="1129" spans="1:7" hidden="1">
      <c r="A1129" s="1">
        <f>COUNTIF($B$1:B1129,$A$1)</f>
        <v>14</v>
      </c>
      <c r="B1129" s="1" t="s">
        <v>528</v>
      </c>
      <c r="C1129" s="118" t="s">
        <v>375</v>
      </c>
      <c r="D1129" s="5" t="str">
        <f t="shared" si="18"/>
        <v>Armenia53 Correo y servicios de mensajería</v>
      </c>
      <c r="E1129" s="118" t="s">
        <v>15</v>
      </c>
      <c r="F1129" s="118" t="s">
        <v>66</v>
      </c>
      <c r="G1129" s="126">
        <v>0.2400188330680374</v>
      </c>
    </row>
    <row r="1130" spans="1:7" hidden="1">
      <c r="A1130" s="1">
        <f>COUNTIF($B$1:B1130,$A$1)</f>
        <v>14</v>
      </c>
      <c r="B1130" s="1" t="s">
        <v>529</v>
      </c>
      <c r="C1130" s="118" t="s">
        <v>376</v>
      </c>
      <c r="D1130" s="5" t="str">
        <f t="shared" si="18"/>
        <v>Pereira A.M68 Actividades inmobiliarias</v>
      </c>
      <c r="E1130" s="118" t="s">
        <v>3</v>
      </c>
      <c r="F1130" s="118" t="s">
        <v>78</v>
      </c>
      <c r="G1130" s="126">
        <v>6.761876015776525</v>
      </c>
    </row>
    <row r="1131" spans="1:7" hidden="1">
      <c r="A1131" s="1">
        <f>COUNTIF($B$1:B1131,$A$1)</f>
        <v>14</v>
      </c>
      <c r="B1131" s="1" t="s">
        <v>530</v>
      </c>
      <c r="C1131" s="118" t="s">
        <v>376</v>
      </c>
      <c r="D1131" s="5" t="str">
        <f t="shared" si="18"/>
        <v>Pereira A.M90 Actividades creativas, artísticas y de entretenimiento</v>
      </c>
      <c r="E1131" s="118" t="s">
        <v>1</v>
      </c>
      <c r="F1131" s="118" t="s">
        <v>97</v>
      </c>
      <c r="G1131" s="126">
        <v>1.2798720956125935</v>
      </c>
    </row>
    <row r="1132" spans="1:7" hidden="1">
      <c r="A1132" s="1">
        <f>COUNTIF($B$1:B1132,$A$1)</f>
        <v>14</v>
      </c>
      <c r="B1132" s="1" t="s">
        <v>530</v>
      </c>
      <c r="C1132" s="118" t="s">
        <v>376</v>
      </c>
      <c r="D1132" s="5" t="str">
        <f t="shared" si="18"/>
        <v>Pereira A.M91 Actividades de bibliotecas, archivos, museos y otras actividades culturales</v>
      </c>
      <c r="E1132" s="118" t="s">
        <v>1</v>
      </c>
      <c r="F1132" s="118" t="s">
        <v>98</v>
      </c>
      <c r="G1132" s="126">
        <v>7.4233692712601967E-2</v>
      </c>
    </row>
    <row r="1133" spans="1:7" hidden="1">
      <c r="A1133" s="1">
        <f>COUNTIF($B$1:B1133,$A$1)</f>
        <v>14</v>
      </c>
      <c r="B1133" s="1" t="s">
        <v>530</v>
      </c>
      <c r="C1133" s="118" t="s">
        <v>376</v>
      </c>
      <c r="D1133" s="5" t="str">
        <f t="shared" si="18"/>
        <v>Pereira A.M92 Actividades de juegos de azar y apuestas</v>
      </c>
      <c r="E1133" s="118" t="s">
        <v>1</v>
      </c>
      <c r="F1133" s="118" t="s">
        <v>99</v>
      </c>
      <c r="G1133" s="126">
        <v>1.5874556122577757</v>
      </c>
    </row>
    <row r="1134" spans="1:7" hidden="1">
      <c r="A1134" s="1">
        <f>COUNTIF($B$1:B1134,$A$1)</f>
        <v>14</v>
      </c>
      <c r="B1134" s="1" t="s">
        <v>530</v>
      </c>
      <c r="C1134" s="118" t="s">
        <v>376</v>
      </c>
      <c r="D1134" s="5" t="str">
        <f t="shared" si="18"/>
        <v>Pereira A.M93 Actividades deportivas y actividades recreativas y de esparcimiento</v>
      </c>
      <c r="E1134" s="118" t="s">
        <v>1</v>
      </c>
      <c r="F1134" s="118" t="s">
        <v>100</v>
      </c>
      <c r="G1134" s="126">
        <v>1.7353439702932567</v>
      </c>
    </row>
    <row r="1135" spans="1:7" hidden="1">
      <c r="A1135" s="1">
        <f>COUNTIF($B$1:B1135,$A$1)</f>
        <v>14</v>
      </c>
      <c r="B1135" s="1" t="s">
        <v>530</v>
      </c>
      <c r="C1135" s="118" t="s">
        <v>376</v>
      </c>
      <c r="D1135" s="5" t="str">
        <f t="shared" si="18"/>
        <v>Pereira A.M94 Actividades de asociaciones</v>
      </c>
      <c r="E1135" s="118" t="s">
        <v>1</v>
      </c>
      <c r="F1135" s="118" t="s">
        <v>101</v>
      </c>
      <c r="G1135" s="126">
        <v>1.0388282987027873</v>
      </c>
    </row>
    <row r="1136" spans="1:7" hidden="1">
      <c r="A1136" s="1">
        <f>COUNTIF($B$1:B1136,$A$1)</f>
        <v>14</v>
      </c>
      <c r="B1136" s="1" t="s">
        <v>530</v>
      </c>
      <c r="C1136" s="118" t="s">
        <v>376</v>
      </c>
      <c r="D1136" s="5" t="str">
        <f t="shared" si="18"/>
        <v>Pereira A.M95 Mantenimiento y reparación de computadores, efectos personales y enseres domésticos</v>
      </c>
      <c r="E1136" s="118" t="s">
        <v>1</v>
      </c>
      <c r="F1136" s="118" t="s">
        <v>102</v>
      </c>
      <c r="G1136" s="126">
        <v>5.263830890065841</v>
      </c>
    </row>
    <row r="1137" spans="1:7" hidden="1">
      <c r="A1137" s="1">
        <f>COUNTIF($B$1:B1137,$A$1)</f>
        <v>14</v>
      </c>
      <c r="B1137" s="1" t="s">
        <v>530</v>
      </c>
      <c r="C1137" s="118" t="s">
        <v>376</v>
      </c>
      <c r="D1137" s="5" t="str">
        <f t="shared" si="18"/>
        <v>Pereira A.M96 Otras actividades de servicios personales</v>
      </c>
      <c r="E1137" s="118" t="s">
        <v>1</v>
      </c>
      <c r="F1137" s="118" t="s">
        <v>103</v>
      </c>
      <c r="G1137" s="126">
        <v>12.459098049868508</v>
      </c>
    </row>
    <row r="1138" spans="1:7" hidden="1">
      <c r="A1138" s="1">
        <f>COUNTIF($B$1:B1138,$A$1)</f>
        <v>14</v>
      </c>
      <c r="B1138" s="1" t="s">
        <v>530</v>
      </c>
      <c r="C1138" s="118" t="s">
        <v>376</v>
      </c>
      <c r="D1138" s="5" t="str">
        <f t="shared" si="18"/>
        <v>Pereira A.M97 Actividades de los hogares individuales como empleadores de personal doméstico</v>
      </c>
      <c r="E1138" s="118" t="s">
        <v>1</v>
      </c>
      <c r="F1138" s="118" t="s">
        <v>104</v>
      </c>
      <c r="G1138" s="126">
        <v>8.1097744249718478</v>
      </c>
    </row>
    <row r="1139" spans="1:7" hidden="1">
      <c r="A1139" s="1">
        <f>COUNTIF($B$1:B1139,$A$1)</f>
        <v>14</v>
      </c>
      <c r="B1139" s="1" t="s">
        <v>530</v>
      </c>
      <c r="C1139" s="118" t="s">
        <v>376</v>
      </c>
      <c r="D1139" s="5" t="str">
        <f t="shared" si="18"/>
        <v>Pereira A.M99 Actividades de organizaciones y entidades extraterritoriales</v>
      </c>
      <c r="E1139" s="118" t="s">
        <v>1</v>
      </c>
      <c r="F1139" s="118" t="s">
        <v>105</v>
      </c>
      <c r="G1139" s="126">
        <v>1.5003888738500372E-2</v>
      </c>
    </row>
    <row r="1140" spans="1:7" hidden="1">
      <c r="A1140" s="1">
        <f>COUNTIF($B$1:B1140,$A$1)</f>
        <v>14</v>
      </c>
      <c r="B1140" s="1" t="s">
        <v>531</v>
      </c>
      <c r="C1140" s="118" t="s">
        <v>376</v>
      </c>
      <c r="D1140" s="5" t="str">
        <f t="shared" si="18"/>
        <v>Pereira A.M64 Actividades de servicios financieros, excepto las de seguros y de pensiones</v>
      </c>
      <c r="E1140" s="118" t="s">
        <v>2</v>
      </c>
      <c r="F1140" s="118" t="s">
        <v>75</v>
      </c>
      <c r="G1140" s="126">
        <v>2.3555696454572512</v>
      </c>
    </row>
    <row r="1141" spans="1:7" hidden="1">
      <c r="A1141" s="1">
        <f>COUNTIF($B$1:B1141,$A$1)</f>
        <v>14</v>
      </c>
      <c r="B1141" s="1" t="s">
        <v>531</v>
      </c>
      <c r="C1141" s="118" t="s">
        <v>376</v>
      </c>
      <c r="D1141" s="5" t="str">
        <f t="shared" si="18"/>
        <v>Pereira A.M65 Seguros (incluso el reaseguro), seguros sociales y fondos de pensiones, excepto la seguridad social</v>
      </c>
      <c r="E1141" s="118" t="s">
        <v>2</v>
      </c>
      <c r="F1141" s="118" t="s">
        <v>76</v>
      </c>
      <c r="G1141" s="126">
        <v>0.82335083679857624</v>
      </c>
    </row>
    <row r="1142" spans="1:7" hidden="1">
      <c r="A1142" s="1">
        <f>COUNTIF($B$1:B1142,$A$1)</f>
        <v>14</v>
      </c>
      <c r="B1142" s="1" t="s">
        <v>531</v>
      </c>
      <c r="C1142" s="118" t="s">
        <v>376</v>
      </c>
      <c r="D1142" s="5" t="str">
        <f t="shared" si="18"/>
        <v>Pereira A.M66 Actividades auxiliares de las actividades de servicios financieros</v>
      </c>
      <c r="E1142" s="118" t="s">
        <v>2</v>
      </c>
      <c r="F1142" s="118" t="s">
        <v>77</v>
      </c>
      <c r="G1142" s="126">
        <v>0.17250741178081722</v>
      </c>
    </row>
    <row r="1143" spans="1:7" hidden="1">
      <c r="A1143" s="1">
        <f>COUNTIF($B$1:B1143,$A$1)</f>
        <v>14</v>
      </c>
      <c r="B1143" s="1" t="s">
        <v>532</v>
      </c>
      <c r="C1143" s="118" t="s">
        <v>376</v>
      </c>
      <c r="D1143" s="5" t="str">
        <f t="shared" si="18"/>
        <v>Pereira A.M69 Actividades jurídicas y de contabilidad</v>
      </c>
      <c r="E1143" s="118" t="s">
        <v>4</v>
      </c>
      <c r="F1143" s="118" t="s">
        <v>79</v>
      </c>
      <c r="G1143" s="126">
        <v>3.0141102523923506</v>
      </c>
    </row>
    <row r="1144" spans="1:7" hidden="1">
      <c r="A1144" s="1">
        <f>COUNTIF($B$1:B1144,$A$1)</f>
        <v>14</v>
      </c>
      <c r="B1144" s="1" t="s">
        <v>532</v>
      </c>
      <c r="C1144" s="118" t="s">
        <v>376</v>
      </c>
      <c r="D1144" s="5" t="str">
        <f t="shared" si="18"/>
        <v>Pereira A.M70 Actividades de administración empresarial; actividades de consultoría de gestión</v>
      </c>
      <c r="E1144" s="118" t="s">
        <v>4</v>
      </c>
      <c r="F1144" s="118" t="s">
        <v>80</v>
      </c>
      <c r="G1144" s="126">
        <v>0.86444888069335535</v>
      </c>
    </row>
    <row r="1145" spans="1:7" hidden="1">
      <c r="A1145" s="1">
        <f>COUNTIF($B$1:B1145,$A$1)</f>
        <v>14</v>
      </c>
      <c r="B1145" s="1" t="s">
        <v>532</v>
      </c>
      <c r="C1145" s="118" t="s">
        <v>376</v>
      </c>
      <c r="D1145" s="5" t="str">
        <f t="shared" si="18"/>
        <v>Pereira A.M71 Actividades de arquitectura e ingeniería; ensayos y análisis técnicos</v>
      </c>
      <c r="E1145" s="118" t="s">
        <v>4</v>
      </c>
      <c r="F1145" s="118" t="s">
        <v>81</v>
      </c>
      <c r="G1145" s="126">
        <v>0.88995635267538575</v>
      </c>
    </row>
    <row r="1146" spans="1:7" hidden="1">
      <c r="A1146" s="1">
        <f>COUNTIF($B$1:B1146,$A$1)</f>
        <v>14</v>
      </c>
      <c r="B1146" s="1" t="s">
        <v>532</v>
      </c>
      <c r="C1146" s="118" t="s">
        <v>376</v>
      </c>
      <c r="D1146" s="5" t="str">
        <f t="shared" si="18"/>
        <v>Pereira A.M72 Investigación científica y desarrollo</v>
      </c>
      <c r="E1146" s="118" t="s">
        <v>4</v>
      </c>
      <c r="F1146" s="118" t="s">
        <v>82</v>
      </c>
      <c r="G1146" s="126">
        <v>2.7328665899426299E-2</v>
      </c>
    </row>
    <row r="1147" spans="1:7" hidden="1">
      <c r="A1147" s="1">
        <f>COUNTIF($B$1:B1147,$A$1)</f>
        <v>14</v>
      </c>
      <c r="B1147" s="1" t="s">
        <v>532</v>
      </c>
      <c r="C1147" s="118" t="s">
        <v>376</v>
      </c>
      <c r="D1147" s="5" t="str">
        <f t="shared" si="18"/>
        <v>Pereira A.M73 Publicidad y estudios de mercado</v>
      </c>
      <c r="E1147" s="118" t="s">
        <v>4</v>
      </c>
      <c r="F1147" s="118" t="s">
        <v>83</v>
      </c>
      <c r="G1147" s="126">
        <v>1.2221679720654812</v>
      </c>
    </row>
    <row r="1148" spans="1:7" hidden="1">
      <c r="A1148" s="1">
        <f>COUNTIF($B$1:B1148,$A$1)</f>
        <v>14</v>
      </c>
      <c r="B1148" s="1" t="s">
        <v>532</v>
      </c>
      <c r="C1148" s="118" t="s">
        <v>376</v>
      </c>
      <c r="D1148" s="5" t="str">
        <f t="shared" si="18"/>
        <v>Pereira A.M74 Otras actividades profesionales, científicas y técnicas</v>
      </c>
      <c r="E1148" s="118" t="s">
        <v>4</v>
      </c>
      <c r="F1148" s="118" t="s">
        <v>84</v>
      </c>
      <c r="G1148" s="126">
        <v>1.5541721958547885</v>
      </c>
    </row>
    <row r="1149" spans="1:7" hidden="1">
      <c r="A1149" s="1">
        <f>COUNTIF($B$1:B1149,$A$1)</f>
        <v>14</v>
      </c>
      <c r="B1149" s="1" t="s">
        <v>532</v>
      </c>
      <c r="C1149" s="118" t="s">
        <v>376</v>
      </c>
      <c r="D1149" s="5" t="str">
        <f t="shared" si="18"/>
        <v>Pereira A.M75 Actividades veterinarias</v>
      </c>
      <c r="E1149" s="118" t="s">
        <v>4</v>
      </c>
      <c r="F1149" s="118" t="s">
        <v>85</v>
      </c>
      <c r="G1149" s="126">
        <v>0.29340659972323285</v>
      </c>
    </row>
    <row r="1150" spans="1:7" hidden="1">
      <c r="A1150" s="1">
        <f>COUNTIF($B$1:B1150,$A$1)</f>
        <v>14</v>
      </c>
      <c r="B1150" s="1" t="s">
        <v>532</v>
      </c>
      <c r="C1150" s="118" t="s">
        <v>376</v>
      </c>
      <c r="D1150" s="5" t="str">
        <f t="shared" si="18"/>
        <v>Pereira A.M77 Actividades de alquiler y arrendamiento</v>
      </c>
      <c r="E1150" s="118" t="s">
        <v>4</v>
      </c>
      <c r="F1150" s="118" t="s">
        <v>86</v>
      </c>
      <c r="G1150" s="126">
        <v>0.56611102854077644</v>
      </c>
    </row>
    <row r="1151" spans="1:7" hidden="1">
      <c r="A1151" s="1">
        <f>COUNTIF($B$1:B1151,$A$1)</f>
        <v>14</v>
      </c>
      <c r="B1151" s="1" t="s">
        <v>532</v>
      </c>
      <c r="C1151" s="118" t="s">
        <v>376</v>
      </c>
      <c r="D1151" s="5" t="str">
        <f t="shared" si="18"/>
        <v>Pereira A.M78 Actividades de empleo</v>
      </c>
      <c r="E1151" s="118" t="s">
        <v>4</v>
      </c>
      <c r="F1151" s="118" t="s">
        <v>87</v>
      </c>
      <c r="G1151" s="126">
        <v>0.5415119644993911</v>
      </c>
    </row>
    <row r="1152" spans="1:7" hidden="1">
      <c r="A1152" s="1">
        <f>COUNTIF($B$1:B1152,$A$1)</f>
        <v>14</v>
      </c>
      <c r="B1152" s="1" t="s">
        <v>532</v>
      </c>
      <c r="C1152" s="118" t="s">
        <v>376</v>
      </c>
      <c r="D1152" s="5" t="str">
        <f t="shared" si="18"/>
        <v>Pereira A.M79 Actividades de las agencias de viajes, operadores turísticos, servicios de reserva y actividades relacionadas</v>
      </c>
      <c r="E1152" s="118" t="s">
        <v>4</v>
      </c>
      <c r="F1152" s="118" t="s">
        <v>88</v>
      </c>
      <c r="G1152" s="126">
        <v>0.52214150330752396</v>
      </c>
    </row>
    <row r="1153" spans="1:7" hidden="1">
      <c r="A1153" s="1">
        <f>COUNTIF($B$1:B1153,$A$1)</f>
        <v>14</v>
      </c>
      <c r="B1153" s="1" t="s">
        <v>532</v>
      </c>
      <c r="C1153" s="118" t="s">
        <v>376</v>
      </c>
      <c r="D1153" s="5" t="str">
        <f t="shared" si="18"/>
        <v>Pereira A.M80 Actividades de seguridad e investigación privada</v>
      </c>
      <c r="E1153" s="118" t="s">
        <v>4</v>
      </c>
      <c r="F1153" s="118" t="s">
        <v>89</v>
      </c>
      <c r="G1153" s="126">
        <v>2.257875519957306</v>
      </c>
    </row>
    <row r="1154" spans="1:7" hidden="1">
      <c r="A1154" s="1">
        <f>COUNTIF($B$1:B1154,$A$1)</f>
        <v>14</v>
      </c>
      <c r="B1154" s="1" t="s">
        <v>532</v>
      </c>
      <c r="C1154" s="118" t="s">
        <v>376</v>
      </c>
      <c r="D1154" s="5" t="str">
        <f t="shared" si="18"/>
        <v>Pereira A.M81 Actividades de servicios a edificios y paisajismo (jardines, zonas verdes)</v>
      </c>
      <c r="E1154" s="118" t="s">
        <v>4</v>
      </c>
      <c r="F1154" s="118" t="s">
        <v>90</v>
      </c>
      <c r="G1154" s="126">
        <v>8.4295453506364026</v>
      </c>
    </row>
    <row r="1155" spans="1:7" hidden="1">
      <c r="A1155" s="1">
        <f>COUNTIF($B$1:B1155,$A$1)</f>
        <v>14</v>
      </c>
      <c r="B1155" s="1" t="s">
        <v>532</v>
      </c>
      <c r="C1155" s="118" t="s">
        <v>376</v>
      </c>
      <c r="D1155" s="5" t="str">
        <f t="shared" si="18"/>
        <v>Pereira A.M82 Actividades administrativas y de apoyo de oficina y otras actividades de apoyo a las empresas</v>
      </c>
      <c r="E1155" s="118" t="s">
        <v>4</v>
      </c>
      <c r="F1155" s="118" t="s">
        <v>91</v>
      </c>
      <c r="G1155" s="126">
        <v>4.5296766502397734</v>
      </c>
    </row>
    <row r="1156" spans="1:7" hidden="1">
      <c r="A1156" s="1">
        <f>COUNTIF($B$1:B1156,$A$1)</f>
        <v>14</v>
      </c>
      <c r="B1156" s="1" t="s">
        <v>533</v>
      </c>
      <c r="C1156" s="118" t="s">
        <v>376</v>
      </c>
      <c r="D1156" s="5" t="str">
        <f t="shared" si="18"/>
        <v>Pereira A.M84 Administración pública y defensa; planes de seguridad social de afiliación obligatoria</v>
      </c>
      <c r="E1156" s="118" t="s">
        <v>5</v>
      </c>
      <c r="F1156" s="118" t="s">
        <v>92</v>
      </c>
      <c r="G1156" s="126">
        <v>9.972253567952599</v>
      </c>
    </row>
    <row r="1157" spans="1:7" hidden="1">
      <c r="A1157" s="1">
        <f>COUNTIF($B$1:B1157,$A$1)</f>
        <v>14</v>
      </c>
      <c r="B1157" s="1" t="s">
        <v>533</v>
      </c>
      <c r="C1157" s="118" t="s">
        <v>376</v>
      </c>
      <c r="D1157" s="5" t="str">
        <f t="shared" si="18"/>
        <v>Pereira A.M85 Educación</v>
      </c>
      <c r="E1157" s="118" t="s">
        <v>5</v>
      </c>
      <c r="F1157" s="118" t="s">
        <v>93</v>
      </c>
      <c r="G1157" s="126">
        <v>11.392714847488975</v>
      </c>
    </row>
    <row r="1158" spans="1:7" hidden="1">
      <c r="A1158" s="1">
        <f>COUNTIF($B$1:B1158,$A$1)</f>
        <v>14</v>
      </c>
      <c r="B1158" s="1" t="s">
        <v>533</v>
      </c>
      <c r="C1158" s="118" t="s">
        <v>376</v>
      </c>
      <c r="D1158" s="5" t="str">
        <f t="shared" si="18"/>
        <v>Pereira A.M86 Actividades de atención de la salud humana</v>
      </c>
      <c r="E1158" s="118" t="s">
        <v>5</v>
      </c>
      <c r="F1158" s="118" t="s">
        <v>94</v>
      </c>
      <c r="G1158" s="126">
        <v>9.9867451490137196</v>
      </c>
    </row>
    <row r="1159" spans="1:7" hidden="1">
      <c r="A1159" s="1">
        <f>COUNTIF($B$1:B1159,$A$1)</f>
        <v>14</v>
      </c>
      <c r="B1159" s="1" t="s">
        <v>533</v>
      </c>
      <c r="C1159" s="118" t="s">
        <v>376</v>
      </c>
      <c r="D1159" s="5" t="str">
        <f t="shared" ref="D1159:D1222" si="19">C1159&amp;F1159</f>
        <v>Pereira A.M87 Actividades de atención residencial medicalizada</v>
      </c>
      <c r="E1159" s="118" t="s">
        <v>5</v>
      </c>
      <c r="F1159" s="118" t="s">
        <v>95</v>
      </c>
      <c r="G1159" s="126">
        <v>0.61794099797262969</v>
      </c>
    </row>
    <row r="1160" spans="1:7" hidden="1">
      <c r="A1160" s="1">
        <f>COUNTIF($B$1:B1160,$A$1)</f>
        <v>14</v>
      </c>
      <c r="B1160" s="1" t="s">
        <v>533</v>
      </c>
      <c r="C1160" s="118" t="s">
        <v>376</v>
      </c>
      <c r="D1160" s="5" t="str">
        <f t="shared" si="19"/>
        <v>Pereira A.M88 Actividades de asistencia social sin alojamiento</v>
      </c>
      <c r="E1160" s="118" t="s">
        <v>5</v>
      </c>
      <c r="F1160" s="118" t="s">
        <v>96</v>
      </c>
      <c r="G1160" s="126">
        <v>2.4743640587433302</v>
      </c>
    </row>
    <row r="1161" spans="1:7" hidden="1">
      <c r="A1161" s="1">
        <f>COUNTIF($B$1:B1161,$A$1)</f>
        <v>14</v>
      </c>
      <c r="B1161" s="1" t="s">
        <v>534</v>
      </c>
      <c r="C1161" s="118" t="s">
        <v>376</v>
      </c>
      <c r="D1161" s="5" t="str">
        <f t="shared" si="19"/>
        <v>Pereira A.M01 Agricultura, ganadería, caza y actividades de servicios conexas</v>
      </c>
      <c r="E1161" s="118" t="s">
        <v>6</v>
      </c>
      <c r="F1161" s="118" t="s">
        <v>19</v>
      </c>
      <c r="G1161" s="126">
        <v>4.9808184531257664</v>
      </c>
    </row>
    <row r="1162" spans="1:7" hidden="1">
      <c r="A1162" s="1">
        <f>COUNTIF($B$1:B1162,$A$1)</f>
        <v>14</v>
      </c>
      <c r="B1162" s="1" t="s">
        <v>534</v>
      </c>
      <c r="C1162" s="118" t="s">
        <v>376</v>
      </c>
      <c r="D1162" s="5" t="str">
        <f t="shared" si="19"/>
        <v>Pereira A.M02 Silvicultura y extracción de madera</v>
      </c>
      <c r="E1162" s="118" t="s">
        <v>6</v>
      </c>
      <c r="F1162" s="118" t="s">
        <v>20</v>
      </c>
      <c r="G1162" s="126">
        <v>8.0474441923635454E-2</v>
      </c>
    </row>
    <row r="1163" spans="1:7" hidden="1">
      <c r="A1163" s="1">
        <f>COUNTIF($B$1:B1163,$A$1)</f>
        <v>14</v>
      </c>
      <c r="B1163" s="1" t="s">
        <v>534</v>
      </c>
      <c r="C1163" s="118" t="s">
        <v>376</v>
      </c>
      <c r="D1163" s="5" t="str">
        <f t="shared" si="19"/>
        <v>Pereira A.M03 Pesca y acuicultura</v>
      </c>
      <c r="E1163" s="118" t="s">
        <v>6</v>
      </c>
      <c r="F1163" s="118" t="s">
        <v>21</v>
      </c>
      <c r="G1163" s="126">
        <v>4.8279945988101008E-2</v>
      </c>
    </row>
    <row r="1164" spans="1:7" hidden="1">
      <c r="A1164" s="1">
        <f>COUNTIF($B$1:B1164,$A$1)</f>
        <v>14</v>
      </c>
      <c r="B1164" s="1" t="s">
        <v>535</v>
      </c>
      <c r="C1164" s="118" t="s">
        <v>376</v>
      </c>
      <c r="D1164" s="5" t="str">
        <f t="shared" si="19"/>
        <v>Pereira A.M55 Alojamiento</v>
      </c>
      <c r="E1164" s="118" t="s">
        <v>7</v>
      </c>
      <c r="F1164" s="118" t="s">
        <v>67</v>
      </c>
      <c r="G1164" s="126">
        <v>2.0835859898932858</v>
      </c>
    </row>
    <row r="1165" spans="1:7" hidden="1">
      <c r="A1165" s="1">
        <f>COUNTIF($B$1:B1165,$A$1)</f>
        <v>14</v>
      </c>
      <c r="B1165" s="1" t="s">
        <v>535</v>
      </c>
      <c r="C1165" s="118" t="s">
        <v>376</v>
      </c>
      <c r="D1165" s="5" t="str">
        <f t="shared" si="19"/>
        <v>Pereira A.M56 Actividades de servicios de comidas y bebidas</v>
      </c>
      <c r="E1165" s="118" t="s">
        <v>7</v>
      </c>
      <c r="F1165" s="118" t="s">
        <v>68</v>
      </c>
      <c r="G1165" s="126">
        <v>23.811566311898556</v>
      </c>
    </row>
    <row r="1166" spans="1:7" hidden="1">
      <c r="A1166" s="1">
        <f>COUNTIF($B$1:B1166,$A$1)</f>
        <v>14</v>
      </c>
      <c r="B1166" s="1" t="s">
        <v>536</v>
      </c>
      <c r="C1166" s="118" t="s">
        <v>376</v>
      </c>
      <c r="D1166" s="5" t="str">
        <f t="shared" si="19"/>
        <v>Pereira A.M45 Comercio, mantenimiento y reparación de vehículos automotores y motocicletas, sus partes, piezas y accesorios</v>
      </c>
      <c r="E1166" s="118" t="s">
        <v>8</v>
      </c>
      <c r="F1166" s="118" t="s">
        <v>59</v>
      </c>
      <c r="G1166" s="126">
        <v>10.041068729201504</v>
      </c>
    </row>
    <row r="1167" spans="1:7" hidden="1">
      <c r="A1167" s="1">
        <f>COUNTIF($B$1:B1167,$A$1)</f>
        <v>14</v>
      </c>
      <c r="B1167" s="1" t="s">
        <v>536</v>
      </c>
      <c r="C1167" s="118" t="s">
        <v>376</v>
      </c>
      <c r="D1167" s="5" t="str">
        <f t="shared" si="19"/>
        <v>Pereira A.M46 Comercio al por mayor y en comisión o por contrata, excepto el comercio de vehículos automotores y motocicletas</v>
      </c>
      <c r="E1167" s="118" t="s">
        <v>8</v>
      </c>
      <c r="F1167" s="118" t="s">
        <v>60</v>
      </c>
      <c r="G1167" s="126">
        <v>9.0423207861128407</v>
      </c>
    </row>
    <row r="1168" spans="1:7" hidden="1">
      <c r="A1168" s="1">
        <f>COUNTIF($B$1:B1168,$A$1)</f>
        <v>14</v>
      </c>
      <c r="B1168" s="1" t="s">
        <v>536</v>
      </c>
      <c r="C1168" s="118" t="s">
        <v>376</v>
      </c>
      <c r="D1168" s="5" t="str">
        <f t="shared" si="19"/>
        <v>Pereira A.M47 Comercio al por menor (incluso el comercio al por menor de combustibles), excepto el de vehículos automotores y motocicletas</v>
      </c>
      <c r="E1168" s="118" t="s">
        <v>8</v>
      </c>
      <c r="F1168" s="118" t="s">
        <v>61</v>
      </c>
      <c r="G1168" s="126">
        <v>48.534549348161178</v>
      </c>
    </row>
    <row r="1169" spans="1:7" hidden="1">
      <c r="A1169" s="1">
        <f>COUNTIF($B$1:B1169,$A$1)</f>
        <v>14</v>
      </c>
      <c r="B1169" s="1" t="s">
        <v>537</v>
      </c>
      <c r="C1169" s="118" t="s">
        <v>376</v>
      </c>
      <c r="D1169" s="5" t="str">
        <f t="shared" si="19"/>
        <v>Pereira A.M41 Construcción de edificios</v>
      </c>
      <c r="E1169" s="118" t="s">
        <v>9</v>
      </c>
      <c r="F1169" s="118" t="s">
        <v>56</v>
      </c>
      <c r="G1169" s="126">
        <v>17.329286856442547</v>
      </c>
    </row>
    <row r="1170" spans="1:7" hidden="1">
      <c r="A1170" s="1">
        <f>COUNTIF($B$1:B1170,$A$1)</f>
        <v>14</v>
      </c>
      <c r="B1170" s="1" t="s">
        <v>537</v>
      </c>
      <c r="C1170" s="118" t="s">
        <v>376</v>
      </c>
      <c r="D1170" s="5" t="str">
        <f t="shared" si="19"/>
        <v>Pereira A.M42 Obras de ingeniería civil</v>
      </c>
      <c r="E1170" s="118" t="s">
        <v>9</v>
      </c>
      <c r="F1170" s="118" t="s">
        <v>57</v>
      </c>
      <c r="G1170" s="126">
        <v>1.8408692536479643</v>
      </c>
    </row>
    <row r="1171" spans="1:7" hidden="1">
      <c r="A1171" s="1">
        <f>COUNTIF($B$1:B1171,$A$1)</f>
        <v>14</v>
      </c>
      <c r="B1171" s="1" t="s">
        <v>537</v>
      </c>
      <c r="C1171" s="118" t="s">
        <v>376</v>
      </c>
      <c r="D1171" s="5" t="str">
        <f t="shared" si="19"/>
        <v>Pereira A.M43 Actividades especializadas para la construcción de edificios y obras de ingeniería civil</v>
      </c>
      <c r="E1171" s="118" t="s">
        <v>9</v>
      </c>
      <c r="F1171" s="118" t="s">
        <v>58</v>
      </c>
      <c r="G1171" s="126">
        <v>6.8410709165530781</v>
      </c>
    </row>
    <row r="1172" spans="1:7" hidden="1">
      <c r="A1172" s="1">
        <f>COUNTIF($B$1:B1172,$A$1)</f>
        <v>14</v>
      </c>
      <c r="B1172" s="1" t="s">
        <v>538</v>
      </c>
      <c r="C1172" s="118" t="s">
        <v>376</v>
      </c>
      <c r="D1172" s="5" t="str">
        <f t="shared" si="19"/>
        <v>Pereira A.M06 Extracción de petróleo crudo y gas natural</v>
      </c>
      <c r="E1172" s="118" t="s">
        <v>10</v>
      </c>
      <c r="F1172" s="118" t="s">
        <v>23</v>
      </c>
      <c r="G1172" s="126">
        <v>0.10728285448811396</v>
      </c>
    </row>
    <row r="1173" spans="1:7" hidden="1">
      <c r="A1173" s="1">
        <f>COUNTIF($B$1:B1173,$A$1)</f>
        <v>14</v>
      </c>
      <c r="B1173" s="1" t="s">
        <v>538</v>
      </c>
      <c r="C1173" s="118" t="s">
        <v>376</v>
      </c>
      <c r="D1173" s="5" t="str">
        <f t="shared" si="19"/>
        <v>Pereira A.M07 Extracción de minerales metalíferos</v>
      </c>
      <c r="E1173" s="118" t="s">
        <v>10</v>
      </c>
      <c r="F1173" s="118" t="s">
        <v>24</v>
      </c>
      <c r="G1173" s="126">
        <v>2.3070320908806591E-2</v>
      </c>
    </row>
    <row r="1174" spans="1:7" hidden="1">
      <c r="A1174" s="1">
        <f>COUNTIF($B$1:B1174,$A$1)</f>
        <v>14</v>
      </c>
      <c r="B1174" s="1" t="s">
        <v>538</v>
      </c>
      <c r="C1174" s="118" t="s">
        <v>376</v>
      </c>
      <c r="D1174" s="5" t="str">
        <f t="shared" si="19"/>
        <v>Pereira A.M08 Extracción de otras minas y canteras</v>
      </c>
      <c r="E1174" s="118" t="s">
        <v>10</v>
      </c>
      <c r="F1174" s="118" t="s">
        <v>25</v>
      </c>
      <c r="G1174" s="126">
        <v>0.49494200152528406</v>
      </c>
    </row>
    <row r="1175" spans="1:7" hidden="1">
      <c r="A1175" s="1">
        <f>COUNTIF($B$1:B1175,$A$1)</f>
        <v>14</v>
      </c>
      <c r="B1175" s="1" t="s">
        <v>539</v>
      </c>
      <c r="C1175" s="118" t="s">
        <v>376</v>
      </c>
      <c r="D1175" s="5" t="str">
        <f t="shared" si="19"/>
        <v>Pereira A.M10 Elaboración de productos alimenticios</v>
      </c>
      <c r="E1175" s="118" t="s">
        <v>11</v>
      </c>
      <c r="F1175" s="118" t="s">
        <v>27</v>
      </c>
      <c r="G1175" s="126">
        <v>9.71670547357839</v>
      </c>
    </row>
    <row r="1176" spans="1:7" hidden="1">
      <c r="A1176" s="1">
        <f>COUNTIF($B$1:B1176,$A$1)</f>
        <v>14</v>
      </c>
      <c r="B1176" s="1" t="s">
        <v>539</v>
      </c>
      <c r="C1176" s="118" t="s">
        <v>376</v>
      </c>
      <c r="D1176" s="5" t="str">
        <f t="shared" si="19"/>
        <v>Pereira A.M11 Elaboración de bebidas</v>
      </c>
      <c r="E1176" s="118" t="s">
        <v>11</v>
      </c>
      <c r="F1176" s="118" t="s">
        <v>28</v>
      </c>
      <c r="G1176" s="126">
        <v>0.96680385256162682</v>
      </c>
    </row>
    <row r="1177" spans="1:7" hidden="1">
      <c r="A1177" s="1">
        <f>COUNTIF($B$1:B1177,$A$1)</f>
        <v>14</v>
      </c>
      <c r="B1177" s="1" t="s">
        <v>539</v>
      </c>
      <c r="C1177" s="118" t="s">
        <v>376</v>
      </c>
      <c r="D1177" s="5" t="str">
        <f t="shared" si="19"/>
        <v>Pereira A.M12 Elaboración de productos de tabaco</v>
      </c>
      <c r="E1177" s="118" t="s">
        <v>11</v>
      </c>
      <c r="F1177" s="118" t="s">
        <v>29</v>
      </c>
      <c r="G1177" s="126">
        <v>5.8197659806294294E-2</v>
      </c>
    </row>
    <row r="1178" spans="1:7" hidden="1">
      <c r="A1178" s="1">
        <f>COUNTIF($B$1:B1178,$A$1)</f>
        <v>14</v>
      </c>
      <c r="B1178" s="1" t="s">
        <v>539</v>
      </c>
      <c r="C1178" s="118" t="s">
        <v>376</v>
      </c>
      <c r="D1178" s="5" t="str">
        <f t="shared" si="19"/>
        <v>Pereira A.M13 Fabricación de productos textiles</v>
      </c>
      <c r="E1178" s="118" t="s">
        <v>11</v>
      </c>
      <c r="F1178" s="118" t="s">
        <v>30</v>
      </c>
      <c r="G1178" s="126">
        <v>1.790746925649195</v>
      </c>
    </row>
    <row r="1179" spans="1:7" hidden="1">
      <c r="A1179" s="1">
        <f>COUNTIF($B$1:B1179,$A$1)</f>
        <v>14</v>
      </c>
      <c r="B1179" s="1" t="s">
        <v>539</v>
      </c>
      <c r="C1179" s="118" t="s">
        <v>376</v>
      </c>
      <c r="D1179" s="5" t="str">
        <f t="shared" si="19"/>
        <v>Pereira A.M14 Confección de prendas de vestir</v>
      </c>
      <c r="E1179" s="118" t="s">
        <v>11</v>
      </c>
      <c r="F1179" s="118" t="s">
        <v>31</v>
      </c>
      <c r="G1179" s="126">
        <v>12.719729530936954</v>
      </c>
    </row>
    <row r="1180" spans="1:7" hidden="1">
      <c r="A1180" s="1">
        <f>COUNTIF($B$1:B1180,$A$1)</f>
        <v>14</v>
      </c>
      <c r="B1180" s="1" t="s">
        <v>539</v>
      </c>
      <c r="C1180" s="118" t="s">
        <v>376</v>
      </c>
      <c r="D1180" s="5" t="str">
        <f t="shared" si="19"/>
        <v>Pereira A.M15 Curtido y recurtido de cueros; fabricación de calzado; fabricación de artículos de viaje, maletas, bolsos de mano y artículos similares, y fabricación de artículos de talabartería y guarnicionería; adobo y teñido de pieles</v>
      </c>
      <c r="E1180" s="118" t="s">
        <v>11</v>
      </c>
      <c r="F1180" s="118" t="s">
        <v>32</v>
      </c>
      <c r="G1180" s="126">
        <v>1.6809518382115005</v>
      </c>
    </row>
    <row r="1181" spans="1:7" hidden="1">
      <c r="A1181" s="1">
        <f>COUNTIF($B$1:B1181,$A$1)</f>
        <v>14</v>
      </c>
      <c r="B1181" s="1" t="s">
        <v>539</v>
      </c>
      <c r="C1181" s="118" t="s">
        <v>376</v>
      </c>
      <c r="D1181" s="5" t="str">
        <f t="shared" si="19"/>
        <v>Pereira A.M16 Transformación de la madera y fabricación de productos de madera y de corcho, excepto muebles; fabricación de artículos de cestería y espartería</v>
      </c>
      <c r="E1181" s="118" t="s">
        <v>11</v>
      </c>
      <c r="F1181" s="118" t="s">
        <v>33</v>
      </c>
      <c r="G1181" s="126">
        <v>0.56974010375009387</v>
      </c>
    </row>
    <row r="1182" spans="1:7" hidden="1">
      <c r="A1182" s="1">
        <f>COUNTIF($B$1:B1182,$A$1)</f>
        <v>14</v>
      </c>
      <c r="B1182" s="1" t="s">
        <v>539</v>
      </c>
      <c r="C1182" s="118" t="s">
        <v>376</v>
      </c>
      <c r="D1182" s="5" t="str">
        <f t="shared" si="19"/>
        <v>Pereira A.M17 Fabricación de papel, cartón y productos de papel y cartón</v>
      </c>
      <c r="E1182" s="118" t="s">
        <v>11</v>
      </c>
      <c r="F1182" s="118" t="s">
        <v>34</v>
      </c>
      <c r="G1182" s="126">
        <v>0.90521052244280176</v>
      </c>
    </row>
    <row r="1183" spans="1:7" hidden="1">
      <c r="A1183" s="1">
        <f>COUNTIF($B$1:B1183,$A$1)</f>
        <v>14</v>
      </c>
      <c r="B1183" s="1" t="s">
        <v>539</v>
      </c>
      <c r="C1183" s="118" t="s">
        <v>376</v>
      </c>
      <c r="D1183" s="5" t="str">
        <f t="shared" si="19"/>
        <v>Pereira A.M18 Actividades de impresión y de producción de copias a partir de grabaciones originales</v>
      </c>
      <c r="E1183" s="118" t="s">
        <v>11</v>
      </c>
      <c r="F1183" s="118" t="s">
        <v>35</v>
      </c>
      <c r="G1183" s="126">
        <v>0.68218147645179905</v>
      </c>
    </row>
    <row r="1184" spans="1:7" hidden="1">
      <c r="A1184" s="1">
        <f>COUNTIF($B$1:B1184,$A$1)</f>
        <v>14</v>
      </c>
      <c r="B1184" s="1" t="s">
        <v>539</v>
      </c>
      <c r="C1184" s="118" t="s">
        <v>376</v>
      </c>
      <c r="D1184" s="5" t="str">
        <f t="shared" si="19"/>
        <v>Pereira A.M20 Fabricación de sustancias y productos químicos</v>
      </c>
      <c r="E1184" s="118" t="s">
        <v>11</v>
      </c>
      <c r="F1184" s="118" t="s">
        <v>37</v>
      </c>
      <c r="G1184" s="126">
        <v>1.0116144363013564</v>
      </c>
    </row>
    <row r="1185" spans="1:7" hidden="1">
      <c r="A1185" s="1">
        <f>COUNTIF($B$1:B1185,$A$1)</f>
        <v>14</v>
      </c>
      <c r="B1185" s="1" t="s">
        <v>539</v>
      </c>
      <c r="C1185" s="118" t="s">
        <v>376</v>
      </c>
      <c r="D1185" s="5" t="str">
        <f t="shared" si="19"/>
        <v>Pereira A.M21 Fabricación de productos farmacéuticos, sustancias químicas medicinales y productos botánicos de uso farmacéutico</v>
      </c>
      <c r="E1185" s="118" t="s">
        <v>11</v>
      </c>
      <c r="F1185" s="118" t="s">
        <v>38</v>
      </c>
      <c r="G1185" s="126">
        <v>0.39891941984612256</v>
      </c>
    </row>
    <row r="1186" spans="1:7" hidden="1">
      <c r="A1186" s="1">
        <f>COUNTIF($B$1:B1186,$A$1)</f>
        <v>14</v>
      </c>
      <c r="B1186" s="1" t="s">
        <v>539</v>
      </c>
      <c r="C1186" s="118" t="s">
        <v>376</v>
      </c>
      <c r="D1186" s="5" t="str">
        <f t="shared" si="19"/>
        <v>Pereira A.M22 Fabricación de productos de caucho y de plástico</v>
      </c>
      <c r="E1186" s="118" t="s">
        <v>11</v>
      </c>
      <c r="F1186" s="118" t="s">
        <v>39</v>
      </c>
      <c r="G1186" s="126">
        <v>0.82788075550855444</v>
      </c>
    </row>
    <row r="1187" spans="1:7" hidden="1">
      <c r="A1187" s="1">
        <f>COUNTIF($B$1:B1187,$A$1)</f>
        <v>14</v>
      </c>
      <c r="B1187" s="1" t="s">
        <v>539</v>
      </c>
      <c r="C1187" s="118" t="s">
        <v>376</v>
      </c>
      <c r="D1187" s="5" t="str">
        <f t="shared" si="19"/>
        <v>Pereira A.M23 Fabricación de otros productos minerales no metálicos</v>
      </c>
      <c r="E1187" s="118" t="s">
        <v>11</v>
      </c>
      <c r="F1187" s="118" t="s">
        <v>40</v>
      </c>
      <c r="G1187" s="126">
        <v>0.67058976705867068</v>
      </c>
    </row>
    <row r="1188" spans="1:7" hidden="1">
      <c r="A1188" s="1">
        <f>COUNTIF($B$1:B1188,$A$1)</f>
        <v>14</v>
      </c>
      <c r="B1188" s="1" t="s">
        <v>539</v>
      </c>
      <c r="C1188" s="118" t="s">
        <v>376</v>
      </c>
      <c r="D1188" s="5" t="str">
        <f t="shared" si="19"/>
        <v>Pereira A.M24 Fabricación de productos metalúrgicos básicos</v>
      </c>
      <c r="E1188" s="118" t="s">
        <v>11</v>
      </c>
      <c r="F1188" s="118" t="s">
        <v>41</v>
      </c>
      <c r="G1188" s="126">
        <v>0.20155865234803733</v>
      </c>
    </row>
    <row r="1189" spans="1:7" hidden="1">
      <c r="A1189" s="1">
        <f>COUNTIF($B$1:B1189,$A$1)</f>
        <v>14</v>
      </c>
      <c r="B1189" s="1" t="s">
        <v>539</v>
      </c>
      <c r="C1189" s="118" t="s">
        <v>376</v>
      </c>
      <c r="D1189" s="5" t="str">
        <f t="shared" si="19"/>
        <v>Pereira A.M25 Fabricación de productos elaborados de metal, excepto maquinaria y equipo</v>
      </c>
      <c r="E1189" s="118" t="s">
        <v>11</v>
      </c>
      <c r="F1189" s="118" t="s">
        <v>42</v>
      </c>
      <c r="G1189" s="126">
        <v>3.7934365382661488</v>
      </c>
    </row>
    <row r="1190" spans="1:7" hidden="1">
      <c r="A1190" s="1">
        <f>COUNTIF($B$1:B1190,$A$1)</f>
        <v>14</v>
      </c>
      <c r="B1190" s="1" t="s">
        <v>539</v>
      </c>
      <c r="C1190" s="118" t="s">
        <v>376</v>
      </c>
      <c r="D1190" s="5" t="str">
        <f t="shared" si="19"/>
        <v>Pereira A.M26 Fabricación de productos informáticos, electrónicos y ópticos</v>
      </c>
      <c r="E1190" s="118" t="s">
        <v>11</v>
      </c>
      <c r="F1190" s="118" t="s">
        <v>43</v>
      </c>
      <c r="G1190" s="126">
        <v>0.35304675363794175</v>
      </c>
    </row>
    <row r="1191" spans="1:7" hidden="1">
      <c r="A1191" s="1">
        <f>COUNTIF($B$1:B1191,$A$1)</f>
        <v>14</v>
      </c>
      <c r="B1191" s="1" t="s">
        <v>539</v>
      </c>
      <c r="C1191" s="118" t="s">
        <v>376</v>
      </c>
      <c r="D1191" s="5" t="str">
        <f t="shared" si="19"/>
        <v>Pereira A.M27 Fabricación de aparatos y equipo eléctrico</v>
      </c>
      <c r="E1191" s="118" t="s">
        <v>11</v>
      </c>
      <c r="F1191" s="118" t="s">
        <v>44</v>
      </c>
      <c r="G1191" s="126">
        <v>1.4209122585842371</v>
      </c>
    </row>
    <row r="1192" spans="1:7" hidden="1">
      <c r="A1192" s="1">
        <f>COUNTIF($B$1:B1192,$A$1)</f>
        <v>14</v>
      </c>
      <c r="B1192" s="1" t="s">
        <v>539</v>
      </c>
      <c r="C1192" s="118" t="s">
        <v>376</v>
      </c>
      <c r="D1192" s="5" t="str">
        <f t="shared" si="19"/>
        <v>Pereira A.M28 Fabricación de maquinaria y equipo n.c.p.</v>
      </c>
      <c r="E1192" s="118" t="s">
        <v>11</v>
      </c>
      <c r="F1192" s="118" t="s">
        <v>45</v>
      </c>
      <c r="G1192" s="126">
        <v>0.35989234493228062</v>
      </c>
    </row>
    <row r="1193" spans="1:7" hidden="1">
      <c r="A1193" s="1">
        <f>COUNTIF($B$1:B1193,$A$1)</f>
        <v>14</v>
      </c>
      <c r="B1193" s="1" t="s">
        <v>539</v>
      </c>
      <c r="C1193" s="118" t="s">
        <v>376</v>
      </c>
      <c r="D1193" s="5" t="str">
        <f t="shared" si="19"/>
        <v>Pereira A.M29 Fabricación de vehículos automotores, remolques y semirremolques</v>
      </c>
      <c r="E1193" s="118" t="s">
        <v>11</v>
      </c>
      <c r="F1193" s="118" t="s">
        <v>46</v>
      </c>
      <c r="G1193" s="126">
        <v>1.1837168811320427</v>
      </c>
    </row>
    <row r="1194" spans="1:7" hidden="1">
      <c r="A1194" s="1">
        <f>COUNTIF($B$1:B1194,$A$1)</f>
        <v>14</v>
      </c>
      <c r="B1194" s="1" t="s">
        <v>539</v>
      </c>
      <c r="C1194" s="118" t="s">
        <v>376</v>
      </c>
      <c r="D1194" s="5" t="str">
        <f t="shared" si="19"/>
        <v>Pereira A.M30 Fabricación de otros tipos de equipo de transporte</v>
      </c>
      <c r="E1194" s="118" t="s">
        <v>11</v>
      </c>
      <c r="F1194" s="118" t="s">
        <v>47</v>
      </c>
      <c r="G1194" s="126">
        <v>1.1514090438189091</v>
      </c>
    </row>
    <row r="1195" spans="1:7" hidden="1">
      <c r="A1195" s="1">
        <f>COUNTIF($B$1:B1195,$A$1)</f>
        <v>14</v>
      </c>
      <c r="B1195" s="1" t="s">
        <v>539</v>
      </c>
      <c r="C1195" s="118" t="s">
        <v>376</v>
      </c>
      <c r="D1195" s="5" t="str">
        <f t="shared" si="19"/>
        <v>Pereira A.M31 Fabricación de muebles, colchones y somieres</v>
      </c>
      <c r="E1195" s="118" t="s">
        <v>11</v>
      </c>
      <c r="F1195" s="118" t="s">
        <v>48</v>
      </c>
      <c r="G1195" s="126">
        <v>2.5769587233151925</v>
      </c>
    </row>
    <row r="1196" spans="1:7" hidden="1">
      <c r="A1196" s="1">
        <f>COUNTIF($B$1:B1196,$A$1)</f>
        <v>14</v>
      </c>
      <c r="B1196" s="1" t="s">
        <v>539</v>
      </c>
      <c r="C1196" s="118" t="s">
        <v>376</v>
      </c>
      <c r="D1196" s="5" t="str">
        <f t="shared" si="19"/>
        <v>Pereira A.M32 Otras industrias manufactureras</v>
      </c>
      <c r="E1196" s="118" t="s">
        <v>11</v>
      </c>
      <c r="F1196" s="118" t="s">
        <v>49</v>
      </c>
      <c r="G1196" s="126">
        <v>1.8222165505538781</v>
      </c>
    </row>
    <row r="1197" spans="1:7" hidden="1">
      <c r="A1197" s="1">
        <f>COUNTIF($B$1:B1197,$A$1)</f>
        <v>14</v>
      </c>
      <c r="B1197" s="1" t="s">
        <v>539</v>
      </c>
      <c r="C1197" s="118" t="s">
        <v>376</v>
      </c>
      <c r="D1197" s="5" t="str">
        <f t="shared" si="19"/>
        <v>Pereira A.M33 Instalación, mantenimiento y reparación especializado de maquinaria y equipo</v>
      </c>
      <c r="E1197" s="118" t="s">
        <v>11</v>
      </c>
      <c r="F1197" s="118" t="s">
        <v>50</v>
      </c>
      <c r="G1197" s="126">
        <v>0.81317236273038052</v>
      </c>
    </row>
    <row r="1198" spans="1:7" hidden="1">
      <c r="A1198" s="1">
        <f>COUNTIF($B$1:B1198,$A$1)</f>
        <v>14</v>
      </c>
      <c r="B1198" s="1" t="s">
        <v>540</v>
      </c>
      <c r="C1198" s="118" t="s">
        <v>376</v>
      </c>
      <c r="D1198" s="5" t="str">
        <f t="shared" si="19"/>
        <v>Pereira A.M58 Actividades de edición</v>
      </c>
      <c r="E1198" s="118" t="s">
        <v>12</v>
      </c>
      <c r="F1198" s="118" t="s">
        <v>69</v>
      </c>
      <c r="G1198" s="126">
        <v>0.30600227401290764</v>
      </c>
    </row>
    <row r="1199" spans="1:7" hidden="1">
      <c r="A1199" s="1">
        <f>COUNTIF($B$1:B1199,$A$1)</f>
        <v>14</v>
      </c>
      <c r="B1199" s="1" t="s">
        <v>540</v>
      </c>
      <c r="C1199" s="118" t="s">
        <v>376</v>
      </c>
      <c r="D1199" s="5" t="str">
        <f t="shared" si="19"/>
        <v>Pereira A.M59 Actividades cinematográficas, de video y producción de programas de televisión, grabación de sonido y edición de música</v>
      </c>
      <c r="E1199" s="118" t="s">
        <v>12</v>
      </c>
      <c r="F1199" s="118" t="s">
        <v>70</v>
      </c>
      <c r="G1199" s="126">
        <v>0.16871437658000202</v>
      </c>
    </row>
    <row r="1200" spans="1:7" hidden="1">
      <c r="A1200" s="1">
        <f>COUNTIF($B$1:B1200,$A$1)</f>
        <v>14</v>
      </c>
      <c r="B1200" s="1" t="s">
        <v>540</v>
      </c>
      <c r="C1200" s="118" t="s">
        <v>376</v>
      </c>
      <c r="D1200" s="5" t="str">
        <f t="shared" si="19"/>
        <v>Pereira A.M60 Actividades de programación, transmisión y/o difusión</v>
      </c>
      <c r="E1200" s="118" t="s">
        <v>12</v>
      </c>
      <c r="F1200" s="118" t="s">
        <v>71</v>
      </c>
      <c r="G1200" s="126">
        <v>0.13468368825919638</v>
      </c>
    </row>
    <row r="1201" spans="1:7" hidden="1">
      <c r="A1201" s="1">
        <f>COUNTIF($B$1:B1201,$A$1)</f>
        <v>14</v>
      </c>
      <c r="B1201" s="1" t="s">
        <v>540</v>
      </c>
      <c r="C1201" s="118" t="s">
        <v>376</v>
      </c>
      <c r="D1201" s="5" t="str">
        <f t="shared" si="19"/>
        <v>Pereira A.M61 Telecomunicaciones</v>
      </c>
      <c r="E1201" s="118" t="s">
        <v>12</v>
      </c>
      <c r="F1201" s="118" t="s">
        <v>72</v>
      </c>
      <c r="G1201" s="126">
        <v>3.7316391060311802</v>
      </c>
    </row>
    <row r="1202" spans="1:7" hidden="1">
      <c r="A1202" s="1">
        <f>COUNTIF($B$1:B1202,$A$1)</f>
        <v>14</v>
      </c>
      <c r="B1202" s="1" t="s">
        <v>540</v>
      </c>
      <c r="C1202" s="118" t="s">
        <v>376</v>
      </c>
      <c r="D1202" s="5" t="str">
        <f t="shared" si="19"/>
        <v>Pereira A.M62 Desarrollo de sistemas informáticos (planificación, análisis, diseño, programación, pruebas), consultoría informática y actividades relacionadas</v>
      </c>
      <c r="E1202" s="118" t="s">
        <v>12</v>
      </c>
      <c r="F1202" s="118" t="s">
        <v>73</v>
      </c>
      <c r="G1202" s="126">
        <v>1.1884815352044826</v>
      </c>
    </row>
    <row r="1203" spans="1:7" hidden="1">
      <c r="A1203" s="1">
        <f>COUNTIF($B$1:B1203,$A$1)</f>
        <v>14</v>
      </c>
      <c r="B1203" s="1" t="s">
        <v>540</v>
      </c>
      <c r="C1203" s="118" t="s">
        <v>376</v>
      </c>
      <c r="D1203" s="5" t="str">
        <f t="shared" si="19"/>
        <v>Pereira A.M63 Actividades de servicios de información</v>
      </c>
      <c r="E1203" s="118" t="s">
        <v>12</v>
      </c>
      <c r="F1203" s="118" t="s">
        <v>74</v>
      </c>
      <c r="G1203" s="126">
        <v>8.3807613379196733E-2</v>
      </c>
    </row>
    <row r="1204" spans="1:7" hidden="1">
      <c r="A1204" s="1">
        <f>COUNTIF($B$1:B1204,$A$1)</f>
        <v>14</v>
      </c>
      <c r="B1204" s="1" t="s">
        <v>541</v>
      </c>
      <c r="C1204" s="118" t="s">
        <v>376</v>
      </c>
      <c r="D1204" s="5" t="str">
        <f t="shared" si="19"/>
        <v>Pereira A.M35 Suministro de electricidad, gas, vapor y aire acondicionado</v>
      </c>
      <c r="E1204" s="118" t="s">
        <v>14</v>
      </c>
      <c r="F1204" s="118" t="s">
        <v>51</v>
      </c>
      <c r="G1204" s="126">
        <v>0.87132285819950883</v>
      </c>
    </row>
    <row r="1205" spans="1:7" hidden="1">
      <c r="A1205" s="1">
        <f>COUNTIF($B$1:B1205,$A$1)</f>
        <v>14</v>
      </c>
      <c r="B1205" s="1" t="s">
        <v>541</v>
      </c>
      <c r="C1205" s="118" t="s">
        <v>376</v>
      </c>
      <c r="D1205" s="5" t="str">
        <f t="shared" si="19"/>
        <v>Pereira A.M36 Captación, tratamiento y distribución de agua</v>
      </c>
      <c r="E1205" s="118" t="s">
        <v>14</v>
      </c>
      <c r="F1205" s="118" t="s">
        <v>52</v>
      </c>
      <c r="G1205" s="126">
        <v>0.84884862097061031</v>
      </c>
    </row>
    <row r="1206" spans="1:7" hidden="1">
      <c r="A1206" s="1">
        <f>COUNTIF($B$1:B1206,$A$1)</f>
        <v>14</v>
      </c>
      <c r="B1206" s="1" t="s">
        <v>541</v>
      </c>
      <c r="C1206" s="118" t="s">
        <v>376</v>
      </c>
      <c r="D1206" s="5" t="str">
        <f t="shared" si="19"/>
        <v>Pereira A.M37 Evacuación y tratamiento de aguas residuales</v>
      </c>
      <c r="E1206" s="118" t="s">
        <v>14</v>
      </c>
      <c r="F1206" s="118" t="s">
        <v>53</v>
      </c>
      <c r="G1206" s="126">
        <v>8.5237414282191643E-2</v>
      </c>
    </row>
    <row r="1207" spans="1:7" hidden="1">
      <c r="A1207" s="1">
        <f>COUNTIF($B$1:B1207,$A$1)</f>
        <v>14</v>
      </c>
      <c r="B1207" s="1" t="s">
        <v>541</v>
      </c>
      <c r="C1207" s="118" t="s">
        <v>376</v>
      </c>
      <c r="D1207" s="5" t="str">
        <f t="shared" si="19"/>
        <v>Pereira A.M38 Recolección, tratamiento y disposición de desechos, recuperación de materiales</v>
      </c>
      <c r="E1207" s="118" t="s">
        <v>14</v>
      </c>
      <c r="F1207" s="118" t="s">
        <v>54</v>
      </c>
      <c r="G1207" s="126">
        <v>0.60325302483683529</v>
      </c>
    </row>
    <row r="1208" spans="1:7" hidden="1">
      <c r="A1208" s="1">
        <f>COUNTIF($B$1:B1208,$A$1)</f>
        <v>14</v>
      </c>
      <c r="B1208" s="1" t="s">
        <v>542</v>
      </c>
      <c r="C1208" s="118" t="s">
        <v>376</v>
      </c>
      <c r="D1208" s="5" t="str">
        <f t="shared" si="19"/>
        <v>Pereira A.M49 Transporte terrestre; transporte por tuberías</v>
      </c>
      <c r="E1208" s="118" t="s">
        <v>15</v>
      </c>
      <c r="F1208" s="118" t="s">
        <v>62</v>
      </c>
      <c r="G1208" s="126">
        <v>15.216525216343532</v>
      </c>
    </row>
    <row r="1209" spans="1:7" hidden="1">
      <c r="A1209" s="1">
        <f>COUNTIF($B$1:B1209,$A$1)</f>
        <v>14</v>
      </c>
      <c r="B1209" s="1" t="s">
        <v>542</v>
      </c>
      <c r="C1209" s="118" t="s">
        <v>376</v>
      </c>
      <c r="D1209" s="5" t="str">
        <f t="shared" si="19"/>
        <v>Pereira A.M51 Transporte aéreo</v>
      </c>
      <c r="E1209" s="118" t="s">
        <v>15</v>
      </c>
      <c r="F1209" s="118" t="s">
        <v>64</v>
      </c>
      <c r="G1209" s="126">
        <v>0.27908685860663857</v>
      </c>
    </row>
    <row r="1210" spans="1:7" hidden="1">
      <c r="A1210" s="1">
        <f>COUNTIF($B$1:B1210,$A$1)</f>
        <v>14</v>
      </c>
      <c r="B1210" s="1" t="s">
        <v>542</v>
      </c>
      <c r="C1210" s="118" t="s">
        <v>376</v>
      </c>
      <c r="D1210" s="5" t="str">
        <f t="shared" si="19"/>
        <v>Pereira A.M52 Almacenamiento y actividades complementarias al transporte</v>
      </c>
      <c r="E1210" s="118" t="s">
        <v>15</v>
      </c>
      <c r="F1210" s="118" t="s">
        <v>65</v>
      </c>
      <c r="G1210" s="126">
        <v>3.1543991087318051</v>
      </c>
    </row>
    <row r="1211" spans="1:7" hidden="1">
      <c r="A1211" s="1">
        <f>COUNTIF($B$1:B1211,$A$1)</f>
        <v>14</v>
      </c>
      <c r="B1211" s="1" t="s">
        <v>542</v>
      </c>
      <c r="C1211" s="118" t="s">
        <v>376</v>
      </c>
      <c r="D1211" s="5" t="str">
        <f t="shared" si="19"/>
        <v>Pereira A.M53 Correo y servicios de mensajería</v>
      </c>
      <c r="E1211" s="118" t="s">
        <v>15</v>
      </c>
      <c r="F1211" s="118" t="s">
        <v>66</v>
      </c>
      <c r="G1211" s="126">
        <v>0.84856176203124201</v>
      </c>
    </row>
    <row r="1212" spans="1:7" hidden="1">
      <c r="A1212" s="1">
        <f>COUNTIF($B$1:B1212,$A$1)</f>
        <v>14</v>
      </c>
      <c r="B1212" s="1" t="s">
        <v>543</v>
      </c>
      <c r="C1212" s="118" t="s">
        <v>377</v>
      </c>
      <c r="D1212" s="5" t="str">
        <f t="shared" si="19"/>
        <v>Barranquilla A.M68 Actividades inmobiliarias</v>
      </c>
      <c r="E1212" s="118" t="s">
        <v>3</v>
      </c>
      <c r="F1212" s="118" t="s">
        <v>78</v>
      </c>
      <c r="G1212" s="126">
        <v>11.612744666120468</v>
      </c>
    </row>
    <row r="1213" spans="1:7" hidden="1">
      <c r="A1213" s="1">
        <f>COUNTIF($B$1:B1213,$A$1)</f>
        <v>14</v>
      </c>
      <c r="B1213" s="1" t="s">
        <v>544</v>
      </c>
      <c r="C1213" s="118" t="s">
        <v>377</v>
      </c>
      <c r="D1213" s="5" t="str">
        <f t="shared" si="19"/>
        <v>Barranquilla A.M90 Actividades creativas, artísticas y de entretenimiento</v>
      </c>
      <c r="E1213" s="118" t="s">
        <v>1</v>
      </c>
      <c r="F1213" s="118" t="s">
        <v>97</v>
      </c>
      <c r="G1213" s="126">
        <v>3.5684768494048624</v>
      </c>
    </row>
    <row r="1214" spans="1:7" hidden="1">
      <c r="A1214" s="1">
        <f>COUNTIF($B$1:B1214,$A$1)</f>
        <v>14</v>
      </c>
      <c r="B1214" s="1" t="s">
        <v>544</v>
      </c>
      <c r="C1214" s="118" t="s">
        <v>377</v>
      </c>
      <c r="D1214" s="5" t="str">
        <f t="shared" si="19"/>
        <v>Barranquilla A.M91 Actividades de bibliotecas, archivos, museos y otras actividades culturales</v>
      </c>
      <c r="E1214" s="118" t="s">
        <v>1</v>
      </c>
      <c r="F1214" s="118" t="s">
        <v>98</v>
      </c>
      <c r="G1214" s="126">
        <v>0.308994577515665</v>
      </c>
    </row>
    <row r="1215" spans="1:7" hidden="1">
      <c r="A1215" s="1">
        <f>COUNTIF($B$1:B1215,$A$1)</f>
        <v>14</v>
      </c>
      <c r="B1215" s="1" t="s">
        <v>544</v>
      </c>
      <c r="C1215" s="118" t="s">
        <v>377</v>
      </c>
      <c r="D1215" s="5" t="str">
        <f t="shared" si="19"/>
        <v>Barranquilla A.M92 Actividades de juegos de azar y apuestas</v>
      </c>
      <c r="E1215" s="118" t="s">
        <v>1</v>
      </c>
      <c r="F1215" s="118" t="s">
        <v>99</v>
      </c>
      <c r="G1215" s="126">
        <v>3.6934977928302395</v>
      </c>
    </row>
    <row r="1216" spans="1:7" hidden="1">
      <c r="A1216" s="1">
        <f>COUNTIF($B$1:B1216,$A$1)</f>
        <v>14</v>
      </c>
      <c r="B1216" s="1" t="s">
        <v>544</v>
      </c>
      <c r="C1216" s="118" t="s">
        <v>377</v>
      </c>
      <c r="D1216" s="5" t="str">
        <f t="shared" si="19"/>
        <v>Barranquilla A.M93 Actividades deportivas y actividades recreativas y de esparcimiento</v>
      </c>
      <c r="E1216" s="118" t="s">
        <v>1</v>
      </c>
      <c r="F1216" s="118" t="s">
        <v>100</v>
      </c>
      <c r="G1216" s="126">
        <v>5.1174445341488166</v>
      </c>
    </row>
    <row r="1217" spans="1:7" hidden="1">
      <c r="A1217" s="1">
        <f>COUNTIF($B$1:B1217,$A$1)</f>
        <v>14</v>
      </c>
      <c r="B1217" s="1" t="s">
        <v>544</v>
      </c>
      <c r="C1217" s="118" t="s">
        <v>377</v>
      </c>
      <c r="D1217" s="5" t="str">
        <f t="shared" si="19"/>
        <v>Barranquilla A.M94 Actividades de asociaciones</v>
      </c>
      <c r="E1217" s="118" t="s">
        <v>1</v>
      </c>
      <c r="F1217" s="118" t="s">
        <v>101</v>
      </c>
      <c r="G1217" s="126">
        <v>4.5025350136495437</v>
      </c>
    </row>
    <row r="1218" spans="1:7" hidden="1">
      <c r="A1218" s="1">
        <f>COUNTIF($B$1:B1218,$A$1)</f>
        <v>14</v>
      </c>
      <c r="B1218" s="1" t="s">
        <v>544</v>
      </c>
      <c r="C1218" s="118" t="s">
        <v>377</v>
      </c>
      <c r="D1218" s="5" t="str">
        <f t="shared" si="19"/>
        <v>Barranquilla A.M95 Mantenimiento y reparación de computadores, efectos personales y enseres domésticos</v>
      </c>
      <c r="E1218" s="118" t="s">
        <v>1</v>
      </c>
      <c r="F1218" s="118" t="s">
        <v>102</v>
      </c>
      <c r="G1218" s="126">
        <v>15.654943579349641</v>
      </c>
    </row>
    <row r="1219" spans="1:7" hidden="1">
      <c r="A1219" s="1">
        <f>COUNTIF($B$1:B1219,$A$1)</f>
        <v>14</v>
      </c>
      <c r="B1219" s="1" t="s">
        <v>544</v>
      </c>
      <c r="C1219" s="118" t="s">
        <v>377</v>
      </c>
      <c r="D1219" s="5" t="str">
        <f t="shared" si="19"/>
        <v>Barranquilla A.M96 Otras actividades de servicios personales</v>
      </c>
      <c r="E1219" s="118" t="s">
        <v>1</v>
      </c>
      <c r="F1219" s="118" t="s">
        <v>103</v>
      </c>
      <c r="G1219" s="126">
        <v>40.501010380486541</v>
      </c>
    </row>
    <row r="1220" spans="1:7" hidden="1">
      <c r="A1220" s="1">
        <f>COUNTIF($B$1:B1220,$A$1)</f>
        <v>14</v>
      </c>
      <c r="B1220" s="1" t="s">
        <v>544</v>
      </c>
      <c r="C1220" s="118" t="s">
        <v>377</v>
      </c>
      <c r="D1220" s="5" t="str">
        <f t="shared" si="19"/>
        <v>Barranquilla A.M97 Actividades de los hogares individuales como empleadores de personal doméstico</v>
      </c>
      <c r="E1220" s="118" t="s">
        <v>1</v>
      </c>
      <c r="F1220" s="118" t="s">
        <v>104</v>
      </c>
      <c r="G1220" s="126">
        <v>37.341601952722073</v>
      </c>
    </row>
    <row r="1221" spans="1:7" hidden="1">
      <c r="A1221" s="1">
        <f>COUNTIF($B$1:B1221,$A$1)</f>
        <v>14</v>
      </c>
      <c r="B1221" s="1" t="s">
        <v>545</v>
      </c>
      <c r="C1221" s="118" t="s">
        <v>377</v>
      </c>
      <c r="D1221" s="5" t="str">
        <f t="shared" si="19"/>
        <v>Barranquilla A.M64 Actividades de servicios financieros, excepto las de seguros y de pensiones</v>
      </c>
      <c r="E1221" s="118" t="s">
        <v>2</v>
      </c>
      <c r="F1221" s="118" t="s">
        <v>75</v>
      </c>
      <c r="G1221" s="126">
        <v>12.769358641950564</v>
      </c>
    </row>
    <row r="1222" spans="1:7" hidden="1">
      <c r="A1222" s="1">
        <f>COUNTIF($B$1:B1222,$A$1)</f>
        <v>14</v>
      </c>
      <c r="B1222" s="1" t="s">
        <v>545</v>
      </c>
      <c r="C1222" s="118" t="s">
        <v>377</v>
      </c>
      <c r="D1222" s="5" t="str">
        <f t="shared" si="19"/>
        <v>Barranquilla A.M65 Seguros (incluso el reaseguro), seguros sociales y fondos de pensiones, excepto la seguridad social</v>
      </c>
      <c r="E1222" s="118" t="s">
        <v>2</v>
      </c>
      <c r="F1222" s="118" t="s">
        <v>76</v>
      </c>
      <c r="G1222" s="126">
        <v>2.5677605992829853</v>
      </c>
    </row>
    <row r="1223" spans="1:7" hidden="1">
      <c r="A1223" s="1">
        <f>COUNTIF($B$1:B1223,$A$1)</f>
        <v>14</v>
      </c>
      <c r="B1223" s="1" t="s">
        <v>545</v>
      </c>
      <c r="C1223" s="118" t="s">
        <v>377</v>
      </c>
      <c r="D1223" s="5" t="str">
        <f t="shared" ref="D1223:D1286" si="20">C1223&amp;F1223</f>
        <v>Barranquilla A.M66 Actividades auxiliares de las actividades de servicios financieros</v>
      </c>
      <c r="E1223" s="118" t="s">
        <v>2</v>
      </c>
      <c r="F1223" s="118" t="s">
        <v>77</v>
      </c>
      <c r="G1223" s="126">
        <v>0.3315889577734577</v>
      </c>
    </row>
    <row r="1224" spans="1:7" hidden="1">
      <c r="A1224" s="1">
        <f>COUNTIF($B$1:B1224,$A$1)</f>
        <v>14</v>
      </c>
      <c r="B1224" s="1" t="s">
        <v>546</v>
      </c>
      <c r="C1224" s="118" t="s">
        <v>377</v>
      </c>
      <c r="D1224" s="5" t="str">
        <f t="shared" si="20"/>
        <v>Barranquilla A.M69 Actividades jurídicas y de contabilidad</v>
      </c>
      <c r="E1224" s="118" t="s">
        <v>4</v>
      </c>
      <c r="F1224" s="118" t="s">
        <v>79</v>
      </c>
      <c r="G1224" s="126">
        <v>11.195141413453799</v>
      </c>
    </row>
    <row r="1225" spans="1:7" hidden="1">
      <c r="A1225" s="1">
        <f>COUNTIF($B$1:B1225,$A$1)</f>
        <v>14</v>
      </c>
      <c r="B1225" s="1" t="s">
        <v>546</v>
      </c>
      <c r="C1225" s="118" t="s">
        <v>377</v>
      </c>
      <c r="D1225" s="5" t="str">
        <f t="shared" si="20"/>
        <v>Barranquilla A.M70 Actividades de administración empresarial; actividades de consultoría de gestión</v>
      </c>
      <c r="E1225" s="118" t="s">
        <v>4</v>
      </c>
      <c r="F1225" s="118" t="s">
        <v>80</v>
      </c>
      <c r="G1225" s="126">
        <v>2.8762513962080436</v>
      </c>
    </row>
    <row r="1226" spans="1:7" hidden="1">
      <c r="A1226" s="1">
        <f>COUNTIF($B$1:B1226,$A$1)</f>
        <v>14</v>
      </c>
      <c r="B1226" s="1" t="s">
        <v>546</v>
      </c>
      <c r="C1226" s="118" t="s">
        <v>377</v>
      </c>
      <c r="D1226" s="5" t="str">
        <f t="shared" si="20"/>
        <v>Barranquilla A.M71 Actividades de arquitectura e ingeniería; ensayos y análisis técnicos</v>
      </c>
      <c r="E1226" s="118" t="s">
        <v>4</v>
      </c>
      <c r="F1226" s="118" t="s">
        <v>81</v>
      </c>
      <c r="G1226" s="126">
        <v>3.9342415726454374</v>
      </c>
    </row>
    <row r="1227" spans="1:7" hidden="1">
      <c r="A1227" s="1">
        <f>COUNTIF($B$1:B1227,$A$1)</f>
        <v>14</v>
      </c>
      <c r="B1227" s="1" t="s">
        <v>546</v>
      </c>
      <c r="C1227" s="118" t="s">
        <v>377</v>
      </c>
      <c r="D1227" s="5" t="str">
        <f t="shared" si="20"/>
        <v>Barranquilla A.M72 Investigación científica y desarrollo</v>
      </c>
      <c r="E1227" s="118" t="s">
        <v>4</v>
      </c>
      <c r="F1227" s="118" t="s">
        <v>82</v>
      </c>
      <c r="G1227" s="126">
        <v>0.12913602380460681</v>
      </c>
    </row>
    <row r="1228" spans="1:7" hidden="1">
      <c r="A1228" s="1">
        <f>COUNTIF($B$1:B1228,$A$1)</f>
        <v>14</v>
      </c>
      <c r="B1228" s="1" t="s">
        <v>546</v>
      </c>
      <c r="C1228" s="118" t="s">
        <v>377</v>
      </c>
      <c r="D1228" s="5" t="str">
        <f t="shared" si="20"/>
        <v>Barranquilla A.M73 Publicidad y estudios de mercado</v>
      </c>
      <c r="E1228" s="118" t="s">
        <v>4</v>
      </c>
      <c r="F1228" s="118" t="s">
        <v>83</v>
      </c>
      <c r="G1228" s="126">
        <v>3.5237638189015059</v>
      </c>
    </row>
    <row r="1229" spans="1:7" hidden="1">
      <c r="A1229" s="1">
        <f>COUNTIF($B$1:B1229,$A$1)</f>
        <v>14</v>
      </c>
      <c r="B1229" s="1" t="s">
        <v>546</v>
      </c>
      <c r="C1229" s="118" t="s">
        <v>377</v>
      </c>
      <c r="D1229" s="5" t="str">
        <f t="shared" si="20"/>
        <v>Barranquilla A.M74 Otras actividades profesionales, científicas y técnicas</v>
      </c>
      <c r="E1229" s="118" t="s">
        <v>4</v>
      </c>
      <c r="F1229" s="118" t="s">
        <v>84</v>
      </c>
      <c r="G1229" s="126">
        <v>5.7821507434498889</v>
      </c>
    </row>
    <row r="1230" spans="1:7" hidden="1">
      <c r="A1230" s="1">
        <f>COUNTIF($B$1:B1230,$A$1)</f>
        <v>14</v>
      </c>
      <c r="B1230" s="1" t="s">
        <v>546</v>
      </c>
      <c r="C1230" s="118" t="s">
        <v>377</v>
      </c>
      <c r="D1230" s="5" t="str">
        <f t="shared" si="20"/>
        <v>Barranquilla A.M75 Actividades veterinarias</v>
      </c>
      <c r="E1230" s="118" t="s">
        <v>4</v>
      </c>
      <c r="F1230" s="118" t="s">
        <v>85</v>
      </c>
      <c r="G1230" s="126">
        <v>0.96902990176759451</v>
      </c>
    </row>
    <row r="1231" spans="1:7" hidden="1">
      <c r="A1231" s="1">
        <f>COUNTIF($B$1:B1231,$A$1)</f>
        <v>14</v>
      </c>
      <c r="B1231" s="1" t="s">
        <v>546</v>
      </c>
      <c r="C1231" s="118" t="s">
        <v>377</v>
      </c>
      <c r="D1231" s="5" t="str">
        <f t="shared" si="20"/>
        <v>Barranquilla A.M77 Actividades de alquiler y arrendamiento</v>
      </c>
      <c r="E1231" s="118" t="s">
        <v>4</v>
      </c>
      <c r="F1231" s="118" t="s">
        <v>86</v>
      </c>
      <c r="G1231" s="126">
        <v>3.5835199464636811</v>
      </c>
    </row>
    <row r="1232" spans="1:7" hidden="1">
      <c r="A1232" s="1">
        <f>COUNTIF($B$1:B1232,$A$1)</f>
        <v>14</v>
      </c>
      <c r="B1232" s="1" t="s">
        <v>546</v>
      </c>
      <c r="C1232" s="118" t="s">
        <v>377</v>
      </c>
      <c r="D1232" s="5" t="str">
        <f t="shared" si="20"/>
        <v>Barranquilla A.M78 Actividades de empleo</v>
      </c>
      <c r="E1232" s="118" t="s">
        <v>4</v>
      </c>
      <c r="F1232" s="118" t="s">
        <v>87</v>
      </c>
      <c r="G1232" s="126">
        <v>1.9264813788896309</v>
      </c>
    </row>
    <row r="1233" spans="1:7" hidden="1">
      <c r="A1233" s="1">
        <f>COUNTIF($B$1:B1233,$A$1)</f>
        <v>14</v>
      </c>
      <c r="B1233" s="1" t="s">
        <v>546</v>
      </c>
      <c r="C1233" s="118" t="s">
        <v>377</v>
      </c>
      <c r="D1233" s="5" t="str">
        <f t="shared" si="20"/>
        <v>Barranquilla A.M79 Actividades de las agencias de viajes, operadores turísticos, servicios de reserva y actividades relacionadas</v>
      </c>
      <c r="E1233" s="118" t="s">
        <v>4</v>
      </c>
      <c r="F1233" s="118" t="s">
        <v>88</v>
      </c>
      <c r="G1233" s="126">
        <v>0.66708341387041015</v>
      </c>
    </row>
    <row r="1234" spans="1:7" hidden="1">
      <c r="A1234" s="1">
        <f>COUNTIF($B$1:B1234,$A$1)</f>
        <v>14</v>
      </c>
      <c r="B1234" s="1" t="s">
        <v>546</v>
      </c>
      <c r="C1234" s="118" t="s">
        <v>377</v>
      </c>
      <c r="D1234" s="5" t="str">
        <f t="shared" si="20"/>
        <v>Barranquilla A.M80 Actividades de seguridad e investigación privada</v>
      </c>
      <c r="E1234" s="118" t="s">
        <v>4</v>
      </c>
      <c r="F1234" s="118" t="s">
        <v>89</v>
      </c>
      <c r="G1234" s="126">
        <v>6.1917078133657117</v>
      </c>
    </row>
    <row r="1235" spans="1:7" hidden="1">
      <c r="A1235" s="1">
        <f>COUNTIF($B$1:B1235,$A$1)</f>
        <v>14</v>
      </c>
      <c r="B1235" s="1" t="s">
        <v>546</v>
      </c>
      <c r="C1235" s="118" t="s">
        <v>377</v>
      </c>
      <c r="D1235" s="5" t="str">
        <f t="shared" si="20"/>
        <v>Barranquilla A.M81 Actividades de servicios a edificios y paisajismo (jardines, zonas verdes)</v>
      </c>
      <c r="E1235" s="118" t="s">
        <v>4</v>
      </c>
      <c r="F1235" s="118" t="s">
        <v>90</v>
      </c>
      <c r="G1235" s="126">
        <v>14.391254233020629</v>
      </c>
    </row>
    <row r="1236" spans="1:7" hidden="1">
      <c r="A1236" s="1">
        <f>COUNTIF($B$1:B1236,$A$1)</f>
        <v>14</v>
      </c>
      <c r="B1236" s="1" t="s">
        <v>546</v>
      </c>
      <c r="C1236" s="118" t="s">
        <v>377</v>
      </c>
      <c r="D1236" s="5" t="str">
        <f t="shared" si="20"/>
        <v>Barranquilla A.M82 Actividades administrativas y de apoyo de oficina y otras actividades de apoyo a las empresas</v>
      </c>
      <c r="E1236" s="118" t="s">
        <v>4</v>
      </c>
      <c r="F1236" s="118" t="s">
        <v>91</v>
      </c>
      <c r="G1236" s="126">
        <v>9.2888140117481068</v>
      </c>
    </row>
    <row r="1237" spans="1:7" hidden="1">
      <c r="A1237" s="1">
        <f>COUNTIF($B$1:B1237,$A$1)</f>
        <v>14</v>
      </c>
      <c r="B1237" s="1" t="s">
        <v>547</v>
      </c>
      <c r="C1237" s="118" t="s">
        <v>377</v>
      </c>
      <c r="D1237" s="5" t="str">
        <f t="shared" si="20"/>
        <v>Barranquilla A.M84 Administración pública y defensa; planes de seguridad social de afiliación obligatoria</v>
      </c>
      <c r="E1237" s="118" t="s">
        <v>5</v>
      </c>
      <c r="F1237" s="118" t="s">
        <v>92</v>
      </c>
      <c r="G1237" s="126">
        <v>18.642257974662581</v>
      </c>
    </row>
    <row r="1238" spans="1:7" hidden="1">
      <c r="A1238" s="1">
        <f>COUNTIF($B$1:B1238,$A$1)</f>
        <v>14</v>
      </c>
      <c r="B1238" s="1" t="s">
        <v>547</v>
      </c>
      <c r="C1238" s="118" t="s">
        <v>377</v>
      </c>
      <c r="D1238" s="5" t="str">
        <f t="shared" si="20"/>
        <v>Barranquilla A.M85 Educación</v>
      </c>
      <c r="E1238" s="118" t="s">
        <v>5</v>
      </c>
      <c r="F1238" s="118" t="s">
        <v>93</v>
      </c>
      <c r="G1238" s="126">
        <v>41.660399210533079</v>
      </c>
    </row>
    <row r="1239" spans="1:7" hidden="1">
      <c r="A1239" s="1">
        <f>COUNTIF($B$1:B1239,$A$1)</f>
        <v>14</v>
      </c>
      <c r="B1239" s="1" t="s">
        <v>547</v>
      </c>
      <c r="C1239" s="118" t="s">
        <v>377</v>
      </c>
      <c r="D1239" s="5" t="str">
        <f t="shared" si="20"/>
        <v>Barranquilla A.M86 Actividades de atención de la salud humana</v>
      </c>
      <c r="E1239" s="118" t="s">
        <v>5</v>
      </c>
      <c r="F1239" s="118" t="s">
        <v>94</v>
      </c>
      <c r="G1239" s="126">
        <v>36.920592652927979</v>
      </c>
    </row>
    <row r="1240" spans="1:7" hidden="1">
      <c r="A1240" s="1">
        <f>COUNTIF($B$1:B1240,$A$1)</f>
        <v>14</v>
      </c>
      <c r="B1240" s="1" t="s">
        <v>547</v>
      </c>
      <c r="C1240" s="118" t="s">
        <v>377</v>
      </c>
      <c r="D1240" s="5" t="str">
        <f t="shared" si="20"/>
        <v>Barranquilla A.M87 Actividades de atención residencial medicalizada</v>
      </c>
      <c r="E1240" s="118" t="s">
        <v>5</v>
      </c>
      <c r="F1240" s="118" t="s">
        <v>95</v>
      </c>
      <c r="G1240" s="126">
        <v>0.77970556392164347</v>
      </c>
    </row>
    <row r="1241" spans="1:7" hidden="1">
      <c r="A1241" s="1">
        <f>COUNTIF($B$1:B1241,$A$1)</f>
        <v>14</v>
      </c>
      <c r="B1241" s="1" t="s">
        <v>547</v>
      </c>
      <c r="C1241" s="118" t="s">
        <v>377</v>
      </c>
      <c r="D1241" s="5" t="str">
        <f t="shared" si="20"/>
        <v>Barranquilla A.M88 Actividades de asistencia social sin alojamiento</v>
      </c>
      <c r="E1241" s="118" t="s">
        <v>5</v>
      </c>
      <c r="F1241" s="118" t="s">
        <v>96</v>
      </c>
      <c r="G1241" s="126">
        <v>6.8959618164336449</v>
      </c>
    </row>
    <row r="1242" spans="1:7" hidden="1">
      <c r="A1242" s="1">
        <f>COUNTIF($B$1:B1242,$A$1)</f>
        <v>14</v>
      </c>
      <c r="B1242" s="1" t="s">
        <v>548</v>
      </c>
      <c r="C1242" s="118" t="s">
        <v>377</v>
      </c>
      <c r="D1242" s="5" t="str">
        <f t="shared" si="20"/>
        <v>Barranquilla A.M01 Agricultura, ganadería, caza y actividades de servicios conexas</v>
      </c>
      <c r="E1242" s="118" t="s">
        <v>6</v>
      </c>
      <c r="F1242" s="118" t="s">
        <v>19</v>
      </c>
      <c r="G1242" s="126">
        <v>3.0547556957003943</v>
      </c>
    </row>
    <row r="1243" spans="1:7" hidden="1">
      <c r="A1243" s="1">
        <f>COUNTIF($B$1:B1243,$A$1)</f>
        <v>14</v>
      </c>
      <c r="B1243" s="1" t="s">
        <v>548</v>
      </c>
      <c r="C1243" s="118" t="s">
        <v>377</v>
      </c>
      <c r="D1243" s="5" t="str">
        <f t="shared" si="20"/>
        <v>Barranquilla A.M02 Silvicultura y extracción de madera</v>
      </c>
      <c r="E1243" s="118" t="s">
        <v>6</v>
      </c>
      <c r="F1243" s="118" t="s">
        <v>20</v>
      </c>
      <c r="G1243" s="126">
        <v>0.18541554603927934</v>
      </c>
    </row>
    <row r="1244" spans="1:7" hidden="1">
      <c r="A1244" s="1">
        <f>COUNTIF($B$1:B1244,$A$1)</f>
        <v>14</v>
      </c>
      <c r="B1244" s="1" t="s">
        <v>548</v>
      </c>
      <c r="C1244" s="118" t="s">
        <v>377</v>
      </c>
      <c r="D1244" s="5" t="str">
        <f t="shared" si="20"/>
        <v>Barranquilla A.M03 Pesca y acuicultura</v>
      </c>
      <c r="E1244" s="118" t="s">
        <v>6</v>
      </c>
      <c r="F1244" s="118" t="s">
        <v>21</v>
      </c>
      <c r="G1244" s="126">
        <v>0.6096227627096632</v>
      </c>
    </row>
    <row r="1245" spans="1:7" hidden="1">
      <c r="A1245" s="1">
        <f>COUNTIF($B$1:B1245,$A$1)</f>
        <v>14</v>
      </c>
      <c r="B1245" s="1" t="s">
        <v>549</v>
      </c>
      <c r="C1245" s="118" t="s">
        <v>377</v>
      </c>
      <c r="D1245" s="5" t="str">
        <f t="shared" si="20"/>
        <v>Barranquilla A.M55 Alojamiento</v>
      </c>
      <c r="E1245" s="118" t="s">
        <v>7</v>
      </c>
      <c r="F1245" s="118" t="s">
        <v>67</v>
      </c>
      <c r="G1245" s="126">
        <v>3.9939844916383525</v>
      </c>
    </row>
    <row r="1246" spans="1:7" hidden="1">
      <c r="A1246" s="1">
        <f>COUNTIF($B$1:B1246,$A$1)</f>
        <v>14</v>
      </c>
      <c r="B1246" s="1" t="s">
        <v>549</v>
      </c>
      <c r="C1246" s="118" t="s">
        <v>377</v>
      </c>
      <c r="D1246" s="5" t="str">
        <f t="shared" si="20"/>
        <v>Barranquilla A.M56 Actividades de servicios de comidas y bebidas</v>
      </c>
      <c r="E1246" s="118" t="s">
        <v>7</v>
      </c>
      <c r="F1246" s="118" t="s">
        <v>68</v>
      </c>
      <c r="G1246" s="126">
        <v>73.082383513816509</v>
      </c>
    </row>
    <row r="1247" spans="1:7" hidden="1">
      <c r="A1247" s="1">
        <f>COUNTIF($B$1:B1247,$A$1)</f>
        <v>14</v>
      </c>
      <c r="B1247" s="1" t="s">
        <v>550</v>
      </c>
      <c r="C1247" s="118" t="s">
        <v>377</v>
      </c>
      <c r="D1247" s="5" t="str">
        <f t="shared" si="20"/>
        <v>Barranquilla A.M45 Comercio, mantenimiento y reparación de vehículos automotores y motocicletas, sus partes, piezas y accesorios</v>
      </c>
      <c r="E1247" s="118" t="s">
        <v>8</v>
      </c>
      <c r="F1247" s="118" t="s">
        <v>59</v>
      </c>
      <c r="G1247" s="126">
        <v>24.43918807802072</v>
      </c>
    </row>
    <row r="1248" spans="1:7" hidden="1">
      <c r="A1248" s="1">
        <f>COUNTIF($B$1:B1248,$A$1)</f>
        <v>14</v>
      </c>
      <c r="B1248" s="1" t="s">
        <v>550</v>
      </c>
      <c r="C1248" s="118" t="s">
        <v>377</v>
      </c>
      <c r="D1248" s="5" t="str">
        <f t="shared" si="20"/>
        <v>Barranquilla A.M46 Comercio al por mayor y en comisión o por contrata, excepto el comercio de vehículos automotores y motocicletas</v>
      </c>
      <c r="E1248" s="118" t="s">
        <v>8</v>
      </c>
      <c r="F1248" s="118" t="s">
        <v>60</v>
      </c>
      <c r="G1248" s="126">
        <v>17.816016540691997</v>
      </c>
    </row>
    <row r="1249" spans="1:7" hidden="1">
      <c r="A1249" s="1">
        <f>COUNTIF($B$1:B1249,$A$1)</f>
        <v>14</v>
      </c>
      <c r="B1249" s="1" t="s">
        <v>550</v>
      </c>
      <c r="C1249" s="118" t="s">
        <v>377</v>
      </c>
      <c r="D1249" s="5" t="str">
        <f t="shared" si="20"/>
        <v>Barranquilla A.M47 Comercio al por menor (incluso el comercio al por menor de combustibles), excepto el de vehículos automotores y motocicletas</v>
      </c>
      <c r="E1249" s="118" t="s">
        <v>8</v>
      </c>
      <c r="F1249" s="118" t="s">
        <v>61</v>
      </c>
      <c r="G1249" s="126">
        <v>173.22021518123083</v>
      </c>
    </row>
    <row r="1250" spans="1:7" hidden="1">
      <c r="A1250" s="1">
        <f>COUNTIF($B$1:B1250,$A$1)</f>
        <v>14</v>
      </c>
      <c r="B1250" s="1" t="s">
        <v>551</v>
      </c>
      <c r="C1250" s="118" t="s">
        <v>377</v>
      </c>
      <c r="D1250" s="5" t="str">
        <f t="shared" si="20"/>
        <v>Barranquilla A.M41 Construcción de edificios</v>
      </c>
      <c r="E1250" s="118" t="s">
        <v>9</v>
      </c>
      <c r="F1250" s="118" t="s">
        <v>56</v>
      </c>
      <c r="G1250" s="126">
        <v>48.02470932252249</v>
      </c>
    </row>
    <row r="1251" spans="1:7" hidden="1">
      <c r="A1251" s="1">
        <f>COUNTIF($B$1:B1251,$A$1)</f>
        <v>14</v>
      </c>
      <c r="B1251" s="1" t="s">
        <v>551</v>
      </c>
      <c r="C1251" s="118" t="s">
        <v>377</v>
      </c>
      <c r="D1251" s="5" t="str">
        <f t="shared" si="20"/>
        <v>Barranquilla A.M42 Obras de ingeniería civil</v>
      </c>
      <c r="E1251" s="118" t="s">
        <v>9</v>
      </c>
      <c r="F1251" s="118" t="s">
        <v>57</v>
      </c>
      <c r="G1251" s="126">
        <v>6.9793247482239194</v>
      </c>
    </row>
    <row r="1252" spans="1:7" hidden="1">
      <c r="A1252" s="1">
        <f>COUNTIF($B$1:B1252,$A$1)</f>
        <v>14</v>
      </c>
      <c r="B1252" s="1" t="s">
        <v>551</v>
      </c>
      <c r="C1252" s="118" t="s">
        <v>377</v>
      </c>
      <c r="D1252" s="5" t="str">
        <f t="shared" si="20"/>
        <v>Barranquilla A.M43 Actividades especializadas para la construcción de edificios y obras de ingeniería civil</v>
      </c>
      <c r="E1252" s="118" t="s">
        <v>9</v>
      </c>
      <c r="F1252" s="118" t="s">
        <v>58</v>
      </c>
      <c r="G1252" s="126">
        <v>19.448736854284526</v>
      </c>
    </row>
    <row r="1253" spans="1:7" hidden="1">
      <c r="A1253" s="1">
        <f>COUNTIF($B$1:B1253,$A$1)</f>
        <v>14</v>
      </c>
      <c r="B1253" s="1" t="s">
        <v>552</v>
      </c>
      <c r="C1253" s="118" t="s">
        <v>377</v>
      </c>
      <c r="D1253" s="5" t="str">
        <f t="shared" si="20"/>
        <v>Barranquilla A.M05 Extracción de carbón de piedra y lignito</v>
      </c>
      <c r="E1253" s="118" t="s">
        <v>10</v>
      </c>
      <c r="F1253" s="118" t="s">
        <v>22</v>
      </c>
      <c r="G1253" s="126">
        <v>0.64606658151213281</v>
      </c>
    </row>
    <row r="1254" spans="1:7" hidden="1">
      <c r="A1254" s="1">
        <f>COUNTIF($B$1:B1254,$A$1)</f>
        <v>14</v>
      </c>
      <c r="B1254" s="1" t="s">
        <v>552</v>
      </c>
      <c r="C1254" s="118" t="s">
        <v>377</v>
      </c>
      <c r="D1254" s="5" t="str">
        <f t="shared" si="20"/>
        <v>Barranquilla A.M09 Actividades de servicios de apoyo para la explotación de minas</v>
      </c>
      <c r="E1254" s="118" t="s">
        <v>10</v>
      </c>
      <c r="F1254" s="118" t="s">
        <v>26</v>
      </c>
      <c r="G1254" s="126">
        <v>4.8325204421076386E-2</v>
      </c>
    </row>
    <row r="1255" spans="1:7" hidden="1">
      <c r="A1255" s="1">
        <f>COUNTIF($B$1:B1255,$A$1)</f>
        <v>14</v>
      </c>
      <c r="B1255" s="1" t="s">
        <v>553</v>
      </c>
      <c r="C1255" s="118" t="s">
        <v>377</v>
      </c>
      <c r="D1255" s="5" t="str">
        <f t="shared" si="20"/>
        <v>Barranquilla A.M10 Elaboración de productos alimenticios</v>
      </c>
      <c r="E1255" s="118" t="s">
        <v>11</v>
      </c>
      <c r="F1255" s="118" t="s">
        <v>27</v>
      </c>
      <c r="G1255" s="126">
        <v>19.622641880896339</v>
      </c>
    </row>
    <row r="1256" spans="1:7" hidden="1">
      <c r="A1256" s="1">
        <f>COUNTIF($B$1:B1256,$A$1)</f>
        <v>14</v>
      </c>
      <c r="B1256" s="1" t="s">
        <v>553</v>
      </c>
      <c r="C1256" s="118" t="s">
        <v>377</v>
      </c>
      <c r="D1256" s="5" t="str">
        <f t="shared" si="20"/>
        <v>Barranquilla A.M11 Elaboración de bebidas</v>
      </c>
      <c r="E1256" s="118" t="s">
        <v>11</v>
      </c>
      <c r="F1256" s="118" t="s">
        <v>28</v>
      </c>
      <c r="G1256" s="126">
        <v>9.5805289295951273</v>
      </c>
    </row>
    <row r="1257" spans="1:7" hidden="1">
      <c r="A1257" s="1">
        <f>COUNTIF($B$1:B1257,$A$1)</f>
        <v>14</v>
      </c>
      <c r="B1257" s="1" t="s">
        <v>553</v>
      </c>
      <c r="C1257" s="118" t="s">
        <v>377</v>
      </c>
      <c r="D1257" s="5" t="str">
        <f t="shared" si="20"/>
        <v>Barranquilla A.M13 Fabricación de productos textiles</v>
      </c>
      <c r="E1257" s="118" t="s">
        <v>11</v>
      </c>
      <c r="F1257" s="118" t="s">
        <v>30</v>
      </c>
      <c r="G1257" s="126">
        <v>3.5840094194806063</v>
      </c>
    </row>
    <row r="1258" spans="1:7" hidden="1">
      <c r="A1258" s="1">
        <f>COUNTIF($B$1:B1258,$A$1)</f>
        <v>14</v>
      </c>
      <c r="B1258" s="1" t="s">
        <v>553</v>
      </c>
      <c r="C1258" s="118" t="s">
        <v>377</v>
      </c>
      <c r="D1258" s="5" t="str">
        <f t="shared" si="20"/>
        <v>Barranquilla A.M14 Confección de prendas de vestir</v>
      </c>
      <c r="E1258" s="118" t="s">
        <v>11</v>
      </c>
      <c r="F1258" s="118" t="s">
        <v>31</v>
      </c>
      <c r="G1258" s="126">
        <v>22.010896537870401</v>
      </c>
    </row>
    <row r="1259" spans="1:7" hidden="1">
      <c r="A1259" s="1">
        <f>COUNTIF($B$1:B1259,$A$1)</f>
        <v>14</v>
      </c>
      <c r="B1259" s="1" t="s">
        <v>553</v>
      </c>
      <c r="C1259" s="118" t="s">
        <v>377</v>
      </c>
      <c r="D1259" s="5" t="str">
        <f t="shared" si="20"/>
        <v>Barranquilla A.M15 Curtido y recurtido de cueros; fabricación de calzado; fabricación de artículos de viaje, maletas, bolsos de mano y artículos similares, y fabricación de artículos de talabartería y guarnicionería; adobo y teñido de pieles</v>
      </c>
      <c r="E1259" s="118" t="s">
        <v>11</v>
      </c>
      <c r="F1259" s="118" t="s">
        <v>32</v>
      </c>
      <c r="G1259" s="126">
        <v>4.5273367528656525</v>
      </c>
    </row>
    <row r="1260" spans="1:7" hidden="1">
      <c r="A1260" s="1">
        <f>COUNTIF($B$1:B1260,$A$1)</f>
        <v>14</v>
      </c>
      <c r="B1260" s="1" t="s">
        <v>553</v>
      </c>
      <c r="C1260" s="118" t="s">
        <v>377</v>
      </c>
      <c r="D1260" s="5" t="str">
        <f t="shared" si="20"/>
        <v>Barranquilla A.M16 Transformación de la madera y fabricación de productos de madera y de corcho, excepto muebles; fabricación de artículos de cestería y espartería</v>
      </c>
      <c r="E1260" s="118" t="s">
        <v>11</v>
      </c>
      <c r="F1260" s="118" t="s">
        <v>33</v>
      </c>
      <c r="G1260" s="126">
        <v>2.362794010803051</v>
      </c>
    </row>
    <row r="1261" spans="1:7" hidden="1">
      <c r="A1261" s="1">
        <f>COUNTIF($B$1:B1261,$A$1)</f>
        <v>14</v>
      </c>
      <c r="B1261" s="1" t="s">
        <v>553</v>
      </c>
      <c r="C1261" s="118" t="s">
        <v>377</v>
      </c>
      <c r="D1261" s="5" t="str">
        <f t="shared" si="20"/>
        <v>Barranquilla A.M17 Fabricación de papel, cartón y productos de papel y cartón</v>
      </c>
      <c r="E1261" s="118" t="s">
        <v>11</v>
      </c>
      <c r="F1261" s="118" t="s">
        <v>34</v>
      </c>
      <c r="G1261" s="126">
        <v>1.6977307160371051</v>
      </c>
    </row>
    <row r="1262" spans="1:7" hidden="1">
      <c r="A1262" s="1">
        <f>COUNTIF($B$1:B1262,$A$1)</f>
        <v>14</v>
      </c>
      <c r="B1262" s="1" t="s">
        <v>553</v>
      </c>
      <c r="C1262" s="118" t="s">
        <v>377</v>
      </c>
      <c r="D1262" s="5" t="str">
        <f t="shared" si="20"/>
        <v>Barranquilla A.M18 Actividades de impresión y de producción de copias a partir de grabaciones originales</v>
      </c>
      <c r="E1262" s="118" t="s">
        <v>11</v>
      </c>
      <c r="F1262" s="118" t="s">
        <v>35</v>
      </c>
      <c r="G1262" s="126">
        <v>1.1519439496320956</v>
      </c>
    </row>
    <row r="1263" spans="1:7" hidden="1">
      <c r="A1263" s="1">
        <f>COUNTIF($B$1:B1263,$A$1)</f>
        <v>14</v>
      </c>
      <c r="B1263" s="1" t="s">
        <v>553</v>
      </c>
      <c r="C1263" s="118" t="s">
        <v>377</v>
      </c>
      <c r="D1263" s="5" t="str">
        <f t="shared" si="20"/>
        <v>Barranquilla A.M20 Fabricación de sustancias y productos químicos</v>
      </c>
      <c r="E1263" s="118" t="s">
        <v>11</v>
      </c>
      <c r="F1263" s="118" t="s">
        <v>37</v>
      </c>
      <c r="G1263" s="126">
        <v>5.808188895835384</v>
      </c>
    </row>
    <row r="1264" spans="1:7" hidden="1">
      <c r="A1264" s="1">
        <f>COUNTIF($B$1:B1264,$A$1)</f>
        <v>14</v>
      </c>
      <c r="B1264" s="1" t="s">
        <v>553</v>
      </c>
      <c r="C1264" s="118" t="s">
        <v>377</v>
      </c>
      <c r="D1264" s="5" t="str">
        <f t="shared" si="20"/>
        <v>Barranquilla A.M21 Fabricación de productos farmacéuticos, sustancias químicas medicinales y productos botánicos de uso farmacéutico</v>
      </c>
      <c r="E1264" s="118" t="s">
        <v>11</v>
      </c>
      <c r="F1264" s="118" t="s">
        <v>38</v>
      </c>
      <c r="G1264" s="126">
        <v>3.9785807971824707</v>
      </c>
    </row>
    <row r="1265" spans="1:7" hidden="1">
      <c r="A1265" s="1">
        <f>COUNTIF($B$1:B1265,$A$1)</f>
        <v>14</v>
      </c>
      <c r="B1265" s="1" t="s">
        <v>553</v>
      </c>
      <c r="C1265" s="118" t="s">
        <v>377</v>
      </c>
      <c r="D1265" s="5" t="str">
        <f t="shared" si="20"/>
        <v>Barranquilla A.M22 Fabricación de productos de caucho y de plástico</v>
      </c>
      <c r="E1265" s="118" t="s">
        <v>11</v>
      </c>
      <c r="F1265" s="118" t="s">
        <v>39</v>
      </c>
      <c r="G1265" s="126">
        <v>5.8348401159612653</v>
      </c>
    </row>
    <row r="1266" spans="1:7" hidden="1">
      <c r="A1266" s="1">
        <f>COUNTIF($B$1:B1266,$A$1)</f>
        <v>14</v>
      </c>
      <c r="B1266" s="1" t="s">
        <v>553</v>
      </c>
      <c r="C1266" s="118" t="s">
        <v>377</v>
      </c>
      <c r="D1266" s="5" t="str">
        <f t="shared" si="20"/>
        <v>Barranquilla A.M23 Fabricación de otros productos minerales no metálicos</v>
      </c>
      <c r="E1266" s="118" t="s">
        <v>11</v>
      </c>
      <c r="F1266" s="118" t="s">
        <v>40</v>
      </c>
      <c r="G1266" s="126">
        <v>6.3542868101237096</v>
      </c>
    </row>
    <row r="1267" spans="1:7" hidden="1">
      <c r="A1267" s="1">
        <f>COUNTIF($B$1:B1267,$A$1)</f>
        <v>14</v>
      </c>
      <c r="B1267" s="1" t="s">
        <v>553</v>
      </c>
      <c r="C1267" s="118" t="s">
        <v>377</v>
      </c>
      <c r="D1267" s="5" t="str">
        <f t="shared" si="20"/>
        <v>Barranquilla A.M24 Fabricación de productos metalúrgicos básicos</v>
      </c>
      <c r="E1267" s="118" t="s">
        <v>11</v>
      </c>
      <c r="F1267" s="118" t="s">
        <v>41</v>
      </c>
      <c r="G1267" s="126">
        <v>0.82318300036236902</v>
      </c>
    </row>
    <row r="1268" spans="1:7" hidden="1">
      <c r="A1268" s="1">
        <f>COUNTIF($B$1:B1268,$A$1)</f>
        <v>14</v>
      </c>
      <c r="B1268" s="1" t="s">
        <v>553</v>
      </c>
      <c r="C1268" s="118" t="s">
        <v>377</v>
      </c>
      <c r="D1268" s="5" t="str">
        <f t="shared" si="20"/>
        <v>Barranquilla A.M25 Fabricación de productos elaborados de metal, excepto maquinaria y equipo</v>
      </c>
      <c r="E1268" s="118" t="s">
        <v>11</v>
      </c>
      <c r="F1268" s="118" t="s">
        <v>42</v>
      </c>
      <c r="G1268" s="126">
        <v>13.751879080090454</v>
      </c>
    </row>
    <row r="1269" spans="1:7" hidden="1">
      <c r="A1269" s="1">
        <f>COUNTIF($B$1:B1269,$A$1)</f>
        <v>14</v>
      </c>
      <c r="B1269" s="1" t="s">
        <v>553</v>
      </c>
      <c r="C1269" s="118" t="s">
        <v>377</v>
      </c>
      <c r="D1269" s="5" t="str">
        <f t="shared" si="20"/>
        <v>Barranquilla A.M26 Fabricación de productos informáticos, electrónicos y ópticos</v>
      </c>
      <c r="E1269" s="118" t="s">
        <v>11</v>
      </c>
      <c r="F1269" s="118" t="s">
        <v>43</v>
      </c>
      <c r="G1269" s="126">
        <v>0.63498191868057952</v>
      </c>
    </row>
    <row r="1270" spans="1:7" hidden="1">
      <c r="A1270" s="1">
        <f>COUNTIF($B$1:B1270,$A$1)</f>
        <v>14</v>
      </c>
      <c r="B1270" s="1" t="s">
        <v>553</v>
      </c>
      <c r="C1270" s="118" t="s">
        <v>377</v>
      </c>
      <c r="D1270" s="5" t="str">
        <f t="shared" si="20"/>
        <v>Barranquilla A.M27 Fabricación de aparatos y equipo eléctrico</v>
      </c>
      <c r="E1270" s="118" t="s">
        <v>11</v>
      </c>
      <c r="F1270" s="118" t="s">
        <v>44</v>
      </c>
      <c r="G1270" s="126">
        <v>1.8985444163140557</v>
      </c>
    </row>
    <row r="1271" spans="1:7" hidden="1">
      <c r="A1271" s="1">
        <f>COUNTIF($B$1:B1271,$A$1)</f>
        <v>14</v>
      </c>
      <c r="B1271" s="1" t="s">
        <v>553</v>
      </c>
      <c r="C1271" s="118" t="s">
        <v>377</v>
      </c>
      <c r="D1271" s="5" t="str">
        <f t="shared" si="20"/>
        <v>Barranquilla A.M28 Fabricación de maquinaria y equipo n.c.p.</v>
      </c>
      <c r="E1271" s="118" t="s">
        <v>11</v>
      </c>
      <c r="F1271" s="118" t="s">
        <v>45</v>
      </c>
      <c r="G1271" s="126">
        <v>1.3619469374115558</v>
      </c>
    </row>
    <row r="1272" spans="1:7" hidden="1">
      <c r="A1272" s="1">
        <f>COUNTIF($B$1:B1272,$A$1)</f>
        <v>14</v>
      </c>
      <c r="B1272" s="1" t="s">
        <v>553</v>
      </c>
      <c r="C1272" s="118" t="s">
        <v>377</v>
      </c>
      <c r="D1272" s="5" t="str">
        <f t="shared" si="20"/>
        <v>Barranquilla A.M29 Fabricación de vehículos automotores, remolques y semirremolques</v>
      </c>
      <c r="E1272" s="118" t="s">
        <v>11</v>
      </c>
      <c r="F1272" s="118" t="s">
        <v>46</v>
      </c>
      <c r="G1272" s="126">
        <v>0.97215363618718043</v>
      </c>
    </row>
    <row r="1273" spans="1:7" hidden="1">
      <c r="A1273" s="1">
        <f>COUNTIF($B$1:B1273,$A$1)</f>
        <v>14</v>
      </c>
      <c r="B1273" s="1" t="s">
        <v>553</v>
      </c>
      <c r="C1273" s="118" t="s">
        <v>377</v>
      </c>
      <c r="D1273" s="5" t="str">
        <f t="shared" si="20"/>
        <v>Barranquilla A.M30 Fabricación de otros tipos de equipo de transporte</v>
      </c>
      <c r="E1273" s="118" t="s">
        <v>11</v>
      </c>
      <c r="F1273" s="118" t="s">
        <v>47</v>
      </c>
      <c r="G1273" s="126">
        <v>0.4245645179832408</v>
      </c>
    </row>
    <row r="1274" spans="1:7" hidden="1">
      <c r="A1274" s="1">
        <f>COUNTIF($B$1:B1274,$A$1)</f>
        <v>14</v>
      </c>
      <c r="B1274" s="1" t="s">
        <v>553</v>
      </c>
      <c r="C1274" s="118" t="s">
        <v>377</v>
      </c>
      <c r="D1274" s="5" t="str">
        <f t="shared" si="20"/>
        <v>Barranquilla A.M31 Fabricación de muebles, colchones y somieres</v>
      </c>
      <c r="E1274" s="118" t="s">
        <v>11</v>
      </c>
      <c r="F1274" s="118" t="s">
        <v>48</v>
      </c>
      <c r="G1274" s="126">
        <v>8.9131751255546003</v>
      </c>
    </row>
    <row r="1275" spans="1:7" hidden="1">
      <c r="A1275" s="1">
        <f>COUNTIF($B$1:B1275,$A$1)</f>
        <v>14</v>
      </c>
      <c r="B1275" s="1" t="s">
        <v>553</v>
      </c>
      <c r="C1275" s="118" t="s">
        <v>377</v>
      </c>
      <c r="D1275" s="5" t="str">
        <f t="shared" si="20"/>
        <v>Barranquilla A.M32 Otras industrias manufactureras</v>
      </c>
      <c r="E1275" s="118" t="s">
        <v>11</v>
      </c>
      <c r="F1275" s="118" t="s">
        <v>49</v>
      </c>
      <c r="G1275" s="126">
        <v>6.5604385162355614</v>
      </c>
    </row>
    <row r="1276" spans="1:7" hidden="1">
      <c r="A1276" s="1">
        <f>COUNTIF($B$1:B1276,$A$1)</f>
        <v>14</v>
      </c>
      <c r="B1276" s="1" t="s">
        <v>553</v>
      </c>
      <c r="C1276" s="118" t="s">
        <v>377</v>
      </c>
      <c r="D1276" s="5" t="str">
        <f t="shared" si="20"/>
        <v>Barranquilla A.M33 Instalación, mantenimiento y reparación especializado de maquinaria y equipo</v>
      </c>
      <c r="E1276" s="118" t="s">
        <v>11</v>
      </c>
      <c r="F1276" s="118" t="s">
        <v>50</v>
      </c>
      <c r="G1276" s="126">
        <v>5.137786884759227</v>
      </c>
    </row>
    <row r="1277" spans="1:7" hidden="1">
      <c r="A1277" s="1">
        <f>COUNTIF($B$1:B1277,$A$1)</f>
        <v>14</v>
      </c>
      <c r="B1277" s="1" t="s">
        <v>554</v>
      </c>
      <c r="C1277" s="118" t="s">
        <v>377</v>
      </c>
      <c r="D1277" s="5" t="str">
        <f t="shared" si="20"/>
        <v>Barranquilla A.M58 Actividades de edición</v>
      </c>
      <c r="E1277" s="118" t="s">
        <v>12</v>
      </c>
      <c r="F1277" s="118" t="s">
        <v>69</v>
      </c>
      <c r="G1277" s="126">
        <v>0.78084183471302993</v>
      </c>
    </row>
    <row r="1278" spans="1:7" hidden="1">
      <c r="A1278" s="1">
        <f>COUNTIF($B$1:B1278,$A$1)</f>
        <v>14</v>
      </c>
      <c r="B1278" s="1" t="s">
        <v>554</v>
      </c>
      <c r="C1278" s="118" t="s">
        <v>377</v>
      </c>
      <c r="D1278" s="5" t="str">
        <f t="shared" si="20"/>
        <v>Barranquilla A.M59 Actividades cinematográficas, de video y producción de programas de televisión, grabación de sonido y edición de música</v>
      </c>
      <c r="E1278" s="118" t="s">
        <v>12</v>
      </c>
      <c r="F1278" s="118" t="s">
        <v>70</v>
      </c>
      <c r="G1278" s="126">
        <v>0.9537556365937796</v>
      </c>
    </row>
    <row r="1279" spans="1:7" hidden="1">
      <c r="A1279" s="1">
        <f>COUNTIF($B$1:B1279,$A$1)</f>
        <v>14</v>
      </c>
      <c r="B1279" s="1" t="s">
        <v>554</v>
      </c>
      <c r="C1279" s="118" t="s">
        <v>377</v>
      </c>
      <c r="D1279" s="5" t="str">
        <f t="shared" si="20"/>
        <v>Barranquilla A.M60 Actividades de programación, transmisión y/o difusión</v>
      </c>
      <c r="E1279" s="118" t="s">
        <v>12</v>
      </c>
      <c r="F1279" s="118" t="s">
        <v>71</v>
      </c>
      <c r="G1279" s="126">
        <v>0.55986147079780291</v>
      </c>
    </row>
    <row r="1280" spans="1:7" hidden="1">
      <c r="A1280" s="1">
        <f>COUNTIF($B$1:B1280,$A$1)</f>
        <v>14</v>
      </c>
      <c r="B1280" s="1" t="s">
        <v>554</v>
      </c>
      <c r="C1280" s="118" t="s">
        <v>377</v>
      </c>
      <c r="D1280" s="5" t="str">
        <f t="shared" si="20"/>
        <v>Barranquilla A.M61 Telecomunicaciones</v>
      </c>
      <c r="E1280" s="118" t="s">
        <v>12</v>
      </c>
      <c r="F1280" s="118" t="s">
        <v>72</v>
      </c>
      <c r="G1280" s="126">
        <v>12.62532515995334</v>
      </c>
    </row>
    <row r="1281" spans="1:7" hidden="1">
      <c r="A1281" s="1">
        <f>COUNTIF($B$1:B1281,$A$1)</f>
        <v>14</v>
      </c>
      <c r="B1281" s="1" t="s">
        <v>554</v>
      </c>
      <c r="C1281" s="118" t="s">
        <v>377</v>
      </c>
      <c r="D1281" s="5" t="str">
        <f t="shared" si="20"/>
        <v>Barranquilla A.M62 Desarrollo de sistemas informáticos (planificación, análisis, diseño, programación, pruebas), consultoría informática y actividades relacionadas</v>
      </c>
      <c r="E1281" s="118" t="s">
        <v>12</v>
      </c>
      <c r="F1281" s="118" t="s">
        <v>73</v>
      </c>
      <c r="G1281" s="126">
        <v>3.2783706069349821</v>
      </c>
    </row>
    <row r="1282" spans="1:7" hidden="1">
      <c r="A1282" s="1">
        <f>COUNTIF($B$1:B1282,$A$1)</f>
        <v>14</v>
      </c>
      <c r="B1282" s="1" t="s">
        <v>554</v>
      </c>
      <c r="C1282" s="118" t="s">
        <v>377</v>
      </c>
      <c r="D1282" s="5" t="str">
        <f t="shared" si="20"/>
        <v>Barranquilla A.M63 Actividades de servicios de información</v>
      </c>
      <c r="E1282" s="118" t="s">
        <v>12</v>
      </c>
      <c r="F1282" s="118" t="s">
        <v>74</v>
      </c>
      <c r="G1282" s="126">
        <v>0.55041549649263322</v>
      </c>
    </row>
    <row r="1283" spans="1:7" hidden="1">
      <c r="A1283" s="1">
        <f>COUNTIF($B$1:B1283,$A$1)</f>
        <v>14</v>
      </c>
      <c r="B1283" s="1" t="s">
        <v>555</v>
      </c>
      <c r="C1283" s="118" t="s">
        <v>377</v>
      </c>
      <c r="D1283" s="5" t="str">
        <f t="shared" si="20"/>
        <v>Barranquilla A.M35 Suministro de electricidad, gas, vapor y aire acondicionado</v>
      </c>
      <c r="E1283" s="118" t="s">
        <v>14</v>
      </c>
      <c r="F1283" s="118" t="s">
        <v>51</v>
      </c>
      <c r="G1283" s="126">
        <v>5.0382052937370716</v>
      </c>
    </row>
    <row r="1284" spans="1:7" hidden="1">
      <c r="A1284" s="1">
        <f>COUNTIF($B$1:B1284,$A$1)</f>
        <v>14</v>
      </c>
      <c r="B1284" s="1" t="s">
        <v>555</v>
      </c>
      <c r="C1284" s="118" t="s">
        <v>377</v>
      </c>
      <c r="D1284" s="5" t="str">
        <f t="shared" si="20"/>
        <v>Barranquilla A.M36 Captación, tratamiento y distribución de agua</v>
      </c>
      <c r="E1284" s="118" t="s">
        <v>14</v>
      </c>
      <c r="F1284" s="118" t="s">
        <v>52</v>
      </c>
      <c r="G1284" s="126">
        <v>2.2190572722398669</v>
      </c>
    </row>
    <row r="1285" spans="1:7" hidden="1">
      <c r="A1285" s="1">
        <f>COUNTIF($B$1:B1285,$A$1)</f>
        <v>14</v>
      </c>
      <c r="B1285" s="1" t="s">
        <v>555</v>
      </c>
      <c r="C1285" s="118" t="s">
        <v>377</v>
      </c>
      <c r="D1285" s="5" t="str">
        <f t="shared" si="20"/>
        <v>Barranquilla A.M37 Evacuación y tratamiento de aguas residuales</v>
      </c>
      <c r="E1285" s="118" t="s">
        <v>14</v>
      </c>
      <c r="F1285" s="118" t="s">
        <v>53</v>
      </c>
      <c r="G1285" s="126">
        <v>0.15143588963494867</v>
      </c>
    </row>
    <row r="1286" spans="1:7" hidden="1">
      <c r="A1286" s="1">
        <f>COUNTIF($B$1:B1286,$A$1)</f>
        <v>14</v>
      </c>
      <c r="B1286" s="1" t="s">
        <v>555</v>
      </c>
      <c r="C1286" s="118" t="s">
        <v>377</v>
      </c>
      <c r="D1286" s="5" t="str">
        <f t="shared" si="20"/>
        <v>Barranquilla A.M38 Recolección, tratamiento y disposición de desechos, recuperación de materiales</v>
      </c>
      <c r="E1286" s="118" t="s">
        <v>14</v>
      </c>
      <c r="F1286" s="118" t="s">
        <v>54</v>
      </c>
      <c r="G1286" s="126">
        <v>2.6520428012904547</v>
      </c>
    </row>
    <row r="1287" spans="1:7" hidden="1">
      <c r="A1287" s="1">
        <f>COUNTIF($B$1:B1287,$A$1)</f>
        <v>14</v>
      </c>
      <c r="B1287" s="1" t="s">
        <v>555</v>
      </c>
      <c r="C1287" s="118" t="s">
        <v>377</v>
      </c>
      <c r="D1287" s="5" t="str">
        <f t="shared" ref="D1287:D1350" si="21">C1287&amp;F1287</f>
        <v>Barranquilla A.M39 Actividades de saneamiento ambiental y otros servicios de gestión de desechos</v>
      </c>
      <c r="E1287" s="118" t="s">
        <v>14</v>
      </c>
      <c r="F1287" s="118" t="s">
        <v>55</v>
      </c>
      <c r="G1287" s="126">
        <v>4.460315215047489E-2</v>
      </c>
    </row>
    <row r="1288" spans="1:7" hidden="1">
      <c r="A1288" s="1">
        <f>COUNTIF($B$1:B1288,$A$1)</f>
        <v>14</v>
      </c>
      <c r="B1288" s="1" t="s">
        <v>556</v>
      </c>
      <c r="C1288" s="118" t="s">
        <v>377</v>
      </c>
      <c r="D1288" s="5" t="str">
        <f t="shared" si="21"/>
        <v>Barranquilla A.M49 Transporte terrestre; transporte por tuberías</v>
      </c>
      <c r="E1288" s="118" t="s">
        <v>15</v>
      </c>
      <c r="F1288" s="118" t="s">
        <v>62</v>
      </c>
      <c r="G1288" s="126">
        <v>65.982054691867233</v>
      </c>
    </row>
    <row r="1289" spans="1:7" hidden="1">
      <c r="A1289" s="1">
        <f>COUNTIF($B$1:B1289,$A$1)</f>
        <v>14</v>
      </c>
      <c r="B1289" s="1" t="s">
        <v>556</v>
      </c>
      <c r="C1289" s="118" t="s">
        <v>377</v>
      </c>
      <c r="D1289" s="5" t="str">
        <f t="shared" si="21"/>
        <v>Barranquilla A.M50 Transporte acuático</v>
      </c>
      <c r="E1289" s="118" t="s">
        <v>15</v>
      </c>
      <c r="F1289" s="118" t="s">
        <v>63</v>
      </c>
      <c r="G1289" s="126">
        <v>1.0179968139564348</v>
      </c>
    </row>
    <row r="1290" spans="1:7" hidden="1">
      <c r="A1290" s="1">
        <f>COUNTIF($B$1:B1290,$A$1)</f>
        <v>14</v>
      </c>
      <c r="B1290" s="1" t="s">
        <v>556</v>
      </c>
      <c r="C1290" s="118" t="s">
        <v>377</v>
      </c>
      <c r="D1290" s="5" t="str">
        <f t="shared" si="21"/>
        <v>Barranquilla A.M51 Transporte aéreo</v>
      </c>
      <c r="E1290" s="118" t="s">
        <v>15</v>
      </c>
      <c r="F1290" s="118" t="s">
        <v>64</v>
      </c>
      <c r="G1290" s="126">
        <v>0.62852294797186403</v>
      </c>
    </row>
    <row r="1291" spans="1:7" hidden="1">
      <c r="A1291" s="1">
        <f>COUNTIF($B$1:B1291,$A$1)</f>
        <v>14</v>
      </c>
      <c r="B1291" s="1" t="s">
        <v>556</v>
      </c>
      <c r="C1291" s="118" t="s">
        <v>377</v>
      </c>
      <c r="D1291" s="5" t="str">
        <f t="shared" si="21"/>
        <v>Barranquilla A.M52 Almacenamiento y actividades complementarias al transporte</v>
      </c>
      <c r="E1291" s="118" t="s">
        <v>15</v>
      </c>
      <c r="F1291" s="118" t="s">
        <v>65</v>
      </c>
      <c r="G1291" s="126">
        <v>11.992883537618136</v>
      </c>
    </row>
    <row r="1292" spans="1:7" hidden="1">
      <c r="A1292" s="1">
        <f>COUNTIF($B$1:B1292,$A$1)</f>
        <v>14</v>
      </c>
      <c r="B1292" s="1" t="s">
        <v>556</v>
      </c>
      <c r="C1292" s="118" t="s">
        <v>377</v>
      </c>
      <c r="D1292" s="5" t="str">
        <f t="shared" si="21"/>
        <v>Barranquilla A.M53 Correo y servicios de mensajería</v>
      </c>
      <c r="E1292" s="118" t="s">
        <v>15</v>
      </c>
      <c r="F1292" s="118" t="s">
        <v>66</v>
      </c>
      <c r="G1292" s="126">
        <v>5.1780398585961898</v>
      </c>
    </row>
    <row r="1293" spans="1:7" hidden="1">
      <c r="A1293" s="1">
        <f>COUNTIF($B$1:B1293,$A$1)</f>
        <v>14</v>
      </c>
      <c r="B1293" s="1" t="s">
        <v>557</v>
      </c>
      <c r="C1293" s="118" t="s">
        <v>378</v>
      </c>
      <c r="D1293" s="5" t="str">
        <f t="shared" si="21"/>
        <v>Bucaramanga A.M68 Actividades inmobiliarias</v>
      </c>
      <c r="E1293" s="118" t="s">
        <v>3</v>
      </c>
      <c r="F1293" s="118" t="s">
        <v>78</v>
      </c>
      <c r="G1293" s="126">
        <v>11.56914482108394</v>
      </c>
    </row>
    <row r="1294" spans="1:7" hidden="1">
      <c r="A1294" s="1">
        <f>COUNTIF($B$1:B1294,$A$1)</f>
        <v>14</v>
      </c>
      <c r="B1294" s="1" t="s">
        <v>558</v>
      </c>
      <c r="C1294" s="118" t="s">
        <v>378</v>
      </c>
      <c r="D1294" s="5" t="str">
        <f t="shared" si="21"/>
        <v>Bucaramanga A.M90 Actividades creativas, artísticas y de entretenimiento</v>
      </c>
      <c r="E1294" s="118" t="s">
        <v>1</v>
      </c>
      <c r="F1294" s="118" t="s">
        <v>97</v>
      </c>
      <c r="G1294" s="126">
        <v>1.7960911454810329</v>
      </c>
    </row>
    <row r="1295" spans="1:7" hidden="1">
      <c r="A1295" s="1">
        <f>COUNTIF($B$1:B1295,$A$1)</f>
        <v>14</v>
      </c>
      <c r="B1295" s="1" t="s">
        <v>558</v>
      </c>
      <c r="C1295" s="118" t="s">
        <v>378</v>
      </c>
      <c r="D1295" s="5" t="str">
        <f t="shared" si="21"/>
        <v>Bucaramanga A.M91 Actividades de bibliotecas, archivos, museos y otras actividades culturales</v>
      </c>
      <c r="E1295" s="118" t="s">
        <v>1</v>
      </c>
      <c r="F1295" s="118" t="s">
        <v>98</v>
      </c>
      <c r="G1295" s="126">
        <v>0.12240862370737858</v>
      </c>
    </row>
    <row r="1296" spans="1:7" hidden="1">
      <c r="A1296" s="1">
        <f>COUNTIF($B$1:B1296,$A$1)</f>
        <v>14</v>
      </c>
      <c r="B1296" s="1" t="s">
        <v>558</v>
      </c>
      <c r="C1296" s="118" t="s">
        <v>378</v>
      </c>
      <c r="D1296" s="5" t="str">
        <f t="shared" si="21"/>
        <v>Bucaramanga A.M92 Actividades de juegos de azar y apuestas</v>
      </c>
      <c r="E1296" s="118" t="s">
        <v>1</v>
      </c>
      <c r="F1296" s="118" t="s">
        <v>99</v>
      </c>
      <c r="G1296" s="126">
        <v>3.0415067711062869</v>
      </c>
    </row>
    <row r="1297" spans="1:7" hidden="1">
      <c r="A1297" s="1">
        <f>COUNTIF($B$1:B1297,$A$1)</f>
        <v>14</v>
      </c>
      <c r="B1297" s="1" t="s">
        <v>558</v>
      </c>
      <c r="C1297" s="118" t="s">
        <v>378</v>
      </c>
      <c r="D1297" s="5" t="str">
        <f t="shared" si="21"/>
        <v>Bucaramanga A.M93 Actividades deportivas y actividades recreativas y de esparcimiento</v>
      </c>
      <c r="E1297" s="118" t="s">
        <v>1</v>
      </c>
      <c r="F1297" s="118" t="s">
        <v>100</v>
      </c>
      <c r="G1297" s="126">
        <v>2.5723888262259846</v>
      </c>
    </row>
    <row r="1298" spans="1:7" hidden="1">
      <c r="A1298" s="1">
        <f>COUNTIF($B$1:B1298,$A$1)</f>
        <v>14</v>
      </c>
      <c r="B1298" s="1" t="s">
        <v>558</v>
      </c>
      <c r="C1298" s="118" t="s">
        <v>378</v>
      </c>
      <c r="D1298" s="5" t="str">
        <f t="shared" si="21"/>
        <v>Bucaramanga A.M94 Actividades de asociaciones</v>
      </c>
      <c r="E1298" s="118" t="s">
        <v>1</v>
      </c>
      <c r="F1298" s="118" t="s">
        <v>101</v>
      </c>
      <c r="G1298" s="126">
        <v>4.2293629147776555</v>
      </c>
    </row>
    <row r="1299" spans="1:7" hidden="1">
      <c r="A1299" s="1">
        <f>COUNTIF($B$1:B1299,$A$1)</f>
        <v>14</v>
      </c>
      <c r="B1299" s="1" t="s">
        <v>558</v>
      </c>
      <c r="C1299" s="118" t="s">
        <v>378</v>
      </c>
      <c r="D1299" s="5" t="str">
        <f t="shared" si="21"/>
        <v>Bucaramanga A.M95 Mantenimiento y reparación de computadores, efectos personales y enseres domésticos</v>
      </c>
      <c r="E1299" s="118" t="s">
        <v>1</v>
      </c>
      <c r="F1299" s="118" t="s">
        <v>102</v>
      </c>
      <c r="G1299" s="126">
        <v>8.2409993482029691</v>
      </c>
    </row>
    <row r="1300" spans="1:7" hidden="1">
      <c r="A1300" s="1">
        <f>COUNTIF($B$1:B1300,$A$1)</f>
        <v>14</v>
      </c>
      <c r="B1300" s="1" t="s">
        <v>558</v>
      </c>
      <c r="C1300" s="118" t="s">
        <v>378</v>
      </c>
      <c r="D1300" s="5" t="str">
        <f t="shared" si="21"/>
        <v>Bucaramanga A.M96 Otras actividades de servicios personales</v>
      </c>
      <c r="E1300" s="118" t="s">
        <v>1</v>
      </c>
      <c r="F1300" s="118" t="s">
        <v>103</v>
      </c>
      <c r="G1300" s="126">
        <v>18.420173927430138</v>
      </c>
    </row>
    <row r="1301" spans="1:7" hidden="1">
      <c r="A1301" s="1">
        <f>COUNTIF($B$1:B1301,$A$1)</f>
        <v>14</v>
      </c>
      <c r="B1301" s="1" t="s">
        <v>558</v>
      </c>
      <c r="C1301" s="118" t="s">
        <v>378</v>
      </c>
      <c r="D1301" s="5" t="str">
        <f t="shared" si="21"/>
        <v>Bucaramanga A.M97 Actividades de los hogares individuales como empleadores de personal doméstico</v>
      </c>
      <c r="E1301" s="118" t="s">
        <v>1</v>
      </c>
      <c r="F1301" s="118" t="s">
        <v>104</v>
      </c>
      <c r="G1301" s="126">
        <v>18.063150419185746</v>
      </c>
    </row>
    <row r="1302" spans="1:7" hidden="1">
      <c r="A1302" s="1">
        <f>COUNTIF($B$1:B1302,$A$1)</f>
        <v>14</v>
      </c>
      <c r="B1302" s="1" t="s">
        <v>558</v>
      </c>
      <c r="C1302" s="118" t="s">
        <v>378</v>
      </c>
      <c r="D1302" s="5" t="str">
        <f t="shared" si="21"/>
        <v>Bucaramanga A.M99 Actividades de organizaciones y entidades extraterritoriales</v>
      </c>
      <c r="E1302" s="118" t="s">
        <v>1</v>
      </c>
      <c r="F1302" s="118" t="s">
        <v>105</v>
      </c>
      <c r="G1302" s="126">
        <v>0.14741765474900101</v>
      </c>
    </row>
    <row r="1303" spans="1:7" hidden="1">
      <c r="A1303" s="1">
        <f>COUNTIF($B$1:B1303,$A$1)</f>
        <v>14</v>
      </c>
      <c r="B1303" s="1" t="s">
        <v>559</v>
      </c>
      <c r="C1303" s="118" t="s">
        <v>378</v>
      </c>
      <c r="D1303" s="5" t="str">
        <f t="shared" si="21"/>
        <v>Bucaramanga A.M64 Actividades de servicios financieros, excepto las de seguros y de pensiones</v>
      </c>
      <c r="E1303" s="118" t="s">
        <v>2</v>
      </c>
      <c r="F1303" s="118" t="s">
        <v>75</v>
      </c>
      <c r="G1303" s="126">
        <v>7.2892091191109758</v>
      </c>
    </row>
    <row r="1304" spans="1:7" hidden="1">
      <c r="A1304" s="1">
        <f>COUNTIF($B$1:B1304,$A$1)</f>
        <v>14</v>
      </c>
      <c r="B1304" s="1" t="s">
        <v>559</v>
      </c>
      <c r="C1304" s="118" t="s">
        <v>378</v>
      </c>
      <c r="D1304" s="5" t="str">
        <f t="shared" si="21"/>
        <v>Bucaramanga A.M65 Seguros (incluso el reaseguro), seguros sociales y fondos de pensiones, excepto la seguridad social</v>
      </c>
      <c r="E1304" s="118" t="s">
        <v>2</v>
      </c>
      <c r="F1304" s="118" t="s">
        <v>76</v>
      </c>
      <c r="G1304" s="126">
        <v>2.3255275016667625</v>
      </c>
    </row>
    <row r="1305" spans="1:7" hidden="1">
      <c r="A1305" s="1">
        <f>COUNTIF($B$1:B1305,$A$1)</f>
        <v>14</v>
      </c>
      <c r="B1305" s="1" t="s">
        <v>559</v>
      </c>
      <c r="C1305" s="118" t="s">
        <v>378</v>
      </c>
      <c r="D1305" s="5" t="str">
        <f t="shared" si="21"/>
        <v>Bucaramanga A.M66 Actividades auxiliares de las actividades de servicios financieros</v>
      </c>
      <c r="E1305" s="118" t="s">
        <v>2</v>
      </c>
      <c r="F1305" s="118" t="s">
        <v>77</v>
      </c>
      <c r="G1305" s="126">
        <v>0.37789840911438266</v>
      </c>
    </row>
    <row r="1306" spans="1:7" hidden="1">
      <c r="A1306" s="1">
        <f>COUNTIF($B$1:B1306,$A$1)</f>
        <v>14</v>
      </c>
      <c r="B1306" s="1" t="s">
        <v>560</v>
      </c>
      <c r="C1306" s="118" t="s">
        <v>378</v>
      </c>
      <c r="D1306" s="5" t="str">
        <f t="shared" si="21"/>
        <v>Bucaramanga A.M69 Actividades jurídicas y de contabilidad</v>
      </c>
      <c r="E1306" s="118" t="s">
        <v>4</v>
      </c>
      <c r="F1306" s="118" t="s">
        <v>79</v>
      </c>
      <c r="G1306" s="126">
        <v>5.2038639791555514</v>
      </c>
    </row>
    <row r="1307" spans="1:7" hidden="1">
      <c r="A1307" s="1">
        <f>COUNTIF($B$1:B1307,$A$1)</f>
        <v>14</v>
      </c>
      <c r="B1307" s="1" t="s">
        <v>560</v>
      </c>
      <c r="C1307" s="118" t="s">
        <v>378</v>
      </c>
      <c r="D1307" s="5" t="str">
        <f t="shared" si="21"/>
        <v>Bucaramanga A.M70 Actividades de administración empresarial; actividades de consultoría de gestión</v>
      </c>
      <c r="E1307" s="118" t="s">
        <v>4</v>
      </c>
      <c r="F1307" s="118" t="s">
        <v>80</v>
      </c>
      <c r="G1307" s="126">
        <v>1.843894292968066</v>
      </c>
    </row>
    <row r="1308" spans="1:7" hidden="1">
      <c r="A1308" s="1">
        <f>COUNTIF($B$1:B1308,$A$1)</f>
        <v>14</v>
      </c>
      <c r="B1308" s="1" t="s">
        <v>560</v>
      </c>
      <c r="C1308" s="118" t="s">
        <v>378</v>
      </c>
      <c r="D1308" s="5" t="str">
        <f t="shared" si="21"/>
        <v>Bucaramanga A.M71 Actividades de arquitectura e ingeniería; ensayos y análisis técnicos</v>
      </c>
      <c r="E1308" s="118" t="s">
        <v>4</v>
      </c>
      <c r="F1308" s="118" t="s">
        <v>81</v>
      </c>
      <c r="G1308" s="126">
        <v>2.7548890248270745</v>
      </c>
    </row>
    <row r="1309" spans="1:7" hidden="1">
      <c r="A1309" s="1">
        <f>COUNTIF($B$1:B1309,$A$1)</f>
        <v>14</v>
      </c>
      <c r="B1309" s="1" t="s">
        <v>560</v>
      </c>
      <c r="C1309" s="118" t="s">
        <v>378</v>
      </c>
      <c r="D1309" s="5" t="str">
        <f t="shared" si="21"/>
        <v>Bucaramanga A.M72 Investigación científica y desarrollo</v>
      </c>
      <c r="E1309" s="118" t="s">
        <v>4</v>
      </c>
      <c r="F1309" s="118" t="s">
        <v>82</v>
      </c>
      <c r="G1309" s="126">
        <v>0.25779787727715081</v>
      </c>
    </row>
    <row r="1310" spans="1:7" hidden="1">
      <c r="A1310" s="1">
        <f>COUNTIF($B$1:B1310,$A$1)</f>
        <v>14</v>
      </c>
      <c r="B1310" s="1" t="s">
        <v>560</v>
      </c>
      <c r="C1310" s="118" t="s">
        <v>378</v>
      </c>
      <c r="D1310" s="5" t="str">
        <f t="shared" si="21"/>
        <v>Bucaramanga A.M73 Publicidad y estudios de mercado</v>
      </c>
      <c r="E1310" s="118" t="s">
        <v>4</v>
      </c>
      <c r="F1310" s="118" t="s">
        <v>83</v>
      </c>
      <c r="G1310" s="126">
        <v>2.3019956197876401</v>
      </c>
    </row>
    <row r="1311" spans="1:7" hidden="1">
      <c r="A1311" s="1">
        <f>COUNTIF($B$1:B1311,$A$1)</f>
        <v>14</v>
      </c>
      <c r="B1311" s="1" t="s">
        <v>560</v>
      </c>
      <c r="C1311" s="118" t="s">
        <v>378</v>
      </c>
      <c r="D1311" s="5" t="str">
        <f t="shared" si="21"/>
        <v>Bucaramanga A.M74 Otras actividades profesionales, científicas y técnicas</v>
      </c>
      <c r="E1311" s="118" t="s">
        <v>4</v>
      </c>
      <c r="F1311" s="118" t="s">
        <v>84</v>
      </c>
      <c r="G1311" s="126">
        <v>3.1076214304069647</v>
      </c>
    </row>
    <row r="1312" spans="1:7" hidden="1">
      <c r="A1312" s="1">
        <f>COUNTIF($B$1:B1312,$A$1)</f>
        <v>14</v>
      </c>
      <c r="B1312" s="1" t="s">
        <v>560</v>
      </c>
      <c r="C1312" s="118" t="s">
        <v>378</v>
      </c>
      <c r="D1312" s="5" t="str">
        <f t="shared" si="21"/>
        <v>Bucaramanga A.M75 Actividades veterinarias</v>
      </c>
      <c r="E1312" s="118" t="s">
        <v>4</v>
      </c>
      <c r="F1312" s="118" t="s">
        <v>85</v>
      </c>
      <c r="G1312" s="126">
        <v>0.35968208524045026</v>
      </c>
    </row>
    <row r="1313" spans="1:7" hidden="1">
      <c r="A1313" s="1">
        <f>COUNTIF($B$1:B1313,$A$1)</f>
        <v>14</v>
      </c>
      <c r="B1313" s="1" t="s">
        <v>560</v>
      </c>
      <c r="C1313" s="118" t="s">
        <v>378</v>
      </c>
      <c r="D1313" s="5" t="str">
        <f t="shared" si="21"/>
        <v>Bucaramanga A.M77 Actividades de alquiler y arrendamiento</v>
      </c>
      <c r="E1313" s="118" t="s">
        <v>4</v>
      </c>
      <c r="F1313" s="118" t="s">
        <v>86</v>
      </c>
      <c r="G1313" s="126">
        <v>0.94495703584788449</v>
      </c>
    </row>
    <row r="1314" spans="1:7" hidden="1">
      <c r="A1314" s="1">
        <f>COUNTIF($B$1:B1314,$A$1)</f>
        <v>14</v>
      </c>
      <c r="B1314" s="1" t="s">
        <v>560</v>
      </c>
      <c r="C1314" s="118" t="s">
        <v>378</v>
      </c>
      <c r="D1314" s="5" t="str">
        <f t="shared" si="21"/>
        <v>Bucaramanga A.M78 Actividades de empleo</v>
      </c>
      <c r="E1314" s="118" t="s">
        <v>4</v>
      </c>
      <c r="F1314" s="118" t="s">
        <v>87</v>
      </c>
      <c r="G1314" s="126">
        <v>1.5755551432133887</v>
      </c>
    </row>
    <row r="1315" spans="1:7" hidden="1">
      <c r="A1315" s="1">
        <f>COUNTIF($B$1:B1315,$A$1)</f>
        <v>14</v>
      </c>
      <c r="B1315" s="1" t="s">
        <v>560</v>
      </c>
      <c r="C1315" s="118" t="s">
        <v>378</v>
      </c>
      <c r="D1315" s="5" t="str">
        <f t="shared" si="21"/>
        <v>Bucaramanga A.M79 Actividades de las agencias de viajes, operadores turísticos, servicios de reserva y actividades relacionadas</v>
      </c>
      <c r="E1315" s="118" t="s">
        <v>4</v>
      </c>
      <c r="F1315" s="118" t="s">
        <v>88</v>
      </c>
      <c r="G1315" s="126">
        <v>0.61261054553995442</v>
      </c>
    </row>
    <row r="1316" spans="1:7" hidden="1">
      <c r="A1316" s="1">
        <f>COUNTIF($B$1:B1316,$A$1)</f>
        <v>14</v>
      </c>
      <c r="B1316" s="1" t="s">
        <v>560</v>
      </c>
      <c r="C1316" s="118" t="s">
        <v>378</v>
      </c>
      <c r="D1316" s="5" t="str">
        <f t="shared" si="21"/>
        <v>Bucaramanga A.M80 Actividades de seguridad e investigación privada</v>
      </c>
      <c r="E1316" s="118" t="s">
        <v>4</v>
      </c>
      <c r="F1316" s="118" t="s">
        <v>89</v>
      </c>
      <c r="G1316" s="126">
        <v>3.5243982102606997</v>
      </c>
    </row>
    <row r="1317" spans="1:7" hidden="1">
      <c r="A1317" s="1">
        <f>COUNTIF($B$1:B1317,$A$1)</f>
        <v>14</v>
      </c>
      <c r="B1317" s="1" t="s">
        <v>560</v>
      </c>
      <c r="C1317" s="118" t="s">
        <v>378</v>
      </c>
      <c r="D1317" s="5" t="str">
        <f t="shared" si="21"/>
        <v>Bucaramanga A.M81 Actividades de servicios a edificios y paisajismo (jardines, zonas verdes)</v>
      </c>
      <c r="E1317" s="118" t="s">
        <v>4</v>
      </c>
      <c r="F1317" s="118" t="s">
        <v>90</v>
      </c>
      <c r="G1317" s="126">
        <v>10.409859156216417</v>
      </c>
    </row>
    <row r="1318" spans="1:7" hidden="1">
      <c r="A1318" s="1">
        <f>COUNTIF($B$1:B1318,$A$1)</f>
        <v>14</v>
      </c>
      <c r="B1318" s="1" t="s">
        <v>560</v>
      </c>
      <c r="C1318" s="118" t="s">
        <v>378</v>
      </c>
      <c r="D1318" s="5" t="str">
        <f t="shared" si="21"/>
        <v>Bucaramanga A.M82 Actividades administrativas y de apoyo de oficina y otras actividades de apoyo a las empresas</v>
      </c>
      <c r="E1318" s="118" t="s">
        <v>4</v>
      </c>
      <c r="F1318" s="118" t="s">
        <v>91</v>
      </c>
      <c r="G1318" s="126">
        <v>6.6290305146103972</v>
      </c>
    </row>
    <row r="1319" spans="1:7" hidden="1">
      <c r="A1319" s="1">
        <f>COUNTIF($B$1:B1319,$A$1)</f>
        <v>14</v>
      </c>
      <c r="B1319" s="1" t="s">
        <v>561</v>
      </c>
      <c r="C1319" s="118" t="s">
        <v>378</v>
      </c>
      <c r="D1319" s="5" t="str">
        <f t="shared" si="21"/>
        <v>Bucaramanga A.M84 Administración pública y defensa; planes de seguridad social de afiliación obligatoria</v>
      </c>
      <c r="E1319" s="118" t="s">
        <v>5</v>
      </c>
      <c r="F1319" s="118" t="s">
        <v>92</v>
      </c>
      <c r="G1319" s="126">
        <v>13.246960977120892</v>
      </c>
    </row>
    <row r="1320" spans="1:7" hidden="1">
      <c r="A1320" s="1">
        <f>COUNTIF($B$1:B1320,$A$1)</f>
        <v>14</v>
      </c>
      <c r="B1320" s="1" t="s">
        <v>561</v>
      </c>
      <c r="C1320" s="118" t="s">
        <v>378</v>
      </c>
      <c r="D1320" s="5" t="str">
        <f t="shared" si="21"/>
        <v>Bucaramanga A.M85 Educación</v>
      </c>
      <c r="E1320" s="118" t="s">
        <v>5</v>
      </c>
      <c r="F1320" s="118" t="s">
        <v>93</v>
      </c>
      <c r="G1320" s="126">
        <v>25.657884236616521</v>
      </c>
    </row>
    <row r="1321" spans="1:7" hidden="1">
      <c r="A1321" s="1">
        <f>COUNTIF($B$1:B1321,$A$1)</f>
        <v>14</v>
      </c>
      <c r="B1321" s="1" t="s">
        <v>561</v>
      </c>
      <c r="C1321" s="118" t="s">
        <v>378</v>
      </c>
      <c r="D1321" s="5" t="str">
        <f t="shared" si="21"/>
        <v>Bucaramanga A.M86 Actividades de atención de la salud humana</v>
      </c>
      <c r="E1321" s="118" t="s">
        <v>5</v>
      </c>
      <c r="F1321" s="118" t="s">
        <v>94</v>
      </c>
      <c r="G1321" s="126">
        <v>24.611455611700318</v>
      </c>
    </row>
    <row r="1322" spans="1:7" hidden="1">
      <c r="A1322" s="1">
        <f>COUNTIF($B$1:B1322,$A$1)</f>
        <v>14</v>
      </c>
      <c r="B1322" s="1" t="s">
        <v>561</v>
      </c>
      <c r="C1322" s="118" t="s">
        <v>378</v>
      </c>
      <c r="D1322" s="5" t="str">
        <f t="shared" si="21"/>
        <v>Bucaramanga A.M87 Actividades de atención residencial medicalizada</v>
      </c>
      <c r="E1322" s="118" t="s">
        <v>5</v>
      </c>
      <c r="F1322" s="118" t="s">
        <v>95</v>
      </c>
      <c r="G1322" s="126">
        <v>0.60495599265358024</v>
      </c>
    </row>
    <row r="1323" spans="1:7" hidden="1">
      <c r="A1323" s="1">
        <f>COUNTIF($B$1:B1323,$A$1)</f>
        <v>14</v>
      </c>
      <c r="B1323" s="1" t="s">
        <v>561</v>
      </c>
      <c r="C1323" s="118" t="s">
        <v>378</v>
      </c>
      <c r="D1323" s="5" t="str">
        <f t="shared" si="21"/>
        <v>Bucaramanga A.M88 Actividades de asistencia social sin alojamiento</v>
      </c>
      <c r="E1323" s="118" t="s">
        <v>5</v>
      </c>
      <c r="F1323" s="118" t="s">
        <v>96</v>
      </c>
      <c r="G1323" s="126">
        <v>6.2443973110108297</v>
      </c>
    </row>
    <row r="1324" spans="1:7" hidden="1">
      <c r="A1324" s="1">
        <f>COUNTIF($B$1:B1324,$A$1)</f>
        <v>14</v>
      </c>
      <c r="B1324" s="1" t="s">
        <v>562</v>
      </c>
      <c r="C1324" s="118" t="s">
        <v>378</v>
      </c>
      <c r="D1324" s="5" t="str">
        <f t="shared" si="21"/>
        <v>Bucaramanga A.M01 Agricultura, ganadería, caza y actividades de servicios conexas</v>
      </c>
      <c r="E1324" s="118" t="s">
        <v>6</v>
      </c>
      <c r="F1324" s="118" t="s">
        <v>19</v>
      </c>
      <c r="G1324" s="126">
        <v>8.609074710596321</v>
      </c>
    </row>
    <row r="1325" spans="1:7" hidden="1">
      <c r="A1325" s="1">
        <f>COUNTIF($B$1:B1325,$A$1)</f>
        <v>14</v>
      </c>
      <c r="B1325" s="1" t="s">
        <v>562</v>
      </c>
      <c r="C1325" s="118" t="s">
        <v>378</v>
      </c>
      <c r="D1325" s="5" t="str">
        <f t="shared" si="21"/>
        <v>Bucaramanga A.M03 Pesca y acuicultura</v>
      </c>
      <c r="E1325" s="118" t="s">
        <v>6</v>
      </c>
      <c r="F1325" s="118" t="s">
        <v>21</v>
      </c>
      <c r="G1325" s="126">
        <v>8.7727229742169857E-2</v>
      </c>
    </row>
    <row r="1326" spans="1:7" hidden="1">
      <c r="A1326" s="1">
        <f>COUNTIF($B$1:B1326,$A$1)</f>
        <v>14</v>
      </c>
      <c r="B1326" s="1" t="s">
        <v>563</v>
      </c>
      <c r="C1326" s="118" t="s">
        <v>378</v>
      </c>
      <c r="D1326" s="5" t="str">
        <f t="shared" si="21"/>
        <v>Bucaramanga A.M55 Alojamiento</v>
      </c>
      <c r="E1326" s="118" t="s">
        <v>7</v>
      </c>
      <c r="F1326" s="118" t="s">
        <v>67</v>
      </c>
      <c r="G1326" s="126">
        <v>2.9233252058414285</v>
      </c>
    </row>
    <row r="1327" spans="1:7" hidden="1">
      <c r="A1327" s="1">
        <f>COUNTIF($B$1:B1327,$A$1)</f>
        <v>14</v>
      </c>
      <c r="B1327" s="1" t="s">
        <v>563</v>
      </c>
      <c r="C1327" s="118" t="s">
        <v>378</v>
      </c>
      <c r="D1327" s="5" t="str">
        <f t="shared" si="21"/>
        <v>Bucaramanga A.M56 Actividades de servicios de comidas y bebidas</v>
      </c>
      <c r="E1327" s="118" t="s">
        <v>7</v>
      </c>
      <c r="F1327" s="118" t="s">
        <v>68</v>
      </c>
      <c r="G1327" s="126">
        <v>42.172240487062041</v>
      </c>
    </row>
    <row r="1328" spans="1:7" hidden="1">
      <c r="A1328" s="1">
        <f>COUNTIF($B$1:B1328,$A$1)</f>
        <v>14</v>
      </c>
      <c r="B1328" s="1" t="s">
        <v>564</v>
      </c>
      <c r="C1328" s="118" t="s">
        <v>378</v>
      </c>
      <c r="D1328" s="5" t="str">
        <f t="shared" si="21"/>
        <v>Bucaramanga A.M45 Comercio, mantenimiento y reparación de vehículos automotores y motocicletas, sus partes, piezas y accesorios</v>
      </c>
      <c r="E1328" s="118" t="s">
        <v>8</v>
      </c>
      <c r="F1328" s="118" t="s">
        <v>59</v>
      </c>
      <c r="G1328" s="126">
        <v>16.025802195562111</v>
      </c>
    </row>
    <row r="1329" spans="1:7" hidden="1">
      <c r="A1329" s="1">
        <f>COUNTIF($B$1:B1329,$A$1)</f>
        <v>14</v>
      </c>
      <c r="B1329" s="1" t="s">
        <v>564</v>
      </c>
      <c r="C1329" s="118" t="s">
        <v>378</v>
      </c>
      <c r="D1329" s="5" t="str">
        <f t="shared" si="21"/>
        <v>Bucaramanga A.M46 Comercio al por mayor y en comisión o por contrata, excepto el comercio de vehículos automotores y motocicletas</v>
      </c>
      <c r="E1329" s="118" t="s">
        <v>8</v>
      </c>
      <c r="F1329" s="118" t="s">
        <v>60</v>
      </c>
      <c r="G1329" s="126">
        <v>13.245825481027904</v>
      </c>
    </row>
    <row r="1330" spans="1:7" hidden="1">
      <c r="A1330" s="1">
        <f>COUNTIF($B$1:B1330,$A$1)</f>
        <v>14</v>
      </c>
      <c r="B1330" s="1" t="s">
        <v>564</v>
      </c>
      <c r="C1330" s="118" t="s">
        <v>378</v>
      </c>
      <c r="D1330" s="5" t="str">
        <f t="shared" si="21"/>
        <v>Bucaramanga A.M47 Comercio al por menor (incluso el comercio al por menor de combustibles), excepto el de vehículos automotores y motocicletas</v>
      </c>
      <c r="E1330" s="118" t="s">
        <v>8</v>
      </c>
      <c r="F1330" s="118" t="s">
        <v>61</v>
      </c>
      <c r="G1330" s="126">
        <v>93.938545065292914</v>
      </c>
    </row>
    <row r="1331" spans="1:7" hidden="1">
      <c r="A1331" s="1">
        <f>COUNTIF($B$1:B1331,$A$1)</f>
        <v>14</v>
      </c>
      <c r="B1331" s="1" t="s">
        <v>565</v>
      </c>
      <c r="C1331" s="118" t="s">
        <v>378</v>
      </c>
      <c r="D1331" s="5" t="str">
        <f t="shared" si="21"/>
        <v>Bucaramanga A.M41 Construcción de edificios</v>
      </c>
      <c r="E1331" s="118" t="s">
        <v>9</v>
      </c>
      <c r="F1331" s="118" t="s">
        <v>56</v>
      </c>
      <c r="G1331" s="126">
        <v>19.126190232051794</v>
      </c>
    </row>
    <row r="1332" spans="1:7" hidden="1">
      <c r="A1332" s="1">
        <f>COUNTIF($B$1:B1332,$A$1)</f>
        <v>14</v>
      </c>
      <c r="B1332" s="1" t="s">
        <v>565</v>
      </c>
      <c r="C1332" s="118" t="s">
        <v>378</v>
      </c>
      <c r="D1332" s="5" t="str">
        <f t="shared" si="21"/>
        <v>Bucaramanga A.M42 Obras de ingeniería civil</v>
      </c>
      <c r="E1332" s="118" t="s">
        <v>9</v>
      </c>
      <c r="F1332" s="118" t="s">
        <v>57</v>
      </c>
      <c r="G1332" s="126">
        <v>6.1602373249162161</v>
      </c>
    </row>
    <row r="1333" spans="1:7" hidden="1">
      <c r="A1333" s="1">
        <f>COUNTIF($B$1:B1333,$A$1)</f>
        <v>14</v>
      </c>
      <c r="B1333" s="1" t="s">
        <v>565</v>
      </c>
      <c r="C1333" s="118" t="s">
        <v>378</v>
      </c>
      <c r="D1333" s="5" t="str">
        <f t="shared" si="21"/>
        <v>Bucaramanga A.M43 Actividades especializadas para la construcción de edificios y obras de ingeniería civil</v>
      </c>
      <c r="E1333" s="118" t="s">
        <v>9</v>
      </c>
      <c r="F1333" s="118" t="s">
        <v>58</v>
      </c>
      <c r="G1333" s="126">
        <v>9.8537394362970332</v>
      </c>
    </row>
    <row r="1334" spans="1:7" hidden="1">
      <c r="A1334" s="1">
        <f>COUNTIF($B$1:B1334,$A$1)</f>
        <v>14</v>
      </c>
      <c r="B1334" s="1" t="s">
        <v>566</v>
      </c>
      <c r="C1334" s="118" t="s">
        <v>378</v>
      </c>
      <c r="D1334" s="5" t="str">
        <f t="shared" si="21"/>
        <v>Bucaramanga A.M06 Extracción de petróleo crudo y gas natural</v>
      </c>
      <c r="E1334" s="118" t="s">
        <v>10</v>
      </c>
      <c r="F1334" s="118" t="s">
        <v>23</v>
      </c>
      <c r="G1334" s="126">
        <v>0.57646013136849605</v>
      </c>
    </row>
    <row r="1335" spans="1:7" hidden="1">
      <c r="A1335" s="1">
        <f>COUNTIF($B$1:B1335,$A$1)</f>
        <v>14</v>
      </c>
      <c r="B1335" s="1" t="s">
        <v>566</v>
      </c>
      <c r="C1335" s="118" t="s">
        <v>378</v>
      </c>
      <c r="D1335" s="5" t="str">
        <f t="shared" si="21"/>
        <v>Bucaramanga A.M07 Extracción de minerales metalíferos</v>
      </c>
      <c r="E1335" s="118" t="s">
        <v>10</v>
      </c>
      <c r="F1335" s="118" t="s">
        <v>24</v>
      </c>
      <c r="G1335" s="126">
        <v>4.6649350860762502E-2</v>
      </c>
    </row>
    <row r="1336" spans="1:7" hidden="1">
      <c r="A1336" s="1">
        <f>COUNTIF($B$1:B1336,$A$1)</f>
        <v>14</v>
      </c>
      <c r="B1336" s="1" t="s">
        <v>566</v>
      </c>
      <c r="C1336" s="118" t="s">
        <v>378</v>
      </c>
      <c r="D1336" s="5" t="str">
        <f t="shared" si="21"/>
        <v>Bucaramanga A.M08 Extracción de otras minas y canteras</v>
      </c>
      <c r="E1336" s="118" t="s">
        <v>10</v>
      </c>
      <c r="F1336" s="118" t="s">
        <v>25</v>
      </c>
      <c r="G1336" s="126">
        <v>0.2876407799081902</v>
      </c>
    </row>
    <row r="1337" spans="1:7" hidden="1">
      <c r="A1337" s="1">
        <f>COUNTIF($B$1:B1337,$A$1)</f>
        <v>14</v>
      </c>
      <c r="B1337" s="1" t="s">
        <v>566</v>
      </c>
      <c r="C1337" s="118" t="s">
        <v>378</v>
      </c>
      <c r="D1337" s="5" t="str">
        <f t="shared" si="21"/>
        <v>Bucaramanga A.M09 Actividades de servicios de apoyo para la explotación de minas</v>
      </c>
      <c r="E1337" s="118" t="s">
        <v>10</v>
      </c>
      <c r="F1337" s="118" t="s">
        <v>26</v>
      </c>
      <c r="G1337" s="126">
        <v>0.35213239070494956</v>
      </c>
    </row>
    <row r="1338" spans="1:7" hidden="1">
      <c r="A1338" s="1">
        <f>COUNTIF($B$1:B1338,$A$1)</f>
        <v>14</v>
      </c>
      <c r="B1338" s="1" t="s">
        <v>567</v>
      </c>
      <c r="C1338" s="118" t="s">
        <v>378</v>
      </c>
      <c r="D1338" s="5" t="str">
        <f t="shared" si="21"/>
        <v>Bucaramanga A.M10 Elaboración de productos alimenticios</v>
      </c>
      <c r="E1338" s="118" t="s">
        <v>11</v>
      </c>
      <c r="F1338" s="118" t="s">
        <v>27</v>
      </c>
      <c r="G1338" s="126">
        <v>13.894985103154534</v>
      </c>
    </row>
    <row r="1339" spans="1:7" hidden="1">
      <c r="A1339" s="1">
        <f>COUNTIF($B$1:B1339,$A$1)</f>
        <v>14</v>
      </c>
      <c r="B1339" s="1" t="s">
        <v>567</v>
      </c>
      <c r="C1339" s="118" t="s">
        <v>378</v>
      </c>
      <c r="D1339" s="5" t="str">
        <f t="shared" si="21"/>
        <v>Bucaramanga A.M11 Elaboración de bebidas</v>
      </c>
      <c r="E1339" s="118" t="s">
        <v>11</v>
      </c>
      <c r="F1339" s="118" t="s">
        <v>28</v>
      </c>
      <c r="G1339" s="126">
        <v>3.0445323346565596</v>
      </c>
    </row>
    <row r="1340" spans="1:7" hidden="1">
      <c r="A1340" s="1">
        <f>COUNTIF($B$1:B1340,$A$1)</f>
        <v>14</v>
      </c>
      <c r="B1340" s="1" t="s">
        <v>567</v>
      </c>
      <c r="C1340" s="118" t="s">
        <v>378</v>
      </c>
      <c r="D1340" s="5" t="str">
        <f t="shared" si="21"/>
        <v>Bucaramanga A.M12 Elaboración de productos de tabaco</v>
      </c>
      <c r="E1340" s="118" t="s">
        <v>11</v>
      </c>
      <c r="F1340" s="118" t="s">
        <v>29</v>
      </c>
      <c r="G1340" s="126">
        <v>2.3417038036906983</v>
      </c>
    </row>
    <row r="1341" spans="1:7" hidden="1">
      <c r="A1341" s="1">
        <f>COUNTIF($B$1:B1341,$A$1)</f>
        <v>14</v>
      </c>
      <c r="B1341" s="1" t="s">
        <v>567</v>
      </c>
      <c r="C1341" s="118" t="s">
        <v>378</v>
      </c>
      <c r="D1341" s="5" t="str">
        <f t="shared" si="21"/>
        <v>Bucaramanga A.M13 Fabricación de productos textiles</v>
      </c>
      <c r="E1341" s="118" t="s">
        <v>11</v>
      </c>
      <c r="F1341" s="118" t="s">
        <v>30</v>
      </c>
      <c r="G1341" s="126">
        <v>1.3770690027174208</v>
      </c>
    </row>
    <row r="1342" spans="1:7" hidden="1">
      <c r="A1342" s="1">
        <f>COUNTIF($B$1:B1342,$A$1)</f>
        <v>14</v>
      </c>
      <c r="B1342" s="1" t="s">
        <v>567</v>
      </c>
      <c r="C1342" s="118" t="s">
        <v>378</v>
      </c>
      <c r="D1342" s="5" t="str">
        <f t="shared" si="21"/>
        <v>Bucaramanga A.M14 Confección de prendas de vestir</v>
      </c>
      <c r="E1342" s="118" t="s">
        <v>11</v>
      </c>
      <c r="F1342" s="118" t="s">
        <v>31</v>
      </c>
      <c r="G1342" s="126">
        <v>16.167049196437063</v>
      </c>
    </row>
    <row r="1343" spans="1:7" hidden="1">
      <c r="A1343" s="1">
        <f>COUNTIF($B$1:B1343,$A$1)</f>
        <v>14</v>
      </c>
      <c r="B1343" s="1" t="s">
        <v>567</v>
      </c>
      <c r="C1343" s="118" t="s">
        <v>378</v>
      </c>
      <c r="D1343" s="5" t="str">
        <f t="shared" si="21"/>
        <v>Bucaramanga A.M15 Curtido y recurtido de cueros; fabricación de calzado; fabricación de artículos de viaje, maletas, bolsos de mano y artículos similares, y fabricación de artículos de talabartería y guarnicionería; adobo y teñido de pieles</v>
      </c>
      <c r="E1343" s="118" t="s">
        <v>11</v>
      </c>
      <c r="F1343" s="118" t="s">
        <v>32</v>
      </c>
      <c r="G1343" s="126">
        <v>19.135022611939537</v>
      </c>
    </row>
    <row r="1344" spans="1:7" hidden="1">
      <c r="A1344" s="1">
        <f>COUNTIF($B$1:B1344,$A$1)</f>
        <v>14</v>
      </c>
      <c r="B1344" s="1" t="s">
        <v>567</v>
      </c>
      <c r="C1344" s="118" t="s">
        <v>378</v>
      </c>
      <c r="D1344" s="5" t="str">
        <f t="shared" si="21"/>
        <v>Bucaramanga A.M16 Transformación de la madera y fabricación de productos de madera y de corcho, excepto muebles; fabricación de artículos de cestería y espartería</v>
      </c>
      <c r="E1344" s="118" t="s">
        <v>11</v>
      </c>
      <c r="F1344" s="118" t="s">
        <v>33</v>
      </c>
      <c r="G1344" s="126">
        <v>0.49011573619075122</v>
      </c>
    </row>
    <row r="1345" spans="1:7" hidden="1">
      <c r="A1345" s="1">
        <f>COUNTIF($B$1:B1345,$A$1)</f>
        <v>14</v>
      </c>
      <c r="B1345" s="1" t="s">
        <v>567</v>
      </c>
      <c r="C1345" s="118" t="s">
        <v>378</v>
      </c>
      <c r="D1345" s="5" t="str">
        <f t="shared" si="21"/>
        <v>Bucaramanga A.M17 Fabricación de papel, cartón y productos de papel y cartón</v>
      </c>
      <c r="E1345" s="118" t="s">
        <v>11</v>
      </c>
      <c r="F1345" s="118" t="s">
        <v>34</v>
      </c>
      <c r="G1345" s="126">
        <v>0.44400502044764834</v>
      </c>
    </row>
    <row r="1346" spans="1:7" hidden="1">
      <c r="A1346" s="1">
        <f>COUNTIF($B$1:B1346,$A$1)</f>
        <v>14</v>
      </c>
      <c r="B1346" s="1" t="s">
        <v>567</v>
      </c>
      <c r="C1346" s="118" t="s">
        <v>378</v>
      </c>
      <c r="D1346" s="5" t="str">
        <f t="shared" si="21"/>
        <v>Bucaramanga A.M18 Actividades de impresión y de producción de copias a partir de grabaciones originales</v>
      </c>
      <c r="E1346" s="118" t="s">
        <v>11</v>
      </c>
      <c r="F1346" s="118" t="s">
        <v>35</v>
      </c>
      <c r="G1346" s="126">
        <v>1.2561047118863109</v>
      </c>
    </row>
    <row r="1347" spans="1:7" hidden="1">
      <c r="A1347" s="1">
        <f>COUNTIF($B$1:B1347,$A$1)</f>
        <v>14</v>
      </c>
      <c r="B1347" s="1" t="s">
        <v>567</v>
      </c>
      <c r="C1347" s="118" t="s">
        <v>378</v>
      </c>
      <c r="D1347" s="5" t="str">
        <f t="shared" si="21"/>
        <v>Bucaramanga A.M19 Coquización, fabricación de productos de la refinación del petróleo y actividad de mezcla de combustibles</v>
      </c>
      <c r="E1347" s="118" t="s">
        <v>11</v>
      </c>
      <c r="F1347" s="118" t="s">
        <v>36</v>
      </c>
      <c r="G1347" s="126">
        <v>0.3412117850807786</v>
      </c>
    </row>
    <row r="1348" spans="1:7" hidden="1">
      <c r="A1348" s="1">
        <f>COUNTIF($B$1:B1348,$A$1)</f>
        <v>14</v>
      </c>
      <c r="B1348" s="1" t="s">
        <v>567</v>
      </c>
      <c r="C1348" s="118" t="s">
        <v>378</v>
      </c>
      <c r="D1348" s="5" t="str">
        <f t="shared" si="21"/>
        <v>Bucaramanga A.M20 Fabricación de sustancias y productos químicos</v>
      </c>
      <c r="E1348" s="118" t="s">
        <v>11</v>
      </c>
      <c r="F1348" s="118" t="s">
        <v>37</v>
      </c>
      <c r="G1348" s="126">
        <v>1.8404444794383863</v>
      </c>
    </row>
    <row r="1349" spans="1:7" hidden="1">
      <c r="A1349" s="1">
        <f>COUNTIF($B$1:B1349,$A$1)</f>
        <v>14</v>
      </c>
      <c r="B1349" s="1" t="s">
        <v>567</v>
      </c>
      <c r="C1349" s="118" t="s">
        <v>378</v>
      </c>
      <c r="D1349" s="5" t="str">
        <f t="shared" si="21"/>
        <v>Bucaramanga A.M21 Fabricación de productos farmacéuticos, sustancias químicas medicinales y productos botánicos de uso farmacéutico</v>
      </c>
      <c r="E1349" s="118" t="s">
        <v>11</v>
      </c>
      <c r="F1349" s="118" t="s">
        <v>38</v>
      </c>
      <c r="G1349" s="126">
        <v>0.74950888481671907</v>
      </c>
    </row>
    <row r="1350" spans="1:7" hidden="1">
      <c r="A1350" s="1">
        <f>COUNTIF($B$1:B1350,$A$1)</f>
        <v>14</v>
      </c>
      <c r="B1350" s="1" t="s">
        <v>567</v>
      </c>
      <c r="C1350" s="118" t="s">
        <v>378</v>
      </c>
      <c r="D1350" s="5" t="str">
        <f t="shared" si="21"/>
        <v>Bucaramanga A.M22 Fabricación de productos de caucho y de plástico</v>
      </c>
      <c r="E1350" s="118" t="s">
        <v>11</v>
      </c>
      <c r="F1350" s="118" t="s">
        <v>39</v>
      </c>
      <c r="G1350" s="126">
        <v>1.617310159104401</v>
      </c>
    </row>
    <row r="1351" spans="1:7" hidden="1">
      <c r="A1351" s="1">
        <f>COUNTIF($B$1:B1351,$A$1)</f>
        <v>14</v>
      </c>
      <c r="B1351" s="1" t="s">
        <v>567</v>
      </c>
      <c r="C1351" s="118" t="s">
        <v>378</v>
      </c>
      <c r="D1351" s="5" t="str">
        <f t="shared" ref="D1351:D1414" si="22">C1351&amp;F1351</f>
        <v>Bucaramanga A.M23 Fabricación de otros productos minerales no metálicos</v>
      </c>
      <c r="E1351" s="118" t="s">
        <v>11</v>
      </c>
      <c r="F1351" s="118" t="s">
        <v>40</v>
      </c>
      <c r="G1351" s="126">
        <v>1.5260374648488164</v>
      </c>
    </row>
    <row r="1352" spans="1:7" hidden="1">
      <c r="A1352" s="1">
        <f>COUNTIF($B$1:B1352,$A$1)</f>
        <v>14</v>
      </c>
      <c r="B1352" s="1" t="s">
        <v>567</v>
      </c>
      <c r="C1352" s="118" t="s">
        <v>378</v>
      </c>
      <c r="D1352" s="5" t="str">
        <f t="shared" si="22"/>
        <v>Bucaramanga A.M24 Fabricación de productos metalúrgicos básicos</v>
      </c>
      <c r="E1352" s="118" t="s">
        <v>11</v>
      </c>
      <c r="F1352" s="118" t="s">
        <v>41</v>
      </c>
      <c r="G1352" s="126">
        <v>7.5135567929798919E-2</v>
      </c>
    </row>
    <row r="1353" spans="1:7" hidden="1">
      <c r="A1353" s="1">
        <f>COUNTIF($B$1:B1353,$A$1)</f>
        <v>14</v>
      </c>
      <c r="B1353" s="1" t="s">
        <v>567</v>
      </c>
      <c r="C1353" s="118" t="s">
        <v>378</v>
      </c>
      <c r="D1353" s="5" t="str">
        <f t="shared" si="22"/>
        <v>Bucaramanga A.M25 Fabricación de productos elaborados de metal, excepto maquinaria y equipo</v>
      </c>
      <c r="E1353" s="118" t="s">
        <v>11</v>
      </c>
      <c r="F1353" s="118" t="s">
        <v>42</v>
      </c>
      <c r="G1353" s="126">
        <v>6.4236224108920004</v>
      </c>
    </row>
    <row r="1354" spans="1:7" hidden="1">
      <c r="A1354" s="1">
        <f>COUNTIF($B$1:B1354,$A$1)</f>
        <v>14</v>
      </c>
      <c r="B1354" s="1" t="s">
        <v>567</v>
      </c>
      <c r="C1354" s="118" t="s">
        <v>378</v>
      </c>
      <c r="D1354" s="5" t="str">
        <f t="shared" si="22"/>
        <v>Bucaramanga A.M26 Fabricación de productos informáticos, electrónicos y ópticos</v>
      </c>
      <c r="E1354" s="118" t="s">
        <v>11</v>
      </c>
      <c r="F1354" s="118" t="s">
        <v>43</v>
      </c>
      <c r="G1354" s="126">
        <v>0.46084146622358102</v>
      </c>
    </row>
    <row r="1355" spans="1:7" hidden="1">
      <c r="A1355" s="1">
        <f>COUNTIF($B$1:B1355,$A$1)</f>
        <v>14</v>
      </c>
      <c r="B1355" s="1" t="s">
        <v>567</v>
      </c>
      <c r="C1355" s="118" t="s">
        <v>378</v>
      </c>
      <c r="D1355" s="5" t="str">
        <f t="shared" si="22"/>
        <v>Bucaramanga A.M27 Fabricación de aparatos y equipo eléctrico</v>
      </c>
      <c r="E1355" s="118" t="s">
        <v>11</v>
      </c>
      <c r="F1355" s="118" t="s">
        <v>44</v>
      </c>
      <c r="G1355" s="126">
        <v>0.71689076009888431</v>
      </c>
    </row>
    <row r="1356" spans="1:7" hidden="1">
      <c r="A1356" s="1">
        <f>COUNTIF($B$1:B1356,$A$1)</f>
        <v>14</v>
      </c>
      <c r="B1356" s="1" t="s">
        <v>567</v>
      </c>
      <c r="C1356" s="118" t="s">
        <v>378</v>
      </c>
      <c r="D1356" s="5" t="str">
        <f t="shared" si="22"/>
        <v>Bucaramanga A.M28 Fabricación de maquinaria y equipo n.c.p.</v>
      </c>
      <c r="E1356" s="118" t="s">
        <v>11</v>
      </c>
      <c r="F1356" s="118" t="s">
        <v>45</v>
      </c>
      <c r="G1356" s="126">
        <v>1.5401508312545142</v>
      </c>
    </row>
    <row r="1357" spans="1:7" hidden="1">
      <c r="A1357" s="1">
        <f>COUNTIF($B$1:B1357,$A$1)</f>
        <v>14</v>
      </c>
      <c r="B1357" s="1" t="s">
        <v>567</v>
      </c>
      <c r="C1357" s="118" t="s">
        <v>378</v>
      </c>
      <c r="D1357" s="5" t="str">
        <f t="shared" si="22"/>
        <v>Bucaramanga A.M29 Fabricación de vehículos automotores, remolques y semirremolques</v>
      </c>
      <c r="E1357" s="118" t="s">
        <v>11</v>
      </c>
      <c r="F1357" s="118" t="s">
        <v>46</v>
      </c>
      <c r="G1357" s="126">
        <v>1.3778685849120302</v>
      </c>
    </row>
    <row r="1358" spans="1:7" hidden="1">
      <c r="A1358" s="1">
        <f>COUNTIF($B$1:B1358,$A$1)</f>
        <v>14</v>
      </c>
      <c r="B1358" s="1" t="s">
        <v>567</v>
      </c>
      <c r="C1358" s="118" t="s">
        <v>378</v>
      </c>
      <c r="D1358" s="5" t="str">
        <f t="shared" si="22"/>
        <v>Bucaramanga A.M30 Fabricación de otros tipos de equipo de transporte</v>
      </c>
      <c r="E1358" s="118" t="s">
        <v>11</v>
      </c>
      <c r="F1358" s="118" t="s">
        <v>47</v>
      </c>
      <c r="G1358" s="126">
        <v>0.18430826923676547</v>
      </c>
    </row>
    <row r="1359" spans="1:7" hidden="1">
      <c r="A1359" s="1">
        <f>COUNTIF($B$1:B1359,$A$1)</f>
        <v>14</v>
      </c>
      <c r="B1359" s="1" t="s">
        <v>567</v>
      </c>
      <c r="C1359" s="118" t="s">
        <v>378</v>
      </c>
      <c r="D1359" s="5" t="str">
        <f t="shared" si="22"/>
        <v>Bucaramanga A.M31 Fabricación de muebles, colchones y somieres</v>
      </c>
      <c r="E1359" s="118" t="s">
        <v>11</v>
      </c>
      <c r="F1359" s="118" t="s">
        <v>48</v>
      </c>
      <c r="G1359" s="126">
        <v>5.5345006119937876</v>
      </c>
    </row>
    <row r="1360" spans="1:7" hidden="1">
      <c r="A1360" s="1">
        <f>COUNTIF($B$1:B1360,$A$1)</f>
        <v>14</v>
      </c>
      <c r="B1360" s="1" t="s">
        <v>567</v>
      </c>
      <c r="C1360" s="118" t="s">
        <v>378</v>
      </c>
      <c r="D1360" s="5" t="str">
        <f t="shared" si="22"/>
        <v>Bucaramanga A.M32 Otras industrias manufactureras</v>
      </c>
      <c r="E1360" s="118" t="s">
        <v>11</v>
      </c>
      <c r="F1360" s="118" t="s">
        <v>49</v>
      </c>
      <c r="G1360" s="126">
        <v>5.4199737893461704</v>
      </c>
    </row>
    <row r="1361" spans="1:7" hidden="1">
      <c r="A1361" s="1">
        <f>COUNTIF($B$1:B1361,$A$1)</f>
        <v>14</v>
      </c>
      <c r="B1361" s="1" t="s">
        <v>567</v>
      </c>
      <c r="C1361" s="118" t="s">
        <v>378</v>
      </c>
      <c r="D1361" s="5" t="str">
        <f t="shared" si="22"/>
        <v>Bucaramanga A.M33 Instalación, mantenimiento y reparación especializado de maquinaria y equipo</v>
      </c>
      <c r="E1361" s="118" t="s">
        <v>11</v>
      </c>
      <c r="F1361" s="118" t="s">
        <v>50</v>
      </c>
      <c r="G1361" s="126">
        <v>1.5265177737262097</v>
      </c>
    </row>
    <row r="1362" spans="1:7" hidden="1">
      <c r="A1362" s="1">
        <f>COUNTIF($B$1:B1362,$A$1)</f>
        <v>14</v>
      </c>
      <c r="B1362" s="1" t="s">
        <v>568</v>
      </c>
      <c r="C1362" s="118" t="s">
        <v>378</v>
      </c>
      <c r="D1362" s="5" t="str">
        <f t="shared" si="22"/>
        <v>Bucaramanga A.M58 Actividades de edición</v>
      </c>
      <c r="E1362" s="118" t="s">
        <v>12</v>
      </c>
      <c r="F1362" s="118" t="s">
        <v>69</v>
      </c>
      <c r="G1362" s="126">
        <v>0.68622687848775732</v>
      </c>
    </row>
    <row r="1363" spans="1:7" hidden="1">
      <c r="A1363" s="1">
        <f>COUNTIF($B$1:B1363,$A$1)</f>
        <v>14</v>
      </c>
      <c r="B1363" s="1" t="s">
        <v>568</v>
      </c>
      <c r="C1363" s="118" t="s">
        <v>378</v>
      </c>
      <c r="D1363" s="5" t="str">
        <f t="shared" si="22"/>
        <v>Bucaramanga A.M59 Actividades cinematográficas, de video y producción de programas de televisión, grabación de sonido y edición de música</v>
      </c>
      <c r="E1363" s="118" t="s">
        <v>12</v>
      </c>
      <c r="F1363" s="118" t="s">
        <v>70</v>
      </c>
      <c r="G1363" s="126">
        <v>0.41580422194173494</v>
      </c>
    </row>
    <row r="1364" spans="1:7" hidden="1">
      <c r="A1364" s="1">
        <f>COUNTIF($B$1:B1364,$A$1)</f>
        <v>14</v>
      </c>
      <c r="B1364" s="1" t="s">
        <v>568</v>
      </c>
      <c r="C1364" s="118" t="s">
        <v>378</v>
      </c>
      <c r="D1364" s="5" t="str">
        <f t="shared" si="22"/>
        <v>Bucaramanga A.M60 Actividades de programación, transmisión y/o difusión</v>
      </c>
      <c r="E1364" s="118" t="s">
        <v>12</v>
      </c>
      <c r="F1364" s="118" t="s">
        <v>71</v>
      </c>
      <c r="G1364" s="126">
        <v>0.1483515161219329</v>
      </c>
    </row>
    <row r="1365" spans="1:7" hidden="1">
      <c r="A1365" s="1">
        <f>COUNTIF($B$1:B1365,$A$1)</f>
        <v>14</v>
      </c>
      <c r="B1365" s="1" t="s">
        <v>568</v>
      </c>
      <c r="C1365" s="118" t="s">
        <v>378</v>
      </c>
      <c r="D1365" s="5" t="str">
        <f t="shared" si="22"/>
        <v>Bucaramanga A.M61 Telecomunicaciones</v>
      </c>
      <c r="E1365" s="118" t="s">
        <v>12</v>
      </c>
      <c r="F1365" s="118" t="s">
        <v>72</v>
      </c>
      <c r="G1365" s="126">
        <v>5.7025963090666929</v>
      </c>
    </row>
    <row r="1366" spans="1:7" hidden="1">
      <c r="A1366" s="1">
        <f>COUNTIF($B$1:B1366,$A$1)</f>
        <v>14</v>
      </c>
      <c r="B1366" s="1" t="s">
        <v>568</v>
      </c>
      <c r="C1366" s="118" t="s">
        <v>378</v>
      </c>
      <c r="D1366" s="5" t="str">
        <f t="shared" si="22"/>
        <v>Bucaramanga A.M62 Desarrollo de sistemas informáticos (planificación, análisis, diseño, programación, pruebas), consultoría informática y actividades relacionadas</v>
      </c>
      <c r="E1366" s="118" t="s">
        <v>12</v>
      </c>
      <c r="F1366" s="118" t="s">
        <v>73</v>
      </c>
      <c r="G1366" s="126">
        <v>1.9640931111791655</v>
      </c>
    </row>
    <row r="1367" spans="1:7" hidden="1">
      <c r="A1367" s="1">
        <f>COUNTIF($B$1:B1367,$A$1)</f>
        <v>14</v>
      </c>
      <c r="B1367" s="1" t="s">
        <v>568</v>
      </c>
      <c r="C1367" s="118" t="s">
        <v>378</v>
      </c>
      <c r="D1367" s="5" t="str">
        <f t="shared" si="22"/>
        <v>Bucaramanga A.M63 Actividades de servicios de información</v>
      </c>
      <c r="E1367" s="118" t="s">
        <v>12</v>
      </c>
      <c r="F1367" s="118" t="s">
        <v>74</v>
      </c>
      <c r="G1367" s="126">
        <v>0.22044990666693401</v>
      </c>
    </row>
    <row r="1368" spans="1:7" hidden="1">
      <c r="A1368" s="1">
        <f>COUNTIF($B$1:B1368,$A$1)</f>
        <v>14</v>
      </c>
      <c r="B1368" s="1" t="s">
        <v>569</v>
      </c>
      <c r="C1368" s="118" t="s">
        <v>378</v>
      </c>
      <c r="D1368" s="5" t="str">
        <f t="shared" si="22"/>
        <v>Bucaramanga A.M35 Suministro de electricidad, gas, vapor y aire acondicionado</v>
      </c>
      <c r="E1368" s="118" t="s">
        <v>14</v>
      </c>
      <c r="F1368" s="118" t="s">
        <v>51</v>
      </c>
      <c r="G1368" s="126">
        <v>2.0389643288151835</v>
      </c>
    </row>
    <row r="1369" spans="1:7" hidden="1">
      <c r="A1369" s="1">
        <f>COUNTIF($B$1:B1369,$A$1)</f>
        <v>14</v>
      </c>
      <c r="B1369" s="1" t="s">
        <v>569</v>
      </c>
      <c r="C1369" s="118" t="s">
        <v>378</v>
      </c>
      <c r="D1369" s="5" t="str">
        <f t="shared" si="22"/>
        <v>Bucaramanga A.M36 Captación, tratamiento y distribución de agua</v>
      </c>
      <c r="E1369" s="118" t="s">
        <v>14</v>
      </c>
      <c r="F1369" s="118" t="s">
        <v>52</v>
      </c>
      <c r="G1369" s="126">
        <v>0.87830557181217417</v>
      </c>
    </row>
    <row r="1370" spans="1:7" hidden="1">
      <c r="A1370" s="1">
        <f>COUNTIF($B$1:B1370,$A$1)</f>
        <v>14</v>
      </c>
      <c r="B1370" s="1" t="s">
        <v>569</v>
      </c>
      <c r="C1370" s="118" t="s">
        <v>378</v>
      </c>
      <c r="D1370" s="5" t="str">
        <f t="shared" si="22"/>
        <v>Bucaramanga A.M37 Evacuación y tratamiento de aguas residuales</v>
      </c>
      <c r="E1370" s="118" t="s">
        <v>14</v>
      </c>
      <c r="F1370" s="118" t="s">
        <v>53</v>
      </c>
      <c r="G1370" s="126">
        <v>0.17950548759338536</v>
      </c>
    </row>
    <row r="1371" spans="1:7" hidden="1">
      <c r="A1371" s="1">
        <f>COUNTIF($B$1:B1371,$A$1)</f>
        <v>14</v>
      </c>
      <c r="B1371" s="1" t="s">
        <v>569</v>
      </c>
      <c r="C1371" s="118" t="s">
        <v>378</v>
      </c>
      <c r="D1371" s="5" t="str">
        <f t="shared" si="22"/>
        <v>Bucaramanga A.M38 Recolección, tratamiento y disposición de desechos, recuperación de materiales</v>
      </c>
      <c r="E1371" s="118" t="s">
        <v>14</v>
      </c>
      <c r="F1371" s="118" t="s">
        <v>54</v>
      </c>
      <c r="G1371" s="126">
        <v>2.5919394368446147</v>
      </c>
    </row>
    <row r="1372" spans="1:7" hidden="1">
      <c r="A1372" s="1">
        <f>COUNTIF($B$1:B1372,$A$1)</f>
        <v>14</v>
      </c>
      <c r="B1372" s="1" t="s">
        <v>570</v>
      </c>
      <c r="C1372" s="118" t="s">
        <v>378</v>
      </c>
      <c r="D1372" s="5" t="str">
        <f t="shared" si="22"/>
        <v>Bucaramanga A.M49 Transporte terrestre; transporte por tuberías</v>
      </c>
      <c r="E1372" s="118" t="s">
        <v>15</v>
      </c>
      <c r="F1372" s="118" t="s">
        <v>62</v>
      </c>
      <c r="G1372" s="126">
        <v>35.062174061409699</v>
      </c>
    </row>
    <row r="1373" spans="1:7" hidden="1">
      <c r="A1373" s="1">
        <f>COUNTIF($B$1:B1373,$A$1)</f>
        <v>14</v>
      </c>
      <c r="B1373" s="1" t="s">
        <v>570</v>
      </c>
      <c r="C1373" s="118" t="s">
        <v>378</v>
      </c>
      <c r="D1373" s="5" t="str">
        <f t="shared" si="22"/>
        <v>Bucaramanga A.M51 Transporte aéreo</v>
      </c>
      <c r="E1373" s="118" t="s">
        <v>15</v>
      </c>
      <c r="F1373" s="118" t="s">
        <v>64</v>
      </c>
      <c r="G1373" s="126">
        <v>0.22364899077400036</v>
      </c>
    </row>
    <row r="1374" spans="1:7" hidden="1">
      <c r="A1374" s="1">
        <f>COUNTIF($B$1:B1374,$A$1)</f>
        <v>14</v>
      </c>
      <c r="B1374" s="1" t="s">
        <v>570</v>
      </c>
      <c r="C1374" s="118" t="s">
        <v>378</v>
      </c>
      <c r="D1374" s="5" t="str">
        <f t="shared" si="22"/>
        <v>Bucaramanga A.M52 Almacenamiento y actividades complementarias al transporte</v>
      </c>
      <c r="E1374" s="118" t="s">
        <v>15</v>
      </c>
      <c r="F1374" s="118" t="s">
        <v>65</v>
      </c>
      <c r="G1374" s="126">
        <v>4.9634819478873693</v>
      </c>
    </row>
    <row r="1375" spans="1:7" hidden="1">
      <c r="A1375" s="1">
        <f>COUNTIF($B$1:B1375,$A$1)</f>
        <v>14</v>
      </c>
      <c r="B1375" s="1" t="s">
        <v>570</v>
      </c>
      <c r="C1375" s="118" t="s">
        <v>378</v>
      </c>
      <c r="D1375" s="5" t="str">
        <f t="shared" si="22"/>
        <v>Bucaramanga A.M53 Correo y servicios de mensajería</v>
      </c>
      <c r="E1375" s="118" t="s">
        <v>15</v>
      </c>
      <c r="F1375" s="118" t="s">
        <v>66</v>
      </c>
      <c r="G1375" s="126">
        <v>7.557805439090596</v>
      </c>
    </row>
    <row r="1376" spans="1:7" hidden="1">
      <c r="A1376" s="1">
        <f>COUNTIF($B$1:B1376,$A$1)</f>
        <v>14</v>
      </c>
      <c r="B1376" s="1" t="s">
        <v>571</v>
      </c>
      <c r="C1376" s="118" t="s">
        <v>379</v>
      </c>
      <c r="D1376" s="5" t="str">
        <f t="shared" si="22"/>
        <v>Sincelejo68 Actividades inmobiliarias</v>
      </c>
      <c r="E1376" s="118" t="s">
        <v>3</v>
      </c>
      <c r="F1376" s="118" t="s">
        <v>78</v>
      </c>
      <c r="G1376" s="126">
        <v>0.68853560633073541</v>
      </c>
    </row>
    <row r="1377" spans="1:7" hidden="1">
      <c r="A1377" s="1">
        <f>COUNTIF($B$1:B1377,$A$1)</f>
        <v>14</v>
      </c>
      <c r="B1377" s="1" t="s">
        <v>572</v>
      </c>
      <c r="C1377" s="118" t="s">
        <v>379</v>
      </c>
      <c r="D1377" s="5" t="str">
        <f t="shared" si="22"/>
        <v>Sincelejo90 Actividades creativas, artísticas y de entretenimiento</v>
      </c>
      <c r="E1377" s="118" t="s">
        <v>1</v>
      </c>
      <c r="F1377" s="118" t="s">
        <v>97</v>
      </c>
      <c r="G1377" s="126">
        <v>0.33740035173077526</v>
      </c>
    </row>
    <row r="1378" spans="1:7" hidden="1">
      <c r="A1378" s="1">
        <f>COUNTIF($B$1:B1378,$A$1)</f>
        <v>14</v>
      </c>
      <c r="B1378" s="1" t="s">
        <v>572</v>
      </c>
      <c r="C1378" s="118" t="s">
        <v>379</v>
      </c>
      <c r="D1378" s="5" t="str">
        <f t="shared" si="22"/>
        <v>Sincelejo91 Actividades de bibliotecas, archivos, museos y otras actividades culturales</v>
      </c>
      <c r="E1378" s="118" t="s">
        <v>1</v>
      </c>
      <c r="F1378" s="118" t="s">
        <v>98</v>
      </c>
      <c r="G1378" s="126">
        <v>2.1821376832301849E-2</v>
      </c>
    </row>
    <row r="1379" spans="1:7" hidden="1">
      <c r="A1379" s="1">
        <f>COUNTIF($B$1:B1379,$A$1)</f>
        <v>14</v>
      </c>
      <c r="B1379" s="1" t="s">
        <v>572</v>
      </c>
      <c r="C1379" s="118" t="s">
        <v>379</v>
      </c>
      <c r="D1379" s="5" t="str">
        <f t="shared" si="22"/>
        <v>Sincelejo92 Actividades de juegos de azar y apuestas</v>
      </c>
      <c r="E1379" s="118" t="s">
        <v>1</v>
      </c>
      <c r="F1379" s="118" t="s">
        <v>99</v>
      </c>
      <c r="G1379" s="126">
        <v>0.70641389576243518</v>
      </c>
    </row>
    <row r="1380" spans="1:7" hidden="1">
      <c r="A1380" s="1">
        <f>COUNTIF($B$1:B1380,$A$1)</f>
        <v>14</v>
      </c>
      <c r="B1380" s="1" t="s">
        <v>572</v>
      </c>
      <c r="C1380" s="118" t="s">
        <v>379</v>
      </c>
      <c r="D1380" s="5" t="str">
        <f t="shared" si="22"/>
        <v>Sincelejo93 Actividades deportivas y actividades recreativas y de esparcimiento</v>
      </c>
      <c r="E1380" s="118" t="s">
        <v>1</v>
      </c>
      <c r="F1380" s="118" t="s">
        <v>100</v>
      </c>
      <c r="G1380" s="126">
        <v>0.66014267880784405</v>
      </c>
    </row>
    <row r="1381" spans="1:7" hidden="1">
      <c r="A1381" s="1">
        <f>COUNTIF($B$1:B1381,$A$1)</f>
        <v>14</v>
      </c>
      <c r="B1381" s="1" t="s">
        <v>572</v>
      </c>
      <c r="C1381" s="118" t="s">
        <v>379</v>
      </c>
      <c r="D1381" s="5" t="str">
        <f t="shared" si="22"/>
        <v>Sincelejo94 Actividades de asociaciones</v>
      </c>
      <c r="E1381" s="118" t="s">
        <v>1</v>
      </c>
      <c r="F1381" s="118" t="s">
        <v>101</v>
      </c>
      <c r="G1381" s="126">
        <v>1.1965010286488866</v>
      </c>
    </row>
    <row r="1382" spans="1:7" hidden="1">
      <c r="A1382" s="1">
        <f>COUNTIF($B$1:B1382,$A$1)</f>
        <v>14</v>
      </c>
      <c r="B1382" s="1" t="s">
        <v>572</v>
      </c>
      <c r="C1382" s="118" t="s">
        <v>379</v>
      </c>
      <c r="D1382" s="5" t="str">
        <f t="shared" si="22"/>
        <v>Sincelejo95 Mantenimiento y reparación de computadores, efectos personales y enseres domésticos</v>
      </c>
      <c r="E1382" s="118" t="s">
        <v>1</v>
      </c>
      <c r="F1382" s="118" t="s">
        <v>102</v>
      </c>
      <c r="G1382" s="126">
        <v>1.8598830289238046</v>
      </c>
    </row>
    <row r="1383" spans="1:7" hidden="1">
      <c r="A1383" s="1">
        <f>COUNTIF($B$1:B1383,$A$1)</f>
        <v>14</v>
      </c>
      <c r="B1383" s="1" t="s">
        <v>572</v>
      </c>
      <c r="C1383" s="118" t="s">
        <v>379</v>
      </c>
      <c r="D1383" s="5" t="str">
        <f t="shared" si="22"/>
        <v>Sincelejo96 Otras actividades de servicios personales</v>
      </c>
      <c r="E1383" s="118" t="s">
        <v>1</v>
      </c>
      <c r="F1383" s="118" t="s">
        <v>103</v>
      </c>
      <c r="G1383" s="126">
        <v>4.8266250840134015</v>
      </c>
    </row>
    <row r="1384" spans="1:7" hidden="1">
      <c r="A1384" s="1">
        <f>COUNTIF($B$1:B1384,$A$1)</f>
        <v>14</v>
      </c>
      <c r="B1384" s="1" t="s">
        <v>572</v>
      </c>
      <c r="C1384" s="118" t="s">
        <v>379</v>
      </c>
      <c r="D1384" s="5" t="str">
        <f t="shared" si="22"/>
        <v>Sincelejo97 Actividades de los hogares individuales como empleadores de personal doméstico</v>
      </c>
      <c r="E1384" s="118" t="s">
        <v>1</v>
      </c>
      <c r="F1384" s="118" t="s">
        <v>104</v>
      </c>
      <c r="G1384" s="126">
        <v>6.3940058947499834</v>
      </c>
    </row>
    <row r="1385" spans="1:7" hidden="1">
      <c r="A1385" s="1">
        <f>COUNTIF($B$1:B1385,$A$1)</f>
        <v>14</v>
      </c>
      <c r="B1385" s="1" t="s">
        <v>572</v>
      </c>
      <c r="C1385" s="118" t="s">
        <v>379</v>
      </c>
      <c r="D1385" s="5" t="str">
        <f t="shared" si="22"/>
        <v>Sincelejo99 Actividades de organizaciones y entidades extraterritoriales</v>
      </c>
      <c r="E1385" s="118" t="s">
        <v>1</v>
      </c>
      <c r="F1385" s="118" t="s">
        <v>105</v>
      </c>
      <c r="G1385" s="126">
        <v>4.0734685780024156E-2</v>
      </c>
    </row>
    <row r="1386" spans="1:7" hidden="1">
      <c r="A1386" s="1">
        <f>COUNTIF($B$1:B1386,$A$1)</f>
        <v>14</v>
      </c>
      <c r="B1386" s="1" t="s">
        <v>573</v>
      </c>
      <c r="C1386" s="118" t="s">
        <v>379</v>
      </c>
      <c r="D1386" s="5" t="str">
        <f t="shared" si="22"/>
        <v>Sincelejo64 Actividades de servicios financieros, excepto las de seguros y de pensiones</v>
      </c>
      <c r="E1386" s="118" t="s">
        <v>2</v>
      </c>
      <c r="F1386" s="118" t="s">
        <v>75</v>
      </c>
      <c r="G1386" s="126">
        <v>1.5142794737285392</v>
      </c>
    </row>
    <row r="1387" spans="1:7" hidden="1">
      <c r="A1387" s="1">
        <f>COUNTIF($B$1:B1387,$A$1)</f>
        <v>14</v>
      </c>
      <c r="B1387" s="1" t="s">
        <v>573</v>
      </c>
      <c r="C1387" s="118" t="s">
        <v>379</v>
      </c>
      <c r="D1387" s="5" t="str">
        <f t="shared" si="22"/>
        <v>Sincelejo65 Seguros (incluso el reaseguro), seguros sociales y fondos de pensiones, excepto la seguridad social</v>
      </c>
      <c r="E1387" s="118" t="s">
        <v>2</v>
      </c>
      <c r="F1387" s="118" t="s">
        <v>76</v>
      </c>
      <c r="G1387" s="126">
        <v>0.18650486358188334</v>
      </c>
    </row>
    <row r="1388" spans="1:7" hidden="1">
      <c r="A1388" s="1">
        <f>COUNTIF($B$1:B1388,$A$1)</f>
        <v>14</v>
      </c>
      <c r="B1388" s="1" t="s">
        <v>573</v>
      </c>
      <c r="C1388" s="118" t="s">
        <v>379</v>
      </c>
      <c r="D1388" s="5" t="str">
        <f t="shared" si="22"/>
        <v>Sincelejo66 Actividades auxiliares de las actividades de servicios financieros</v>
      </c>
      <c r="E1388" s="118" t="s">
        <v>2</v>
      </c>
      <c r="F1388" s="118" t="s">
        <v>77</v>
      </c>
      <c r="G1388" s="126">
        <v>5.217668411839959E-2</v>
      </c>
    </row>
    <row r="1389" spans="1:7" hidden="1">
      <c r="A1389" s="1">
        <f>COUNTIF($B$1:B1389,$A$1)</f>
        <v>14</v>
      </c>
      <c r="B1389" s="1" t="s">
        <v>574</v>
      </c>
      <c r="C1389" s="118" t="s">
        <v>379</v>
      </c>
      <c r="D1389" s="5" t="str">
        <f t="shared" si="22"/>
        <v>Sincelejo69 Actividades jurídicas y de contabilidad</v>
      </c>
      <c r="E1389" s="118" t="s">
        <v>4</v>
      </c>
      <c r="F1389" s="118" t="s">
        <v>79</v>
      </c>
      <c r="G1389" s="126">
        <v>1.372715611110962</v>
      </c>
    </row>
    <row r="1390" spans="1:7" hidden="1">
      <c r="A1390" s="1">
        <f>COUNTIF($B$1:B1390,$A$1)</f>
        <v>14</v>
      </c>
      <c r="B1390" s="1" t="s">
        <v>574</v>
      </c>
      <c r="C1390" s="118" t="s">
        <v>379</v>
      </c>
      <c r="D1390" s="5" t="str">
        <f t="shared" si="22"/>
        <v>Sincelejo70 Actividades de administración empresarial; actividades de consultoría de gestión</v>
      </c>
      <c r="E1390" s="118" t="s">
        <v>4</v>
      </c>
      <c r="F1390" s="118" t="s">
        <v>80</v>
      </c>
      <c r="G1390" s="126">
        <v>0.21602691869757198</v>
      </c>
    </row>
    <row r="1391" spans="1:7" hidden="1">
      <c r="A1391" s="1">
        <f>COUNTIF($B$1:B1391,$A$1)</f>
        <v>14</v>
      </c>
      <c r="B1391" s="1" t="s">
        <v>574</v>
      </c>
      <c r="C1391" s="118" t="s">
        <v>379</v>
      </c>
      <c r="D1391" s="5" t="str">
        <f t="shared" si="22"/>
        <v>Sincelejo71 Actividades de arquitectura e ingeniería; ensayos y análisis técnicos</v>
      </c>
      <c r="E1391" s="118" t="s">
        <v>4</v>
      </c>
      <c r="F1391" s="118" t="s">
        <v>81</v>
      </c>
      <c r="G1391" s="126">
        <v>0.42050229814348361</v>
      </c>
    </row>
    <row r="1392" spans="1:7" hidden="1">
      <c r="A1392" s="1">
        <f>COUNTIF($B$1:B1392,$A$1)</f>
        <v>14</v>
      </c>
      <c r="B1392" s="1" t="s">
        <v>574</v>
      </c>
      <c r="C1392" s="118" t="s">
        <v>379</v>
      </c>
      <c r="D1392" s="5" t="str">
        <f t="shared" si="22"/>
        <v>Sincelejo73 Publicidad y estudios de mercado</v>
      </c>
      <c r="E1392" s="118" t="s">
        <v>4</v>
      </c>
      <c r="F1392" s="118" t="s">
        <v>83</v>
      </c>
      <c r="G1392" s="126">
        <v>0.32823777913005542</v>
      </c>
    </row>
    <row r="1393" spans="1:7" hidden="1">
      <c r="A1393" s="1">
        <f>COUNTIF($B$1:B1393,$A$1)</f>
        <v>14</v>
      </c>
      <c r="B1393" s="1" t="s">
        <v>574</v>
      </c>
      <c r="C1393" s="118" t="s">
        <v>379</v>
      </c>
      <c r="D1393" s="5" t="str">
        <f t="shared" si="22"/>
        <v>Sincelejo74 Otras actividades profesionales, científicas y técnicas</v>
      </c>
      <c r="E1393" s="118" t="s">
        <v>4</v>
      </c>
      <c r="F1393" s="118" t="s">
        <v>84</v>
      </c>
      <c r="G1393" s="126">
        <v>0.36570904310378616</v>
      </c>
    </row>
    <row r="1394" spans="1:7" hidden="1">
      <c r="A1394" s="1">
        <f>COUNTIF($B$1:B1394,$A$1)</f>
        <v>14</v>
      </c>
      <c r="B1394" s="1" t="s">
        <v>574</v>
      </c>
      <c r="C1394" s="118" t="s">
        <v>379</v>
      </c>
      <c r="D1394" s="5" t="str">
        <f t="shared" si="22"/>
        <v>Sincelejo75 Actividades veterinarias</v>
      </c>
      <c r="E1394" s="118" t="s">
        <v>4</v>
      </c>
      <c r="F1394" s="118" t="s">
        <v>85</v>
      </c>
      <c r="G1394" s="126">
        <v>3.615161554726079E-2</v>
      </c>
    </row>
    <row r="1395" spans="1:7" hidden="1">
      <c r="A1395" s="1">
        <f>COUNTIF($B$1:B1395,$A$1)</f>
        <v>14</v>
      </c>
      <c r="B1395" s="1" t="s">
        <v>574</v>
      </c>
      <c r="C1395" s="118" t="s">
        <v>379</v>
      </c>
      <c r="D1395" s="5" t="str">
        <f t="shared" si="22"/>
        <v>Sincelejo77 Actividades de alquiler y arrendamiento</v>
      </c>
      <c r="E1395" s="118" t="s">
        <v>4</v>
      </c>
      <c r="F1395" s="118" t="s">
        <v>86</v>
      </c>
      <c r="G1395" s="126">
        <v>0.27680429052981392</v>
      </c>
    </row>
    <row r="1396" spans="1:7" hidden="1">
      <c r="A1396" s="1">
        <f>COUNTIF($B$1:B1396,$A$1)</f>
        <v>14</v>
      </c>
      <c r="B1396" s="1" t="s">
        <v>574</v>
      </c>
      <c r="C1396" s="118" t="s">
        <v>379</v>
      </c>
      <c r="D1396" s="5" t="str">
        <f t="shared" si="22"/>
        <v>Sincelejo78 Actividades de empleo</v>
      </c>
      <c r="E1396" s="118" t="s">
        <v>4</v>
      </c>
      <c r="F1396" s="118" t="s">
        <v>87</v>
      </c>
      <c r="G1396" s="126">
        <v>1.3017827193663062E-2</v>
      </c>
    </row>
    <row r="1397" spans="1:7" hidden="1">
      <c r="A1397" s="1">
        <f>COUNTIF($B$1:B1397,$A$1)</f>
        <v>14</v>
      </c>
      <c r="B1397" s="1" t="s">
        <v>574</v>
      </c>
      <c r="C1397" s="118" t="s">
        <v>379</v>
      </c>
      <c r="D1397" s="5" t="str">
        <f t="shared" si="22"/>
        <v>Sincelejo79 Actividades de las agencias de viajes, operadores turísticos, servicios de reserva y actividades relacionadas</v>
      </c>
      <c r="E1397" s="118" t="s">
        <v>4</v>
      </c>
      <c r="F1397" s="118" t="s">
        <v>88</v>
      </c>
      <c r="G1397" s="126">
        <v>3.3452091390524318E-2</v>
      </c>
    </row>
    <row r="1398" spans="1:7" hidden="1">
      <c r="A1398" s="1">
        <f>COUNTIF($B$1:B1398,$A$1)</f>
        <v>14</v>
      </c>
      <c r="B1398" s="1" t="s">
        <v>574</v>
      </c>
      <c r="C1398" s="118" t="s">
        <v>379</v>
      </c>
      <c r="D1398" s="5" t="str">
        <f t="shared" si="22"/>
        <v>Sincelejo80 Actividades de seguridad e investigación privada</v>
      </c>
      <c r="E1398" s="118" t="s">
        <v>4</v>
      </c>
      <c r="F1398" s="118" t="s">
        <v>89</v>
      </c>
      <c r="G1398" s="126">
        <v>0.45709145497603099</v>
      </c>
    </row>
    <row r="1399" spans="1:7" hidden="1">
      <c r="A1399" s="1">
        <f>COUNTIF($B$1:B1399,$A$1)</f>
        <v>14</v>
      </c>
      <c r="B1399" s="1" t="s">
        <v>574</v>
      </c>
      <c r="C1399" s="118" t="s">
        <v>379</v>
      </c>
      <c r="D1399" s="5" t="str">
        <f t="shared" si="22"/>
        <v>Sincelejo81 Actividades de servicios a edificios y paisajismo (jardines, zonas verdes)</v>
      </c>
      <c r="E1399" s="118" t="s">
        <v>4</v>
      </c>
      <c r="F1399" s="118" t="s">
        <v>90</v>
      </c>
      <c r="G1399" s="126">
        <v>1.5956886060550617</v>
      </c>
    </row>
    <row r="1400" spans="1:7" hidden="1">
      <c r="A1400" s="1">
        <f>COUNTIF($B$1:B1400,$A$1)</f>
        <v>14</v>
      </c>
      <c r="B1400" s="1" t="s">
        <v>574</v>
      </c>
      <c r="C1400" s="118" t="s">
        <v>379</v>
      </c>
      <c r="D1400" s="5" t="str">
        <f t="shared" si="22"/>
        <v>Sincelejo82 Actividades administrativas y de apoyo de oficina y otras actividades de apoyo a las empresas</v>
      </c>
      <c r="E1400" s="118" t="s">
        <v>4</v>
      </c>
      <c r="F1400" s="118" t="s">
        <v>91</v>
      </c>
      <c r="G1400" s="126">
        <v>0.5801454055850771</v>
      </c>
    </row>
    <row r="1401" spans="1:7" hidden="1">
      <c r="A1401" s="1">
        <f>COUNTIF($B$1:B1401,$A$1)</f>
        <v>14</v>
      </c>
      <c r="B1401" s="1" t="s">
        <v>575</v>
      </c>
      <c r="C1401" s="118" t="s">
        <v>379</v>
      </c>
      <c r="D1401" s="5" t="str">
        <f t="shared" si="22"/>
        <v>Sincelejo84 Administración pública y defensa; planes de seguridad social de afiliación obligatoria</v>
      </c>
      <c r="E1401" s="118" t="s">
        <v>5</v>
      </c>
      <c r="F1401" s="118" t="s">
        <v>92</v>
      </c>
      <c r="G1401" s="126">
        <v>4.2624785090653523</v>
      </c>
    </row>
    <row r="1402" spans="1:7" hidden="1">
      <c r="A1402" s="1">
        <f>COUNTIF($B$1:B1402,$A$1)</f>
        <v>14</v>
      </c>
      <c r="B1402" s="1" t="s">
        <v>575</v>
      </c>
      <c r="C1402" s="118" t="s">
        <v>379</v>
      </c>
      <c r="D1402" s="5" t="str">
        <f t="shared" si="22"/>
        <v>Sincelejo85 Educación</v>
      </c>
      <c r="E1402" s="118" t="s">
        <v>5</v>
      </c>
      <c r="F1402" s="118" t="s">
        <v>93</v>
      </c>
      <c r="G1402" s="126">
        <v>6.8771979435464585</v>
      </c>
    </row>
    <row r="1403" spans="1:7" hidden="1">
      <c r="A1403" s="1">
        <f>COUNTIF($B$1:B1403,$A$1)</f>
        <v>14</v>
      </c>
      <c r="B1403" s="1" t="s">
        <v>575</v>
      </c>
      <c r="C1403" s="118" t="s">
        <v>379</v>
      </c>
      <c r="D1403" s="5" t="str">
        <f t="shared" si="22"/>
        <v>Sincelejo86 Actividades de atención de la salud humana</v>
      </c>
      <c r="E1403" s="118" t="s">
        <v>5</v>
      </c>
      <c r="F1403" s="118" t="s">
        <v>94</v>
      </c>
      <c r="G1403" s="126">
        <v>5.5431830471739918</v>
      </c>
    </row>
    <row r="1404" spans="1:7" hidden="1">
      <c r="A1404" s="1">
        <f>COUNTIF($B$1:B1404,$A$1)</f>
        <v>14</v>
      </c>
      <c r="B1404" s="1" t="s">
        <v>575</v>
      </c>
      <c r="C1404" s="118" t="s">
        <v>379</v>
      </c>
      <c r="D1404" s="5" t="str">
        <f t="shared" si="22"/>
        <v>Sincelejo87 Actividades de atención residencial medicalizada</v>
      </c>
      <c r="E1404" s="118" t="s">
        <v>5</v>
      </c>
      <c r="F1404" s="118" t="s">
        <v>95</v>
      </c>
      <c r="G1404" s="126">
        <v>2.5931681802212652E-2</v>
      </c>
    </row>
    <row r="1405" spans="1:7" hidden="1">
      <c r="A1405" s="1">
        <f>COUNTIF($B$1:B1405,$A$1)</f>
        <v>14</v>
      </c>
      <c r="B1405" s="1" t="s">
        <v>575</v>
      </c>
      <c r="C1405" s="118" t="s">
        <v>379</v>
      </c>
      <c r="D1405" s="5" t="str">
        <f t="shared" si="22"/>
        <v>Sincelejo88 Actividades de asistencia social sin alojamiento</v>
      </c>
      <c r="E1405" s="118" t="s">
        <v>5</v>
      </c>
      <c r="F1405" s="118" t="s">
        <v>96</v>
      </c>
      <c r="G1405" s="126">
        <v>1.4072273664834996</v>
      </c>
    </row>
    <row r="1406" spans="1:7" hidden="1">
      <c r="A1406" s="1">
        <f>COUNTIF($B$1:B1406,$A$1)</f>
        <v>14</v>
      </c>
      <c r="B1406" s="1" t="s">
        <v>576</v>
      </c>
      <c r="C1406" s="118" t="s">
        <v>379</v>
      </c>
      <c r="D1406" s="5" t="str">
        <f t="shared" si="22"/>
        <v>Sincelejo01 Agricultura, ganadería, caza y actividades de servicios conexas</v>
      </c>
      <c r="E1406" s="118" t="s">
        <v>6</v>
      </c>
      <c r="F1406" s="118" t="s">
        <v>19</v>
      </c>
      <c r="G1406" s="126">
        <v>1.377666509630185</v>
      </c>
    </row>
    <row r="1407" spans="1:7" hidden="1">
      <c r="A1407" s="1">
        <f>COUNTIF($B$1:B1407,$A$1)</f>
        <v>14</v>
      </c>
      <c r="B1407" s="1" t="s">
        <v>576</v>
      </c>
      <c r="C1407" s="118" t="s">
        <v>379</v>
      </c>
      <c r="D1407" s="5" t="str">
        <f t="shared" si="22"/>
        <v>Sincelejo02 Silvicultura y extracción de madera</v>
      </c>
      <c r="E1407" s="118" t="s">
        <v>6</v>
      </c>
      <c r="F1407" s="118" t="s">
        <v>20</v>
      </c>
      <c r="G1407" s="126">
        <v>1.1581329335724647E-2</v>
      </c>
    </row>
    <row r="1408" spans="1:7" hidden="1">
      <c r="A1408" s="1">
        <f>COUNTIF($B$1:B1408,$A$1)</f>
        <v>14</v>
      </c>
      <c r="B1408" s="1" t="s">
        <v>576</v>
      </c>
      <c r="C1408" s="118" t="s">
        <v>379</v>
      </c>
      <c r="D1408" s="5" t="str">
        <f t="shared" si="22"/>
        <v>Sincelejo03 Pesca y acuicultura</v>
      </c>
      <c r="E1408" s="118" t="s">
        <v>6</v>
      </c>
      <c r="F1408" s="118" t="s">
        <v>21</v>
      </c>
      <c r="G1408" s="126">
        <v>9.8225554208207794E-3</v>
      </c>
    </row>
    <row r="1409" spans="1:7" hidden="1">
      <c r="A1409" s="1">
        <f>COUNTIF($B$1:B1409,$A$1)</f>
        <v>14</v>
      </c>
      <c r="B1409" s="1" t="s">
        <v>577</v>
      </c>
      <c r="C1409" s="118" t="s">
        <v>379</v>
      </c>
      <c r="D1409" s="5" t="str">
        <f t="shared" si="22"/>
        <v>Sincelejo55 Alojamiento</v>
      </c>
      <c r="E1409" s="118" t="s">
        <v>7</v>
      </c>
      <c r="F1409" s="118" t="s">
        <v>67</v>
      </c>
      <c r="G1409" s="126">
        <v>0.64296017637970249</v>
      </c>
    </row>
    <row r="1410" spans="1:7" hidden="1">
      <c r="A1410" s="1">
        <f>COUNTIF($B$1:B1410,$A$1)</f>
        <v>14</v>
      </c>
      <c r="B1410" s="1" t="s">
        <v>577</v>
      </c>
      <c r="C1410" s="118" t="s">
        <v>379</v>
      </c>
      <c r="D1410" s="5" t="str">
        <f t="shared" si="22"/>
        <v>Sincelejo56 Actividades de servicios de comidas y bebidas</v>
      </c>
      <c r="E1410" s="118" t="s">
        <v>7</v>
      </c>
      <c r="F1410" s="118" t="s">
        <v>68</v>
      </c>
      <c r="G1410" s="126">
        <v>10.72541441019712</v>
      </c>
    </row>
    <row r="1411" spans="1:7" hidden="1">
      <c r="A1411" s="1">
        <f>COUNTIF($B$1:B1411,$A$1)</f>
        <v>14</v>
      </c>
      <c r="B1411" s="1" t="s">
        <v>578</v>
      </c>
      <c r="C1411" s="118" t="s">
        <v>379</v>
      </c>
      <c r="D1411" s="5" t="str">
        <f t="shared" si="22"/>
        <v>Sincelejo45 Comercio, mantenimiento y reparación de vehículos automotores y motocicletas, sus partes, piezas y accesorios</v>
      </c>
      <c r="E1411" s="118" t="s">
        <v>8</v>
      </c>
      <c r="F1411" s="118" t="s">
        <v>59</v>
      </c>
      <c r="G1411" s="126">
        <v>4.0356435522851584</v>
      </c>
    </row>
    <row r="1412" spans="1:7" hidden="1">
      <c r="A1412" s="1">
        <f>COUNTIF($B$1:B1412,$A$1)</f>
        <v>14</v>
      </c>
      <c r="B1412" s="1" t="s">
        <v>578</v>
      </c>
      <c r="C1412" s="118" t="s">
        <v>379</v>
      </c>
      <c r="D1412" s="5" t="str">
        <f t="shared" si="22"/>
        <v>Sincelejo46 Comercio al por mayor y en comisión o por contrata, excepto el comercio de vehículos automotores y motocicletas</v>
      </c>
      <c r="E1412" s="118" t="s">
        <v>8</v>
      </c>
      <c r="F1412" s="118" t="s">
        <v>60</v>
      </c>
      <c r="G1412" s="126">
        <v>1.9513032983085223</v>
      </c>
    </row>
    <row r="1413" spans="1:7" hidden="1">
      <c r="A1413" s="1">
        <f>COUNTIF($B$1:B1413,$A$1)</f>
        <v>14</v>
      </c>
      <c r="B1413" s="1" t="s">
        <v>578</v>
      </c>
      <c r="C1413" s="118" t="s">
        <v>379</v>
      </c>
      <c r="D1413" s="5" t="str">
        <f t="shared" si="22"/>
        <v>Sincelejo47 Comercio al por menor (incluso el comercio al por menor de combustibles), excepto el de vehículos automotores y motocicletas</v>
      </c>
      <c r="E1413" s="118" t="s">
        <v>8</v>
      </c>
      <c r="F1413" s="118" t="s">
        <v>61</v>
      </c>
      <c r="G1413" s="126">
        <v>27.710602637657455</v>
      </c>
    </row>
    <row r="1414" spans="1:7" hidden="1">
      <c r="A1414" s="1">
        <f>COUNTIF($B$1:B1414,$A$1)</f>
        <v>14</v>
      </c>
      <c r="B1414" s="1" t="s">
        <v>579</v>
      </c>
      <c r="C1414" s="118" t="s">
        <v>379</v>
      </c>
      <c r="D1414" s="5" t="str">
        <f t="shared" si="22"/>
        <v>Sincelejo41 Construcción de edificios</v>
      </c>
      <c r="E1414" s="118" t="s">
        <v>9</v>
      </c>
      <c r="F1414" s="118" t="s">
        <v>56</v>
      </c>
      <c r="G1414" s="126">
        <v>5.8680389422512</v>
      </c>
    </row>
    <row r="1415" spans="1:7" hidden="1">
      <c r="A1415" s="1">
        <f>COUNTIF($B$1:B1415,$A$1)</f>
        <v>14</v>
      </c>
      <c r="B1415" s="1" t="s">
        <v>579</v>
      </c>
      <c r="C1415" s="118" t="s">
        <v>379</v>
      </c>
      <c r="D1415" s="5" t="str">
        <f t="shared" ref="D1415:D1478" si="23">C1415&amp;F1415</f>
        <v>Sincelejo42 Obras de ingeniería civil</v>
      </c>
      <c r="E1415" s="118" t="s">
        <v>9</v>
      </c>
      <c r="F1415" s="118" t="s">
        <v>57</v>
      </c>
      <c r="G1415" s="126">
        <v>1.6567866130686335</v>
      </c>
    </row>
    <row r="1416" spans="1:7" hidden="1">
      <c r="A1416" s="1">
        <f>COUNTIF($B$1:B1416,$A$1)</f>
        <v>14</v>
      </c>
      <c r="B1416" s="1" t="s">
        <v>579</v>
      </c>
      <c r="C1416" s="118" t="s">
        <v>379</v>
      </c>
      <c r="D1416" s="5" t="str">
        <f t="shared" si="23"/>
        <v>Sincelejo43 Actividades especializadas para la construcción de edificios y obras de ingeniería civil</v>
      </c>
      <c r="E1416" s="118" t="s">
        <v>9</v>
      </c>
      <c r="F1416" s="118" t="s">
        <v>58</v>
      </c>
      <c r="G1416" s="126">
        <v>2.2520552785461416</v>
      </c>
    </row>
    <row r="1417" spans="1:7" hidden="1">
      <c r="A1417" s="1">
        <f>COUNTIF($B$1:B1417,$A$1)</f>
        <v>14</v>
      </c>
      <c r="B1417" s="1" t="s">
        <v>580</v>
      </c>
      <c r="C1417" s="118" t="s">
        <v>379</v>
      </c>
      <c r="D1417" s="5" t="str">
        <f t="shared" si="23"/>
        <v>Sincelejo05 Extracción de carbón de piedra y lignito</v>
      </c>
      <c r="E1417" s="118" t="s">
        <v>10</v>
      </c>
      <c r="F1417" s="118" t="s">
        <v>22</v>
      </c>
      <c r="G1417" s="126">
        <v>8.3410398071927985E-3</v>
      </c>
    </row>
    <row r="1418" spans="1:7" hidden="1">
      <c r="A1418" s="1">
        <f>COUNTIF($B$1:B1418,$A$1)</f>
        <v>14</v>
      </c>
      <c r="B1418" s="1" t="s">
        <v>580</v>
      </c>
      <c r="C1418" s="118" t="s">
        <v>379</v>
      </c>
      <c r="D1418" s="5" t="str">
        <f t="shared" si="23"/>
        <v>Sincelejo06 Extracción de petróleo crudo y gas natural</v>
      </c>
      <c r="E1418" s="118" t="s">
        <v>10</v>
      </c>
      <c r="F1418" s="118" t="s">
        <v>23</v>
      </c>
      <c r="G1418" s="126">
        <v>5.4164974107296524E-2</v>
      </c>
    </row>
    <row r="1419" spans="1:7" hidden="1">
      <c r="A1419" s="1">
        <f>COUNTIF($B$1:B1419,$A$1)</f>
        <v>14</v>
      </c>
      <c r="B1419" s="1" t="s">
        <v>580</v>
      </c>
      <c r="C1419" s="118" t="s">
        <v>379</v>
      </c>
      <c r="D1419" s="5" t="str">
        <f t="shared" si="23"/>
        <v>Sincelejo08 Extracción de otras minas y canteras</v>
      </c>
      <c r="E1419" s="118" t="s">
        <v>10</v>
      </c>
      <c r="F1419" s="118" t="s">
        <v>25</v>
      </c>
      <c r="G1419" s="126">
        <v>0.10559541958699521</v>
      </c>
    </row>
    <row r="1420" spans="1:7" hidden="1">
      <c r="A1420" s="1">
        <f>COUNTIF($B$1:B1420,$A$1)</f>
        <v>14</v>
      </c>
      <c r="B1420" s="1" t="s">
        <v>580</v>
      </c>
      <c r="C1420" s="118" t="s">
        <v>379</v>
      </c>
      <c r="D1420" s="5" t="str">
        <f t="shared" si="23"/>
        <v>Sincelejo09 Actividades de servicios de apoyo para la explotación de minas</v>
      </c>
      <c r="E1420" s="118" t="s">
        <v>10</v>
      </c>
      <c r="F1420" s="118" t="s">
        <v>26</v>
      </c>
      <c r="G1420" s="126">
        <v>2.9092976249336416E-2</v>
      </c>
    </row>
    <row r="1421" spans="1:7" hidden="1">
      <c r="A1421" s="1">
        <f>COUNTIF($B$1:B1421,$A$1)</f>
        <v>14</v>
      </c>
      <c r="B1421" s="1" t="s">
        <v>581</v>
      </c>
      <c r="C1421" s="118" t="s">
        <v>379</v>
      </c>
      <c r="D1421" s="5" t="str">
        <f t="shared" si="23"/>
        <v>Sincelejo10 Elaboración de productos alimenticios</v>
      </c>
      <c r="E1421" s="118" t="s">
        <v>11</v>
      </c>
      <c r="F1421" s="118" t="s">
        <v>27</v>
      </c>
      <c r="G1421" s="126">
        <v>2.3545625268198669</v>
      </c>
    </row>
    <row r="1422" spans="1:7" hidden="1">
      <c r="A1422" s="1">
        <f>COUNTIF($B$1:B1422,$A$1)</f>
        <v>14</v>
      </c>
      <c r="B1422" s="1" t="s">
        <v>581</v>
      </c>
      <c r="C1422" s="118" t="s">
        <v>379</v>
      </c>
      <c r="D1422" s="5" t="str">
        <f t="shared" si="23"/>
        <v>Sincelejo11 Elaboración de bebidas</v>
      </c>
      <c r="E1422" s="118" t="s">
        <v>11</v>
      </c>
      <c r="F1422" s="118" t="s">
        <v>28</v>
      </c>
      <c r="G1422" s="126">
        <v>1.8299121074276958</v>
      </c>
    </row>
    <row r="1423" spans="1:7" hidden="1">
      <c r="A1423" s="1">
        <f>COUNTIF($B$1:B1423,$A$1)</f>
        <v>14</v>
      </c>
      <c r="B1423" s="1" t="s">
        <v>581</v>
      </c>
      <c r="C1423" s="118" t="s">
        <v>379</v>
      </c>
      <c r="D1423" s="5" t="str">
        <f t="shared" si="23"/>
        <v>Sincelejo12 Elaboración de productos de tabaco</v>
      </c>
      <c r="E1423" s="118" t="s">
        <v>11</v>
      </c>
      <c r="F1423" s="118" t="s">
        <v>29</v>
      </c>
      <c r="G1423" s="126">
        <v>7.2634555825346267E-3</v>
      </c>
    </row>
    <row r="1424" spans="1:7" hidden="1">
      <c r="A1424" s="1">
        <f>COUNTIF($B$1:B1424,$A$1)</f>
        <v>14</v>
      </c>
      <c r="B1424" s="1" t="s">
        <v>581</v>
      </c>
      <c r="C1424" s="118" t="s">
        <v>379</v>
      </c>
      <c r="D1424" s="5" t="str">
        <f t="shared" si="23"/>
        <v>Sincelejo13 Fabricación de productos textiles</v>
      </c>
      <c r="E1424" s="118" t="s">
        <v>11</v>
      </c>
      <c r="F1424" s="118" t="s">
        <v>30</v>
      </c>
      <c r="G1424" s="126">
        <v>0.29722287096428146</v>
      </c>
    </row>
    <row r="1425" spans="1:7" hidden="1">
      <c r="A1425" s="1">
        <f>COUNTIF($B$1:B1425,$A$1)</f>
        <v>14</v>
      </c>
      <c r="B1425" s="1" t="s">
        <v>581</v>
      </c>
      <c r="C1425" s="118" t="s">
        <v>379</v>
      </c>
      <c r="D1425" s="5" t="str">
        <f t="shared" si="23"/>
        <v>Sincelejo14 Confección de prendas de vestir</v>
      </c>
      <c r="E1425" s="118" t="s">
        <v>11</v>
      </c>
      <c r="F1425" s="118" t="s">
        <v>31</v>
      </c>
      <c r="G1425" s="126">
        <v>2.1991535532208313</v>
      </c>
    </row>
    <row r="1426" spans="1:7" hidden="1">
      <c r="A1426" s="1">
        <f>COUNTIF($B$1:B1426,$A$1)</f>
        <v>14</v>
      </c>
      <c r="B1426" s="1" t="s">
        <v>581</v>
      </c>
      <c r="C1426" s="118" t="s">
        <v>379</v>
      </c>
      <c r="D1426" s="5" t="str">
        <f t="shared" si="23"/>
        <v>Sincelejo15 Curtido y recurtido de cueros; fabricación de calzado; fabricación de artículos de viaje, maletas, bolsos de mano y artículos similares, y fabricación de artículos de talabartería y guarnicionería; adobo y teñido de pieles</v>
      </c>
      <c r="E1426" s="118" t="s">
        <v>11</v>
      </c>
      <c r="F1426" s="118" t="s">
        <v>32</v>
      </c>
      <c r="G1426" s="126">
        <v>1.1195369296502136</v>
      </c>
    </row>
    <row r="1427" spans="1:7" hidden="1">
      <c r="A1427" s="1">
        <f>COUNTIF($B$1:B1427,$A$1)</f>
        <v>14</v>
      </c>
      <c r="B1427" s="1" t="s">
        <v>581</v>
      </c>
      <c r="C1427" s="118" t="s">
        <v>379</v>
      </c>
      <c r="D1427" s="5" t="str">
        <f t="shared" si="23"/>
        <v>Sincelejo16 Transformación de la madera y fabricación de productos de madera y de corcho, excepto muebles; fabricación de artículos de cestería y espartería</v>
      </c>
      <c r="E1427" s="118" t="s">
        <v>11</v>
      </c>
      <c r="F1427" s="118" t="s">
        <v>33</v>
      </c>
      <c r="G1427" s="126">
        <v>0.20838202832972863</v>
      </c>
    </row>
    <row r="1428" spans="1:7" hidden="1">
      <c r="A1428" s="1">
        <f>COUNTIF($B$1:B1428,$A$1)</f>
        <v>14</v>
      </c>
      <c r="B1428" s="1" t="s">
        <v>581</v>
      </c>
      <c r="C1428" s="118" t="s">
        <v>379</v>
      </c>
      <c r="D1428" s="5" t="str">
        <f t="shared" si="23"/>
        <v>Sincelejo17 Fabricación de papel, cartón y productos de papel y cartón</v>
      </c>
      <c r="E1428" s="118" t="s">
        <v>11</v>
      </c>
      <c r="F1428" s="118" t="s">
        <v>34</v>
      </c>
      <c r="G1428" s="126">
        <v>4.3667297238155288E-2</v>
      </c>
    </row>
    <row r="1429" spans="1:7" hidden="1">
      <c r="A1429" s="1">
        <f>COUNTIF($B$1:B1429,$A$1)</f>
        <v>14</v>
      </c>
      <c r="B1429" s="1" t="s">
        <v>581</v>
      </c>
      <c r="C1429" s="118" t="s">
        <v>379</v>
      </c>
      <c r="D1429" s="5" t="str">
        <f t="shared" si="23"/>
        <v>Sincelejo18 Actividades de impresión y de producción de copias a partir de grabaciones originales</v>
      </c>
      <c r="E1429" s="118" t="s">
        <v>11</v>
      </c>
      <c r="F1429" s="118" t="s">
        <v>35</v>
      </c>
      <c r="G1429" s="126">
        <v>0.21106401939608596</v>
      </c>
    </row>
    <row r="1430" spans="1:7" hidden="1">
      <c r="A1430" s="1">
        <f>COUNTIF($B$1:B1430,$A$1)</f>
        <v>14</v>
      </c>
      <c r="B1430" s="1" t="s">
        <v>581</v>
      </c>
      <c r="C1430" s="118" t="s">
        <v>379</v>
      </c>
      <c r="D1430" s="5" t="str">
        <f t="shared" si="23"/>
        <v>Sincelejo20 Fabricación de sustancias y productos químicos</v>
      </c>
      <c r="E1430" s="118" t="s">
        <v>11</v>
      </c>
      <c r="F1430" s="118" t="s">
        <v>37</v>
      </c>
      <c r="G1430" s="126">
        <v>0.20367061724433766</v>
      </c>
    </row>
    <row r="1431" spans="1:7" hidden="1">
      <c r="A1431" s="1">
        <f>COUNTIF($B$1:B1431,$A$1)</f>
        <v>14</v>
      </c>
      <c r="B1431" s="1" t="s">
        <v>581</v>
      </c>
      <c r="C1431" s="118" t="s">
        <v>379</v>
      </c>
      <c r="D1431" s="5" t="str">
        <f t="shared" si="23"/>
        <v>Sincelejo21 Fabricación de productos farmacéuticos, sustancias químicas medicinales y productos botánicos de uso farmacéutico</v>
      </c>
      <c r="E1431" s="118" t="s">
        <v>11</v>
      </c>
      <c r="F1431" s="118" t="s">
        <v>38</v>
      </c>
      <c r="G1431" s="126">
        <v>0.2103655412124337</v>
      </c>
    </row>
    <row r="1432" spans="1:7" hidden="1">
      <c r="A1432" s="1">
        <f>COUNTIF($B$1:B1432,$A$1)</f>
        <v>14</v>
      </c>
      <c r="B1432" s="1" t="s">
        <v>581</v>
      </c>
      <c r="C1432" s="118" t="s">
        <v>379</v>
      </c>
      <c r="D1432" s="5" t="str">
        <f t="shared" si="23"/>
        <v>Sincelejo22 Fabricación de productos de caucho y de plástico</v>
      </c>
      <c r="E1432" s="118" t="s">
        <v>11</v>
      </c>
      <c r="F1432" s="118" t="s">
        <v>39</v>
      </c>
      <c r="G1432" s="126">
        <v>9.3679284590091547E-2</v>
      </c>
    </row>
    <row r="1433" spans="1:7" hidden="1">
      <c r="A1433" s="1">
        <f>COUNTIF($B$1:B1433,$A$1)</f>
        <v>14</v>
      </c>
      <c r="B1433" s="1" t="s">
        <v>581</v>
      </c>
      <c r="C1433" s="118" t="s">
        <v>379</v>
      </c>
      <c r="D1433" s="5" t="str">
        <f t="shared" si="23"/>
        <v>Sincelejo23 Fabricación de otros productos minerales no metálicos</v>
      </c>
      <c r="E1433" s="118" t="s">
        <v>11</v>
      </c>
      <c r="F1433" s="118" t="s">
        <v>40</v>
      </c>
      <c r="G1433" s="126">
        <v>0.61173416185581175</v>
      </c>
    </row>
    <row r="1434" spans="1:7" hidden="1">
      <c r="A1434" s="1">
        <f>COUNTIF($B$1:B1434,$A$1)</f>
        <v>14</v>
      </c>
      <c r="B1434" s="1" t="s">
        <v>581</v>
      </c>
      <c r="C1434" s="118" t="s">
        <v>379</v>
      </c>
      <c r="D1434" s="5" t="str">
        <f t="shared" si="23"/>
        <v>Sincelejo24 Fabricación de productos metalúrgicos básicos</v>
      </c>
      <c r="E1434" s="118" t="s">
        <v>11</v>
      </c>
      <c r="F1434" s="118" t="s">
        <v>41</v>
      </c>
      <c r="G1434" s="126">
        <v>1.5248397917710932E-2</v>
      </c>
    </row>
    <row r="1435" spans="1:7" hidden="1">
      <c r="A1435" s="1">
        <f>COUNTIF($B$1:B1435,$A$1)</f>
        <v>14</v>
      </c>
      <c r="B1435" s="1" t="s">
        <v>581</v>
      </c>
      <c r="C1435" s="118" t="s">
        <v>379</v>
      </c>
      <c r="D1435" s="5" t="str">
        <f t="shared" si="23"/>
        <v>Sincelejo25 Fabricación de productos elaborados de metal, excepto maquinaria y equipo</v>
      </c>
      <c r="E1435" s="118" t="s">
        <v>11</v>
      </c>
      <c r="F1435" s="118" t="s">
        <v>42</v>
      </c>
      <c r="G1435" s="126">
        <v>1.0715920336797404</v>
      </c>
    </row>
    <row r="1436" spans="1:7" hidden="1">
      <c r="A1436" s="1">
        <f>COUNTIF($B$1:B1436,$A$1)</f>
        <v>14</v>
      </c>
      <c r="B1436" s="1" t="s">
        <v>581</v>
      </c>
      <c r="C1436" s="118" t="s">
        <v>379</v>
      </c>
      <c r="D1436" s="5" t="str">
        <f t="shared" si="23"/>
        <v>Sincelejo27 Fabricación de aparatos y equipo eléctrico</v>
      </c>
      <c r="E1436" s="118" t="s">
        <v>11</v>
      </c>
      <c r="F1436" s="118" t="s">
        <v>44</v>
      </c>
      <c r="G1436" s="126">
        <v>4.3577169213902846E-2</v>
      </c>
    </row>
    <row r="1437" spans="1:7" hidden="1">
      <c r="A1437" s="1">
        <f>COUNTIF($B$1:B1437,$A$1)</f>
        <v>14</v>
      </c>
      <c r="B1437" s="1" t="s">
        <v>581</v>
      </c>
      <c r="C1437" s="118" t="s">
        <v>379</v>
      </c>
      <c r="D1437" s="5" t="str">
        <f t="shared" si="23"/>
        <v>Sincelejo28 Fabricación de maquinaria y equipo n.c.p.</v>
      </c>
      <c r="E1437" s="118" t="s">
        <v>11</v>
      </c>
      <c r="F1437" s="118" t="s">
        <v>45</v>
      </c>
      <c r="G1437" s="126">
        <v>2.764822309393275E-2</v>
      </c>
    </row>
    <row r="1438" spans="1:7" hidden="1">
      <c r="A1438" s="1">
        <f>COUNTIF($B$1:B1438,$A$1)</f>
        <v>14</v>
      </c>
      <c r="B1438" s="1" t="s">
        <v>581</v>
      </c>
      <c r="C1438" s="118" t="s">
        <v>379</v>
      </c>
      <c r="D1438" s="5" t="str">
        <f t="shared" si="23"/>
        <v>Sincelejo29 Fabricación de vehículos automotores, remolques y semirremolques</v>
      </c>
      <c r="E1438" s="118" t="s">
        <v>11</v>
      </c>
      <c r="F1438" s="118" t="s">
        <v>46</v>
      </c>
      <c r="G1438" s="126">
        <v>5.8711890131458208E-2</v>
      </c>
    </row>
    <row r="1439" spans="1:7" hidden="1">
      <c r="A1439" s="1">
        <f>COUNTIF($B$1:B1439,$A$1)</f>
        <v>14</v>
      </c>
      <c r="B1439" s="1" t="s">
        <v>581</v>
      </c>
      <c r="C1439" s="118" t="s">
        <v>379</v>
      </c>
      <c r="D1439" s="5" t="str">
        <f t="shared" si="23"/>
        <v>Sincelejo31 Fabricación de muebles, colchones y somieres</v>
      </c>
      <c r="E1439" s="118" t="s">
        <v>11</v>
      </c>
      <c r="F1439" s="118" t="s">
        <v>48</v>
      </c>
      <c r="G1439" s="126">
        <v>1.0145029058486035</v>
      </c>
    </row>
    <row r="1440" spans="1:7" hidden="1">
      <c r="A1440" s="1">
        <f>COUNTIF($B$1:B1440,$A$1)</f>
        <v>14</v>
      </c>
      <c r="B1440" s="1" t="s">
        <v>581</v>
      </c>
      <c r="C1440" s="118" t="s">
        <v>379</v>
      </c>
      <c r="D1440" s="5" t="str">
        <f t="shared" si="23"/>
        <v>Sincelejo32 Otras industrias manufactureras</v>
      </c>
      <c r="E1440" s="118" t="s">
        <v>11</v>
      </c>
      <c r="F1440" s="118" t="s">
        <v>49</v>
      </c>
      <c r="G1440" s="126">
        <v>0.62614532485784591</v>
      </c>
    </row>
    <row r="1441" spans="1:7" hidden="1">
      <c r="A1441" s="1">
        <f>COUNTIF($B$1:B1441,$A$1)</f>
        <v>14</v>
      </c>
      <c r="B1441" s="1" t="s">
        <v>581</v>
      </c>
      <c r="C1441" s="118" t="s">
        <v>379</v>
      </c>
      <c r="D1441" s="5" t="str">
        <f t="shared" si="23"/>
        <v>Sincelejo33 Instalación, mantenimiento y reparación especializado de maquinaria y equipo</v>
      </c>
      <c r="E1441" s="118" t="s">
        <v>11</v>
      </c>
      <c r="F1441" s="118" t="s">
        <v>50</v>
      </c>
      <c r="G1441" s="126">
        <v>0.30634653129296008</v>
      </c>
    </row>
    <row r="1442" spans="1:7" hidden="1">
      <c r="A1442" s="1">
        <f>COUNTIF($B$1:B1442,$A$1)</f>
        <v>14</v>
      </c>
      <c r="B1442" s="1" t="s">
        <v>582</v>
      </c>
      <c r="C1442" s="118" t="s">
        <v>379</v>
      </c>
      <c r="D1442" s="5" t="str">
        <f t="shared" si="23"/>
        <v>Sincelejo58 Actividades de edición</v>
      </c>
      <c r="E1442" s="118" t="s">
        <v>12</v>
      </c>
      <c r="F1442" s="118" t="s">
        <v>69</v>
      </c>
      <c r="G1442" s="126">
        <v>7.2989979045760128E-2</v>
      </c>
    </row>
    <row r="1443" spans="1:7" hidden="1">
      <c r="A1443" s="1">
        <f>COUNTIF($B$1:B1443,$A$1)</f>
        <v>14</v>
      </c>
      <c r="B1443" s="1" t="s">
        <v>582</v>
      </c>
      <c r="C1443" s="118" t="s">
        <v>379</v>
      </c>
      <c r="D1443" s="5" t="str">
        <f t="shared" si="23"/>
        <v>Sincelejo59 Actividades cinematográficas, de video y producción de programas de televisión, grabación de sonido y edición de música</v>
      </c>
      <c r="E1443" s="118" t="s">
        <v>12</v>
      </c>
      <c r="F1443" s="118" t="s">
        <v>70</v>
      </c>
      <c r="G1443" s="126">
        <v>2.5697663513648421E-2</v>
      </c>
    </row>
    <row r="1444" spans="1:7" hidden="1">
      <c r="A1444" s="1">
        <f>COUNTIF($B$1:B1444,$A$1)</f>
        <v>14</v>
      </c>
      <c r="B1444" s="1" t="s">
        <v>582</v>
      </c>
      <c r="C1444" s="118" t="s">
        <v>379</v>
      </c>
      <c r="D1444" s="5" t="str">
        <f t="shared" si="23"/>
        <v>Sincelejo60 Actividades de programación, transmisión y/o difusión</v>
      </c>
      <c r="E1444" s="118" t="s">
        <v>12</v>
      </c>
      <c r="F1444" s="118" t="s">
        <v>71</v>
      </c>
      <c r="G1444" s="126">
        <v>0.14929895019468947</v>
      </c>
    </row>
    <row r="1445" spans="1:7" hidden="1">
      <c r="A1445" s="1">
        <f>COUNTIF($B$1:B1445,$A$1)</f>
        <v>14</v>
      </c>
      <c r="B1445" s="1" t="s">
        <v>582</v>
      </c>
      <c r="C1445" s="118" t="s">
        <v>379</v>
      </c>
      <c r="D1445" s="5" t="str">
        <f t="shared" si="23"/>
        <v>Sincelejo61 Telecomunicaciones</v>
      </c>
      <c r="E1445" s="118" t="s">
        <v>12</v>
      </c>
      <c r="F1445" s="118" t="s">
        <v>72</v>
      </c>
      <c r="G1445" s="126">
        <v>1.4768637631671411</v>
      </c>
    </row>
    <row r="1446" spans="1:7" hidden="1">
      <c r="A1446" s="1">
        <f>COUNTIF($B$1:B1446,$A$1)</f>
        <v>14</v>
      </c>
      <c r="B1446" s="1" t="s">
        <v>582</v>
      </c>
      <c r="C1446" s="118" t="s">
        <v>379</v>
      </c>
      <c r="D1446" s="5" t="str">
        <f t="shared" si="23"/>
        <v>Sincelejo62 Desarrollo de sistemas informáticos (planificación, análisis, diseño, programación, pruebas), consultoría informática y actividades relacionadas</v>
      </c>
      <c r="E1446" s="118" t="s">
        <v>12</v>
      </c>
      <c r="F1446" s="118" t="s">
        <v>73</v>
      </c>
      <c r="G1446" s="126">
        <v>8.2103217585419289E-2</v>
      </c>
    </row>
    <row r="1447" spans="1:7" hidden="1">
      <c r="A1447" s="1">
        <f>COUNTIF($B$1:B1447,$A$1)</f>
        <v>14</v>
      </c>
      <c r="B1447" s="1" t="s">
        <v>582</v>
      </c>
      <c r="C1447" s="118" t="s">
        <v>379</v>
      </c>
      <c r="D1447" s="5" t="str">
        <f t="shared" si="23"/>
        <v>Sincelejo63 Actividades de servicios de información</v>
      </c>
      <c r="E1447" s="118" t="s">
        <v>12</v>
      </c>
      <c r="F1447" s="118" t="s">
        <v>74</v>
      </c>
      <c r="G1447" s="126">
        <v>3.2341957780149456E-2</v>
      </c>
    </row>
    <row r="1448" spans="1:7" hidden="1">
      <c r="A1448" s="1">
        <f>COUNTIF($B$1:B1448,$A$1)</f>
        <v>14</v>
      </c>
      <c r="B1448" s="1" t="s">
        <v>583</v>
      </c>
      <c r="C1448" s="118" t="s">
        <v>379</v>
      </c>
      <c r="D1448" s="5" t="str">
        <f t="shared" si="23"/>
        <v>Sincelejo35 Suministro de electricidad, gas, vapor y aire acondicionado</v>
      </c>
      <c r="E1448" s="118" t="s">
        <v>14</v>
      </c>
      <c r="F1448" s="118" t="s">
        <v>51</v>
      </c>
      <c r="G1448" s="126">
        <v>0.52150374126621291</v>
      </c>
    </row>
    <row r="1449" spans="1:7" hidden="1">
      <c r="A1449" s="1">
        <f>COUNTIF($B$1:B1449,$A$1)</f>
        <v>14</v>
      </c>
      <c r="B1449" s="1" t="s">
        <v>583</v>
      </c>
      <c r="C1449" s="118" t="s">
        <v>379</v>
      </c>
      <c r="D1449" s="5" t="str">
        <f t="shared" si="23"/>
        <v>Sincelejo36 Captación, tratamiento y distribución de agua</v>
      </c>
      <c r="E1449" s="118" t="s">
        <v>14</v>
      </c>
      <c r="F1449" s="118" t="s">
        <v>52</v>
      </c>
      <c r="G1449" s="126">
        <v>0.357639099531747</v>
      </c>
    </row>
    <row r="1450" spans="1:7" hidden="1">
      <c r="A1450" s="1">
        <f>COUNTIF($B$1:B1450,$A$1)</f>
        <v>14</v>
      </c>
      <c r="B1450" s="1" t="s">
        <v>583</v>
      </c>
      <c r="C1450" s="118" t="s">
        <v>379</v>
      </c>
      <c r="D1450" s="5" t="str">
        <f t="shared" si="23"/>
        <v>Sincelejo37 Evacuación y tratamiento de aguas residuales</v>
      </c>
      <c r="E1450" s="118" t="s">
        <v>14</v>
      </c>
      <c r="F1450" s="118" t="s">
        <v>53</v>
      </c>
      <c r="G1450" s="126">
        <v>5.0491913659012497E-2</v>
      </c>
    </row>
    <row r="1451" spans="1:7" hidden="1">
      <c r="A1451" s="1">
        <f>COUNTIF($B$1:B1451,$A$1)</f>
        <v>14</v>
      </c>
      <c r="B1451" s="1" t="s">
        <v>583</v>
      </c>
      <c r="C1451" s="118" t="s">
        <v>379</v>
      </c>
      <c r="D1451" s="5" t="str">
        <f t="shared" si="23"/>
        <v>Sincelejo38 Recolección, tratamiento y disposición de desechos, recuperación de materiales</v>
      </c>
      <c r="E1451" s="118" t="s">
        <v>14</v>
      </c>
      <c r="F1451" s="118" t="s">
        <v>54</v>
      </c>
      <c r="G1451" s="126">
        <v>0.47814471413794513</v>
      </c>
    </row>
    <row r="1452" spans="1:7" hidden="1">
      <c r="A1452" s="1">
        <f>COUNTIF($B$1:B1452,$A$1)</f>
        <v>14</v>
      </c>
      <c r="B1452" s="1" t="s">
        <v>584</v>
      </c>
      <c r="C1452" s="118" t="s">
        <v>379</v>
      </c>
      <c r="D1452" s="5" t="str">
        <f t="shared" si="23"/>
        <v>Sincelejo49 Transporte terrestre; transporte por tuberías</v>
      </c>
      <c r="E1452" s="118" t="s">
        <v>15</v>
      </c>
      <c r="F1452" s="118" t="s">
        <v>62</v>
      </c>
      <c r="G1452" s="126">
        <v>12.762362954143256</v>
      </c>
    </row>
    <row r="1453" spans="1:7" hidden="1">
      <c r="A1453" s="1">
        <f>COUNTIF($B$1:B1453,$A$1)</f>
        <v>14</v>
      </c>
      <c r="B1453" s="1" t="s">
        <v>584</v>
      </c>
      <c r="C1453" s="118" t="s">
        <v>379</v>
      </c>
      <c r="D1453" s="5" t="str">
        <f t="shared" si="23"/>
        <v>Sincelejo50 Transporte acuático</v>
      </c>
      <c r="E1453" s="118" t="s">
        <v>15</v>
      </c>
      <c r="F1453" s="118" t="s">
        <v>63</v>
      </c>
      <c r="G1453" s="126">
        <v>2.6918784575419425E-2</v>
      </c>
    </row>
    <row r="1454" spans="1:7" hidden="1">
      <c r="A1454" s="1">
        <f>COUNTIF($B$1:B1454,$A$1)</f>
        <v>14</v>
      </c>
      <c r="B1454" s="1" t="s">
        <v>584</v>
      </c>
      <c r="C1454" s="118" t="s">
        <v>379</v>
      </c>
      <c r="D1454" s="5" t="str">
        <f t="shared" si="23"/>
        <v>Sincelejo51 Transporte aéreo</v>
      </c>
      <c r="E1454" s="118" t="s">
        <v>15</v>
      </c>
      <c r="F1454" s="118" t="s">
        <v>64</v>
      </c>
      <c r="G1454" s="126">
        <v>7.9544696967659805E-3</v>
      </c>
    </row>
    <row r="1455" spans="1:7" hidden="1">
      <c r="A1455" s="1">
        <f>COUNTIF($B$1:B1455,$A$1)</f>
        <v>14</v>
      </c>
      <c r="B1455" s="1" t="s">
        <v>584</v>
      </c>
      <c r="C1455" s="118" t="s">
        <v>379</v>
      </c>
      <c r="D1455" s="5" t="str">
        <f t="shared" si="23"/>
        <v>Sincelejo52 Almacenamiento y actividades complementarias al transporte</v>
      </c>
      <c r="E1455" s="118" t="s">
        <v>15</v>
      </c>
      <c r="F1455" s="118" t="s">
        <v>65</v>
      </c>
      <c r="G1455" s="126">
        <v>1.7484261243018382</v>
      </c>
    </row>
    <row r="1456" spans="1:7" hidden="1">
      <c r="A1456" s="1">
        <f>COUNTIF($B$1:B1456,$A$1)</f>
        <v>14</v>
      </c>
      <c r="B1456" s="1" t="s">
        <v>584</v>
      </c>
      <c r="C1456" s="118" t="s">
        <v>379</v>
      </c>
      <c r="D1456" s="5" t="str">
        <f t="shared" si="23"/>
        <v>Sincelejo53 Correo y servicios de mensajería</v>
      </c>
      <c r="E1456" s="118" t="s">
        <v>15</v>
      </c>
      <c r="F1456" s="118" t="s">
        <v>66</v>
      </c>
      <c r="G1456" s="126">
        <v>0.44565815957900734</v>
      </c>
    </row>
    <row r="1457" spans="1:7" hidden="1">
      <c r="A1457" s="1">
        <f>COUNTIF($B$1:B1457,$A$1)</f>
        <v>14</v>
      </c>
      <c r="B1457" s="1" t="s">
        <v>585</v>
      </c>
      <c r="C1457" s="118" t="s">
        <v>380</v>
      </c>
      <c r="D1457" s="5" t="str">
        <f t="shared" si="23"/>
        <v>Ibagué68 Actividades inmobiliarias</v>
      </c>
      <c r="E1457" s="118" t="s">
        <v>3</v>
      </c>
      <c r="F1457" s="118" t="s">
        <v>78</v>
      </c>
      <c r="G1457" s="126">
        <v>3.9525769726434778</v>
      </c>
    </row>
    <row r="1458" spans="1:7" hidden="1">
      <c r="A1458" s="1">
        <f>COUNTIF($B$1:B1458,$A$1)</f>
        <v>14</v>
      </c>
      <c r="B1458" s="1" t="s">
        <v>586</v>
      </c>
      <c r="C1458" s="118" t="s">
        <v>380</v>
      </c>
      <c r="D1458" s="5" t="str">
        <f t="shared" si="23"/>
        <v>Ibagué90 Actividades creativas, artísticas y de entretenimiento</v>
      </c>
      <c r="E1458" s="118" t="s">
        <v>1</v>
      </c>
      <c r="F1458" s="118" t="s">
        <v>97</v>
      </c>
      <c r="G1458" s="126">
        <v>0.88518391027854471</v>
      </c>
    </row>
    <row r="1459" spans="1:7" hidden="1">
      <c r="A1459" s="1">
        <f>COUNTIF($B$1:B1459,$A$1)</f>
        <v>14</v>
      </c>
      <c r="B1459" s="1" t="s">
        <v>586</v>
      </c>
      <c r="C1459" s="118" t="s">
        <v>380</v>
      </c>
      <c r="D1459" s="5" t="str">
        <f t="shared" si="23"/>
        <v>Ibagué91 Actividades de bibliotecas, archivos, museos y otras actividades culturales</v>
      </c>
      <c r="E1459" s="118" t="s">
        <v>1</v>
      </c>
      <c r="F1459" s="118" t="s">
        <v>98</v>
      </c>
      <c r="G1459" s="126">
        <v>0.11031354488581567</v>
      </c>
    </row>
    <row r="1460" spans="1:7" hidden="1">
      <c r="A1460" s="1">
        <f>COUNTIF($B$1:B1460,$A$1)</f>
        <v>14</v>
      </c>
      <c r="B1460" s="1" t="s">
        <v>586</v>
      </c>
      <c r="C1460" s="118" t="s">
        <v>380</v>
      </c>
      <c r="D1460" s="5" t="str">
        <f t="shared" si="23"/>
        <v>Ibagué92 Actividades de juegos de azar y apuestas</v>
      </c>
      <c r="E1460" s="118" t="s">
        <v>1</v>
      </c>
      <c r="F1460" s="118" t="s">
        <v>99</v>
      </c>
      <c r="G1460" s="126">
        <v>1.0631222114246524</v>
      </c>
    </row>
    <row r="1461" spans="1:7" hidden="1">
      <c r="A1461" s="1">
        <f>COUNTIF($B$1:B1461,$A$1)</f>
        <v>14</v>
      </c>
      <c r="B1461" s="1" t="s">
        <v>586</v>
      </c>
      <c r="C1461" s="118" t="s">
        <v>380</v>
      </c>
      <c r="D1461" s="5" t="str">
        <f t="shared" si="23"/>
        <v>Ibagué93 Actividades deportivas y actividades recreativas y de esparcimiento</v>
      </c>
      <c r="E1461" s="118" t="s">
        <v>1</v>
      </c>
      <c r="F1461" s="118" t="s">
        <v>100</v>
      </c>
      <c r="G1461" s="126">
        <v>1.4532982517309954</v>
      </c>
    </row>
    <row r="1462" spans="1:7" hidden="1">
      <c r="A1462" s="1">
        <f>COUNTIF($B$1:B1462,$A$1)</f>
        <v>14</v>
      </c>
      <c r="B1462" s="1" t="s">
        <v>586</v>
      </c>
      <c r="C1462" s="118" t="s">
        <v>380</v>
      </c>
      <c r="D1462" s="5" t="str">
        <f t="shared" si="23"/>
        <v>Ibagué94 Actividades de asociaciones</v>
      </c>
      <c r="E1462" s="118" t="s">
        <v>1</v>
      </c>
      <c r="F1462" s="118" t="s">
        <v>101</v>
      </c>
      <c r="G1462" s="126">
        <v>1.589758274129085</v>
      </c>
    </row>
    <row r="1463" spans="1:7" hidden="1">
      <c r="A1463" s="1">
        <f>COUNTIF($B$1:B1463,$A$1)</f>
        <v>14</v>
      </c>
      <c r="B1463" s="1" t="s">
        <v>586</v>
      </c>
      <c r="C1463" s="118" t="s">
        <v>380</v>
      </c>
      <c r="D1463" s="5" t="str">
        <f t="shared" si="23"/>
        <v>Ibagué95 Mantenimiento y reparación de computadores, efectos personales y enseres domésticos</v>
      </c>
      <c r="E1463" s="118" t="s">
        <v>1</v>
      </c>
      <c r="F1463" s="118" t="s">
        <v>102</v>
      </c>
      <c r="G1463" s="126">
        <v>3.3867002162538316</v>
      </c>
    </row>
    <row r="1464" spans="1:7" hidden="1">
      <c r="A1464" s="1">
        <f>COUNTIF($B$1:B1464,$A$1)</f>
        <v>14</v>
      </c>
      <c r="B1464" s="1" t="s">
        <v>586</v>
      </c>
      <c r="C1464" s="118" t="s">
        <v>380</v>
      </c>
      <c r="D1464" s="5" t="str">
        <f t="shared" si="23"/>
        <v>Ibagué96 Otras actividades de servicios personales</v>
      </c>
      <c r="E1464" s="118" t="s">
        <v>1</v>
      </c>
      <c r="F1464" s="118" t="s">
        <v>103</v>
      </c>
      <c r="G1464" s="126">
        <v>8.3387104408834922</v>
      </c>
    </row>
    <row r="1465" spans="1:7" hidden="1">
      <c r="A1465" s="1">
        <f>COUNTIF($B$1:B1465,$A$1)</f>
        <v>14</v>
      </c>
      <c r="B1465" s="1" t="s">
        <v>586</v>
      </c>
      <c r="C1465" s="118" t="s">
        <v>380</v>
      </c>
      <c r="D1465" s="5" t="str">
        <f t="shared" si="23"/>
        <v>Ibagué97 Actividades de los hogares individuales como empleadores de personal doméstico</v>
      </c>
      <c r="E1465" s="118" t="s">
        <v>1</v>
      </c>
      <c r="F1465" s="118" t="s">
        <v>104</v>
      </c>
      <c r="G1465" s="126">
        <v>6.5391652157259639</v>
      </c>
    </row>
    <row r="1466" spans="1:7" hidden="1">
      <c r="A1466" s="1">
        <f>COUNTIF($B$1:B1466,$A$1)</f>
        <v>14</v>
      </c>
      <c r="B1466" s="1" t="s">
        <v>586</v>
      </c>
      <c r="C1466" s="118" t="s">
        <v>380</v>
      </c>
      <c r="D1466" s="5" t="str">
        <f t="shared" si="23"/>
        <v>Ibagué99 Actividades de organizaciones y entidades extraterritoriales</v>
      </c>
      <c r="E1466" s="118" t="s">
        <v>1</v>
      </c>
      <c r="F1466" s="118" t="s">
        <v>105</v>
      </c>
      <c r="G1466" s="126">
        <v>5.0010955818444093E-2</v>
      </c>
    </row>
    <row r="1467" spans="1:7" hidden="1">
      <c r="A1467" s="1">
        <f>COUNTIF($B$1:B1467,$A$1)</f>
        <v>14</v>
      </c>
      <c r="B1467" s="1" t="s">
        <v>587</v>
      </c>
      <c r="C1467" s="118" t="s">
        <v>380</v>
      </c>
      <c r="D1467" s="5" t="str">
        <f t="shared" si="23"/>
        <v>Ibagué64 Actividades de servicios financieros, excepto las de seguros y de pensiones</v>
      </c>
      <c r="E1467" s="118" t="s">
        <v>2</v>
      </c>
      <c r="F1467" s="118" t="s">
        <v>75</v>
      </c>
      <c r="G1467" s="126">
        <v>3.0838537542622046</v>
      </c>
    </row>
    <row r="1468" spans="1:7" hidden="1">
      <c r="A1468" s="1">
        <f>COUNTIF($B$1:B1468,$A$1)</f>
        <v>14</v>
      </c>
      <c r="B1468" s="1" t="s">
        <v>587</v>
      </c>
      <c r="C1468" s="118" t="s">
        <v>380</v>
      </c>
      <c r="D1468" s="5" t="str">
        <f t="shared" si="23"/>
        <v>Ibagué65 Seguros (incluso el reaseguro), seguros sociales y fondos de pensiones, excepto la seguridad social</v>
      </c>
      <c r="E1468" s="118" t="s">
        <v>2</v>
      </c>
      <c r="F1468" s="118" t="s">
        <v>76</v>
      </c>
      <c r="G1468" s="126">
        <v>0.43871431156267221</v>
      </c>
    </row>
    <row r="1469" spans="1:7" hidden="1">
      <c r="A1469" s="1">
        <f>COUNTIF($B$1:B1469,$A$1)</f>
        <v>14</v>
      </c>
      <c r="B1469" s="1" t="s">
        <v>587</v>
      </c>
      <c r="C1469" s="118" t="s">
        <v>380</v>
      </c>
      <c r="D1469" s="5" t="str">
        <f t="shared" si="23"/>
        <v>Ibagué66 Actividades auxiliares de las actividades de servicios financieros</v>
      </c>
      <c r="E1469" s="118" t="s">
        <v>2</v>
      </c>
      <c r="F1469" s="118" t="s">
        <v>77</v>
      </c>
      <c r="G1469" s="126">
        <v>0.22223489190028647</v>
      </c>
    </row>
    <row r="1470" spans="1:7" hidden="1">
      <c r="A1470" s="1">
        <f>COUNTIF($B$1:B1470,$A$1)</f>
        <v>14</v>
      </c>
      <c r="B1470" s="1" t="s">
        <v>588</v>
      </c>
      <c r="C1470" s="118" t="s">
        <v>380</v>
      </c>
      <c r="D1470" s="5" t="str">
        <f t="shared" si="23"/>
        <v>Ibagué69 Actividades jurídicas y de contabilidad</v>
      </c>
      <c r="E1470" s="118" t="s">
        <v>4</v>
      </c>
      <c r="F1470" s="118" t="s">
        <v>79</v>
      </c>
      <c r="G1470" s="126">
        <v>2.6675298144358859</v>
      </c>
    </row>
    <row r="1471" spans="1:7" hidden="1">
      <c r="A1471" s="1">
        <f>COUNTIF($B$1:B1471,$A$1)</f>
        <v>14</v>
      </c>
      <c r="B1471" s="1" t="s">
        <v>588</v>
      </c>
      <c r="C1471" s="118" t="s">
        <v>380</v>
      </c>
      <c r="D1471" s="5" t="str">
        <f t="shared" si="23"/>
        <v>Ibagué70 Actividades de administración empresarial; actividades de consultoría de gestión</v>
      </c>
      <c r="E1471" s="118" t="s">
        <v>4</v>
      </c>
      <c r="F1471" s="118" t="s">
        <v>80</v>
      </c>
      <c r="G1471" s="126">
        <v>0.55504321275576773</v>
      </c>
    </row>
    <row r="1472" spans="1:7" hidden="1">
      <c r="A1472" s="1">
        <f>COUNTIF($B$1:B1472,$A$1)</f>
        <v>14</v>
      </c>
      <c r="B1472" s="1" t="s">
        <v>588</v>
      </c>
      <c r="C1472" s="118" t="s">
        <v>380</v>
      </c>
      <c r="D1472" s="5" t="str">
        <f t="shared" si="23"/>
        <v>Ibagué71 Actividades de arquitectura e ingeniería; ensayos y análisis técnicos</v>
      </c>
      <c r="E1472" s="118" t="s">
        <v>4</v>
      </c>
      <c r="F1472" s="118" t="s">
        <v>81</v>
      </c>
      <c r="G1472" s="126">
        <v>0.71390648613901431</v>
      </c>
    </row>
    <row r="1473" spans="1:7" hidden="1">
      <c r="A1473" s="1">
        <f>COUNTIF($B$1:B1473,$A$1)</f>
        <v>14</v>
      </c>
      <c r="B1473" s="1" t="s">
        <v>588</v>
      </c>
      <c r="C1473" s="118" t="s">
        <v>380</v>
      </c>
      <c r="D1473" s="5" t="str">
        <f t="shared" si="23"/>
        <v>Ibagué72 Investigación científica y desarrollo</v>
      </c>
      <c r="E1473" s="118" t="s">
        <v>4</v>
      </c>
      <c r="F1473" s="118" t="s">
        <v>82</v>
      </c>
      <c r="G1473" s="126">
        <v>6.7550296617001807E-2</v>
      </c>
    </row>
    <row r="1474" spans="1:7" hidden="1">
      <c r="A1474" s="1">
        <f>COUNTIF($B$1:B1474,$A$1)</f>
        <v>14</v>
      </c>
      <c r="B1474" s="1" t="s">
        <v>588</v>
      </c>
      <c r="C1474" s="118" t="s">
        <v>380</v>
      </c>
      <c r="D1474" s="5" t="str">
        <f t="shared" si="23"/>
        <v>Ibagué73 Publicidad y estudios de mercado</v>
      </c>
      <c r="E1474" s="118" t="s">
        <v>4</v>
      </c>
      <c r="F1474" s="118" t="s">
        <v>83</v>
      </c>
      <c r="G1474" s="126">
        <v>1.0186808427951246</v>
      </c>
    </row>
    <row r="1475" spans="1:7" hidden="1">
      <c r="A1475" s="1">
        <f>COUNTIF($B$1:B1475,$A$1)</f>
        <v>14</v>
      </c>
      <c r="B1475" s="1" t="s">
        <v>588</v>
      </c>
      <c r="C1475" s="118" t="s">
        <v>380</v>
      </c>
      <c r="D1475" s="5" t="str">
        <f t="shared" si="23"/>
        <v>Ibagué74 Otras actividades profesionales, científicas y técnicas</v>
      </c>
      <c r="E1475" s="118" t="s">
        <v>4</v>
      </c>
      <c r="F1475" s="118" t="s">
        <v>84</v>
      </c>
      <c r="G1475" s="126">
        <v>0.87534407736861441</v>
      </c>
    </row>
    <row r="1476" spans="1:7" hidden="1">
      <c r="A1476" s="1">
        <f>COUNTIF($B$1:B1476,$A$1)</f>
        <v>14</v>
      </c>
      <c r="B1476" s="1" t="s">
        <v>588</v>
      </c>
      <c r="C1476" s="118" t="s">
        <v>380</v>
      </c>
      <c r="D1476" s="5" t="str">
        <f t="shared" si="23"/>
        <v>Ibagué75 Actividades veterinarias</v>
      </c>
      <c r="E1476" s="118" t="s">
        <v>4</v>
      </c>
      <c r="F1476" s="118" t="s">
        <v>85</v>
      </c>
      <c r="G1476" s="126">
        <v>0.49639072359367875</v>
      </c>
    </row>
    <row r="1477" spans="1:7" hidden="1">
      <c r="A1477" s="1">
        <f>COUNTIF($B$1:B1477,$A$1)</f>
        <v>14</v>
      </c>
      <c r="B1477" s="1" t="s">
        <v>588</v>
      </c>
      <c r="C1477" s="118" t="s">
        <v>380</v>
      </c>
      <c r="D1477" s="5" t="str">
        <f t="shared" si="23"/>
        <v>Ibagué77 Actividades de alquiler y arrendamiento</v>
      </c>
      <c r="E1477" s="118" t="s">
        <v>4</v>
      </c>
      <c r="F1477" s="118" t="s">
        <v>86</v>
      </c>
      <c r="G1477" s="126">
        <v>0.51821321181645641</v>
      </c>
    </row>
    <row r="1478" spans="1:7" hidden="1">
      <c r="A1478" s="1">
        <f>COUNTIF($B$1:B1478,$A$1)</f>
        <v>14</v>
      </c>
      <c r="B1478" s="1" t="s">
        <v>588</v>
      </c>
      <c r="C1478" s="118" t="s">
        <v>380</v>
      </c>
      <c r="D1478" s="5" t="str">
        <f t="shared" si="23"/>
        <v>Ibagué78 Actividades de empleo</v>
      </c>
      <c r="E1478" s="118" t="s">
        <v>4</v>
      </c>
      <c r="F1478" s="118" t="s">
        <v>87</v>
      </c>
      <c r="G1478" s="126">
        <v>0.27292787487365616</v>
      </c>
    </row>
    <row r="1479" spans="1:7" hidden="1">
      <c r="A1479" s="1">
        <f>COUNTIF($B$1:B1479,$A$1)</f>
        <v>14</v>
      </c>
      <c r="B1479" s="1" t="s">
        <v>588</v>
      </c>
      <c r="C1479" s="118" t="s">
        <v>380</v>
      </c>
      <c r="D1479" s="5" t="str">
        <f t="shared" ref="D1479:D1542" si="24">C1479&amp;F1479</f>
        <v>Ibagué79 Actividades de las agencias de viajes, operadores turísticos, servicios de reserva y actividades relacionadas</v>
      </c>
      <c r="E1479" s="118" t="s">
        <v>4</v>
      </c>
      <c r="F1479" s="118" t="s">
        <v>88</v>
      </c>
      <c r="G1479" s="126">
        <v>0.27374818661485123</v>
      </c>
    </row>
    <row r="1480" spans="1:7" hidden="1">
      <c r="A1480" s="1">
        <f>COUNTIF($B$1:B1480,$A$1)</f>
        <v>14</v>
      </c>
      <c r="B1480" s="1" t="s">
        <v>588</v>
      </c>
      <c r="C1480" s="118" t="s">
        <v>380</v>
      </c>
      <c r="D1480" s="5" t="str">
        <f t="shared" si="24"/>
        <v>Ibagué80 Actividades de seguridad e investigación privada</v>
      </c>
      <c r="E1480" s="118" t="s">
        <v>4</v>
      </c>
      <c r="F1480" s="118" t="s">
        <v>89</v>
      </c>
      <c r="G1480" s="126">
        <v>0.85550609798882571</v>
      </c>
    </row>
    <row r="1481" spans="1:7" hidden="1">
      <c r="A1481" s="1">
        <f>COUNTIF($B$1:B1481,$A$1)</f>
        <v>14</v>
      </c>
      <c r="B1481" s="1" t="s">
        <v>588</v>
      </c>
      <c r="C1481" s="118" t="s">
        <v>380</v>
      </c>
      <c r="D1481" s="5" t="str">
        <f t="shared" si="24"/>
        <v>Ibagué81 Actividades de servicios a edificios y paisajismo (jardines, zonas verdes)</v>
      </c>
      <c r="E1481" s="118" t="s">
        <v>4</v>
      </c>
      <c r="F1481" s="118" t="s">
        <v>90</v>
      </c>
      <c r="G1481" s="126">
        <v>6.0120484772371992</v>
      </c>
    </row>
    <row r="1482" spans="1:7" hidden="1">
      <c r="A1482" s="1">
        <f>COUNTIF($B$1:B1482,$A$1)</f>
        <v>14</v>
      </c>
      <c r="B1482" s="1" t="s">
        <v>588</v>
      </c>
      <c r="C1482" s="118" t="s">
        <v>380</v>
      </c>
      <c r="D1482" s="5" t="str">
        <f t="shared" si="24"/>
        <v>Ibagué82 Actividades administrativas y de apoyo de oficina y otras actividades de apoyo a las empresas</v>
      </c>
      <c r="E1482" s="118" t="s">
        <v>4</v>
      </c>
      <c r="F1482" s="118" t="s">
        <v>91</v>
      </c>
      <c r="G1482" s="126">
        <v>1.3500963477849204</v>
      </c>
    </row>
    <row r="1483" spans="1:7" hidden="1">
      <c r="A1483" s="1">
        <f>COUNTIF($B$1:B1483,$A$1)</f>
        <v>14</v>
      </c>
      <c r="B1483" s="1" t="s">
        <v>589</v>
      </c>
      <c r="C1483" s="118" t="s">
        <v>380</v>
      </c>
      <c r="D1483" s="5" t="str">
        <f t="shared" si="24"/>
        <v>Ibagué84 Administración pública y defensa; planes de seguridad social de afiliación obligatoria</v>
      </c>
      <c r="E1483" s="118" t="s">
        <v>5</v>
      </c>
      <c r="F1483" s="118" t="s">
        <v>92</v>
      </c>
      <c r="G1483" s="126">
        <v>11.335244121355972</v>
      </c>
    </row>
    <row r="1484" spans="1:7" hidden="1">
      <c r="A1484" s="1">
        <f>COUNTIF($B$1:B1484,$A$1)</f>
        <v>14</v>
      </c>
      <c r="B1484" s="1" t="s">
        <v>589</v>
      </c>
      <c r="C1484" s="118" t="s">
        <v>380</v>
      </c>
      <c r="D1484" s="5" t="str">
        <f t="shared" si="24"/>
        <v>Ibagué85 Educación</v>
      </c>
      <c r="E1484" s="118" t="s">
        <v>5</v>
      </c>
      <c r="F1484" s="118" t="s">
        <v>93</v>
      </c>
      <c r="G1484" s="126">
        <v>13.395325634670522</v>
      </c>
    </row>
    <row r="1485" spans="1:7" hidden="1">
      <c r="A1485" s="1">
        <f>COUNTIF($B$1:B1485,$A$1)</f>
        <v>14</v>
      </c>
      <c r="B1485" s="1" t="s">
        <v>589</v>
      </c>
      <c r="C1485" s="118" t="s">
        <v>380</v>
      </c>
      <c r="D1485" s="5" t="str">
        <f t="shared" si="24"/>
        <v>Ibagué86 Actividades de atención de la salud humana</v>
      </c>
      <c r="E1485" s="118" t="s">
        <v>5</v>
      </c>
      <c r="F1485" s="118" t="s">
        <v>94</v>
      </c>
      <c r="G1485" s="126">
        <v>9.2906778766213911</v>
      </c>
    </row>
    <row r="1486" spans="1:7" hidden="1">
      <c r="A1486" s="1">
        <f>COUNTIF($B$1:B1486,$A$1)</f>
        <v>14</v>
      </c>
      <c r="B1486" s="1" t="s">
        <v>589</v>
      </c>
      <c r="C1486" s="118" t="s">
        <v>380</v>
      </c>
      <c r="D1486" s="5" t="str">
        <f t="shared" si="24"/>
        <v>Ibagué87 Actividades de atención residencial medicalizada</v>
      </c>
      <c r="E1486" s="118" t="s">
        <v>5</v>
      </c>
      <c r="F1486" s="118" t="s">
        <v>95</v>
      </c>
      <c r="G1486" s="126">
        <v>0.2298889030845849</v>
      </c>
    </row>
    <row r="1487" spans="1:7" hidden="1">
      <c r="A1487" s="1">
        <f>COUNTIF($B$1:B1487,$A$1)</f>
        <v>14</v>
      </c>
      <c r="B1487" s="1" t="s">
        <v>589</v>
      </c>
      <c r="C1487" s="118" t="s">
        <v>380</v>
      </c>
      <c r="D1487" s="5" t="str">
        <f t="shared" si="24"/>
        <v>Ibagué88 Actividades de asistencia social sin alojamiento</v>
      </c>
      <c r="E1487" s="118" t="s">
        <v>5</v>
      </c>
      <c r="F1487" s="118" t="s">
        <v>96</v>
      </c>
      <c r="G1487" s="126">
        <v>1.9141097291282054</v>
      </c>
    </row>
    <row r="1488" spans="1:7" hidden="1">
      <c r="A1488" s="1">
        <f>COUNTIF($B$1:B1488,$A$1)</f>
        <v>14</v>
      </c>
      <c r="B1488" s="1" t="s">
        <v>590</v>
      </c>
      <c r="C1488" s="118" t="s">
        <v>380</v>
      </c>
      <c r="D1488" s="5" t="str">
        <f t="shared" si="24"/>
        <v>Ibagué01 Agricultura, ganadería, caza y actividades de servicios conexas</v>
      </c>
      <c r="E1488" s="118" t="s">
        <v>6</v>
      </c>
      <c r="F1488" s="118" t="s">
        <v>19</v>
      </c>
      <c r="G1488" s="126">
        <v>3.7422855612828929</v>
      </c>
    </row>
    <row r="1489" spans="1:7" hidden="1">
      <c r="A1489" s="1">
        <f>COUNTIF($B$1:B1489,$A$1)</f>
        <v>14</v>
      </c>
      <c r="B1489" s="1" t="s">
        <v>590</v>
      </c>
      <c r="C1489" s="118" t="s">
        <v>380</v>
      </c>
      <c r="D1489" s="5" t="str">
        <f t="shared" si="24"/>
        <v>Ibagué02 Silvicultura y extracción de madera</v>
      </c>
      <c r="E1489" s="118" t="s">
        <v>6</v>
      </c>
      <c r="F1489" s="118" t="s">
        <v>20</v>
      </c>
      <c r="G1489" s="126">
        <v>0.14863172570851058</v>
      </c>
    </row>
    <row r="1490" spans="1:7" hidden="1">
      <c r="A1490" s="1">
        <f>COUNTIF($B$1:B1490,$A$1)</f>
        <v>14</v>
      </c>
      <c r="B1490" s="1" t="s">
        <v>590</v>
      </c>
      <c r="C1490" s="118" t="s">
        <v>380</v>
      </c>
      <c r="D1490" s="5" t="str">
        <f t="shared" si="24"/>
        <v>Ibagué03 Pesca y acuicultura</v>
      </c>
      <c r="E1490" s="118" t="s">
        <v>6</v>
      </c>
      <c r="F1490" s="118" t="s">
        <v>21</v>
      </c>
      <c r="G1490" s="126">
        <v>1.7129280211458695E-2</v>
      </c>
    </row>
    <row r="1491" spans="1:7" hidden="1">
      <c r="A1491" s="1">
        <f>COUNTIF($B$1:B1491,$A$1)</f>
        <v>14</v>
      </c>
      <c r="B1491" s="1" t="s">
        <v>591</v>
      </c>
      <c r="C1491" s="118" t="s">
        <v>380</v>
      </c>
      <c r="D1491" s="5" t="str">
        <f t="shared" si="24"/>
        <v>Ibagué55 Alojamiento</v>
      </c>
      <c r="E1491" s="118" t="s">
        <v>7</v>
      </c>
      <c r="F1491" s="118" t="s">
        <v>67</v>
      </c>
      <c r="G1491" s="126">
        <v>1.0941927609371582</v>
      </c>
    </row>
    <row r="1492" spans="1:7" hidden="1">
      <c r="A1492" s="1">
        <f>COUNTIF($B$1:B1492,$A$1)</f>
        <v>14</v>
      </c>
      <c r="B1492" s="1" t="s">
        <v>591</v>
      </c>
      <c r="C1492" s="118" t="s">
        <v>380</v>
      </c>
      <c r="D1492" s="5" t="str">
        <f t="shared" si="24"/>
        <v>Ibagué56 Actividades de servicios de comidas y bebidas</v>
      </c>
      <c r="E1492" s="118" t="s">
        <v>7</v>
      </c>
      <c r="F1492" s="118" t="s">
        <v>68</v>
      </c>
      <c r="G1492" s="126">
        <v>20.380875722117764</v>
      </c>
    </row>
    <row r="1493" spans="1:7" hidden="1">
      <c r="A1493" s="1">
        <f>COUNTIF($B$1:B1493,$A$1)</f>
        <v>14</v>
      </c>
      <c r="B1493" s="1" t="s">
        <v>592</v>
      </c>
      <c r="C1493" s="118" t="s">
        <v>380</v>
      </c>
      <c r="D1493" s="5" t="str">
        <f t="shared" si="24"/>
        <v>Ibagué45 Comercio, mantenimiento y reparación de vehículos automotores y motocicletas, sus partes, piezas y accesorios</v>
      </c>
      <c r="E1493" s="118" t="s">
        <v>8</v>
      </c>
      <c r="F1493" s="118" t="s">
        <v>59</v>
      </c>
      <c r="G1493" s="126">
        <v>7.3723945755214313</v>
      </c>
    </row>
    <row r="1494" spans="1:7" hidden="1">
      <c r="A1494" s="1">
        <f>COUNTIF($B$1:B1494,$A$1)</f>
        <v>14</v>
      </c>
      <c r="B1494" s="1" t="s">
        <v>592</v>
      </c>
      <c r="C1494" s="118" t="s">
        <v>380</v>
      </c>
      <c r="D1494" s="5" t="str">
        <f t="shared" si="24"/>
        <v>Ibagué46 Comercio al por mayor y en comisión o por contrata, excepto el comercio de vehículos automotores y motocicletas</v>
      </c>
      <c r="E1494" s="118" t="s">
        <v>8</v>
      </c>
      <c r="F1494" s="118" t="s">
        <v>60</v>
      </c>
      <c r="G1494" s="126">
        <v>7.053926275339677</v>
      </c>
    </row>
    <row r="1495" spans="1:7" hidden="1">
      <c r="A1495" s="1">
        <f>COUNTIF($B$1:B1495,$A$1)</f>
        <v>14</v>
      </c>
      <c r="B1495" s="1" t="s">
        <v>592</v>
      </c>
      <c r="C1495" s="118" t="s">
        <v>380</v>
      </c>
      <c r="D1495" s="5" t="str">
        <f t="shared" si="24"/>
        <v>Ibagué47 Comercio al por menor (incluso el comercio al por menor de combustibles), excepto el de vehículos automotores y motocicletas</v>
      </c>
      <c r="E1495" s="118" t="s">
        <v>8</v>
      </c>
      <c r="F1495" s="118" t="s">
        <v>61</v>
      </c>
      <c r="G1495" s="126">
        <v>41.141271298234834</v>
      </c>
    </row>
    <row r="1496" spans="1:7" hidden="1">
      <c r="A1496" s="1">
        <f>COUNTIF($B$1:B1496,$A$1)</f>
        <v>14</v>
      </c>
      <c r="B1496" s="1" t="s">
        <v>593</v>
      </c>
      <c r="C1496" s="118" t="s">
        <v>380</v>
      </c>
      <c r="D1496" s="5" t="str">
        <f t="shared" si="24"/>
        <v>Ibagué41 Construcción de edificios</v>
      </c>
      <c r="E1496" s="118" t="s">
        <v>9</v>
      </c>
      <c r="F1496" s="118" t="s">
        <v>56</v>
      </c>
      <c r="G1496" s="126">
        <v>12.110940374684953</v>
      </c>
    </row>
    <row r="1497" spans="1:7" hidden="1">
      <c r="A1497" s="1">
        <f>COUNTIF($B$1:B1497,$A$1)</f>
        <v>14</v>
      </c>
      <c r="B1497" s="1" t="s">
        <v>593</v>
      </c>
      <c r="C1497" s="118" t="s">
        <v>380</v>
      </c>
      <c r="D1497" s="5" t="str">
        <f t="shared" si="24"/>
        <v>Ibagué42 Obras de ingeniería civil</v>
      </c>
      <c r="E1497" s="118" t="s">
        <v>9</v>
      </c>
      <c r="F1497" s="118" t="s">
        <v>57</v>
      </c>
      <c r="G1497" s="126">
        <v>1.9745010795376379</v>
      </c>
    </row>
    <row r="1498" spans="1:7" hidden="1">
      <c r="A1498" s="1">
        <f>COUNTIF($B$1:B1498,$A$1)</f>
        <v>14</v>
      </c>
      <c r="B1498" s="1" t="s">
        <v>593</v>
      </c>
      <c r="C1498" s="118" t="s">
        <v>380</v>
      </c>
      <c r="D1498" s="5" t="str">
        <f t="shared" si="24"/>
        <v>Ibagué43 Actividades especializadas para la construcción de edificios y obras de ingeniería civil</v>
      </c>
      <c r="E1498" s="118" t="s">
        <v>9</v>
      </c>
      <c r="F1498" s="118" t="s">
        <v>58</v>
      </c>
      <c r="G1498" s="126">
        <v>5.3788505308660888</v>
      </c>
    </row>
    <row r="1499" spans="1:7" hidden="1">
      <c r="A1499" s="1">
        <f>COUNTIF($B$1:B1499,$A$1)</f>
        <v>14</v>
      </c>
      <c r="B1499" s="1" t="s">
        <v>594</v>
      </c>
      <c r="C1499" s="118" t="s">
        <v>380</v>
      </c>
      <c r="D1499" s="5" t="str">
        <f t="shared" si="24"/>
        <v>Ibagué06 Extracción de petróleo crudo y gas natural</v>
      </c>
      <c r="E1499" s="118" t="s">
        <v>10</v>
      </c>
      <c r="F1499" s="118" t="s">
        <v>23</v>
      </c>
      <c r="G1499" s="126">
        <v>0.10319576178583967</v>
      </c>
    </row>
    <row r="1500" spans="1:7" hidden="1">
      <c r="A1500" s="1">
        <f>COUNTIF($B$1:B1500,$A$1)</f>
        <v>14</v>
      </c>
      <c r="B1500" s="1" t="s">
        <v>594</v>
      </c>
      <c r="C1500" s="118" t="s">
        <v>380</v>
      </c>
      <c r="D1500" s="5" t="str">
        <f t="shared" si="24"/>
        <v>Ibagué07 Extracción de minerales metalíferos</v>
      </c>
      <c r="E1500" s="118" t="s">
        <v>10</v>
      </c>
      <c r="F1500" s="118" t="s">
        <v>24</v>
      </c>
      <c r="G1500" s="126">
        <v>5.9365348365256955E-2</v>
      </c>
    </row>
    <row r="1501" spans="1:7" hidden="1">
      <c r="A1501" s="1">
        <f>COUNTIF($B$1:B1501,$A$1)</f>
        <v>14</v>
      </c>
      <c r="B1501" s="1" t="s">
        <v>594</v>
      </c>
      <c r="C1501" s="118" t="s">
        <v>380</v>
      </c>
      <c r="D1501" s="5" t="str">
        <f t="shared" si="24"/>
        <v>Ibagué08 Extracción de otras minas y canteras</v>
      </c>
      <c r="E1501" s="118" t="s">
        <v>10</v>
      </c>
      <c r="F1501" s="118" t="s">
        <v>25</v>
      </c>
      <c r="G1501" s="126">
        <v>0.211494990617037</v>
      </c>
    </row>
    <row r="1502" spans="1:7" hidden="1">
      <c r="A1502" s="1">
        <f>COUNTIF($B$1:B1502,$A$1)</f>
        <v>14</v>
      </c>
      <c r="B1502" s="1" t="s">
        <v>594</v>
      </c>
      <c r="C1502" s="118" t="s">
        <v>380</v>
      </c>
      <c r="D1502" s="5" t="str">
        <f t="shared" si="24"/>
        <v>Ibagué09 Actividades de servicios de apoyo para la explotación de minas</v>
      </c>
      <c r="E1502" s="118" t="s">
        <v>10</v>
      </c>
      <c r="F1502" s="118" t="s">
        <v>26</v>
      </c>
      <c r="G1502" s="126">
        <v>2.187831201882506E-2</v>
      </c>
    </row>
    <row r="1503" spans="1:7" hidden="1">
      <c r="A1503" s="1">
        <f>COUNTIF($B$1:B1503,$A$1)</f>
        <v>14</v>
      </c>
      <c r="B1503" s="1" t="s">
        <v>595</v>
      </c>
      <c r="C1503" s="118" t="s">
        <v>380</v>
      </c>
      <c r="D1503" s="5" t="str">
        <f t="shared" si="24"/>
        <v>Ibagué10 Elaboración de productos alimenticios</v>
      </c>
      <c r="E1503" s="118" t="s">
        <v>11</v>
      </c>
      <c r="F1503" s="118" t="s">
        <v>27</v>
      </c>
      <c r="G1503" s="126">
        <v>6.1812602916253532</v>
      </c>
    </row>
    <row r="1504" spans="1:7" hidden="1">
      <c r="A1504" s="1">
        <f>COUNTIF($B$1:B1504,$A$1)</f>
        <v>14</v>
      </c>
      <c r="B1504" s="1" t="s">
        <v>595</v>
      </c>
      <c r="C1504" s="118" t="s">
        <v>380</v>
      </c>
      <c r="D1504" s="5" t="str">
        <f t="shared" si="24"/>
        <v>Ibagué11 Elaboración de bebidas</v>
      </c>
      <c r="E1504" s="118" t="s">
        <v>11</v>
      </c>
      <c r="F1504" s="118" t="s">
        <v>28</v>
      </c>
      <c r="G1504" s="126">
        <v>0.82857109270523421</v>
      </c>
    </row>
    <row r="1505" spans="1:7" hidden="1">
      <c r="A1505" s="1">
        <f>COUNTIF($B$1:B1505,$A$1)</f>
        <v>14</v>
      </c>
      <c r="B1505" s="1" t="s">
        <v>595</v>
      </c>
      <c r="C1505" s="118" t="s">
        <v>380</v>
      </c>
      <c r="D1505" s="5" t="str">
        <f t="shared" si="24"/>
        <v>Ibagué12 Elaboración de productos de tabaco</v>
      </c>
      <c r="E1505" s="118" t="s">
        <v>11</v>
      </c>
      <c r="F1505" s="118" t="s">
        <v>29</v>
      </c>
      <c r="G1505" s="126">
        <v>1.4471013819549062E-2</v>
      </c>
    </row>
    <row r="1506" spans="1:7" hidden="1">
      <c r="A1506" s="1">
        <f>COUNTIF($B$1:B1506,$A$1)</f>
        <v>14</v>
      </c>
      <c r="B1506" s="1" t="s">
        <v>595</v>
      </c>
      <c r="C1506" s="118" t="s">
        <v>380</v>
      </c>
      <c r="D1506" s="5" t="str">
        <f t="shared" si="24"/>
        <v>Ibagué13 Fabricación de productos textiles</v>
      </c>
      <c r="E1506" s="118" t="s">
        <v>11</v>
      </c>
      <c r="F1506" s="118" t="s">
        <v>30</v>
      </c>
      <c r="G1506" s="126">
        <v>0.58172486604096163</v>
      </c>
    </row>
    <row r="1507" spans="1:7" hidden="1">
      <c r="A1507" s="1">
        <f>COUNTIF($B$1:B1507,$A$1)</f>
        <v>14</v>
      </c>
      <c r="B1507" s="1" t="s">
        <v>595</v>
      </c>
      <c r="C1507" s="118" t="s">
        <v>380</v>
      </c>
      <c r="D1507" s="5" t="str">
        <f t="shared" si="24"/>
        <v>Ibagué14 Confección de prendas de vestir</v>
      </c>
      <c r="E1507" s="118" t="s">
        <v>11</v>
      </c>
      <c r="F1507" s="118" t="s">
        <v>31</v>
      </c>
      <c r="G1507" s="126">
        <v>8.0683337900035408</v>
      </c>
    </row>
    <row r="1508" spans="1:7" hidden="1">
      <c r="A1508" s="1">
        <f>COUNTIF($B$1:B1508,$A$1)</f>
        <v>14</v>
      </c>
      <c r="B1508" s="1" t="s">
        <v>595</v>
      </c>
      <c r="C1508" s="118" t="s">
        <v>380</v>
      </c>
      <c r="D1508" s="5" t="str">
        <f t="shared" si="24"/>
        <v>Ibagué15 Curtido y recurtido de cueros; fabricación de calzado; fabricación de artículos de viaje, maletas, bolsos de mano y artículos similares, y fabricación de artículos de talabartería y guarnicionería; adobo y teñido de pieles</v>
      </c>
      <c r="E1508" s="118" t="s">
        <v>11</v>
      </c>
      <c r="F1508" s="118" t="s">
        <v>32</v>
      </c>
      <c r="G1508" s="126">
        <v>1.8454865113323276</v>
      </c>
    </row>
    <row r="1509" spans="1:7" hidden="1">
      <c r="A1509" s="1">
        <f>COUNTIF($B$1:B1509,$A$1)</f>
        <v>14</v>
      </c>
      <c r="B1509" s="1" t="s">
        <v>595</v>
      </c>
      <c r="C1509" s="118" t="s">
        <v>380</v>
      </c>
      <c r="D1509" s="5" t="str">
        <f t="shared" si="24"/>
        <v>Ibagué16 Transformación de la madera y fabricación de productos de madera y de corcho, excepto muebles; fabricación de artículos de cestería y espartería</v>
      </c>
      <c r="E1509" s="118" t="s">
        <v>11</v>
      </c>
      <c r="F1509" s="118" t="s">
        <v>33</v>
      </c>
      <c r="G1509" s="126">
        <v>0.37334319470244559</v>
      </c>
    </row>
    <row r="1510" spans="1:7" hidden="1">
      <c r="A1510" s="1">
        <f>COUNTIF($B$1:B1510,$A$1)</f>
        <v>14</v>
      </c>
      <c r="B1510" s="1" t="s">
        <v>595</v>
      </c>
      <c r="C1510" s="118" t="s">
        <v>380</v>
      </c>
      <c r="D1510" s="5" t="str">
        <f t="shared" si="24"/>
        <v>Ibagué17 Fabricación de papel, cartón y productos de papel y cartón</v>
      </c>
      <c r="E1510" s="118" t="s">
        <v>11</v>
      </c>
      <c r="F1510" s="118" t="s">
        <v>34</v>
      </c>
      <c r="G1510" s="126">
        <v>5.6451663541064068E-2</v>
      </c>
    </row>
    <row r="1511" spans="1:7" hidden="1">
      <c r="A1511" s="1">
        <f>COUNTIF($B$1:B1511,$A$1)</f>
        <v>14</v>
      </c>
      <c r="B1511" s="1" t="s">
        <v>595</v>
      </c>
      <c r="C1511" s="118" t="s">
        <v>380</v>
      </c>
      <c r="D1511" s="5" t="str">
        <f t="shared" si="24"/>
        <v>Ibagué18 Actividades de impresión y de producción de copias a partir de grabaciones originales</v>
      </c>
      <c r="E1511" s="118" t="s">
        <v>11</v>
      </c>
      <c r="F1511" s="118" t="s">
        <v>35</v>
      </c>
      <c r="G1511" s="126">
        <v>0.34063682568855563</v>
      </c>
    </row>
    <row r="1512" spans="1:7" hidden="1">
      <c r="A1512" s="1">
        <f>COUNTIF($B$1:B1512,$A$1)</f>
        <v>14</v>
      </c>
      <c r="B1512" s="1" t="s">
        <v>595</v>
      </c>
      <c r="C1512" s="118" t="s">
        <v>380</v>
      </c>
      <c r="D1512" s="5" t="str">
        <f t="shared" si="24"/>
        <v>Ibagué20 Fabricación de sustancias y productos químicos</v>
      </c>
      <c r="E1512" s="118" t="s">
        <v>11</v>
      </c>
      <c r="F1512" s="118" t="s">
        <v>37</v>
      </c>
      <c r="G1512" s="126">
        <v>0.79203887122916894</v>
      </c>
    </row>
    <row r="1513" spans="1:7" hidden="1">
      <c r="A1513" s="1">
        <f>COUNTIF($B$1:B1513,$A$1)</f>
        <v>14</v>
      </c>
      <c r="B1513" s="1" t="s">
        <v>595</v>
      </c>
      <c r="C1513" s="118" t="s">
        <v>380</v>
      </c>
      <c r="D1513" s="5" t="str">
        <f t="shared" si="24"/>
        <v>Ibagué21 Fabricación de productos farmacéuticos, sustancias químicas medicinales y productos botánicos de uso farmacéutico</v>
      </c>
      <c r="E1513" s="118" t="s">
        <v>11</v>
      </c>
      <c r="F1513" s="118" t="s">
        <v>38</v>
      </c>
      <c r="G1513" s="126">
        <v>0.17575424220902863</v>
      </c>
    </row>
    <row r="1514" spans="1:7" hidden="1">
      <c r="A1514" s="1">
        <f>COUNTIF($B$1:B1514,$A$1)</f>
        <v>14</v>
      </c>
      <c r="B1514" s="1" t="s">
        <v>595</v>
      </c>
      <c r="C1514" s="118" t="s">
        <v>380</v>
      </c>
      <c r="D1514" s="5" t="str">
        <f t="shared" si="24"/>
        <v>Ibagué22 Fabricación de productos de caucho y de plástico</v>
      </c>
      <c r="E1514" s="118" t="s">
        <v>11</v>
      </c>
      <c r="F1514" s="118" t="s">
        <v>39</v>
      </c>
      <c r="G1514" s="126">
        <v>4.3690557954539223E-2</v>
      </c>
    </row>
    <row r="1515" spans="1:7" hidden="1">
      <c r="A1515" s="1">
        <f>COUNTIF($B$1:B1515,$A$1)</f>
        <v>14</v>
      </c>
      <c r="B1515" s="1" t="s">
        <v>595</v>
      </c>
      <c r="C1515" s="118" t="s">
        <v>380</v>
      </c>
      <c r="D1515" s="5" t="str">
        <f t="shared" si="24"/>
        <v>Ibagué23 Fabricación de otros productos minerales no metálicos</v>
      </c>
      <c r="E1515" s="118" t="s">
        <v>11</v>
      </c>
      <c r="F1515" s="118" t="s">
        <v>40</v>
      </c>
      <c r="G1515" s="126">
        <v>1.1519263150502994</v>
      </c>
    </row>
    <row r="1516" spans="1:7" hidden="1">
      <c r="A1516" s="1">
        <f>COUNTIF($B$1:B1516,$A$1)</f>
        <v>14</v>
      </c>
      <c r="B1516" s="1" t="s">
        <v>595</v>
      </c>
      <c r="C1516" s="118" t="s">
        <v>380</v>
      </c>
      <c r="D1516" s="5" t="str">
        <f t="shared" si="24"/>
        <v>Ibagué24 Fabricación de productos metalúrgicos básicos</v>
      </c>
      <c r="E1516" s="118" t="s">
        <v>11</v>
      </c>
      <c r="F1516" s="118" t="s">
        <v>41</v>
      </c>
      <c r="G1516" s="126">
        <v>3.6487498552809257E-2</v>
      </c>
    </row>
    <row r="1517" spans="1:7" hidden="1">
      <c r="A1517" s="1">
        <f>COUNTIF($B$1:B1517,$A$1)</f>
        <v>14</v>
      </c>
      <c r="B1517" s="1" t="s">
        <v>595</v>
      </c>
      <c r="C1517" s="118" t="s">
        <v>380</v>
      </c>
      <c r="D1517" s="5" t="str">
        <f t="shared" si="24"/>
        <v>Ibagué25 Fabricación de productos elaborados de metal, excepto maquinaria y equipo</v>
      </c>
      <c r="E1517" s="118" t="s">
        <v>11</v>
      </c>
      <c r="F1517" s="118" t="s">
        <v>42</v>
      </c>
      <c r="G1517" s="126">
        <v>2.3131652407042544</v>
      </c>
    </row>
    <row r="1518" spans="1:7" hidden="1">
      <c r="A1518" s="1">
        <f>COUNTIF($B$1:B1518,$A$1)</f>
        <v>14</v>
      </c>
      <c r="B1518" s="1" t="s">
        <v>595</v>
      </c>
      <c r="C1518" s="118" t="s">
        <v>380</v>
      </c>
      <c r="D1518" s="5" t="str">
        <f t="shared" si="24"/>
        <v>Ibagué26 Fabricación de productos informáticos, electrónicos y ópticos</v>
      </c>
      <c r="E1518" s="118" t="s">
        <v>11</v>
      </c>
      <c r="F1518" s="118" t="s">
        <v>43</v>
      </c>
      <c r="G1518" s="126">
        <v>4.8412847656241091E-2</v>
      </c>
    </row>
    <row r="1519" spans="1:7" hidden="1">
      <c r="A1519" s="1">
        <f>COUNTIF($B$1:B1519,$A$1)</f>
        <v>14</v>
      </c>
      <c r="B1519" s="1" t="s">
        <v>595</v>
      </c>
      <c r="C1519" s="118" t="s">
        <v>380</v>
      </c>
      <c r="D1519" s="5" t="str">
        <f t="shared" si="24"/>
        <v>Ibagué27 Fabricación de aparatos y equipo eléctrico</v>
      </c>
      <c r="E1519" s="118" t="s">
        <v>11</v>
      </c>
      <c r="F1519" s="118" t="s">
        <v>44</v>
      </c>
      <c r="G1519" s="126">
        <v>4.2615222836937819E-2</v>
      </c>
    </row>
    <row r="1520" spans="1:7" hidden="1">
      <c r="A1520" s="1">
        <f>COUNTIF($B$1:B1520,$A$1)</f>
        <v>14</v>
      </c>
      <c r="B1520" s="1" t="s">
        <v>595</v>
      </c>
      <c r="C1520" s="118" t="s">
        <v>380</v>
      </c>
      <c r="D1520" s="5" t="str">
        <f t="shared" si="24"/>
        <v>Ibagué28 Fabricación de maquinaria y equipo n.c.p.</v>
      </c>
      <c r="E1520" s="118" t="s">
        <v>11</v>
      </c>
      <c r="F1520" s="118" t="s">
        <v>45</v>
      </c>
      <c r="G1520" s="126">
        <v>2.3174716439037995E-2</v>
      </c>
    </row>
    <row r="1521" spans="1:7" hidden="1">
      <c r="A1521" s="1">
        <f>COUNTIF($B$1:B1521,$A$1)</f>
        <v>14</v>
      </c>
      <c r="B1521" s="1" t="s">
        <v>595</v>
      </c>
      <c r="C1521" s="118" t="s">
        <v>380</v>
      </c>
      <c r="D1521" s="5" t="str">
        <f t="shared" si="24"/>
        <v>Ibagué29 Fabricación de vehículos automotores, remolques y semirremolques</v>
      </c>
      <c r="E1521" s="118" t="s">
        <v>11</v>
      </c>
      <c r="F1521" s="118" t="s">
        <v>46</v>
      </c>
      <c r="G1521" s="126">
        <v>0.27445953640094511</v>
      </c>
    </row>
    <row r="1522" spans="1:7" hidden="1">
      <c r="A1522" s="1">
        <f>COUNTIF($B$1:B1522,$A$1)</f>
        <v>14</v>
      </c>
      <c r="B1522" s="1" t="s">
        <v>595</v>
      </c>
      <c r="C1522" s="118" t="s">
        <v>380</v>
      </c>
      <c r="D1522" s="5" t="str">
        <f t="shared" si="24"/>
        <v>Ibagué30 Fabricación de otros tipos de equipo de transporte</v>
      </c>
      <c r="E1522" s="118" t="s">
        <v>11</v>
      </c>
      <c r="F1522" s="118" t="s">
        <v>47</v>
      </c>
      <c r="G1522" s="126">
        <v>1.6794901432075571E-2</v>
      </c>
    </row>
    <row r="1523" spans="1:7" hidden="1">
      <c r="A1523" s="1">
        <f>COUNTIF($B$1:B1523,$A$1)</f>
        <v>14</v>
      </c>
      <c r="B1523" s="1" t="s">
        <v>595</v>
      </c>
      <c r="C1523" s="118" t="s">
        <v>380</v>
      </c>
      <c r="D1523" s="5" t="str">
        <f t="shared" si="24"/>
        <v>Ibagué31 Fabricación de muebles, colchones y somieres</v>
      </c>
      <c r="E1523" s="118" t="s">
        <v>11</v>
      </c>
      <c r="F1523" s="118" t="s">
        <v>48</v>
      </c>
      <c r="G1523" s="126">
        <v>2.0281587699536967</v>
      </c>
    </row>
    <row r="1524" spans="1:7" hidden="1">
      <c r="A1524" s="1">
        <f>COUNTIF($B$1:B1524,$A$1)</f>
        <v>14</v>
      </c>
      <c r="B1524" s="1" t="s">
        <v>595</v>
      </c>
      <c r="C1524" s="118" t="s">
        <v>380</v>
      </c>
      <c r="D1524" s="5" t="str">
        <f t="shared" si="24"/>
        <v>Ibagué32 Otras industrias manufactureras</v>
      </c>
      <c r="E1524" s="118" t="s">
        <v>11</v>
      </c>
      <c r="F1524" s="118" t="s">
        <v>49</v>
      </c>
      <c r="G1524" s="126">
        <v>1.5448115871422434</v>
      </c>
    </row>
    <row r="1525" spans="1:7" hidden="1">
      <c r="A1525" s="1">
        <f>COUNTIF($B$1:B1525,$A$1)</f>
        <v>14</v>
      </c>
      <c r="B1525" s="1" t="s">
        <v>595</v>
      </c>
      <c r="C1525" s="118" t="s">
        <v>380</v>
      </c>
      <c r="D1525" s="5" t="str">
        <f t="shared" si="24"/>
        <v>Ibagué33 Instalación, mantenimiento y reparación especializado de maquinaria y equipo</v>
      </c>
      <c r="E1525" s="118" t="s">
        <v>11</v>
      </c>
      <c r="F1525" s="118" t="s">
        <v>50</v>
      </c>
      <c r="G1525" s="126">
        <v>0.62166605284685639</v>
      </c>
    </row>
    <row r="1526" spans="1:7" hidden="1">
      <c r="A1526" s="1">
        <f>COUNTIF($B$1:B1526,$A$1)</f>
        <v>14</v>
      </c>
      <c r="B1526" s="1" t="s">
        <v>596</v>
      </c>
      <c r="C1526" s="118" t="s">
        <v>380</v>
      </c>
      <c r="D1526" s="5" t="str">
        <f t="shared" si="24"/>
        <v>Ibagué58 Actividades de edición</v>
      </c>
      <c r="E1526" s="118" t="s">
        <v>12</v>
      </c>
      <c r="F1526" s="118" t="s">
        <v>69</v>
      </c>
      <c r="G1526" s="126">
        <v>0.36261608680520202</v>
      </c>
    </row>
    <row r="1527" spans="1:7" hidden="1">
      <c r="A1527" s="1">
        <f>COUNTIF($B$1:B1527,$A$1)</f>
        <v>14</v>
      </c>
      <c r="B1527" s="1" t="s">
        <v>596</v>
      </c>
      <c r="C1527" s="118" t="s">
        <v>380</v>
      </c>
      <c r="D1527" s="5" t="str">
        <f t="shared" si="24"/>
        <v>Ibagué59 Actividades cinematográficas, de video y producción de programas de televisión, grabación de sonido y edición de música</v>
      </c>
      <c r="E1527" s="118" t="s">
        <v>12</v>
      </c>
      <c r="F1527" s="118" t="s">
        <v>70</v>
      </c>
      <c r="G1527" s="126">
        <v>0.19207481439427362</v>
      </c>
    </row>
    <row r="1528" spans="1:7" hidden="1">
      <c r="A1528" s="1">
        <f>COUNTIF($B$1:B1528,$A$1)</f>
        <v>14</v>
      </c>
      <c r="B1528" s="1" t="s">
        <v>596</v>
      </c>
      <c r="C1528" s="118" t="s">
        <v>380</v>
      </c>
      <c r="D1528" s="5" t="str">
        <f t="shared" si="24"/>
        <v>Ibagué60 Actividades de programación, transmisión y/o difusión</v>
      </c>
      <c r="E1528" s="118" t="s">
        <v>12</v>
      </c>
      <c r="F1528" s="118" t="s">
        <v>71</v>
      </c>
      <c r="G1528" s="126">
        <v>0.38057288369290843</v>
      </c>
    </row>
    <row r="1529" spans="1:7" hidden="1">
      <c r="A1529" s="1">
        <f>COUNTIF($B$1:B1529,$A$1)</f>
        <v>14</v>
      </c>
      <c r="B1529" s="1" t="s">
        <v>596</v>
      </c>
      <c r="C1529" s="118" t="s">
        <v>380</v>
      </c>
      <c r="D1529" s="5" t="str">
        <f t="shared" si="24"/>
        <v>Ibagué61 Telecomunicaciones</v>
      </c>
      <c r="E1529" s="118" t="s">
        <v>12</v>
      </c>
      <c r="F1529" s="118" t="s">
        <v>72</v>
      </c>
      <c r="G1529" s="126">
        <v>2.6258309914446967</v>
      </c>
    </row>
    <row r="1530" spans="1:7" hidden="1">
      <c r="A1530" s="1">
        <f>COUNTIF($B$1:B1530,$A$1)</f>
        <v>14</v>
      </c>
      <c r="B1530" s="1" t="s">
        <v>596</v>
      </c>
      <c r="C1530" s="118" t="s">
        <v>380</v>
      </c>
      <c r="D1530" s="5" t="str">
        <f t="shared" si="24"/>
        <v>Ibagué62 Desarrollo de sistemas informáticos (planificación, análisis, diseño, programación, pruebas), consultoría informática y actividades relacionadas</v>
      </c>
      <c r="E1530" s="118" t="s">
        <v>12</v>
      </c>
      <c r="F1530" s="118" t="s">
        <v>73</v>
      </c>
      <c r="G1530" s="126">
        <v>0.62519857107852617</v>
      </c>
    </row>
    <row r="1531" spans="1:7" hidden="1">
      <c r="A1531" s="1">
        <f>COUNTIF($B$1:B1531,$A$1)</f>
        <v>14</v>
      </c>
      <c r="B1531" s="1" t="s">
        <v>596</v>
      </c>
      <c r="C1531" s="118" t="s">
        <v>380</v>
      </c>
      <c r="D1531" s="5" t="str">
        <f t="shared" si="24"/>
        <v>Ibagué63 Actividades de servicios de información</v>
      </c>
      <c r="E1531" s="118" t="s">
        <v>12</v>
      </c>
      <c r="F1531" s="118" t="s">
        <v>74</v>
      </c>
      <c r="G1531" s="126">
        <v>8.3163756120645999E-2</v>
      </c>
    </row>
    <row r="1532" spans="1:7" hidden="1">
      <c r="A1532" s="1">
        <f>COUNTIF($B$1:B1532,$A$1)</f>
        <v>14</v>
      </c>
      <c r="B1532" s="1" t="s">
        <v>597</v>
      </c>
      <c r="C1532" s="118" t="s">
        <v>380</v>
      </c>
      <c r="D1532" s="5" t="str">
        <f t="shared" si="24"/>
        <v>Ibagué35 Suministro de electricidad, gas, vapor y aire acondicionado</v>
      </c>
      <c r="E1532" s="118" t="s">
        <v>14</v>
      </c>
      <c r="F1532" s="118" t="s">
        <v>51</v>
      </c>
      <c r="G1532" s="126">
        <v>1.0598851789396737</v>
      </c>
    </row>
    <row r="1533" spans="1:7" hidden="1">
      <c r="A1533" s="1">
        <f>COUNTIF($B$1:B1533,$A$1)</f>
        <v>14</v>
      </c>
      <c r="B1533" s="1" t="s">
        <v>597</v>
      </c>
      <c r="C1533" s="118" t="s">
        <v>380</v>
      </c>
      <c r="D1533" s="5" t="str">
        <f t="shared" si="24"/>
        <v>Ibagué36 Captación, tratamiento y distribución de agua</v>
      </c>
      <c r="E1533" s="118" t="s">
        <v>14</v>
      </c>
      <c r="F1533" s="118" t="s">
        <v>52</v>
      </c>
      <c r="G1533" s="126">
        <v>0.8497129200551844</v>
      </c>
    </row>
    <row r="1534" spans="1:7" hidden="1">
      <c r="A1534" s="1">
        <f>COUNTIF($B$1:B1534,$A$1)</f>
        <v>14</v>
      </c>
      <c r="B1534" s="1" t="s">
        <v>597</v>
      </c>
      <c r="C1534" s="118" t="s">
        <v>380</v>
      </c>
      <c r="D1534" s="5" t="str">
        <f t="shared" si="24"/>
        <v>Ibagué37 Evacuación y tratamiento de aguas residuales</v>
      </c>
      <c r="E1534" s="118" t="s">
        <v>14</v>
      </c>
      <c r="F1534" s="118" t="s">
        <v>53</v>
      </c>
      <c r="G1534" s="126">
        <v>7.5230624394810791E-2</v>
      </c>
    </row>
    <row r="1535" spans="1:7" hidden="1">
      <c r="A1535" s="1">
        <f>COUNTIF($B$1:B1535,$A$1)</f>
        <v>14</v>
      </c>
      <c r="B1535" s="1" t="s">
        <v>597</v>
      </c>
      <c r="C1535" s="118" t="s">
        <v>380</v>
      </c>
      <c r="D1535" s="5" t="str">
        <f t="shared" si="24"/>
        <v>Ibagué38 Recolección, tratamiento y disposición de desechos, recuperación de materiales</v>
      </c>
      <c r="E1535" s="118" t="s">
        <v>14</v>
      </c>
      <c r="F1535" s="118" t="s">
        <v>54</v>
      </c>
      <c r="G1535" s="126">
        <v>0.89448111985705647</v>
      </c>
    </row>
    <row r="1536" spans="1:7" hidden="1">
      <c r="A1536" s="1">
        <f>COUNTIF($B$1:B1536,$A$1)</f>
        <v>14</v>
      </c>
      <c r="B1536" s="1" t="s">
        <v>598</v>
      </c>
      <c r="C1536" s="118" t="s">
        <v>380</v>
      </c>
      <c r="D1536" s="5" t="str">
        <f t="shared" si="24"/>
        <v>Ibagué49 Transporte terrestre; transporte por tuberías</v>
      </c>
      <c r="E1536" s="118" t="s">
        <v>15</v>
      </c>
      <c r="F1536" s="118" t="s">
        <v>62</v>
      </c>
      <c r="G1536" s="126">
        <v>11.358317700774698</v>
      </c>
    </row>
    <row r="1537" spans="1:7" hidden="1">
      <c r="A1537" s="1">
        <f>COUNTIF($B$1:B1537,$A$1)</f>
        <v>14</v>
      </c>
      <c r="B1537" s="1" t="s">
        <v>598</v>
      </c>
      <c r="C1537" s="118" t="s">
        <v>380</v>
      </c>
      <c r="D1537" s="5" t="str">
        <f t="shared" si="24"/>
        <v>Ibagué52 Almacenamiento y actividades complementarias al transporte</v>
      </c>
      <c r="E1537" s="118" t="s">
        <v>15</v>
      </c>
      <c r="F1537" s="118" t="s">
        <v>65</v>
      </c>
      <c r="G1537" s="126">
        <v>2.3869128303571712</v>
      </c>
    </row>
    <row r="1538" spans="1:7" hidden="1">
      <c r="A1538" s="1">
        <f>COUNTIF($B$1:B1538,$A$1)</f>
        <v>14</v>
      </c>
      <c r="B1538" s="1" t="s">
        <v>598</v>
      </c>
      <c r="C1538" s="118" t="s">
        <v>380</v>
      </c>
      <c r="D1538" s="5" t="str">
        <f t="shared" si="24"/>
        <v>Ibagué53 Correo y servicios de mensajería</v>
      </c>
      <c r="E1538" s="118" t="s">
        <v>15</v>
      </c>
      <c r="F1538" s="118" t="s">
        <v>66</v>
      </c>
      <c r="G1538" s="126">
        <v>1.6019316163388708</v>
      </c>
    </row>
    <row r="1539" spans="1:7" hidden="1">
      <c r="A1539" s="1">
        <f>COUNTIF($B$1:B1539,$A$1)</f>
        <v>14</v>
      </c>
      <c r="B1539" s="1" t="s">
        <v>599</v>
      </c>
      <c r="C1539" s="118" t="s">
        <v>381</v>
      </c>
      <c r="D1539" s="5" t="str">
        <f t="shared" si="24"/>
        <v>Cali A.M68 Actividades inmobiliarias</v>
      </c>
      <c r="E1539" s="118" t="s">
        <v>3</v>
      </c>
      <c r="F1539" s="118" t="s">
        <v>78</v>
      </c>
      <c r="G1539" s="126">
        <v>23.900151316503496</v>
      </c>
    </row>
    <row r="1540" spans="1:7" hidden="1">
      <c r="A1540" s="1">
        <f>COUNTIF($B$1:B1540,$A$1)</f>
        <v>14</v>
      </c>
      <c r="B1540" s="1" t="s">
        <v>600</v>
      </c>
      <c r="C1540" s="118" t="s">
        <v>381</v>
      </c>
      <c r="D1540" s="5" t="str">
        <f t="shared" si="24"/>
        <v>Cali A.M90 Actividades creativas, artísticas y de entretenimiento</v>
      </c>
      <c r="E1540" s="118" t="s">
        <v>1</v>
      </c>
      <c r="F1540" s="118" t="s">
        <v>97</v>
      </c>
      <c r="G1540" s="126">
        <v>4.6219124325650771</v>
      </c>
    </row>
    <row r="1541" spans="1:7" hidden="1">
      <c r="A1541" s="1">
        <f>COUNTIF($B$1:B1541,$A$1)</f>
        <v>14</v>
      </c>
      <c r="B1541" s="1" t="s">
        <v>600</v>
      </c>
      <c r="C1541" s="118" t="s">
        <v>381</v>
      </c>
      <c r="D1541" s="5" t="str">
        <f t="shared" si="24"/>
        <v>Cali A.M91 Actividades de bibliotecas, archivos, museos y otras actividades culturales</v>
      </c>
      <c r="E1541" s="118" t="s">
        <v>1</v>
      </c>
      <c r="F1541" s="118" t="s">
        <v>98</v>
      </c>
      <c r="G1541" s="126">
        <v>1.2727418861354707</v>
      </c>
    </row>
    <row r="1542" spans="1:7" hidden="1">
      <c r="A1542" s="1">
        <f>COUNTIF($B$1:B1542,$A$1)</f>
        <v>14</v>
      </c>
      <c r="B1542" s="1" t="s">
        <v>600</v>
      </c>
      <c r="C1542" s="118" t="s">
        <v>381</v>
      </c>
      <c r="D1542" s="5" t="str">
        <f t="shared" si="24"/>
        <v>Cali A.M92 Actividades de juegos de azar y apuestas</v>
      </c>
      <c r="E1542" s="118" t="s">
        <v>1</v>
      </c>
      <c r="F1542" s="118" t="s">
        <v>99</v>
      </c>
      <c r="G1542" s="126">
        <v>7.066030700995559</v>
      </c>
    </row>
    <row r="1543" spans="1:7" hidden="1">
      <c r="A1543" s="1">
        <f>COUNTIF($B$1:B1543,$A$1)</f>
        <v>14</v>
      </c>
      <c r="B1543" s="1" t="s">
        <v>600</v>
      </c>
      <c r="C1543" s="118" t="s">
        <v>381</v>
      </c>
      <c r="D1543" s="5" t="str">
        <f t="shared" ref="D1543:D1606" si="25">C1543&amp;F1543</f>
        <v>Cali A.M93 Actividades deportivas y actividades recreativas y de esparcimiento</v>
      </c>
      <c r="E1543" s="118" t="s">
        <v>1</v>
      </c>
      <c r="F1543" s="118" t="s">
        <v>100</v>
      </c>
      <c r="G1543" s="126">
        <v>7.8876657687392697</v>
      </c>
    </row>
    <row r="1544" spans="1:7" hidden="1">
      <c r="A1544" s="1">
        <f>COUNTIF($B$1:B1544,$A$1)</f>
        <v>14</v>
      </c>
      <c r="B1544" s="1" t="s">
        <v>600</v>
      </c>
      <c r="C1544" s="118" t="s">
        <v>381</v>
      </c>
      <c r="D1544" s="5" t="str">
        <f t="shared" si="25"/>
        <v>Cali A.M94 Actividades de asociaciones</v>
      </c>
      <c r="E1544" s="118" t="s">
        <v>1</v>
      </c>
      <c r="F1544" s="118" t="s">
        <v>101</v>
      </c>
      <c r="G1544" s="126">
        <v>6.7917441990142091</v>
      </c>
    </row>
    <row r="1545" spans="1:7" hidden="1">
      <c r="A1545" s="1">
        <f>COUNTIF($B$1:B1545,$A$1)</f>
        <v>14</v>
      </c>
      <c r="B1545" s="1" t="s">
        <v>600</v>
      </c>
      <c r="C1545" s="118" t="s">
        <v>381</v>
      </c>
      <c r="D1545" s="5" t="str">
        <f t="shared" si="25"/>
        <v>Cali A.M95 Mantenimiento y reparación de computadores, efectos personales y enseres domésticos</v>
      </c>
      <c r="E1545" s="118" t="s">
        <v>1</v>
      </c>
      <c r="F1545" s="118" t="s">
        <v>102</v>
      </c>
      <c r="G1545" s="126">
        <v>20.027187218951582</v>
      </c>
    </row>
    <row r="1546" spans="1:7" hidden="1">
      <c r="A1546" s="1">
        <f>COUNTIF($B$1:B1546,$A$1)</f>
        <v>14</v>
      </c>
      <c r="B1546" s="1" t="s">
        <v>600</v>
      </c>
      <c r="C1546" s="118" t="s">
        <v>381</v>
      </c>
      <c r="D1546" s="5" t="str">
        <f t="shared" si="25"/>
        <v>Cali A.M96 Otras actividades de servicios personales</v>
      </c>
      <c r="E1546" s="118" t="s">
        <v>1</v>
      </c>
      <c r="F1546" s="118" t="s">
        <v>103</v>
      </c>
      <c r="G1546" s="126">
        <v>48.836272960438649</v>
      </c>
    </row>
    <row r="1547" spans="1:7" hidden="1">
      <c r="A1547" s="1">
        <f>COUNTIF($B$1:B1547,$A$1)</f>
        <v>14</v>
      </c>
      <c r="B1547" s="1" t="s">
        <v>600</v>
      </c>
      <c r="C1547" s="118" t="s">
        <v>381</v>
      </c>
      <c r="D1547" s="5" t="str">
        <f t="shared" si="25"/>
        <v>Cali A.M97 Actividades de los hogares individuales como empleadores de personal doméstico</v>
      </c>
      <c r="E1547" s="118" t="s">
        <v>1</v>
      </c>
      <c r="F1547" s="118" t="s">
        <v>104</v>
      </c>
      <c r="G1547" s="126">
        <v>43.243773669197225</v>
      </c>
    </row>
    <row r="1548" spans="1:7" hidden="1">
      <c r="A1548" s="1">
        <f>COUNTIF($B$1:B1548,$A$1)</f>
        <v>14</v>
      </c>
      <c r="B1548" s="1" t="s">
        <v>600</v>
      </c>
      <c r="C1548" s="118" t="s">
        <v>381</v>
      </c>
      <c r="D1548" s="5" t="str">
        <f t="shared" si="25"/>
        <v>Cali A.M99 Actividades de organizaciones y entidades extraterritoriales</v>
      </c>
      <c r="E1548" s="118" t="s">
        <v>1</v>
      </c>
      <c r="F1548" s="118" t="s">
        <v>105</v>
      </c>
      <c r="G1548" s="126">
        <v>7.4832327473711172E-2</v>
      </c>
    </row>
    <row r="1549" spans="1:7" hidden="1">
      <c r="A1549" s="1">
        <f>COUNTIF($B$1:B1549,$A$1)</f>
        <v>14</v>
      </c>
      <c r="B1549" s="1" t="s">
        <v>601</v>
      </c>
      <c r="C1549" s="118" t="s">
        <v>381</v>
      </c>
      <c r="D1549" s="5" t="str">
        <f t="shared" si="25"/>
        <v>Cali A.M64 Actividades de servicios financieros, excepto las de seguros y de pensiones</v>
      </c>
      <c r="E1549" s="118" t="s">
        <v>2</v>
      </c>
      <c r="F1549" s="118" t="s">
        <v>75</v>
      </c>
      <c r="G1549" s="126">
        <v>19.450909763433096</v>
      </c>
    </row>
    <row r="1550" spans="1:7" hidden="1">
      <c r="A1550" s="1">
        <f>COUNTIF($B$1:B1550,$A$1)</f>
        <v>14</v>
      </c>
      <c r="B1550" s="1" t="s">
        <v>601</v>
      </c>
      <c r="C1550" s="118" t="s">
        <v>381</v>
      </c>
      <c r="D1550" s="5" t="str">
        <f t="shared" si="25"/>
        <v>Cali A.M65 Seguros (incluso el reaseguro), seguros sociales y fondos de pensiones, excepto la seguridad social</v>
      </c>
      <c r="E1550" s="118" t="s">
        <v>2</v>
      </c>
      <c r="F1550" s="118" t="s">
        <v>76</v>
      </c>
      <c r="G1550" s="126">
        <v>5.3632925703306302</v>
      </c>
    </row>
    <row r="1551" spans="1:7" hidden="1">
      <c r="A1551" s="1">
        <f>COUNTIF($B$1:B1551,$A$1)</f>
        <v>14</v>
      </c>
      <c r="B1551" s="1" t="s">
        <v>601</v>
      </c>
      <c r="C1551" s="118" t="s">
        <v>381</v>
      </c>
      <c r="D1551" s="5" t="str">
        <f t="shared" si="25"/>
        <v>Cali A.M66 Actividades auxiliares de las actividades de servicios financieros</v>
      </c>
      <c r="E1551" s="118" t="s">
        <v>2</v>
      </c>
      <c r="F1551" s="118" t="s">
        <v>77</v>
      </c>
      <c r="G1551" s="126">
        <v>0.85746998230320648</v>
      </c>
    </row>
    <row r="1552" spans="1:7" hidden="1">
      <c r="A1552" s="1">
        <f>COUNTIF($B$1:B1552,$A$1)</f>
        <v>14</v>
      </c>
      <c r="B1552" s="1" t="s">
        <v>602</v>
      </c>
      <c r="C1552" s="118" t="s">
        <v>381</v>
      </c>
      <c r="D1552" s="5" t="str">
        <f t="shared" si="25"/>
        <v>Cali A.M69 Actividades jurídicas y de contabilidad</v>
      </c>
      <c r="E1552" s="118" t="s">
        <v>4</v>
      </c>
      <c r="F1552" s="118" t="s">
        <v>79</v>
      </c>
      <c r="G1552" s="126">
        <v>15.308403243969556</v>
      </c>
    </row>
    <row r="1553" spans="1:7" hidden="1">
      <c r="A1553" s="1">
        <f>COUNTIF($B$1:B1553,$A$1)</f>
        <v>14</v>
      </c>
      <c r="B1553" s="1" t="s">
        <v>602</v>
      </c>
      <c r="C1553" s="118" t="s">
        <v>381</v>
      </c>
      <c r="D1553" s="5" t="str">
        <f t="shared" si="25"/>
        <v>Cali A.M70 Actividades de administración empresarial; actividades de consultoría de gestión</v>
      </c>
      <c r="E1553" s="118" t="s">
        <v>4</v>
      </c>
      <c r="F1553" s="118" t="s">
        <v>80</v>
      </c>
      <c r="G1553" s="126">
        <v>4.2075669752343066</v>
      </c>
    </row>
    <row r="1554" spans="1:7" hidden="1">
      <c r="A1554" s="1">
        <f>COUNTIF($B$1:B1554,$A$1)</f>
        <v>14</v>
      </c>
      <c r="B1554" s="1" t="s">
        <v>602</v>
      </c>
      <c r="C1554" s="118" t="s">
        <v>381</v>
      </c>
      <c r="D1554" s="5" t="str">
        <f t="shared" si="25"/>
        <v>Cali A.M71 Actividades de arquitectura e ingeniería; ensayos y análisis técnicos</v>
      </c>
      <c r="E1554" s="118" t="s">
        <v>4</v>
      </c>
      <c r="F1554" s="118" t="s">
        <v>81</v>
      </c>
      <c r="G1554" s="126">
        <v>4.4483886213627581</v>
      </c>
    </row>
    <row r="1555" spans="1:7" hidden="1">
      <c r="A1555" s="1">
        <f>COUNTIF($B$1:B1555,$A$1)</f>
        <v>14</v>
      </c>
      <c r="B1555" s="1" t="s">
        <v>602</v>
      </c>
      <c r="C1555" s="118" t="s">
        <v>381</v>
      </c>
      <c r="D1555" s="5" t="str">
        <f t="shared" si="25"/>
        <v>Cali A.M72 Investigación científica y desarrollo</v>
      </c>
      <c r="E1555" s="118" t="s">
        <v>4</v>
      </c>
      <c r="F1555" s="118" t="s">
        <v>82</v>
      </c>
      <c r="G1555" s="126">
        <v>0.73818255130298061</v>
      </c>
    </row>
    <row r="1556" spans="1:7" hidden="1">
      <c r="A1556" s="1">
        <f>COUNTIF($B$1:B1556,$A$1)</f>
        <v>14</v>
      </c>
      <c r="B1556" s="1" t="s">
        <v>602</v>
      </c>
      <c r="C1556" s="118" t="s">
        <v>381</v>
      </c>
      <c r="D1556" s="5" t="str">
        <f t="shared" si="25"/>
        <v>Cali A.M73 Publicidad y estudios de mercado</v>
      </c>
      <c r="E1556" s="118" t="s">
        <v>4</v>
      </c>
      <c r="F1556" s="118" t="s">
        <v>83</v>
      </c>
      <c r="G1556" s="126">
        <v>7.781065213230292</v>
      </c>
    </row>
    <row r="1557" spans="1:7" hidden="1">
      <c r="A1557" s="1">
        <f>COUNTIF($B$1:B1557,$A$1)</f>
        <v>14</v>
      </c>
      <c r="B1557" s="1" t="s">
        <v>602</v>
      </c>
      <c r="C1557" s="118" t="s">
        <v>381</v>
      </c>
      <c r="D1557" s="5" t="str">
        <f t="shared" si="25"/>
        <v>Cali A.M74 Otras actividades profesionales, científicas y técnicas</v>
      </c>
      <c r="E1557" s="118" t="s">
        <v>4</v>
      </c>
      <c r="F1557" s="118" t="s">
        <v>84</v>
      </c>
      <c r="G1557" s="126">
        <v>8.0201424602300175</v>
      </c>
    </row>
    <row r="1558" spans="1:7" hidden="1">
      <c r="A1558" s="1">
        <f>COUNTIF($B$1:B1558,$A$1)</f>
        <v>14</v>
      </c>
      <c r="B1558" s="1" t="s">
        <v>602</v>
      </c>
      <c r="C1558" s="118" t="s">
        <v>381</v>
      </c>
      <c r="D1558" s="5" t="str">
        <f t="shared" si="25"/>
        <v>Cali A.M75 Actividades veterinarias</v>
      </c>
      <c r="E1558" s="118" t="s">
        <v>4</v>
      </c>
      <c r="F1558" s="118" t="s">
        <v>85</v>
      </c>
      <c r="G1558" s="126">
        <v>1.7839561698367497</v>
      </c>
    </row>
    <row r="1559" spans="1:7" hidden="1">
      <c r="A1559" s="1">
        <f>COUNTIF($B$1:B1559,$A$1)</f>
        <v>14</v>
      </c>
      <c r="B1559" s="1" t="s">
        <v>602</v>
      </c>
      <c r="C1559" s="118" t="s">
        <v>381</v>
      </c>
      <c r="D1559" s="5" t="str">
        <f t="shared" si="25"/>
        <v>Cali A.M77 Actividades de alquiler y arrendamiento</v>
      </c>
      <c r="E1559" s="118" t="s">
        <v>4</v>
      </c>
      <c r="F1559" s="118" t="s">
        <v>86</v>
      </c>
      <c r="G1559" s="126">
        <v>3.3841471185075314</v>
      </c>
    </row>
    <row r="1560" spans="1:7" hidden="1">
      <c r="A1560" s="1">
        <f>COUNTIF($B$1:B1560,$A$1)</f>
        <v>14</v>
      </c>
      <c r="B1560" s="1" t="s">
        <v>602</v>
      </c>
      <c r="C1560" s="118" t="s">
        <v>381</v>
      </c>
      <c r="D1560" s="5" t="str">
        <f t="shared" si="25"/>
        <v>Cali A.M78 Actividades de empleo</v>
      </c>
      <c r="E1560" s="118" t="s">
        <v>4</v>
      </c>
      <c r="F1560" s="118" t="s">
        <v>87</v>
      </c>
      <c r="G1560" s="126">
        <v>2.4777406232781507</v>
      </c>
    </row>
    <row r="1561" spans="1:7" hidden="1">
      <c r="A1561" s="1">
        <f>COUNTIF($B$1:B1561,$A$1)</f>
        <v>14</v>
      </c>
      <c r="B1561" s="1" t="s">
        <v>602</v>
      </c>
      <c r="C1561" s="118" t="s">
        <v>381</v>
      </c>
      <c r="D1561" s="5" t="str">
        <f t="shared" si="25"/>
        <v>Cali A.M79 Actividades de las agencias de viajes, operadores turísticos, servicios de reserva y actividades relacionadas</v>
      </c>
      <c r="E1561" s="118" t="s">
        <v>4</v>
      </c>
      <c r="F1561" s="118" t="s">
        <v>88</v>
      </c>
      <c r="G1561" s="126">
        <v>2.1366953997538176</v>
      </c>
    </row>
    <row r="1562" spans="1:7" hidden="1">
      <c r="A1562" s="1">
        <f>COUNTIF($B$1:B1562,$A$1)</f>
        <v>14</v>
      </c>
      <c r="B1562" s="1" t="s">
        <v>602</v>
      </c>
      <c r="C1562" s="118" t="s">
        <v>381</v>
      </c>
      <c r="D1562" s="5" t="str">
        <f t="shared" si="25"/>
        <v>Cali A.M80 Actividades de seguridad e investigación privada</v>
      </c>
      <c r="E1562" s="118" t="s">
        <v>4</v>
      </c>
      <c r="F1562" s="118" t="s">
        <v>89</v>
      </c>
      <c r="G1562" s="126">
        <v>10.254667338149238</v>
      </c>
    </row>
    <row r="1563" spans="1:7" hidden="1">
      <c r="A1563" s="1">
        <f>COUNTIF($B$1:B1563,$A$1)</f>
        <v>14</v>
      </c>
      <c r="B1563" s="1" t="s">
        <v>602</v>
      </c>
      <c r="C1563" s="118" t="s">
        <v>381</v>
      </c>
      <c r="D1563" s="5" t="str">
        <f t="shared" si="25"/>
        <v>Cali A.M81 Actividades de servicios a edificios y paisajismo (jardines, zonas verdes)</v>
      </c>
      <c r="E1563" s="118" t="s">
        <v>4</v>
      </c>
      <c r="F1563" s="118" t="s">
        <v>90</v>
      </c>
      <c r="G1563" s="126">
        <v>25.316176271309196</v>
      </c>
    </row>
    <row r="1564" spans="1:7" hidden="1">
      <c r="A1564" s="1">
        <f>COUNTIF($B$1:B1564,$A$1)</f>
        <v>14</v>
      </c>
      <c r="B1564" s="1" t="s">
        <v>602</v>
      </c>
      <c r="C1564" s="118" t="s">
        <v>381</v>
      </c>
      <c r="D1564" s="5" t="str">
        <f t="shared" si="25"/>
        <v>Cali A.M82 Actividades administrativas y de apoyo de oficina y otras actividades de apoyo a las empresas</v>
      </c>
      <c r="E1564" s="118" t="s">
        <v>4</v>
      </c>
      <c r="F1564" s="118" t="s">
        <v>91</v>
      </c>
      <c r="G1564" s="126">
        <v>11.652568413591906</v>
      </c>
    </row>
    <row r="1565" spans="1:7" hidden="1">
      <c r="A1565" s="1">
        <f>COUNTIF($B$1:B1565,$A$1)</f>
        <v>14</v>
      </c>
      <c r="B1565" s="1" t="s">
        <v>603</v>
      </c>
      <c r="C1565" s="118" t="s">
        <v>381</v>
      </c>
      <c r="D1565" s="5" t="str">
        <f t="shared" si="25"/>
        <v>Cali A.M84 Administración pública y defensa; planes de seguridad social de afiliación obligatoria</v>
      </c>
      <c r="E1565" s="118" t="s">
        <v>5</v>
      </c>
      <c r="F1565" s="118" t="s">
        <v>92</v>
      </c>
      <c r="G1565" s="126">
        <v>33.82086239345653</v>
      </c>
    </row>
    <row r="1566" spans="1:7" hidden="1">
      <c r="A1566" s="1">
        <f>COUNTIF($B$1:B1566,$A$1)</f>
        <v>14</v>
      </c>
      <c r="B1566" s="1" t="s">
        <v>603</v>
      </c>
      <c r="C1566" s="118" t="s">
        <v>381</v>
      </c>
      <c r="D1566" s="5" t="str">
        <f t="shared" si="25"/>
        <v>Cali A.M85 Educación</v>
      </c>
      <c r="E1566" s="118" t="s">
        <v>5</v>
      </c>
      <c r="F1566" s="118" t="s">
        <v>93</v>
      </c>
      <c r="G1566" s="126">
        <v>52.753289315104837</v>
      </c>
    </row>
    <row r="1567" spans="1:7" hidden="1">
      <c r="A1567" s="1">
        <f>COUNTIF($B$1:B1567,$A$1)</f>
        <v>14</v>
      </c>
      <c r="B1567" s="1" t="s">
        <v>603</v>
      </c>
      <c r="C1567" s="118" t="s">
        <v>381</v>
      </c>
      <c r="D1567" s="5" t="str">
        <f t="shared" si="25"/>
        <v>Cali A.M86 Actividades de atención de la salud humana</v>
      </c>
      <c r="E1567" s="118" t="s">
        <v>5</v>
      </c>
      <c r="F1567" s="118" t="s">
        <v>94</v>
      </c>
      <c r="G1567" s="126">
        <v>59.978750961623909</v>
      </c>
    </row>
    <row r="1568" spans="1:7" hidden="1">
      <c r="A1568" s="1">
        <f>COUNTIF($B$1:B1568,$A$1)</f>
        <v>14</v>
      </c>
      <c r="B1568" s="1" t="s">
        <v>603</v>
      </c>
      <c r="C1568" s="118" t="s">
        <v>381</v>
      </c>
      <c r="D1568" s="5" t="str">
        <f t="shared" si="25"/>
        <v>Cali A.M87 Actividades de atención residencial medicalizada</v>
      </c>
      <c r="E1568" s="118" t="s">
        <v>5</v>
      </c>
      <c r="F1568" s="118" t="s">
        <v>95</v>
      </c>
      <c r="G1568" s="126">
        <v>1.5219466968208566</v>
      </c>
    </row>
    <row r="1569" spans="1:7" hidden="1">
      <c r="A1569" s="1">
        <f>COUNTIF($B$1:B1569,$A$1)</f>
        <v>14</v>
      </c>
      <c r="B1569" s="1" t="s">
        <v>603</v>
      </c>
      <c r="C1569" s="118" t="s">
        <v>381</v>
      </c>
      <c r="D1569" s="5" t="str">
        <f t="shared" si="25"/>
        <v>Cali A.M88 Actividades de asistencia social sin alojamiento</v>
      </c>
      <c r="E1569" s="118" t="s">
        <v>5</v>
      </c>
      <c r="F1569" s="118" t="s">
        <v>96</v>
      </c>
      <c r="G1569" s="126">
        <v>12.094647012570528</v>
      </c>
    </row>
    <row r="1570" spans="1:7" hidden="1">
      <c r="A1570" s="1">
        <f>COUNTIF($B$1:B1570,$A$1)</f>
        <v>14</v>
      </c>
      <c r="B1570" s="1" t="s">
        <v>604</v>
      </c>
      <c r="C1570" s="118" t="s">
        <v>381</v>
      </c>
      <c r="D1570" s="5" t="str">
        <f t="shared" si="25"/>
        <v>Cali A.M01 Agricultura, ganadería, caza y actividades de servicios conexas</v>
      </c>
      <c r="E1570" s="118" t="s">
        <v>6</v>
      </c>
      <c r="F1570" s="118" t="s">
        <v>19</v>
      </c>
      <c r="G1570" s="126">
        <v>6.5206374186625435</v>
      </c>
    </row>
    <row r="1571" spans="1:7" hidden="1">
      <c r="A1571" s="1">
        <f>COUNTIF($B$1:B1571,$A$1)</f>
        <v>14</v>
      </c>
      <c r="B1571" s="1" t="s">
        <v>604</v>
      </c>
      <c r="C1571" s="118" t="s">
        <v>381</v>
      </c>
      <c r="D1571" s="5" t="str">
        <f t="shared" si="25"/>
        <v>Cali A.M02 Silvicultura y extracción de madera</v>
      </c>
      <c r="E1571" s="118" t="s">
        <v>6</v>
      </c>
      <c r="F1571" s="118" t="s">
        <v>20</v>
      </c>
      <c r="G1571" s="126">
        <v>0.17340298931722622</v>
      </c>
    </row>
    <row r="1572" spans="1:7" hidden="1">
      <c r="A1572" s="1">
        <f>COUNTIF($B$1:B1572,$A$1)</f>
        <v>14</v>
      </c>
      <c r="B1572" s="1" t="s">
        <v>604</v>
      </c>
      <c r="C1572" s="118" t="s">
        <v>381</v>
      </c>
      <c r="D1572" s="5" t="str">
        <f t="shared" si="25"/>
        <v>Cali A.M03 Pesca y acuicultura</v>
      </c>
      <c r="E1572" s="118" t="s">
        <v>6</v>
      </c>
      <c r="F1572" s="118" t="s">
        <v>21</v>
      </c>
      <c r="G1572" s="126">
        <v>0.20945025607472445</v>
      </c>
    </row>
    <row r="1573" spans="1:7" hidden="1">
      <c r="A1573" s="1">
        <f>COUNTIF($B$1:B1573,$A$1)</f>
        <v>14</v>
      </c>
      <c r="B1573" s="1" t="s">
        <v>605</v>
      </c>
      <c r="C1573" s="118" t="s">
        <v>381</v>
      </c>
      <c r="D1573" s="5" t="str">
        <f t="shared" si="25"/>
        <v>Cali A.M55 Alojamiento</v>
      </c>
      <c r="E1573" s="118" t="s">
        <v>7</v>
      </c>
      <c r="F1573" s="118" t="s">
        <v>67</v>
      </c>
      <c r="G1573" s="126">
        <v>7.123209807467477</v>
      </c>
    </row>
    <row r="1574" spans="1:7" hidden="1">
      <c r="A1574" s="1">
        <f>COUNTIF($B$1:B1574,$A$1)</f>
        <v>14</v>
      </c>
      <c r="B1574" s="1" t="s">
        <v>605</v>
      </c>
      <c r="C1574" s="118" t="s">
        <v>381</v>
      </c>
      <c r="D1574" s="5" t="str">
        <f t="shared" si="25"/>
        <v>Cali A.M56 Actividades de servicios de comidas y bebidas</v>
      </c>
      <c r="E1574" s="118" t="s">
        <v>7</v>
      </c>
      <c r="F1574" s="118" t="s">
        <v>68</v>
      </c>
      <c r="G1574" s="126">
        <v>91.004837186870773</v>
      </c>
    </row>
    <row r="1575" spans="1:7" hidden="1">
      <c r="A1575" s="1">
        <f>COUNTIF($B$1:B1575,$A$1)</f>
        <v>14</v>
      </c>
      <c r="B1575" s="1" t="s">
        <v>606</v>
      </c>
      <c r="C1575" s="118" t="s">
        <v>381</v>
      </c>
      <c r="D1575" s="5" t="str">
        <f t="shared" si="25"/>
        <v>Cali A.M45 Comercio, mantenimiento y reparación de vehículos automotores y motocicletas, sus partes, piezas y accesorios</v>
      </c>
      <c r="E1575" s="118" t="s">
        <v>8</v>
      </c>
      <c r="F1575" s="118" t="s">
        <v>59</v>
      </c>
      <c r="G1575" s="126">
        <v>40.167686858782311</v>
      </c>
    </row>
    <row r="1576" spans="1:7" hidden="1">
      <c r="A1576" s="1">
        <f>COUNTIF($B$1:B1576,$A$1)</f>
        <v>14</v>
      </c>
      <c r="B1576" s="1" t="s">
        <v>606</v>
      </c>
      <c r="C1576" s="118" t="s">
        <v>381</v>
      </c>
      <c r="D1576" s="5" t="str">
        <f t="shared" si="25"/>
        <v>Cali A.M46 Comercio al por mayor y en comisión o por contrata, excepto el comercio de vehículos automotores y motocicletas</v>
      </c>
      <c r="E1576" s="118" t="s">
        <v>8</v>
      </c>
      <c r="F1576" s="118" t="s">
        <v>60</v>
      </c>
      <c r="G1576" s="126">
        <v>50.058459159852966</v>
      </c>
    </row>
    <row r="1577" spans="1:7" hidden="1">
      <c r="A1577" s="1">
        <f>COUNTIF($B$1:B1577,$A$1)</f>
        <v>14</v>
      </c>
      <c r="B1577" s="1" t="s">
        <v>606</v>
      </c>
      <c r="C1577" s="118" t="s">
        <v>381</v>
      </c>
      <c r="D1577" s="5" t="str">
        <f t="shared" si="25"/>
        <v>Cali A.M47 Comercio al por menor (incluso el comercio al por menor de combustibles), excepto el de vehículos automotores y motocicletas</v>
      </c>
      <c r="E1577" s="118" t="s">
        <v>8</v>
      </c>
      <c r="F1577" s="118" t="s">
        <v>61</v>
      </c>
      <c r="G1577" s="126">
        <v>186.53074451357466</v>
      </c>
    </row>
    <row r="1578" spans="1:7" hidden="1">
      <c r="A1578" s="1">
        <f>COUNTIF($B$1:B1578,$A$1)</f>
        <v>14</v>
      </c>
      <c r="B1578" s="1" t="s">
        <v>607</v>
      </c>
      <c r="C1578" s="118" t="s">
        <v>381</v>
      </c>
      <c r="D1578" s="5" t="str">
        <f t="shared" si="25"/>
        <v>Cali A.M41 Construcción de edificios</v>
      </c>
      <c r="E1578" s="118" t="s">
        <v>9</v>
      </c>
      <c r="F1578" s="118" t="s">
        <v>56</v>
      </c>
      <c r="G1578" s="126">
        <v>51.447915270777798</v>
      </c>
    </row>
    <row r="1579" spans="1:7" hidden="1">
      <c r="A1579" s="1">
        <f>COUNTIF($B$1:B1579,$A$1)</f>
        <v>14</v>
      </c>
      <c r="B1579" s="1" t="s">
        <v>607</v>
      </c>
      <c r="C1579" s="118" t="s">
        <v>381</v>
      </c>
      <c r="D1579" s="5" t="str">
        <f t="shared" si="25"/>
        <v>Cali A.M42 Obras de ingeniería civil</v>
      </c>
      <c r="E1579" s="118" t="s">
        <v>9</v>
      </c>
      <c r="F1579" s="118" t="s">
        <v>57</v>
      </c>
      <c r="G1579" s="126">
        <v>8.8247846063020496</v>
      </c>
    </row>
    <row r="1580" spans="1:7" hidden="1">
      <c r="A1580" s="1">
        <f>COUNTIF($B$1:B1580,$A$1)</f>
        <v>14</v>
      </c>
      <c r="B1580" s="1" t="s">
        <v>607</v>
      </c>
      <c r="C1580" s="118" t="s">
        <v>381</v>
      </c>
      <c r="D1580" s="5" t="str">
        <f t="shared" si="25"/>
        <v>Cali A.M43 Actividades especializadas para la construcción de edificios y obras de ingeniería civil</v>
      </c>
      <c r="E1580" s="118" t="s">
        <v>9</v>
      </c>
      <c r="F1580" s="118" t="s">
        <v>58</v>
      </c>
      <c r="G1580" s="126">
        <v>30.377146280726912</v>
      </c>
    </row>
    <row r="1581" spans="1:7" hidden="1">
      <c r="A1581" s="1">
        <f>COUNTIF($B$1:B1581,$A$1)</f>
        <v>14</v>
      </c>
      <c r="B1581" s="1" t="s">
        <v>608</v>
      </c>
      <c r="C1581" s="118" t="s">
        <v>381</v>
      </c>
      <c r="D1581" s="5" t="str">
        <f t="shared" si="25"/>
        <v>Cali A.M05 Extracción de carbón de piedra y lignito</v>
      </c>
      <c r="E1581" s="118" t="s">
        <v>10</v>
      </c>
      <c r="F1581" s="118" t="s">
        <v>22</v>
      </c>
      <c r="G1581" s="126">
        <v>0.14844179021194506</v>
      </c>
    </row>
    <row r="1582" spans="1:7" hidden="1">
      <c r="A1582" s="1">
        <f>COUNTIF($B$1:B1582,$A$1)</f>
        <v>14</v>
      </c>
      <c r="B1582" s="1" t="s">
        <v>608</v>
      </c>
      <c r="C1582" s="118" t="s">
        <v>381</v>
      </c>
      <c r="D1582" s="5" t="str">
        <f t="shared" si="25"/>
        <v>Cali A.M06 Extracción de petróleo crudo y gas natural</v>
      </c>
      <c r="E1582" s="118" t="s">
        <v>10</v>
      </c>
      <c r="F1582" s="118" t="s">
        <v>23</v>
      </c>
      <c r="G1582" s="126">
        <v>8.1167352091271905E-2</v>
      </c>
    </row>
    <row r="1583" spans="1:7" hidden="1">
      <c r="A1583" s="1">
        <f>COUNTIF($B$1:B1583,$A$1)</f>
        <v>14</v>
      </c>
      <c r="B1583" s="1" t="s">
        <v>608</v>
      </c>
      <c r="C1583" s="118" t="s">
        <v>381</v>
      </c>
      <c r="D1583" s="5" t="str">
        <f t="shared" si="25"/>
        <v>Cali A.M07 Extracción de minerales metalíferos</v>
      </c>
      <c r="E1583" s="118" t="s">
        <v>10</v>
      </c>
      <c r="F1583" s="118" t="s">
        <v>24</v>
      </c>
      <c r="G1583" s="126">
        <v>8.1715595774502214E-2</v>
      </c>
    </row>
    <row r="1584" spans="1:7" hidden="1">
      <c r="A1584" s="1">
        <f>COUNTIF($B$1:B1584,$A$1)</f>
        <v>14</v>
      </c>
      <c r="B1584" s="1" t="s">
        <v>608</v>
      </c>
      <c r="C1584" s="118" t="s">
        <v>381</v>
      </c>
      <c r="D1584" s="5" t="str">
        <f t="shared" si="25"/>
        <v>Cali A.M08 Extracción de otras minas y canteras</v>
      </c>
      <c r="E1584" s="118" t="s">
        <v>10</v>
      </c>
      <c r="F1584" s="118" t="s">
        <v>25</v>
      </c>
      <c r="G1584" s="126">
        <v>0.35504140280193114</v>
      </c>
    </row>
    <row r="1585" spans="1:7" hidden="1">
      <c r="A1585" s="1">
        <f>COUNTIF($B$1:B1585,$A$1)</f>
        <v>14</v>
      </c>
      <c r="B1585" s="1" t="s">
        <v>609</v>
      </c>
      <c r="C1585" s="118" t="s">
        <v>381</v>
      </c>
      <c r="D1585" s="5" t="str">
        <f t="shared" si="25"/>
        <v>Cali A.M10 Elaboración de productos alimenticios</v>
      </c>
      <c r="E1585" s="118" t="s">
        <v>11</v>
      </c>
      <c r="F1585" s="118" t="s">
        <v>27</v>
      </c>
      <c r="G1585" s="126">
        <v>36.724325965700835</v>
      </c>
    </row>
    <row r="1586" spans="1:7" hidden="1">
      <c r="A1586" s="1">
        <f>COUNTIF($B$1:B1586,$A$1)</f>
        <v>14</v>
      </c>
      <c r="B1586" s="1" t="s">
        <v>609</v>
      </c>
      <c r="C1586" s="118" t="s">
        <v>381</v>
      </c>
      <c r="D1586" s="5" t="str">
        <f t="shared" si="25"/>
        <v>Cali A.M11 Elaboración de bebidas</v>
      </c>
      <c r="E1586" s="118" t="s">
        <v>11</v>
      </c>
      <c r="F1586" s="118" t="s">
        <v>28</v>
      </c>
      <c r="G1586" s="126">
        <v>3.4420402896959978</v>
      </c>
    </row>
    <row r="1587" spans="1:7" hidden="1">
      <c r="A1587" s="1">
        <f>COUNTIF($B$1:B1587,$A$1)</f>
        <v>14</v>
      </c>
      <c r="B1587" s="1" t="s">
        <v>609</v>
      </c>
      <c r="C1587" s="118" t="s">
        <v>381</v>
      </c>
      <c r="D1587" s="5" t="str">
        <f t="shared" si="25"/>
        <v>Cali A.M12 Elaboración de productos de tabaco</v>
      </c>
      <c r="E1587" s="118" t="s">
        <v>11</v>
      </c>
      <c r="F1587" s="118" t="s">
        <v>29</v>
      </c>
      <c r="G1587" s="126">
        <v>0.21207101574826404</v>
      </c>
    </row>
    <row r="1588" spans="1:7" hidden="1">
      <c r="A1588" s="1">
        <f>COUNTIF($B$1:B1588,$A$1)</f>
        <v>14</v>
      </c>
      <c r="B1588" s="1" t="s">
        <v>609</v>
      </c>
      <c r="C1588" s="118" t="s">
        <v>381</v>
      </c>
      <c r="D1588" s="5" t="str">
        <f t="shared" si="25"/>
        <v>Cali A.M13 Fabricación de productos textiles</v>
      </c>
      <c r="E1588" s="118" t="s">
        <v>11</v>
      </c>
      <c r="F1588" s="118" t="s">
        <v>30</v>
      </c>
      <c r="G1588" s="126">
        <v>5.8279377138111927</v>
      </c>
    </row>
    <row r="1589" spans="1:7" hidden="1">
      <c r="A1589" s="1">
        <f>COUNTIF($B$1:B1589,$A$1)</f>
        <v>14</v>
      </c>
      <c r="B1589" s="1" t="s">
        <v>609</v>
      </c>
      <c r="C1589" s="118" t="s">
        <v>381</v>
      </c>
      <c r="D1589" s="5" t="str">
        <f t="shared" si="25"/>
        <v>Cali A.M14 Confección de prendas de vestir</v>
      </c>
      <c r="E1589" s="118" t="s">
        <v>11</v>
      </c>
      <c r="F1589" s="118" t="s">
        <v>31</v>
      </c>
      <c r="G1589" s="126">
        <v>39.378125939700915</v>
      </c>
    </row>
    <row r="1590" spans="1:7" hidden="1">
      <c r="A1590" s="1">
        <f>COUNTIF($B$1:B1590,$A$1)</f>
        <v>14</v>
      </c>
      <c r="B1590" s="1" t="s">
        <v>609</v>
      </c>
      <c r="C1590" s="118" t="s">
        <v>381</v>
      </c>
      <c r="D1590" s="5" t="str">
        <f t="shared" si="25"/>
        <v>Cali A.M15 Curtido y recurtido de cueros; fabricación de calzado; fabricación de artículos de viaje, maletas, bolsos de mano y artículos similares, y fabricación de artículos de talabartería y guarnicionería; adobo y teñido de pieles</v>
      </c>
      <c r="E1590" s="118" t="s">
        <v>11</v>
      </c>
      <c r="F1590" s="118" t="s">
        <v>32</v>
      </c>
      <c r="G1590" s="126">
        <v>14.291627012173732</v>
      </c>
    </row>
    <row r="1591" spans="1:7" hidden="1">
      <c r="A1591" s="1">
        <f>COUNTIF($B$1:B1591,$A$1)</f>
        <v>14</v>
      </c>
      <c r="B1591" s="1" t="s">
        <v>609</v>
      </c>
      <c r="C1591" s="118" t="s">
        <v>381</v>
      </c>
      <c r="D1591" s="5" t="str">
        <f t="shared" si="25"/>
        <v>Cali A.M16 Transformación de la madera y fabricación de productos de madera y de corcho, excepto muebles; fabricación de artículos de cestería y espartería</v>
      </c>
      <c r="E1591" s="118" t="s">
        <v>11</v>
      </c>
      <c r="F1591" s="118" t="s">
        <v>33</v>
      </c>
      <c r="G1591" s="126">
        <v>2.1514469390724922</v>
      </c>
    </row>
    <row r="1592" spans="1:7" hidden="1">
      <c r="A1592" s="1">
        <f>COUNTIF($B$1:B1592,$A$1)</f>
        <v>14</v>
      </c>
      <c r="B1592" s="1" t="s">
        <v>609</v>
      </c>
      <c r="C1592" s="118" t="s">
        <v>381</v>
      </c>
      <c r="D1592" s="5" t="str">
        <f t="shared" si="25"/>
        <v>Cali A.M17 Fabricación de papel, cartón y productos de papel y cartón</v>
      </c>
      <c r="E1592" s="118" t="s">
        <v>11</v>
      </c>
      <c r="F1592" s="118" t="s">
        <v>34</v>
      </c>
      <c r="G1592" s="126">
        <v>10.599088824539058</v>
      </c>
    </row>
    <row r="1593" spans="1:7" hidden="1">
      <c r="A1593" s="1">
        <f>COUNTIF($B$1:B1593,$A$1)</f>
        <v>14</v>
      </c>
      <c r="B1593" s="1" t="s">
        <v>609</v>
      </c>
      <c r="C1593" s="118" t="s">
        <v>381</v>
      </c>
      <c r="D1593" s="5" t="str">
        <f t="shared" si="25"/>
        <v>Cali A.M18 Actividades de impresión y de producción de copias a partir de grabaciones originales</v>
      </c>
      <c r="E1593" s="118" t="s">
        <v>11</v>
      </c>
      <c r="F1593" s="118" t="s">
        <v>35</v>
      </c>
      <c r="G1593" s="126">
        <v>4.4939032936569578</v>
      </c>
    </row>
    <row r="1594" spans="1:7" hidden="1">
      <c r="A1594" s="1">
        <f>COUNTIF($B$1:B1594,$A$1)</f>
        <v>14</v>
      </c>
      <c r="B1594" s="1" t="s">
        <v>609</v>
      </c>
      <c r="C1594" s="118" t="s">
        <v>381</v>
      </c>
      <c r="D1594" s="5" t="str">
        <f t="shared" si="25"/>
        <v>Cali A.M20 Fabricación de sustancias y productos químicos</v>
      </c>
      <c r="E1594" s="118" t="s">
        <v>11</v>
      </c>
      <c r="F1594" s="118" t="s">
        <v>37</v>
      </c>
      <c r="G1594" s="126">
        <v>11.679732011581637</v>
      </c>
    </row>
    <row r="1595" spans="1:7" hidden="1">
      <c r="A1595" s="1">
        <f>COUNTIF($B$1:B1595,$A$1)</f>
        <v>14</v>
      </c>
      <c r="B1595" s="1" t="s">
        <v>609</v>
      </c>
      <c r="C1595" s="118" t="s">
        <v>381</v>
      </c>
      <c r="D1595" s="5" t="str">
        <f t="shared" si="25"/>
        <v>Cali A.M21 Fabricación de productos farmacéuticos, sustancias químicas medicinales y productos botánicos de uso farmacéutico</v>
      </c>
      <c r="E1595" s="118" t="s">
        <v>11</v>
      </c>
      <c r="F1595" s="118" t="s">
        <v>38</v>
      </c>
      <c r="G1595" s="126">
        <v>9.3021444865580882</v>
      </c>
    </row>
    <row r="1596" spans="1:7" hidden="1">
      <c r="A1596" s="1">
        <f>COUNTIF($B$1:B1596,$A$1)</f>
        <v>14</v>
      </c>
      <c r="B1596" s="1" t="s">
        <v>609</v>
      </c>
      <c r="C1596" s="118" t="s">
        <v>381</v>
      </c>
      <c r="D1596" s="5" t="str">
        <f t="shared" si="25"/>
        <v>Cali A.M22 Fabricación de productos de caucho y de plástico</v>
      </c>
      <c r="E1596" s="118" t="s">
        <v>11</v>
      </c>
      <c r="F1596" s="118" t="s">
        <v>39</v>
      </c>
      <c r="G1596" s="126">
        <v>10.684181695462106</v>
      </c>
    </row>
    <row r="1597" spans="1:7" hidden="1">
      <c r="A1597" s="1">
        <f>COUNTIF($B$1:B1597,$A$1)</f>
        <v>14</v>
      </c>
      <c r="B1597" s="1" t="s">
        <v>609</v>
      </c>
      <c r="C1597" s="118" t="s">
        <v>381</v>
      </c>
      <c r="D1597" s="5" t="str">
        <f t="shared" si="25"/>
        <v>Cali A.M23 Fabricación de otros productos minerales no metálicos</v>
      </c>
      <c r="E1597" s="118" t="s">
        <v>11</v>
      </c>
      <c r="F1597" s="118" t="s">
        <v>40</v>
      </c>
      <c r="G1597" s="126">
        <v>3.2746493180381409</v>
      </c>
    </row>
    <row r="1598" spans="1:7" hidden="1">
      <c r="A1598" s="1">
        <f>COUNTIF($B$1:B1598,$A$1)</f>
        <v>14</v>
      </c>
      <c r="B1598" s="1" t="s">
        <v>609</v>
      </c>
      <c r="C1598" s="118" t="s">
        <v>381</v>
      </c>
      <c r="D1598" s="5" t="str">
        <f t="shared" si="25"/>
        <v>Cali A.M24 Fabricación de productos metalúrgicos básicos</v>
      </c>
      <c r="E1598" s="118" t="s">
        <v>11</v>
      </c>
      <c r="F1598" s="118" t="s">
        <v>41</v>
      </c>
      <c r="G1598" s="126">
        <v>1.3186290121172053</v>
      </c>
    </row>
    <row r="1599" spans="1:7" hidden="1">
      <c r="A1599" s="1">
        <f>COUNTIF($B$1:B1599,$A$1)</f>
        <v>14</v>
      </c>
      <c r="B1599" s="1" t="s">
        <v>609</v>
      </c>
      <c r="C1599" s="118" t="s">
        <v>381</v>
      </c>
      <c r="D1599" s="5" t="str">
        <f t="shared" si="25"/>
        <v>Cali A.M25 Fabricación de productos elaborados de metal, excepto maquinaria y equipo</v>
      </c>
      <c r="E1599" s="118" t="s">
        <v>11</v>
      </c>
      <c r="F1599" s="118" t="s">
        <v>42</v>
      </c>
      <c r="G1599" s="126">
        <v>18.491569876440916</v>
      </c>
    </row>
    <row r="1600" spans="1:7" hidden="1">
      <c r="A1600" s="1">
        <f>COUNTIF($B$1:B1600,$A$1)</f>
        <v>14</v>
      </c>
      <c r="B1600" s="1" t="s">
        <v>609</v>
      </c>
      <c r="C1600" s="118" t="s">
        <v>381</v>
      </c>
      <c r="D1600" s="5" t="str">
        <f t="shared" si="25"/>
        <v>Cali A.M26 Fabricación de productos informáticos, electrónicos y ópticos</v>
      </c>
      <c r="E1600" s="118" t="s">
        <v>11</v>
      </c>
      <c r="F1600" s="118" t="s">
        <v>43</v>
      </c>
      <c r="G1600" s="126">
        <v>0.82560525833997167</v>
      </c>
    </row>
    <row r="1601" spans="1:7" hidden="1">
      <c r="A1601" s="1">
        <f>COUNTIF($B$1:B1601,$A$1)</f>
        <v>14</v>
      </c>
      <c r="B1601" s="1" t="s">
        <v>609</v>
      </c>
      <c r="C1601" s="118" t="s">
        <v>381</v>
      </c>
      <c r="D1601" s="5" t="str">
        <f t="shared" si="25"/>
        <v>Cali A.M27 Fabricación de aparatos y equipo eléctrico</v>
      </c>
      <c r="E1601" s="118" t="s">
        <v>11</v>
      </c>
      <c r="F1601" s="118" t="s">
        <v>44</v>
      </c>
      <c r="G1601" s="126">
        <v>4.339655105852998</v>
      </c>
    </row>
    <row r="1602" spans="1:7" hidden="1">
      <c r="A1602" s="1">
        <f>COUNTIF($B$1:B1602,$A$1)</f>
        <v>14</v>
      </c>
      <c r="B1602" s="1" t="s">
        <v>609</v>
      </c>
      <c r="C1602" s="118" t="s">
        <v>381</v>
      </c>
      <c r="D1602" s="5" t="str">
        <f t="shared" si="25"/>
        <v>Cali A.M28 Fabricación de maquinaria y equipo n.c.p.</v>
      </c>
      <c r="E1602" s="118" t="s">
        <v>11</v>
      </c>
      <c r="F1602" s="118" t="s">
        <v>45</v>
      </c>
      <c r="G1602" s="126">
        <v>2.0803360703300711</v>
      </c>
    </row>
    <row r="1603" spans="1:7" hidden="1">
      <c r="A1603" s="1">
        <f>COUNTIF($B$1:B1603,$A$1)</f>
        <v>14</v>
      </c>
      <c r="B1603" s="1" t="s">
        <v>609</v>
      </c>
      <c r="C1603" s="118" t="s">
        <v>381</v>
      </c>
      <c r="D1603" s="5" t="str">
        <f t="shared" si="25"/>
        <v>Cali A.M29 Fabricación de vehículos automotores, remolques y semirremolques</v>
      </c>
      <c r="E1603" s="118" t="s">
        <v>11</v>
      </c>
      <c r="F1603" s="118" t="s">
        <v>46</v>
      </c>
      <c r="G1603" s="126">
        <v>2.7865983668990899</v>
      </c>
    </row>
    <row r="1604" spans="1:7" hidden="1">
      <c r="A1604" s="1">
        <f>COUNTIF($B$1:B1604,$A$1)</f>
        <v>14</v>
      </c>
      <c r="B1604" s="1" t="s">
        <v>609</v>
      </c>
      <c r="C1604" s="118" t="s">
        <v>381</v>
      </c>
      <c r="D1604" s="5" t="str">
        <f t="shared" si="25"/>
        <v>Cali A.M30 Fabricación de otros tipos de equipo de transporte</v>
      </c>
      <c r="E1604" s="118" t="s">
        <v>11</v>
      </c>
      <c r="F1604" s="118" t="s">
        <v>47</v>
      </c>
      <c r="G1604" s="126">
        <v>0.87606908820720564</v>
      </c>
    </row>
    <row r="1605" spans="1:7" hidden="1">
      <c r="A1605" s="1">
        <f>COUNTIF($B$1:B1605,$A$1)</f>
        <v>14</v>
      </c>
      <c r="B1605" s="1" t="s">
        <v>609</v>
      </c>
      <c r="C1605" s="118" t="s">
        <v>381</v>
      </c>
      <c r="D1605" s="5" t="str">
        <f t="shared" si="25"/>
        <v>Cali A.M31 Fabricación de muebles, colchones y somieres</v>
      </c>
      <c r="E1605" s="118" t="s">
        <v>11</v>
      </c>
      <c r="F1605" s="118" t="s">
        <v>48</v>
      </c>
      <c r="G1605" s="126">
        <v>11.175812346836064</v>
      </c>
    </row>
    <row r="1606" spans="1:7" hidden="1">
      <c r="A1606" s="1">
        <f>COUNTIF($B$1:B1606,$A$1)</f>
        <v>14</v>
      </c>
      <c r="B1606" s="1" t="s">
        <v>609</v>
      </c>
      <c r="C1606" s="118" t="s">
        <v>381</v>
      </c>
      <c r="D1606" s="5" t="str">
        <f t="shared" si="25"/>
        <v>Cali A.M32 Otras industrias manufactureras</v>
      </c>
      <c r="E1606" s="118" t="s">
        <v>11</v>
      </c>
      <c r="F1606" s="118" t="s">
        <v>49</v>
      </c>
      <c r="G1606" s="126">
        <v>10.680805652250045</v>
      </c>
    </row>
    <row r="1607" spans="1:7" hidden="1">
      <c r="A1607" s="1">
        <f>COUNTIF($B$1:B1607,$A$1)</f>
        <v>14</v>
      </c>
      <c r="B1607" s="1" t="s">
        <v>609</v>
      </c>
      <c r="C1607" s="118" t="s">
        <v>381</v>
      </c>
      <c r="D1607" s="5" t="str">
        <f t="shared" ref="D1607:D1670" si="26">C1607&amp;F1607</f>
        <v>Cali A.M33 Instalación, mantenimiento y reparación especializado de maquinaria y equipo</v>
      </c>
      <c r="E1607" s="118" t="s">
        <v>11</v>
      </c>
      <c r="F1607" s="118" t="s">
        <v>50</v>
      </c>
      <c r="G1607" s="126">
        <v>4.9073799493914825</v>
      </c>
    </row>
    <row r="1608" spans="1:7" hidden="1">
      <c r="A1608" s="1">
        <f>COUNTIF($B$1:B1608,$A$1)</f>
        <v>14</v>
      </c>
      <c r="B1608" s="1" t="s">
        <v>610</v>
      </c>
      <c r="C1608" s="118" t="s">
        <v>381</v>
      </c>
      <c r="D1608" s="5" t="str">
        <f t="shared" si="26"/>
        <v>Cali A.M58 Actividades de edición</v>
      </c>
      <c r="E1608" s="118" t="s">
        <v>12</v>
      </c>
      <c r="F1608" s="118" t="s">
        <v>69</v>
      </c>
      <c r="G1608" s="126">
        <v>1.2270223781355667</v>
      </c>
    </row>
    <row r="1609" spans="1:7" hidden="1">
      <c r="A1609" s="1">
        <f>COUNTIF($B$1:B1609,$A$1)</f>
        <v>14</v>
      </c>
      <c r="B1609" s="1" t="s">
        <v>610</v>
      </c>
      <c r="C1609" s="118" t="s">
        <v>381</v>
      </c>
      <c r="D1609" s="5" t="str">
        <f t="shared" si="26"/>
        <v>Cali A.M59 Actividades cinematográficas, de video y producción de programas de televisión, grabación de sonido y edición de música</v>
      </c>
      <c r="E1609" s="118" t="s">
        <v>12</v>
      </c>
      <c r="F1609" s="118" t="s">
        <v>70</v>
      </c>
      <c r="G1609" s="126">
        <v>1.2118142596011956</v>
      </c>
    </row>
    <row r="1610" spans="1:7" hidden="1">
      <c r="A1610" s="1">
        <f>COUNTIF($B$1:B1610,$A$1)</f>
        <v>14</v>
      </c>
      <c r="B1610" s="1" t="s">
        <v>610</v>
      </c>
      <c r="C1610" s="118" t="s">
        <v>381</v>
      </c>
      <c r="D1610" s="5" t="str">
        <f t="shared" si="26"/>
        <v>Cali A.M60 Actividades de programación, transmisión y/o difusión</v>
      </c>
      <c r="E1610" s="118" t="s">
        <v>12</v>
      </c>
      <c r="F1610" s="118" t="s">
        <v>71</v>
      </c>
      <c r="G1610" s="126">
        <v>0.60308290875130699</v>
      </c>
    </row>
    <row r="1611" spans="1:7" hidden="1">
      <c r="A1611" s="1">
        <f>COUNTIF($B$1:B1611,$A$1)</f>
        <v>14</v>
      </c>
      <c r="B1611" s="1" t="s">
        <v>610</v>
      </c>
      <c r="C1611" s="118" t="s">
        <v>381</v>
      </c>
      <c r="D1611" s="5" t="str">
        <f t="shared" si="26"/>
        <v>Cali A.M61 Telecomunicaciones</v>
      </c>
      <c r="E1611" s="118" t="s">
        <v>12</v>
      </c>
      <c r="F1611" s="118" t="s">
        <v>72</v>
      </c>
      <c r="G1611" s="126">
        <v>12.162287587401622</v>
      </c>
    </row>
    <row r="1612" spans="1:7" hidden="1">
      <c r="A1612" s="1">
        <f>COUNTIF($B$1:B1612,$A$1)</f>
        <v>14</v>
      </c>
      <c r="B1612" s="1" t="s">
        <v>610</v>
      </c>
      <c r="C1612" s="118" t="s">
        <v>381</v>
      </c>
      <c r="D1612" s="5" t="str">
        <f t="shared" si="26"/>
        <v>Cali A.M62 Desarrollo de sistemas informáticos (planificación, análisis, diseño, programación, pruebas), consultoría informática y actividades relacionadas</v>
      </c>
      <c r="E1612" s="118" t="s">
        <v>12</v>
      </c>
      <c r="F1612" s="118" t="s">
        <v>73</v>
      </c>
      <c r="G1612" s="126">
        <v>5.4304428196005725</v>
      </c>
    </row>
    <row r="1613" spans="1:7" hidden="1">
      <c r="A1613" s="1">
        <f>COUNTIF($B$1:B1613,$A$1)</f>
        <v>14</v>
      </c>
      <c r="B1613" s="1" t="s">
        <v>610</v>
      </c>
      <c r="C1613" s="118" t="s">
        <v>381</v>
      </c>
      <c r="D1613" s="5" t="str">
        <f t="shared" si="26"/>
        <v>Cali A.M63 Actividades de servicios de información</v>
      </c>
      <c r="E1613" s="118" t="s">
        <v>12</v>
      </c>
      <c r="F1613" s="118" t="s">
        <v>74</v>
      </c>
      <c r="G1613" s="126">
        <v>0.32376333675237345</v>
      </c>
    </row>
    <row r="1614" spans="1:7" hidden="1">
      <c r="A1614" s="1">
        <f>COUNTIF($B$1:B1614,$A$1)</f>
        <v>14</v>
      </c>
      <c r="B1614" s="1" t="s">
        <v>611</v>
      </c>
      <c r="C1614" s="118" t="s">
        <v>381</v>
      </c>
      <c r="D1614" s="5" t="str">
        <f t="shared" si="26"/>
        <v>Cali A.M35 Suministro de electricidad, gas, vapor y aire acondicionado</v>
      </c>
      <c r="E1614" s="118" t="s">
        <v>14</v>
      </c>
      <c r="F1614" s="118" t="s">
        <v>51</v>
      </c>
      <c r="G1614" s="126">
        <v>6.0488503288034741</v>
      </c>
    </row>
    <row r="1615" spans="1:7" hidden="1">
      <c r="A1615" s="1">
        <f>COUNTIF($B$1:B1615,$A$1)</f>
        <v>14</v>
      </c>
      <c r="B1615" s="1" t="s">
        <v>611</v>
      </c>
      <c r="C1615" s="118" t="s">
        <v>381</v>
      </c>
      <c r="D1615" s="5" t="str">
        <f t="shared" si="26"/>
        <v>Cali A.M36 Captación, tratamiento y distribución de agua</v>
      </c>
      <c r="E1615" s="118" t="s">
        <v>14</v>
      </c>
      <c r="F1615" s="118" t="s">
        <v>52</v>
      </c>
      <c r="G1615" s="126">
        <v>1.6249386935177381</v>
      </c>
    </row>
    <row r="1616" spans="1:7" hidden="1">
      <c r="A1616" s="1">
        <f>COUNTIF($B$1:B1616,$A$1)</f>
        <v>14</v>
      </c>
      <c r="B1616" s="1" t="s">
        <v>611</v>
      </c>
      <c r="C1616" s="118" t="s">
        <v>381</v>
      </c>
      <c r="D1616" s="5" t="str">
        <f t="shared" si="26"/>
        <v>Cali A.M37 Evacuación y tratamiento de aguas residuales</v>
      </c>
      <c r="E1616" s="118" t="s">
        <v>14</v>
      </c>
      <c r="F1616" s="118" t="s">
        <v>53</v>
      </c>
      <c r="G1616" s="126">
        <v>6.5072363993707902E-2</v>
      </c>
    </row>
    <row r="1617" spans="1:7" hidden="1">
      <c r="A1617" s="1">
        <f>COUNTIF($B$1:B1617,$A$1)</f>
        <v>14</v>
      </c>
      <c r="B1617" s="1" t="s">
        <v>611</v>
      </c>
      <c r="C1617" s="118" t="s">
        <v>381</v>
      </c>
      <c r="D1617" s="5" t="str">
        <f t="shared" si="26"/>
        <v>Cali A.M38 Recolección, tratamiento y disposición de desechos, recuperación de materiales</v>
      </c>
      <c r="E1617" s="118" t="s">
        <v>14</v>
      </c>
      <c r="F1617" s="118" t="s">
        <v>54</v>
      </c>
      <c r="G1617" s="126">
        <v>5.022817330313929</v>
      </c>
    </row>
    <row r="1618" spans="1:7" hidden="1">
      <c r="A1618" s="1">
        <f>COUNTIF($B$1:B1618,$A$1)</f>
        <v>14</v>
      </c>
      <c r="B1618" s="1" t="s">
        <v>612</v>
      </c>
      <c r="C1618" s="118" t="s">
        <v>381</v>
      </c>
      <c r="D1618" s="5" t="str">
        <f t="shared" si="26"/>
        <v>Cali A.M49 Transporte terrestre; transporte por tuberías</v>
      </c>
      <c r="E1618" s="118" t="s">
        <v>15</v>
      </c>
      <c r="F1618" s="118" t="s">
        <v>62</v>
      </c>
      <c r="G1618" s="126">
        <v>67.442289879635908</v>
      </c>
    </row>
    <row r="1619" spans="1:7" hidden="1">
      <c r="A1619" s="1">
        <f>COUNTIF($B$1:B1619,$A$1)</f>
        <v>14</v>
      </c>
      <c r="B1619" s="1" t="s">
        <v>612</v>
      </c>
      <c r="C1619" s="118" t="s">
        <v>381</v>
      </c>
      <c r="D1619" s="5" t="str">
        <f t="shared" si="26"/>
        <v>Cali A.M50 Transporte acuático</v>
      </c>
      <c r="E1619" s="118" t="s">
        <v>15</v>
      </c>
      <c r="F1619" s="118" t="s">
        <v>63</v>
      </c>
      <c r="G1619" s="126">
        <v>0.18356934067695932</v>
      </c>
    </row>
    <row r="1620" spans="1:7" hidden="1">
      <c r="A1620" s="1">
        <f>COUNTIF($B$1:B1620,$A$1)</f>
        <v>14</v>
      </c>
      <c r="B1620" s="1" t="s">
        <v>612</v>
      </c>
      <c r="C1620" s="118" t="s">
        <v>381</v>
      </c>
      <c r="D1620" s="5" t="str">
        <f t="shared" si="26"/>
        <v>Cali A.M51 Transporte aéreo</v>
      </c>
      <c r="E1620" s="118" t="s">
        <v>15</v>
      </c>
      <c r="F1620" s="118" t="s">
        <v>64</v>
      </c>
      <c r="G1620" s="126">
        <v>1.0952213320783331</v>
      </c>
    </row>
    <row r="1621" spans="1:7" hidden="1">
      <c r="A1621" s="1">
        <f>COUNTIF($B$1:B1621,$A$1)</f>
        <v>14</v>
      </c>
      <c r="B1621" s="1" t="s">
        <v>612</v>
      </c>
      <c r="C1621" s="118" t="s">
        <v>381</v>
      </c>
      <c r="D1621" s="5" t="str">
        <f t="shared" si="26"/>
        <v>Cali A.M52 Almacenamiento y actividades complementarias al transporte</v>
      </c>
      <c r="E1621" s="118" t="s">
        <v>15</v>
      </c>
      <c r="F1621" s="118" t="s">
        <v>65</v>
      </c>
      <c r="G1621" s="126">
        <v>13.693811295041328</v>
      </c>
    </row>
    <row r="1622" spans="1:7" hidden="1">
      <c r="A1622" s="1">
        <f>COUNTIF($B$1:B1622,$A$1)</f>
        <v>14</v>
      </c>
      <c r="B1622" s="1" t="s">
        <v>612</v>
      </c>
      <c r="C1622" s="118" t="s">
        <v>381</v>
      </c>
      <c r="D1622" s="5" t="str">
        <f t="shared" si="26"/>
        <v>Cali A.M53 Correo y servicios de mensajería</v>
      </c>
      <c r="E1622" s="118" t="s">
        <v>15</v>
      </c>
      <c r="F1622" s="118" t="s">
        <v>66</v>
      </c>
      <c r="G1622" s="126">
        <v>9.3703966402434897</v>
      </c>
    </row>
    <row r="1623" spans="1:7" hidden="1">
      <c r="A1623" s="1">
        <f>COUNTIF($B$1:B1623,$A$1)</f>
        <v>14</v>
      </c>
      <c r="B1623" s="1" t="s">
        <v>613</v>
      </c>
      <c r="C1623" s="118" t="s">
        <v>382</v>
      </c>
      <c r="D1623" s="5" t="str">
        <f t="shared" si="26"/>
        <v>Bogotá D.C68 Actividades inmobiliarias</v>
      </c>
      <c r="E1623" s="118" t="s">
        <v>3</v>
      </c>
      <c r="F1623" s="118" t="s">
        <v>78</v>
      </c>
      <c r="G1623" s="126">
        <v>107.26423963522444</v>
      </c>
    </row>
    <row r="1624" spans="1:7" hidden="1">
      <c r="A1624" s="1">
        <f>COUNTIF($B$1:B1624,$A$1)</f>
        <v>14</v>
      </c>
      <c r="B1624" s="1" t="s">
        <v>614</v>
      </c>
      <c r="C1624" s="118" t="s">
        <v>382</v>
      </c>
      <c r="D1624" s="5" t="str">
        <f t="shared" si="26"/>
        <v>Bogotá D.C90 Actividades creativas, artísticas y de entretenimiento</v>
      </c>
      <c r="E1624" s="118" t="s">
        <v>1</v>
      </c>
      <c r="F1624" s="118" t="s">
        <v>97</v>
      </c>
      <c r="G1624" s="126">
        <v>15.779856690118558</v>
      </c>
    </row>
    <row r="1625" spans="1:7" hidden="1">
      <c r="A1625" s="1">
        <f>COUNTIF($B$1:B1625,$A$1)</f>
        <v>14</v>
      </c>
      <c r="B1625" s="1" t="s">
        <v>614</v>
      </c>
      <c r="C1625" s="118" t="s">
        <v>382</v>
      </c>
      <c r="D1625" s="5" t="str">
        <f t="shared" si="26"/>
        <v>Bogotá D.C91 Actividades de bibliotecas, archivos, museos y otras actividades culturales</v>
      </c>
      <c r="E1625" s="118" t="s">
        <v>1</v>
      </c>
      <c r="F1625" s="118" t="s">
        <v>98</v>
      </c>
      <c r="G1625" s="126">
        <v>7.4129893553745561</v>
      </c>
    </row>
    <row r="1626" spans="1:7" hidden="1">
      <c r="A1626" s="1">
        <f>COUNTIF($B$1:B1626,$A$1)</f>
        <v>14</v>
      </c>
      <c r="B1626" s="1" t="s">
        <v>614</v>
      </c>
      <c r="C1626" s="118" t="s">
        <v>382</v>
      </c>
      <c r="D1626" s="5" t="str">
        <f t="shared" si="26"/>
        <v>Bogotá D.C92 Actividades de juegos de azar y apuestas</v>
      </c>
      <c r="E1626" s="118" t="s">
        <v>1</v>
      </c>
      <c r="F1626" s="118" t="s">
        <v>99</v>
      </c>
      <c r="G1626" s="126">
        <v>11.133428045539311</v>
      </c>
    </row>
    <row r="1627" spans="1:7" hidden="1">
      <c r="A1627" s="1">
        <f>COUNTIF($B$1:B1627,$A$1)</f>
        <v>14</v>
      </c>
      <c r="B1627" s="1" t="s">
        <v>614</v>
      </c>
      <c r="C1627" s="118" t="s">
        <v>382</v>
      </c>
      <c r="D1627" s="5" t="str">
        <f t="shared" si="26"/>
        <v>Bogotá D.C93 Actividades deportivas y actividades recreativas y de esparcimiento</v>
      </c>
      <c r="E1627" s="118" t="s">
        <v>1</v>
      </c>
      <c r="F1627" s="118" t="s">
        <v>100</v>
      </c>
      <c r="G1627" s="126">
        <v>22.679908620065859</v>
      </c>
    </row>
    <row r="1628" spans="1:7" hidden="1">
      <c r="A1628" s="1">
        <f>COUNTIF($B$1:B1628,$A$1)</f>
        <v>14</v>
      </c>
      <c r="B1628" s="1" t="s">
        <v>614</v>
      </c>
      <c r="C1628" s="118" t="s">
        <v>382</v>
      </c>
      <c r="D1628" s="5" t="str">
        <f t="shared" si="26"/>
        <v>Bogotá D.C94 Actividades de asociaciones</v>
      </c>
      <c r="E1628" s="118" t="s">
        <v>1</v>
      </c>
      <c r="F1628" s="118" t="s">
        <v>101</v>
      </c>
      <c r="G1628" s="126">
        <v>24.976376076466298</v>
      </c>
    </row>
    <row r="1629" spans="1:7" hidden="1">
      <c r="A1629" s="1">
        <f>COUNTIF($B$1:B1629,$A$1)</f>
        <v>14</v>
      </c>
      <c r="B1629" s="1" t="s">
        <v>614</v>
      </c>
      <c r="C1629" s="118" t="s">
        <v>382</v>
      </c>
      <c r="D1629" s="5" t="str">
        <f t="shared" si="26"/>
        <v>Bogotá D.C95 Mantenimiento y reparación de computadores, efectos personales y enseres domésticos</v>
      </c>
      <c r="E1629" s="118" t="s">
        <v>1</v>
      </c>
      <c r="F1629" s="118" t="s">
        <v>102</v>
      </c>
      <c r="G1629" s="126">
        <v>51.434976797025421</v>
      </c>
    </row>
    <row r="1630" spans="1:7" hidden="1">
      <c r="A1630" s="1">
        <f>COUNTIF($B$1:B1630,$A$1)</f>
        <v>14</v>
      </c>
      <c r="B1630" s="1" t="s">
        <v>614</v>
      </c>
      <c r="C1630" s="118" t="s">
        <v>382</v>
      </c>
      <c r="D1630" s="5" t="str">
        <f t="shared" si="26"/>
        <v>Bogotá D.C96 Otras actividades de servicios personales</v>
      </c>
      <c r="E1630" s="118" t="s">
        <v>1</v>
      </c>
      <c r="F1630" s="118" t="s">
        <v>103</v>
      </c>
      <c r="G1630" s="126">
        <v>110.07844141188434</v>
      </c>
    </row>
    <row r="1631" spans="1:7" hidden="1">
      <c r="A1631" s="1">
        <f>COUNTIF($B$1:B1631,$A$1)</f>
        <v>14</v>
      </c>
      <c r="B1631" s="1" t="s">
        <v>614</v>
      </c>
      <c r="C1631" s="118" t="s">
        <v>382</v>
      </c>
      <c r="D1631" s="5" t="str">
        <f t="shared" si="26"/>
        <v>Bogotá D.C97 Actividades de los hogares individuales como empleadores de personal doméstico</v>
      </c>
      <c r="E1631" s="118" t="s">
        <v>1</v>
      </c>
      <c r="F1631" s="118" t="s">
        <v>104</v>
      </c>
      <c r="G1631" s="126">
        <v>154.23923037359464</v>
      </c>
    </row>
    <row r="1632" spans="1:7" hidden="1">
      <c r="A1632" s="1">
        <f>COUNTIF($B$1:B1632,$A$1)</f>
        <v>14</v>
      </c>
      <c r="B1632" s="1" t="s">
        <v>614</v>
      </c>
      <c r="C1632" s="118" t="s">
        <v>382</v>
      </c>
      <c r="D1632" s="5" t="str">
        <f t="shared" si="26"/>
        <v>Bogotá D.C99 Actividades de organizaciones y entidades extraterritoriales</v>
      </c>
      <c r="E1632" s="118" t="s">
        <v>1</v>
      </c>
      <c r="F1632" s="118" t="s">
        <v>105</v>
      </c>
      <c r="G1632" s="126">
        <v>2.0811524104901906</v>
      </c>
    </row>
    <row r="1633" spans="1:7" hidden="1">
      <c r="A1633" s="1">
        <f>COUNTIF($B$1:B1633,$A$1)</f>
        <v>14</v>
      </c>
      <c r="B1633" s="1" t="s">
        <v>615</v>
      </c>
      <c r="C1633" s="118" t="s">
        <v>382</v>
      </c>
      <c r="D1633" s="5" t="str">
        <f t="shared" si="26"/>
        <v>Bogotá D.C64 Actividades de servicios financieros, excepto las de seguros y de pensiones</v>
      </c>
      <c r="E1633" s="118" t="s">
        <v>2</v>
      </c>
      <c r="F1633" s="118" t="s">
        <v>75</v>
      </c>
      <c r="G1633" s="126">
        <v>87.240001499198954</v>
      </c>
    </row>
    <row r="1634" spans="1:7" hidden="1">
      <c r="A1634" s="1">
        <f>COUNTIF($B$1:B1634,$A$1)</f>
        <v>14</v>
      </c>
      <c r="B1634" s="1" t="s">
        <v>615</v>
      </c>
      <c r="C1634" s="118" t="s">
        <v>382</v>
      </c>
      <c r="D1634" s="5" t="str">
        <f t="shared" si="26"/>
        <v>Bogotá D.C65 Seguros (incluso el reaseguro), seguros sociales y fondos de pensiones, excepto la seguridad social</v>
      </c>
      <c r="E1634" s="118" t="s">
        <v>2</v>
      </c>
      <c r="F1634" s="118" t="s">
        <v>76</v>
      </c>
      <c r="G1634" s="126">
        <v>33.245635752870399</v>
      </c>
    </row>
    <row r="1635" spans="1:7" hidden="1">
      <c r="A1635" s="1">
        <f>COUNTIF($B$1:B1635,$A$1)</f>
        <v>14</v>
      </c>
      <c r="B1635" s="1" t="s">
        <v>615</v>
      </c>
      <c r="C1635" s="118" t="s">
        <v>382</v>
      </c>
      <c r="D1635" s="5" t="str">
        <f t="shared" si="26"/>
        <v>Bogotá D.C66 Actividades auxiliares de las actividades de servicios financieros</v>
      </c>
      <c r="E1635" s="118" t="s">
        <v>2</v>
      </c>
      <c r="F1635" s="118" t="s">
        <v>77</v>
      </c>
      <c r="G1635" s="126">
        <v>9.1939766856294867</v>
      </c>
    </row>
    <row r="1636" spans="1:7" hidden="1">
      <c r="A1636" s="1">
        <f>COUNTIF($B$1:B1636,$A$1)</f>
        <v>14</v>
      </c>
      <c r="B1636" s="1" t="s">
        <v>616</v>
      </c>
      <c r="C1636" s="118" t="s">
        <v>382</v>
      </c>
      <c r="D1636" s="5" t="str">
        <f t="shared" si="26"/>
        <v>Bogotá D.C69 Actividades jurídicas y de contabilidad</v>
      </c>
      <c r="E1636" s="118" t="s">
        <v>4</v>
      </c>
      <c r="F1636" s="118" t="s">
        <v>79</v>
      </c>
      <c r="G1636" s="126">
        <v>69.455287531972431</v>
      </c>
    </row>
    <row r="1637" spans="1:7" hidden="1">
      <c r="A1637" s="1">
        <f>COUNTIF($B$1:B1637,$A$1)</f>
        <v>14</v>
      </c>
      <c r="B1637" s="1" t="s">
        <v>616</v>
      </c>
      <c r="C1637" s="118" t="s">
        <v>382</v>
      </c>
      <c r="D1637" s="5" t="str">
        <f t="shared" si="26"/>
        <v>Bogotá D.C70 Actividades de administración empresarial; actividades de consultoría de gestión</v>
      </c>
      <c r="E1637" s="118" t="s">
        <v>4</v>
      </c>
      <c r="F1637" s="118" t="s">
        <v>80</v>
      </c>
      <c r="G1637" s="126">
        <v>29.137194573307454</v>
      </c>
    </row>
    <row r="1638" spans="1:7" hidden="1">
      <c r="A1638" s="1">
        <f>COUNTIF($B$1:B1638,$A$1)</f>
        <v>14</v>
      </c>
      <c r="B1638" s="1" t="s">
        <v>616</v>
      </c>
      <c r="C1638" s="118" t="s">
        <v>382</v>
      </c>
      <c r="D1638" s="5" t="str">
        <f t="shared" si="26"/>
        <v>Bogotá D.C71 Actividades de arquitectura e ingeniería; ensayos y análisis técnicos</v>
      </c>
      <c r="E1638" s="118" t="s">
        <v>4</v>
      </c>
      <c r="F1638" s="118" t="s">
        <v>81</v>
      </c>
      <c r="G1638" s="126">
        <v>36.821360244494535</v>
      </c>
    </row>
    <row r="1639" spans="1:7" hidden="1">
      <c r="A1639" s="1">
        <f>COUNTIF($B$1:B1639,$A$1)</f>
        <v>14</v>
      </c>
      <c r="B1639" s="1" t="s">
        <v>616</v>
      </c>
      <c r="C1639" s="118" t="s">
        <v>382</v>
      </c>
      <c r="D1639" s="5" t="str">
        <f t="shared" si="26"/>
        <v>Bogotá D.C72 Investigación científica y desarrollo</v>
      </c>
      <c r="E1639" s="118" t="s">
        <v>4</v>
      </c>
      <c r="F1639" s="118" t="s">
        <v>82</v>
      </c>
      <c r="G1639" s="126">
        <v>2.7196934891062265</v>
      </c>
    </row>
    <row r="1640" spans="1:7" hidden="1">
      <c r="A1640" s="1">
        <f>COUNTIF($B$1:B1640,$A$1)</f>
        <v>14</v>
      </c>
      <c r="B1640" s="1" t="s">
        <v>616</v>
      </c>
      <c r="C1640" s="118" t="s">
        <v>382</v>
      </c>
      <c r="D1640" s="5" t="str">
        <f t="shared" si="26"/>
        <v>Bogotá D.C73 Publicidad y estudios de mercado</v>
      </c>
      <c r="E1640" s="118" t="s">
        <v>4</v>
      </c>
      <c r="F1640" s="118" t="s">
        <v>83</v>
      </c>
      <c r="G1640" s="126">
        <v>29.560387346698676</v>
      </c>
    </row>
    <row r="1641" spans="1:7" hidden="1">
      <c r="A1641" s="1">
        <f>COUNTIF($B$1:B1641,$A$1)</f>
        <v>14</v>
      </c>
      <c r="B1641" s="1" t="s">
        <v>616</v>
      </c>
      <c r="C1641" s="118" t="s">
        <v>382</v>
      </c>
      <c r="D1641" s="5" t="str">
        <f t="shared" si="26"/>
        <v>Bogotá D.C74 Otras actividades profesionales, científicas y técnicas</v>
      </c>
      <c r="E1641" s="118" t="s">
        <v>4</v>
      </c>
      <c r="F1641" s="118" t="s">
        <v>84</v>
      </c>
      <c r="G1641" s="126">
        <v>37.963030329708324</v>
      </c>
    </row>
    <row r="1642" spans="1:7" hidden="1">
      <c r="A1642" s="1">
        <f>COUNTIF($B$1:B1642,$A$1)</f>
        <v>14</v>
      </c>
      <c r="B1642" s="1" t="s">
        <v>616</v>
      </c>
      <c r="C1642" s="118" t="s">
        <v>382</v>
      </c>
      <c r="D1642" s="5" t="str">
        <f t="shared" si="26"/>
        <v>Bogotá D.C75 Actividades veterinarias</v>
      </c>
      <c r="E1642" s="118" t="s">
        <v>4</v>
      </c>
      <c r="F1642" s="118" t="s">
        <v>85</v>
      </c>
      <c r="G1642" s="126">
        <v>4.1801803270663198</v>
      </c>
    </row>
    <row r="1643" spans="1:7" hidden="1">
      <c r="A1643" s="1">
        <f>COUNTIF($B$1:B1643,$A$1)</f>
        <v>14</v>
      </c>
      <c r="B1643" s="1" t="s">
        <v>616</v>
      </c>
      <c r="C1643" s="118" t="s">
        <v>382</v>
      </c>
      <c r="D1643" s="5" t="str">
        <f t="shared" si="26"/>
        <v>Bogotá D.C77 Actividades de alquiler y arrendamiento</v>
      </c>
      <c r="E1643" s="118" t="s">
        <v>4</v>
      </c>
      <c r="F1643" s="118" t="s">
        <v>86</v>
      </c>
      <c r="G1643" s="126">
        <v>16.142469686590175</v>
      </c>
    </row>
    <row r="1644" spans="1:7" hidden="1">
      <c r="A1644" s="1">
        <f>COUNTIF($B$1:B1644,$A$1)</f>
        <v>14</v>
      </c>
      <c r="B1644" s="1" t="s">
        <v>616</v>
      </c>
      <c r="C1644" s="118" t="s">
        <v>382</v>
      </c>
      <c r="D1644" s="5" t="str">
        <f t="shared" si="26"/>
        <v>Bogotá D.C78 Actividades de empleo</v>
      </c>
      <c r="E1644" s="118" t="s">
        <v>4</v>
      </c>
      <c r="F1644" s="118" t="s">
        <v>87</v>
      </c>
      <c r="G1644" s="126">
        <v>19.358003658250215</v>
      </c>
    </row>
    <row r="1645" spans="1:7" hidden="1">
      <c r="A1645" s="1">
        <f>COUNTIF($B$1:B1645,$A$1)</f>
        <v>14</v>
      </c>
      <c r="B1645" s="1" t="s">
        <v>616</v>
      </c>
      <c r="C1645" s="118" t="s">
        <v>382</v>
      </c>
      <c r="D1645" s="5" t="str">
        <f t="shared" si="26"/>
        <v>Bogotá D.C79 Actividades de las agencias de viajes, operadores turísticos, servicios de reserva y actividades relacionadas</v>
      </c>
      <c r="E1645" s="118" t="s">
        <v>4</v>
      </c>
      <c r="F1645" s="118" t="s">
        <v>88</v>
      </c>
      <c r="G1645" s="126">
        <v>9.2894058529160066</v>
      </c>
    </row>
    <row r="1646" spans="1:7" hidden="1">
      <c r="A1646" s="1">
        <f>COUNTIF($B$1:B1646,$A$1)</f>
        <v>14</v>
      </c>
      <c r="B1646" s="1" t="s">
        <v>616</v>
      </c>
      <c r="C1646" s="118" t="s">
        <v>382</v>
      </c>
      <c r="D1646" s="5" t="str">
        <f t="shared" si="26"/>
        <v>Bogotá D.C80 Actividades de seguridad e investigación privada</v>
      </c>
      <c r="E1646" s="118" t="s">
        <v>4</v>
      </c>
      <c r="F1646" s="118" t="s">
        <v>89</v>
      </c>
      <c r="G1646" s="126">
        <v>35.427778650714075</v>
      </c>
    </row>
    <row r="1647" spans="1:7" hidden="1">
      <c r="A1647" s="1">
        <f>COUNTIF($B$1:B1647,$A$1)</f>
        <v>14</v>
      </c>
      <c r="B1647" s="1" t="s">
        <v>616</v>
      </c>
      <c r="C1647" s="118" t="s">
        <v>382</v>
      </c>
      <c r="D1647" s="5" t="str">
        <f t="shared" si="26"/>
        <v>Bogotá D.C81 Actividades de servicios a edificios y paisajismo (jardines, zonas verdes)</v>
      </c>
      <c r="E1647" s="118" t="s">
        <v>4</v>
      </c>
      <c r="F1647" s="118" t="s">
        <v>90</v>
      </c>
      <c r="G1647" s="126">
        <v>82.415711416279422</v>
      </c>
    </row>
    <row r="1648" spans="1:7" hidden="1">
      <c r="A1648" s="1">
        <f>COUNTIF($B$1:B1648,$A$1)</f>
        <v>14</v>
      </c>
      <c r="B1648" s="1" t="s">
        <v>616</v>
      </c>
      <c r="C1648" s="118" t="s">
        <v>382</v>
      </c>
      <c r="D1648" s="5" t="str">
        <f t="shared" si="26"/>
        <v>Bogotá D.C82 Actividades administrativas y de apoyo de oficina y otras actividades de apoyo a las empresas</v>
      </c>
      <c r="E1648" s="118" t="s">
        <v>4</v>
      </c>
      <c r="F1648" s="118" t="s">
        <v>91</v>
      </c>
      <c r="G1648" s="126">
        <v>93.431374622470329</v>
      </c>
    </row>
    <row r="1649" spans="1:7" hidden="1">
      <c r="A1649" s="1">
        <f>COUNTIF($B$1:B1649,$A$1)</f>
        <v>14</v>
      </c>
      <c r="B1649" s="1" t="s">
        <v>617</v>
      </c>
      <c r="C1649" s="118" t="s">
        <v>382</v>
      </c>
      <c r="D1649" s="5" t="str">
        <f t="shared" si="26"/>
        <v>Bogotá D.C84 Administración pública y defensa; planes de seguridad social de afiliación obligatoria</v>
      </c>
      <c r="E1649" s="118" t="s">
        <v>5</v>
      </c>
      <c r="F1649" s="118" t="s">
        <v>92</v>
      </c>
      <c r="G1649" s="126">
        <v>164.33820905899267</v>
      </c>
    </row>
    <row r="1650" spans="1:7" hidden="1">
      <c r="A1650" s="1">
        <f>COUNTIF($B$1:B1650,$A$1)</f>
        <v>14</v>
      </c>
      <c r="B1650" s="1" t="s">
        <v>617</v>
      </c>
      <c r="C1650" s="118" t="s">
        <v>382</v>
      </c>
      <c r="D1650" s="5" t="str">
        <f t="shared" si="26"/>
        <v>Bogotá D.C85 Educación</v>
      </c>
      <c r="E1650" s="118" t="s">
        <v>5</v>
      </c>
      <c r="F1650" s="118" t="s">
        <v>93</v>
      </c>
      <c r="G1650" s="126">
        <v>227.15823092202862</v>
      </c>
    </row>
    <row r="1651" spans="1:7" hidden="1">
      <c r="A1651" s="1">
        <f>COUNTIF($B$1:B1651,$A$1)</f>
        <v>14</v>
      </c>
      <c r="B1651" s="1" t="s">
        <v>617</v>
      </c>
      <c r="C1651" s="118" t="s">
        <v>382</v>
      </c>
      <c r="D1651" s="5" t="str">
        <f t="shared" si="26"/>
        <v>Bogotá D.C86 Actividades de atención de la salud humana</v>
      </c>
      <c r="E1651" s="118" t="s">
        <v>5</v>
      </c>
      <c r="F1651" s="118" t="s">
        <v>94</v>
      </c>
      <c r="G1651" s="126">
        <v>154.70429783360731</v>
      </c>
    </row>
    <row r="1652" spans="1:7" hidden="1">
      <c r="A1652" s="1">
        <f>COUNTIF($B$1:B1652,$A$1)</f>
        <v>14</v>
      </c>
      <c r="B1652" s="1" t="s">
        <v>617</v>
      </c>
      <c r="C1652" s="118" t="s">
        <v>382</v>
      </c>
      <c r="D1652" s="5" t="str">
        <f t="shared" si="26"/>
        <v>Bogotá D.C87 Actividades de atención residencial medicalizada</v>
      </c>
      <c r="E1652" s="118" t="s">
        <v>5</v>
      </c>
      <c r="F1652" s="118" t="s">
        <v>95</v>
      </c>
      <c r="G1652" s="126">
        <v>4.7235168872269941</v>
      </c>
    </row>
    <row r="1653" spans="1:7" hidden="1">
      <c r="A1653" s="1">
        <f>COUNTIF($B$1:B1653,$A$1)</f>
        <v>14</v>
      </c>
      <c r="B1653" s="1" t="s">
        <v>617</v>
      </c>
      <c r="C1653" s="118" t="s">
        <v>382</v>
      </c>
      <c r="D1653" s="5" t="str">
        <f t="shared" si="26"/>
        <v>Bogotá D.C88 Actividades de asistencia social sin alojamiento</v>
      </c>
      <c r="E1653" s="118" t="s">
        <v>5</v>
      </c>
      <c r="F1653" s="118" t="s">
        <v>96</v>
      </c>
      <c r="G1653" s="126">
        <v>55.68721761822998</v>
      </c>
    </row>
    <row r="1654" spans="1:7" hidden="1">
      <c r="A1654" s="1">
        <f>COUNTIF($B$1:B1654,$A$1)</f>
        <v>14</v>
      </c>
      <c r="B1654" s="1" t="s">
        <v>618</v>
      </c>
      <c r="C1654" s="118" t="s">
        <v>382</v>
      </c>
      <c r="D1654" s="5" t="str">
        <f t="shared" si="26"/>
        <v>Bogotá D.C01 Agricultura, ganadería, caza y actividades de servicios conexas</v>
      </c>
      <c r="E1654" s="118" t="s">
        <v>6</v>
      </c>
      <c r="F1654" s="118" t="s">
        <v>19</v>
      </c>
      <c r="G1654" s="126">
        <v>16.405346211478157</v>
      </c>
    </row>
    <row r="1655" spans="1:7" hidden="1">
      <c r="A1655" s="1">
        <f>COUNTIF($B$1:B1655,$A$1)</f>
        <v>14</v>
      </c>
      <c r="B1655" s="1" t="s">
        <v>618</v>
      </c>
      <c r="C1655" s="118" t="s">
        <v>382</v>
      </c>
      <c r="D1655" s="5" t="str">
        <f t="shared" si="26"/>
        <v>Bogotá D.C02 Silvicultura y extracción de madera</v>
      </c>
      <c r="E1655" s="118" t="s">
        <v>6</v>
      </c>
      <c r="F1655" s="118" t="s">
        <v>20</v>
      </c>
      <c r="G1655" s="126">
        <v>0.43946410799968932</v>
      </c>
    </row>
    <row r="1656" spans="1:7" hidden="1">
      <c r="A1656" s="1">
        <f>COUNTIF($B$1:B1656,$A$1)</f>
        <v>14</v>
      </c>
      <c r="B1656" s="1" t="s">
        <v>618</v>
      </c>
      <c r="C1656" s="118" t="s">
        <v>382</v>
      </c>
      <c r="D1656" s="5" t="str">
        <f t="shared" si="26"/>
        <v>Bogotá D.C03 Pesca y acuicultura</v>
      </c>
      <c r="E1656" s="118" t="s">
        <v>6</v>
      </c>
      <c r="F1656" s="118" t="s">
        <v>21</v>
      </c>
      <c r="G1656" s="126">
        <v>0.13645406559848508</v>
      </c>
    </row>
    <row r="1657" spans="1:7" hidden="1">
      <c r="A1657" s="1">
        <f>COUNTIF($B$1:B1657,$A$1)</f>
        <v>14</v>
      </c>
      <c r="B1657" s="1" t="s">
        <v>619</v>
      </c>
      <c r="C1657" s="118" t="s">
        <v>382</v>
      </c>
      <c r="D1657" s="5" t="str">
        <f t="shared" si="26"/>
        <v>Bogotá D.C55 Alojamiento</v>
      </c>
      <c r="E1657" s="118" t="s">
        <v>7</v>
      </c>
      <c r="F1657" s="118" t="s">
        <v>67</v>
      </c>
      <c r="G1657" s="126">
        <v>15.540820362550839</v>
      </c>
    </row>
    <row r="1658" spans="1:7" hidden="1">
      <c r="A1658" s="1">
        <f>COUNTIF($B$1:B1658,$A$1)</f>
        <v>14</v>
      </c>
      <c r="B1658" s="1" t="s">
        <v>619</v>
      </c>
      <c r="C1658" s="118" t="s">
        <v>382</v>
      </c>
      <c r="D1658" s="5" t="str">
        <f t="shared" si="26"/>
        <v>Bogotá D.C56 Actividades de servicios de comidas y bebidas</v>
      </c>
      <c r="E1658" s="118" t="s">
        <v>7</v>
      </c>
      <c r="F1658" s="118" t="s">
        <v>68</v>
      </c>
      <c r="G1658" s="126">
        <v>287.25532024142672</v>
      </c>
    </row>
    <row r="1659" spans="1:7" hidden="1">
      <c r="A1659" s="1">
        <f>COUNTIF($B$1:B1659,$A$1)</f>
        <v>14</v>
      </c>
      <c r="B1659" s="1" t="s">
        <v>620</v>
      </c>
      <c r="C1659" s="118" t="s">
        <v>382</v>
      </c>
      <c r="D1659" s="5" t="str">
        <f t="shared" si="26"/>
        <v>Bogotá D.C45 Comercio, mantenimiento y reparación de vehículos automotores y motocicletas, sus partes, piezas y accesorios</v>
      </c>
      <c r="E1659" s="118" t="s">
        <v>8</v>
      </c>
      <c r="F1659" s="118" t="s">
        <v>59</v>
      </c>
      <c r="G1659" s="126">
        <v>119.7593067277755</v>
      </c>
    </row>
    <row r="1660" spans="1:7" hidden="1">
      <c r="A1660" s="1">
        <f>COUNTIF($B$1:B1660,$A$1)</f>
        <v>14</v>
      </c>
      <c r="B1660" s="1" t="s">
        <v>620</v>
      </c>
      <c r="C1660" s="118" t="s">
        <v>382</v>
      </c>
      <c r="D1660" s="5" t="str">
        <f t="shared" si="26"/>
        <v>Bogotá D.C46 Comercio al por mayor y en comisión o por contrata, excepto el comercio de vehículos automotores y motocicletas</v>
      </c>
      <c r="E1660" s="118" t="s">
        <v>8</v>
      </c>
      <c r="F1660" s="118" t="s">
        <v>60</v>
      </c>
      <c r="G1660" s="126">
        <v>119.93827071257567</v>
      </c>
    </row>
    <row r="1661" spans="1:7" hidden="1">
      <c r="A1661" s="1">
        <f>COUNTIF($B$1:B1661,$A$1)</f>
        <v>14</v>
      </c>
      <c r="B1661" s="1" t="s">
        <v>620</v>
      </c>
      <c r="C1661" s="118" t="s">
        <v>382</v>
      </c>
      <c r="D1661" s="5" t="str">
        <f t="shared" si="26"/>
        <v>Bogotá D.C47 Comercio al por menor (incluso el comercio al por menor de combustibles), excepto el de vehículos automotores y motocicletas</v>
      </c>
      <c r="E1661" s="118" t="s">
        <v>8</v>
      </c>
      <c r="F1661" s="118" t="s">
        <v>61</v>
      </c>
      <c r="G1661" s="126">
        <v>598.65295472803473</v>
      </c>
    </row>
    <row r="1662" spans="1:7" hidden="1">
      <c r="A1662" s="1">
        <f>COUNTIF($B$1:B1662,$A$1)</f>
        <v>14</v>
      </c>
      <c r="B1662" s="1" t="s">
        <v>621</v>
      </c>
      <c r="C1662" s="118" t="s">
        <v>382</v>
      </c>
      <c r="D1662" s="5" t="str">
        <f t="shared" si="26"/>
        <v>Bogotá D.C41 Construcción de edificios</v>
      </c>
      <c r="E1662" s="118" t="s">
        <v>9</v>
      </c>
      <c r="F1662" s="118" t="s">
        <v>56</v>
      </c>
      <c r="G1662" s="126">
        <v>175.62244189319708</v>
      </c>
    </row>
    <row r="1663" spans="1:7" hidden="1">
      <c r="A1663" s="1">
        <f>COUNTIF($B$1:B1663,$A$1)</f>
        <v>14</v>
      </c>
      <c r="B1663" s="1" t="s">
        <v>621</v>
      </c>
      <c r="C1663" s="118" t="s">
        <v>382</v>
      </c>
      <c r="D1663" s="5" t="str">
        <f t="shared" si="26"/>
        <v>Bogotá D.C42 Obras de ingeniería civil</v>
      </c>
      <c r="E1663" s="118" t="s">
        <v>9</v>
      </c>
      <c r="F1663" s="118" t="s">
        <v>57</v>
      </c>
      <c r="G1663" s="126">
        <v>25.084252653435755</v>
      </c>
    </row>
    <row r="1664" spans="1:7" hidden="1">
      <c r="A1664" s="1">
        <f>COUNTIF($B$1:B1664,$A$1)</f>
        <v>14</v>
      </c>
      <c r="B1664" s="1" t="s">
        <v>621</v>
      </c>
      <c r="C1664" s="118" t="s">
        <v>382</v>
      </c>
      <c r="D1664" s="5" t="str">
        <f t="shared" si="26"/>
        <v>Bogotá D.C43 Actividades especializadas para la construcción de edificios y obras de ingeniería civil</v>
      </c>
      <c r="E1664" s="118" t="s">
        <v>9</v>
      </c>
      <c r="F1664" s="118" t="s">
        <v>58</v>
      </c>
      <c r="G1664" s="126">
        <v>92.593702998297005</v>
      </c>
    </row>
    <row r="1665" spans="1:7" hidden="1">
      <c r="A1665" s="1">
        <f>COUNTIF($B$1:B1665,$A$1)</f>
        <v>14</v>
      </c>
      <c r="B1665" s="1" t="s">
        <v>622</v>
      </c>
      <c r="C1665" s="118" t="s">
        <v>382</v>
      </c>
      <c r="D1665" s="5" t="str">
        <f t="shared" si="26"/>
        <v>Bogotá D.C05 Extracción de carbón de piedra y lignito</v>
      </c>
      <c r="E1665" s="118" t="s">
        <v>10</v>
      </c>
      <c r="F1665" s="118" t="s">
        <v>22</v>
      </c>
      <c r="G1665" s="126">
        <v>1.6532105273077493</v>
      </c>
    </row>
    <row r="1666" spans="1:7" hidden="1">
      <c r="A1666" s="1">
        <f>COUNTIF($B$1:B1666,$A$1)</f>
        <v>14</v>
      </c>
      <c r="B1666" s="1" t="s">
        <v>622</v>
      </c>
      <c r="C1666" s="118" t="s">
        <v>382</v>
      </c>
      <c r="D1666" s="5" t="str">
        <f t="shared" si="26"/>
        <v>Bogotá D.C06 Extracción de petróleo crudo y gas natural</v>
      </c>
      <c r="E1666" s="118" t="s">
        <v>10</v>
      </c>
      <c r="F1666" s="118" t="s">
        <v>23</v>
      </c>
      <c r="G1666" s="126">
        <v>7.3785619366522415</v>
      </c>
    </row>
    <row r="1667" spans="1:7" hidden="1">
      <c r="A1667" s="1">
        <f>COUNTIF($B$1:B1667,$A$1)</f>
        <v>14</v>
      </c>
      <c r="B1667" s="1" t="s">
        <v>622</v>
      </c>
      <c r="C1667" s="118" t="s">
        <v>382</v>
      </c>
      <c r="D1667" s="5" t="str">
        <f t="shared" si="26"/>
        <v>Bogotá D.C08 Extracción de otras minas y canteras</v>
      </c>
      <c r="E1667" s="118" t="s">
        <v>10</v>
      </c>
      <c r="F1667" s="118" t="s">
        <v>25</v>
      </c>
      <c r="G1667" s="126">
        <v>0.4996411574371466</v>
      </c>
    </row>
    <row r="1668" spans="1:7" hidden="1">
      <c r="A1668" s="1">
        <f>COUNTIF($B$1:B1668,$A$1)</f>
        <v>14</v>
      </c>
      <c r="B1668" s="1" t="s">
        <v>622</v>
      </c>
      <c r="C1668" s="118" t="s">
        <v>382</v>
      </c>
      <c r="D1668" s="5" t="str">
        <f t="shared" si="26"/>
        <v>Bogotá D.C09 Actividades de servicios de apoyo para la explotación de minas</v>
      </c>
      <c r="E1668" s="118" t="s">
        <v>10</v>
      </c>
      <c r="F1668" s="118" t="s">
        <v>26</v>
      </c>
      <c r="G1668" s="126">
        <v>3.7163450941003768</v>
      </c>
    </row>
    <row r="1669" spans="1:7" hidden="1">
      <c r="A1669" s="1">
        <f>COUNTIF($B$1:B1669,$A$1)</f>
        <v>14</v>
      </c>
      <c r="B1669" s="1" t="s">
        <v>623</v>
      </c>
      <c r="C1669" s="118" t="s">
        <v>382</v>
      </c>
      <c r="D1669" s="5" t="str">
        <f t="shared" si="26"/>
        <v>Bogotá D.C10 Elaboración de productos alimenticios</v>
      </c>
      <c r="E1669" s="118" t="s">
        <v>11</v>
      </c>
      <c r="F1669" s="118" t="s">
        <v>27</v>
      </c>
      <c r="G1669" s="126">
        <v>94.98841238186013</v>
      </c>
    </row>
    <row r="1670" spans="1:7" hidden="1">
      <c r="A1670" s="1">
        <f>COUNTIF($B$1:B1670,$A$1)</f>
        <v>14</v>
      </c>
      <c r="B1670" s="1" t="s">
        <v>623</v>
      </c>
      <c r="C1670" s="118" t="s">
        <v>382</v>
      </c>
      <c r="D1670" s="5" t="str">
        <f t="shared" si="26"/>
        <v>Bogotá D.C11 Elaboración de bebidas</v>
      </c>
      <c r="E1670" s="118" t="s">
        <v>11</v>
      </c>
      <c r="F1670" s="118" t="s">
        <v>28</v>
      </c>
      <c r="G1670" s="126">
        <v>12.794149199705206</v>
      </c>
    </row>
    <row r="1671" spans="1:7" hidden="1">
      <c r="A1671" s="1">
        <f>COUNTIF($B$1:B1671,$A$1)</f>
        <v>14</v>
      </c>
      <c r="B1671" s="1" t="s">
        <v>623</v>
      </c>
      <c r="C1671" s="118" t="s">
        <v>382</v>
      </c>
      <c r="D1671" s="5" t="str">
        <f t="shared" ref="D1671:D1734" si="27">C1671&amp;F1671</f>
        <v>Bogotá D.C12 Elaboración de productos de tabaco</v>
      </c>
      <c r="E1671" s="118" t="s">
        <v>11</v>
      </c>
      <c r="F1671" s="118" t="s">
        <v>29</v>
      </c>
      <c r="G1671" s="126">
        <v>0.76148767214238611</v>
      </c>
    </row>
    <row r="1672" spans="1:7" hidden="1">
      <c r="A1672" s="1">
        <f>COUNTIF($B$1:B1672,$A$1)</f>
        <v>14</v>
      </c>
      <c r="B1672" s="1" t="s">
        <v>623</v>
      </c>
      <c r="C1672" s="118" t="s">
        <v>382</v>
      </c>
      <c r="D1672" s="5" t="str">
        <f t="shared" si="27"/>
        <v>Bogotá D.C13 Fabricación de productos textiles</v>
      </c>
      <c r="E1672" s="118" t="s">
        <v>11</v>
      </c>
      <c r="F1672" s="118" t="s">
        <v>30</v>
      </c>
      <c r="G1672" s="126">
        <v>17.859016379703167</v>
      </c>
    </row>
    <row r="1673" spans="1:7" hidden="1">
      <c r="A1673" s="1">
        <f>COUNTIF($B$1:B1673,$A$1)</f>
        <v>14</v>
      </c>
      <c r="B1673" s="1" t="s">
        <v>623</v>
      </c>
      <c r="C1673" s="118" t="s">
        <v>382</v>
      </c>
      <c r="D1673" s="5" t="str">
        <f t="shared" si="27"/>
        <v>Bogotá D.C14 Confección de prendas de vestir</v>
      </c>
      <c r="E1673" s="118" t="s">
        <v>11</v>
      </c>
      <c r="F1673" s="118" t="s">
        <v>31</v>
      </c>
      <c r="G1673" s="126">
        <v>115.80852055021715</v>
      </c>
    </row>
    <row r="1674" spans="1:7" hidden="1">
      <c r="A1674" s="1">
        <f>COUNTIF($B$1:B1674,$A$1)</f>
        <v>14</v>
      </c>
      <c r="B1674" s="1" t="s">
        <v>623</v>
      </c>
      <c r="C1674" s="118" t="s">
        <v>382</v>
      </c>
      <c r="D1674" s="5" t="str">
        <f t="shared" si="27"/>
        <v>Bogotá D.C15 Curtido y recurtido de cueros; fabricación de calzado; fabricación de artículos de viaje, maletas, bolsos de mano y artículos similares, y fabricación de artículos de talabartería y guarnicionería; adobo y teñido de pieles</v>
      </c>
      <c r="E1674" s="118" t="s">
        <v>11</v>
      </c>
      <c r="F1674" s="118" t="s">
        <v>32</v>
      </c>
      <c r="G1674" s="126">
        <v>37.988019807628987</v>
      </c>
    </row>
    <row r="1675" spans="1:7" hidden="1">
      <c r="A1675" s="1">
        <f>COUNTIF($B$1:B1675,$A$1)</f>
        <v>14</v>
      </c>
      <c r="B1675" s="1" t="s">
        <v>623</v>
      </c>
      <c r="C1675" s="118" t="s">
        <v>382</v>
      </c>
      <c r="D1675" s="5" t="str">
        <f t="shared" si="27"/>
        <v>Bogotá D.C16 Transformación de la madera y fabricación de productos de madera y de corcho, excepto muebles; fabricación de artículos de cestería y espartería</v>
      </c>
      <c r="E1675" s="118" t="s">
        <v>11</v>
      </c>
      <c r="F1675" s="118" t="s">
        <v>33</v>
      </c>
      <c r="G1675" s="126">
        <v>5.6372496850618843</v>
      </c>
    </row>
    <row r="1676" spans="1:7" hidden="1">
      <c r="A1676" s="1">
        <f>COUNTIF($B$1:B1676,$A$1)</f>
        <v>14</v>
      </c>
      <c r="B1676" s="1" t="s">
        <v>623</v>
      </c>
      <c r="C1676" s="118" t="s">
        <v>382</v>
      </c>
      <c r="D1676" s="5" t="str">
        <f t="shared" si="27"/>
        <v>Bogotá D.C17 Fabricación de papel, cartón y productos de papel y cartón</v>
      </c>
      <c r="E1676" s="118" t="s">
        <v>11</v>
      </c>
      <c r="F1676" s="118" t="s">
        <v>34</v>
      </c>
      <c r="G1676" s="126">
        <v>6.5212714837395476</v>
      </c>
    </row>
    <row r="1677" spans="1:7" hidden="1">
      <c r="A1677" s="1">
        <f>COUNTIF($B$1:B1677,$A$1)</f>
        <v>14</v>
      </c>
      <c r="B1677" s="1" t="s">
        <v>623</v>
      </c>
      <c r="C1677" s="118" t="s">
        <v>382</v>
      </c>
      <c r="D1677" s="5" t="str">
        <f t="shared" si="27"/>
        <v>Bogotá D.C18 Actividades de impresión y de producción de copias a partir de grabaciones originales</v>
      </c>
      <c r="E1677" s="118" t="s">
        <v>11</v>
      </c>
      <c r="F1677" s="118" t="s">
        <v>35</v>
      </c>
      <c r="G1677" s="126">
        <v>17.259106527401695</v>
      </c>
    </row>
    <row r="1678" spans="1:7" hidden="1">
      <c r="A1678" s="1">
        <f>COUNTIF($B$1:B1678,$A$1)</f>
        <v>14</v>
      </c>
      <c r="B1678" s="1" t="s">
        <v>623</v>
      </c>
      <c r="C1678" s="118" t="s">
        <v>382</v>
      </c>
      <c r="D1678" s="5" t="str">
        <f t="shared" si="27"/>
        <v>Bogotá D.C19 Coquización, fabricación de productos de la refinación del petróleo y actividad de mezcla de combustibles</v>
      </c>
      <c r="E1678" s="118" t="s">
        <v>11</v>
      </c>
      <c r="F1678" s="118" t="s">
        <v>36</v>
      </c>
      <c r="G1678" s="126">
        <v>0.61082877678197123</v>
      </c>
    </row>
    <row r="1679" spans="1:7" hidden="1">
      <c r="A1679" s="1">
        <f>COUNTIF($B$1:B1679,$A$1)</f>
        <v>14</v>
      </c>
      <c r="B1679" s="1" t="s">
        <v>623</v>
      </c>
      <c r="C1679" s="118" t="s">
        <v>382</v>
      </c>
      <c r="D1679" s="5" t="str">
        <f t="shared" si="27"/>
        <v>Bogotá D.C20 Fabricación de sustancias y productos químicos</v>
      </c>
      <c r="E1679" s="118" t="s">
        <v>11</v>
      </c>
      <c r="F1679" s="118" t="s">
        <v>37</v>
      </c>
      <c r="G1679" s="126">
        <v>27.7679790257063</v>
      </c>
    </row>
    <row r="1680" spans="1:7" hidden="1">
      <c r="A1680" s="1">
        <f>COUNTIF($B$1:B1680,$A$1)</f>
        <v>14</v>
      </c>
      <c r="B1680" s="1" t="s">
        <v>623</v>
      </c>
      <c r="C1680" s="118" t="s">
        <v>382</v>
      </c>
      <c r="D1680" s="5" t="str">
        <f t="shared" si="27"/>
        <v>Bogotá D.C21 Fabricación de productos farmacéuticos, sustancias químicas medicinales y productos botánicos de uso farmacéutico</v>
      </c>
      <c r="E1680" s="118" t="s">
        <v>11</v>
      </c>
      <c r="F1680" s="118" t="s">
        <v>38</v>
      </c>
      <c r="G1680" s="126">
        <v>17.676403293450093</v>
      </c>
    </row>
    <row r="1681" spans="1:7" hidden="1">
      <c r="A1681" s="1">
        <f>COUNTIF($B$1:B1681,$A$1)</f>
        <v>14</v>
      </c>
      <c r="B1681" s="1" t="s">
        <v>623</v>
      </c>
      <c r="C1681" s="118" t="s">
        <v>382</v>
      </c>
      <c r="D1681" s="5" t="str">
        <f t="shared" si="27"/>
        <v>Bogotá D.C22 Fabricación de productos de caucho y de plástico</v>
      </c>
      <c r="E1681" s="118" t="s">
        <v>11</v>
      </c>
      <c r="F1681" s="118" t="s">
        <v>39</v>
      </c>
      <c r="G1681" s="126">
        <v>24.77574841942408</v>
      </c>
    </row>
    <row r="1682" spans="1:7" hidden="1">
      <c r="A1682" s="1">
        <f>COUNTIF($B$1:B1682,$A$1)</f>
        <v>14</v>
      </c>
      <c r="B1682" s="1" t="s">
        <v>623</v>
      </c>
      <c r="C1682" s="118" t="s">
        <v>382</v>
      </c>
      <c r="D1682" s="5" t="str">
        <f t="shared" si="27"/>
        <v>Bogotá D.C23 Fabricación de otros productos minerales no metálicos</v>
      </c>
      <c r="E1682" s="118" t="s">
        <v>11</v>
      </c>
      <c r="F1682" s="118" t="s">
        <v>40</v>
      </c>
      <c r="G1682" s="126">
        <v>10.296917131769174</v>
      </c>
    </row>
    <row r="1683" spans="1:7" hidden="1">
      <c r="A1683" s="1">
        <f>COUNTIF($B$1:B1683,$A$1)</f>
        <v>14</v>
      </c>
      <c r="B1683" s="1" t="s">
        <v>623</v>
      </c>
      <c r="C1683" s="118" t="s">
        <v>382</v>
      </c>
      <c r="D1683" s="5" t="str">
        <f t="shared" si="27"/>
        <v>Bogotá D.C24 Fabricación de productos metalúrgicos básicos</v>
      </c>
      <c r="E1683" s="118" t="s">
        <v>11</v>
      </c>
      <c r="F1683" s="118" t="s">
        <v>41</v>
      </c>
      <c r="G1683" s="126">
        <v>1.9660154767979729</v>
      </c>
    </row>
    <row r="1684" spans="1:7" hidden="1">
      <c r="A1684" s="1">
        <f>COUNTIF($B$1:B1684,$A$1)</f>
        <v>14</v>
      </c>
      <c r="B1684" s="1" t="s">
        <v>623</v>
      </c>
      <c r="C1684" s="118" t="s">
        <v>382</v>
      </c>
      <c r="D1684" s="5" t="str">
        <f t="shared" si="27"/>
        <v>Bogotá D.C25 Fabricación de productos elaborados de metal, excepto maquinaria y equipo</v>
      </c>
      <c r="E1684" s="118" t="s">
        <v>11</v>
      </c>
      <c r="F1684" s="118" t="s">
        <v>42</v>
      </c>
      <c r="G1684" s="126">
        <v>46.779342351597734</v>
      </c>
    </row>
    <row r="1685" spans="1:7" hidden="1">
      <c r="A1685" s="1">
        <f>COUNTIF($B$1:B1685,$A$1)</f>
        <v>14</v>
      </c>
      <c r="B1685" s="1" t="s">
        <v>623</v>
      </c>
      <c r="C1685" s="118" t="s">
        <v>382</v>
      </c>
      <c r="D1685" s="5" t="str">
        <f t="shared" si="27"/>
        <v>Bogotá D.C26 Fabricación de productos informáticos, electrónicos y ópticos</v>
      </c>
      <c r="E1685" s="118" t="s">
        <v>11</v>
      </c>
      <c r="F1685" s="118" t="s">
        <v>43</v>
      </c>
      <c r="G1685" s="126">
        <v>2.0974596421385305</v>
      </c>
    </row>
    <row r="1686" spans="1:7" hidden="1">
      <c r="A1686" s="1">
        <f>COUNTIF($B$1:B1686,$A$1)</f>
        <v>14</v>
      </c>
      <c r="B1686" s="1" t="s">
        <v>623</v>
      </c>
      <c r="C1686" s="118" t="s">
        <v>382</v>
      </c>
      <c r="D1686" s="5" t="str">
        <f t="shared" si="27"/>
        <v>Bogotá D.C27 Fabricación de aparatos y equipo eléctrico</v>
      </c>
      <c r="E1686" s="118" t="s">
        <v>11</v>
      </c>
      <c r="F1686" s="118" t="s">
        <v>44</v>
      </c>
      <c r="G1686" s="126">
        <v>8.4295759724397907</v>
      </c>
    </row>
    <row r="1687" spans="1:7" hidden="1">
      <c r="A1687" s="1">
        <f>COUNTIF($B$1:B1687,$A$1)</f>
        <v>14</v>
      </c>
      <c r="B1687" s="1" t="s">
        <v>623</v>
      </c>
      <c r="C1687" s="118" t="s">
        <v>382</v>
      </c>
      <c r="D1687" s="5" t="str">
        <f t="shared" si="27"/>
        <v>Bogotá D.C28 Fabricación de maquinaria y equipo n.c.p.</v>
      </c>
      <c r="E1687" s="118" t="s">
        <v>11</v>
      </c>
      <c r="F1687" s="118" t="s">
        <v>45</v>
      </c>
      <c r="G1687" s="126">
        <v>11.341241991678318</v>
      </c>
    </row>
    <row r="1688" spans="1:7" hidden="1">
      <c r="A1688" s="1">
        <f>COUNTIF($B$1:B1688,$A$1)</f>
        <v>14</v>
      </c>
      <c r="B1688" s="1" t="s">
        <v>623</v>
      </c>
      <c r="C1688" s="118" t="s">
        <v>382</v>
      </c>
      <c r="D1688" s="5" t="str">
        <f t="shared" si="27"/>
        <v>Bogotá D.C29 Fabricación de vehículos automotores, remolques y semirremolques</v>
      </c>
      <c r="E1688" s="118" t="s">
        <v>11</v>
      </c>
      <c r="F1688" s="118" t="s">
        <v>46</v>
      </c>
      <c r="G1688" s="126">
        <v>10.209982959452356</v>
      </c>
    </row>
    <row r="1689" spans="1:7" hidden="1">
      <c r="A1689" s="1">
        <f>COUNTIF($B$1:B1689,$A$1)</f>
        <v>14</v>
      </c>
      <c r="B1689" s="1" t="s">
        <v>623</v>
      </c>
      <c r="C1689" s="118" t="s">
        <v>382</v>
      </c>
      <c r="D1689" s="5" t="str">
        <f t="shared" si="27"/>
        <v>Bogotá D.C30 Fabricación de otros tipos de equipo de transporte</v>
      </c>
      <c r="E1689" s="118" t="s">
        <v>11</v>
      </c>
      <c r="F1689" s="118" t="s">
        <v>47</v>
      </c>
      <c r="G1689" s="126">
        <v>1.3846426876332321</v>
      </c>
    </row>
    <row r="1690" spans="1:7" hidden="1">
      <c r="A1690" s="1">
        <f>COUNTIF($B$1:B1690,$A$1)</f>
        <v>14</v>
      </c>
      <c r="B1690" s="1" t="s">
        <v>623</v>
      </c>
      <c r="C1690" s="118" t="s">
        <v>382</v>
      </c>
      <c r="D1690" s="5" t="str">
        <f t="shared" si="27"/>
        <v>Bogotá D.C31 Fabricación de muebles, colchones y somieres</v>
      </c>
      <c r="E1690" s="118" t="s">
        <v>11</v>
      </c>
      <c r="F1690" s="118" t="s">
        <v>48</v>
      </c>
      <c r="G1690" s="126">
        <v>37.544457884757726</v>
      </c>
    </row>
    <row r="1691" spans="1:7" hidden="1">
      <c r="A1691" s="1">
        <f>COUNTIF($B$1:B1691,$A$1)</f>
        <v>14</v>
      </c>
      <c r="B1691" s="1" t="s">
        <v>623</v>
      </c>
      <c r="C1691" s="118" t="s">
        <v>382</v>
      </c>
      <c r="D1691" s="5" t="str">
        <f t="shared" si="27"/>
        <v>Bogotá D.C32 Otras industrias manufactureras</v>
      </c>
      <c r="E1691" s="118" t="s">
        <v>11</v>
      </c>
      <c r="F1691" s="118" t="s">
        <v>49</v>
      </c>
      <c r="G1691" s="126">
        <v>31.720170104920033</v>
      </c>
    </row>
    <row r="1692" spans="1:7" hidden="1">
      <c r="A1692" s="1">
        <f>COUNTIF($B$1:B1692,$A$1)</f>
        <v>14</v>
      </c>
      <c r="B1692" s="1" t="s">
        <v>623</v>
      </c>
      <c r="C1692" s="118" t="s">
        <v>382</v>
      </c>
      <c r="D1692" s="5" t="str">
        <f t="shared" si="27"/>
        <v>Bogotá D.C33 Instalación, mantenimiento y reparación especializado de maquinaria y equipo</v>
      </c>
      <c r="E1692" s="118" t="s">
        <v>11</v>
      </c>
      <c r="F1692" s="118" t="s">
        <v>50</v>
      </c>
      <c r="G1692" s="126">
        <v>18.661390870297296</v>
      </c>
    </row>
    <row r="1693" spans="1:7" hidden="1">
      <c r="A1693" s="1">
        <f>COUNTIF($B$1:B1693,$A$1)</f>
        <v>14</v>
      </c>
      <c r="B1693" s="1" t="s">
        <v>624</v>
      </c>
      <c r="C1693" s="118" t="s">
        <v>382</v>
      </c>
      <c r="D1693" s="5" t="str">
        <f t="shared" si="27"/>
        <v>Bogotá D.C58 Actividades de edición</v>
      </c>
      <c r="E1693" s="118" t="s">
        <v>12</v>
      </c>
      <c r="F1693" s="118" t="s">
        <v>69</v>
      </c>
      <c r="G1693" s="126">
        <v>7.513106873815028</v>
      </c>
    </row>
    <row r="1694" spans="1:7" hidden="1">
      <c r="A1694" s="1">
        <f>COUNTIF($B$1:B1694,$A$1)</f>
        <v>14</v>
      </c>
      <c r="B1694" s="1" t="s">
        <v>624</v>
      </c>
      <c r="C1694" s="118" t="s">
        <v>382</v>
      </c>
      <c r="D1694" s="5" t="str">
        <f t="shared" si="27"/>
        <v>Bogotá D.C59 Actividades cinematográficas, de video y producción de programas de televisión, grabación de sonido y edición de música</v>
      </c>
      <c r="E1694" s="118" t="s">
        <v>12</v>
      </c>
      <c r="F1694" s="118" t="s">
        <v>70</v>
      </c>
      <c r="G1694" s="126">
        <v>7.4346399398454492</v>
      </c>
    </row>
    <row r="1695" spans="1:7" hidden="1">
      <c r="A1695" s="1">
        <f>COUNTIF($B$1:B1695,$A$1)</f>
        <v>14</v>
      </c>
      <c r="B1695" s="1" t="s">
        <v>624</v>
      </c>
      <c r="C1695" s="118" t="s">
        <v>382</v>
      </c>
      <c r="D1695" s="5" t="str">
        <f t="shared" si="27"/>
        <v>Bogotá D.C60 Actividades de programación, transmisión y/o difusión</v>
      </c>
      <c r="E1695" s="118" t="s">
        <v>12</v>
      </c>
      <c r="F1695" s="118" t="s">
        <v>71</v>
      </c>
      <c r="G1695" s="126">
        <v>6.3680202656749794</v>
      </c>
    </row>
    <row r="1696" spans="1:7" hidden="1">
      <c r="A1696" s="1">
        <f>COUNTIF($B$1:B1696,$A$1)</f>
        <v>14</v>
      </c>
      <c r="B1696" s="1" t="s">
        <v>624</v>
      </c>
      <c r="C1696" s="118" t="s">
        <v>382</v>
      </c>
      <c r="D1696" s="5" t="str">
        <f t="shared" si="27"/>
        <v>Bogotá D.C61 Telecomunicaciones</v>
      </c>
      <c r="E1696" s="118" t="s">
        <v>12</v>
      </c>
      <c r="F1696" s="118" t="s">
        <v>72</v>
      </c>
      <c r="G1696" s="126">
        <v>39.609164573339882</v>
      </c>
    </row>
    <row r="1697" spans="1:7" hidden="1">
      <c r="A1697" s="1">
        <f>COUNTIF($B$1:B1697,$A$1)</f>
        <v>14</v>
      </c>
      <c r="B1697" s="1" t="s">
        <v>624</v>
      </c>
      <c r="C1697" s="118" t="s">
        <v>382</v>
      </c>
      <c r="D1697" s="5" t="str">
        <f t="shared" si="27"/>
        <v>Bogotá D.C62 Desarrollo de sistemas informáticos (planificación, análisis, diseño, programación, pruebas), consultoría informática y actividades relacionadas</v>
      </c>
      <c r="E1697" s="118" t="s">
        <v>12</v>
      </c>
      <c r="F1697" s="118" t="s">
        <v>73</v>
      </c>
      <c r="G1697" s="126">
        <v>47.023789429883074</v>
      </c>
    </row>
    <row r="1698" spans="1:7" hidden="1">
      <c r="A1698" s="1">
        <f>COUNTIF($B$1:B1698,$A$1)</f>
        <v>14</v>
      </c>
      <c r="B1698" s="1" t="s">
        <v>624</v>
      </c>
      <c r="C1698" s="118" t="s">
        <v>382</v>
      </c>
      <c r="D1698" s="5" t="str">
        <f t="shared" si="27"/>
        <v>Bogotá D.C63 Actividades de servicios de información</v>
      </c>
      <c r="E1698" s="118" t="s">
        <v>12</v>
      </c>
      <c r="F1698" s="118" t="s">
        <v>74</v>
      </c>
      <c r="G1698" s="126">
        <v>2.3391124540030832</v>
      </c>
    </row>
    <row r="1699" spans="1:7" hidden="1">
      <c r="A1699" s="1">
        <f>COUNTIF($B$1:B1699,$A$1)</f>
        <v>14</v>
      </c>
      <c r="B1699" s="1" t="s">
        <v>625</v>
      </c>
      <c r="C1699" s="118" t="s">
        <v>382</v>
      </c>
      <c r="D1699" s="5" t="str">
        <f t="shared" si="27"/>
        <v xml:space="preserve">Bogotá D.C00 </v>
      </c>
      <c r="E1699" s="118" t="s">
        <v>13</v>
      </c>
      <c r="F1699" s="118" t="s">
        <v>626</v>
      </c>
      <c r="G1699" s="126">
        <v>0.78923089422968351</v>
      </c>
    </row>
    <row r="1700" spans="1:7" hidden="1">
      <c r="A1700" s="1">
        <f>COUNTIF($B$1:B1700,$A$1)</f>
        <v>14</v>
      </c>
      <c r="B1700" s="1" t="s">
        <v>627</v>
      </c>
      <c r="C1700" s="118" t="s">
        <v>382</v>
      </c>
      <c r="D1700" s="5" t="str">
        <f t="shared" si="27"/>
        <v>Bogotá D.C35 Suministro de electricidad, gas, vapor y aire acondicionado</v>
      </c>
      <c r="E1700" s="118" t="s">
        <v>14</v>
      </c>
      <c r="F1700" s="118" t="s">
        <v>51</v>
      </c>
      <c r="G1700" s="126">
        <v>10.103001309184723</v>
      </c>
    </row>
    <row r="1701" spans="1:7" hidden="1">
      <c r="A1701" s="1">
        <f>COUNTIF($B$1:B1701,$A$1)</f>
        <v>14</v>
      </c>
      <c r="B1701" s="1" t="s">
        <v>627</v>
      </c>
      <c r="C1701" s="118" t="s">
        <v>382</v>
      </c>
      <c r="D1701" s="5" t="str">
        <f t="shared" si="27"/>
        <v>Bogotá D.C36 Captación, tratamiento y distribución de agua</v>
      </c>
      <c r="E1701" s="118" t="s">
        <v>14</v>
      </c>
      <c r="F1701" s="118" t="s">
        <v>52</v>
      </c>
      <c r="G1701" s="126">
        <v>8.0982644216068902</v>
      </c>
    </row>
    <row r="1702" spans="1:7" hidden="1">
      <c r="A1702" s="1">
        <f>COUNTIF($B$1:B1702,$A$1)</f>
        <v>14</v>
      </c>
      <c r="B1702" s="1" t="s">
        <v>627</v>
      </c>
      <c r="C1702" s="118" t="s">
        <v>382</v>
      </c>
      <c r="D1702" s="5" t="str">
        <f t="shared" si="27"/>
        <v>Bogotá D.C37 Evacuación y tratamiento de aguas residuales</v>
      </c>
      <c r="E1702" s="118" t="s">
        <v>14</v>
      </c>
      <c r="F1702" s="118" t="s">
        <v>53</v>
      </c>
      <c r="G1702" s="126">
        <v>0.27657217854287985</v>
      </c>
    </row>
    <row r="1703" spans="1:7" hidden="1">
      <c r="A1703" s="1">
        <f>COUNTIF($B$1:B1703,$A$1)</f>
        <v>14</v>
      </c>
      <c r="B1703" s="1" t="s">
        <v>627</v>
      </c>
      <c r="C1703" s="118" t="s">
        <v>382</v>
      </c>
      <c r="D1703" s="5" t="str">
        <f t="shared" si="27"/>
        <v>Bogotá D.C38 Recolección, tratamiento y disposición de desechos, recuperación de materiales</v>
      </c>
      <c r="E1703" s="118" t="s">
        <v>14</v>
      </c>
      <c r="F1703" s="118" t="s">
        <v>54</v>
      </c>
      <c r="G1703" s="126">
        <v>11.906965336826007</v>
      </c>
    </row>
    <row r="1704" spans="1:7" hidden="1">
      <c r="A1704" s="1">
        <f>COUNTIF($B$1:B1704,$A$1)</f>
        <v>14</v>
      </c>
      <c r="B1704" s="1" t="s">
        <v>627</v>
      </c>
      <c r="C1704" s="118" t="s">
        <v>382</v>
      </c>
      <c r="D1704" s="5" t="str">
        <f t="shared" si="27"/>
        <v>Bogotá D.C39 Actividades de saneamiento ambiental y otros servicios de gestión de desechos</v>
      </c>
      <c r="E1704" s="118" t="s">
        <v>14</v>
      </c>
      <c r="F1704" s="118" t="s">
        <v>55</v>
      </c>
      <c r="G1704" s="126">
        <v>0.53429064997295062</v>
      </c>
    </row>
    <row r="1705" spans="1:7" hidden="1">
      <c r="A1705" s="1">
        <f>COUNTIF($B$1:B1705,$A$1)</f>
        <v>14</v>
      </c>
      <c r="B1705" s="1" t="s">
        <v>628</v>
      </c>
      <c r="C1705" s="118" t="s">
        <v>382</v>
      </c>
      <c r="D1705" s="5" t="str">
        <f t="shared" si="27"/>
        <v>Bogotá D.C49 Transporte terrestre; transporte por tuberías</v>
      </c>
      <c r="E1705" s="118" t="s">
        <v>15</v>
      </c>
      <c r="F1705" s="118" t="s">
        <v>62</v>
      </c>
      <c r="G1705" s="126">
        <v>218.20257779752268</v>
      </c>
    </row>
    <row r="1706" spans="1:7" hidden="1">
      <c r="A1706" s="1">
        <f>COUNTIF($B$1:B1706,$A$1)</f>
        <v>14</v>
      </c>
      <c r="B1706" s="1" t="s">
        <v>628</v>
      </c>
      <c r="C1706" s="118" t="s">
        <v>382</v>
      </c>
      <c r="D1706" s="5" t="str">
        <f t="shared" si="27"/>
        <v>Bogotá D.C50 Transporte acuático</v>
      </c>
      <c r="E1706" s="118" t="s">
        <v>15</v>
      </c>
      <c r="F1706" s="118" t="s">
        <v>63</v>
      </c>
      <c r="G1706" s="126">
        <v>0.7508630763845785</v>
      </c>
    </row>
    <row r="1707" spans="1:7" hidden="1">
      <c r="A1707" s="1">
        <f>COUNTIF($B$1:B1707,$A$1)</f>
        <v>14</v>
      </c>
      <c r="B1707" s="1" t="s">
        <v>628</v>
      </c>
      <c r="C1707" s="118" t="s">
        <v>382</v>
      </c>
      <c r="D1707" s="5" t="str">
        <f t="shared" si="27"/>
        <v>Bogotá D.C51 Transporte aéreo</v>
      </c>
      <c r="E1707" s="118" t="s">
        <v>15</v>
      </c>
      <c r="F1707" s="118" t="s">
        <v>64</v>
      </c>
      <c r="G1707" s="126">
        <v>12.819780265878528</v>
      </c>
    </row>
    <row r="1708" spans="1:7" hidden="1">
      <c r="A1708" s="1">
        <f>COUNTIF($B$1:B1708,$A$1)</f>
        <v>14</v>
      </c>
      <c r="B1708" s="1" t="s">
        <v>628</v>
      </c>
      <c r="C1708" s="118" t="s">
        <v>382</v>
      </c>
      <c r="D1708" s="5" t="str">
        <f t="shared" si="27"/>
        <v>Bogotá D.C52 Almacenamiento y actividades complementarias al transporte</v>
      </c>
      <c r="E1708" s="118" t="s">
        <v>15</v>
      </c>
      <c r="F1708" s="118" t="s">
        <v>65</v>
      </c>
      <c r="G1708" s="126">
        <v>49.72961384218894</v>
      </c>
    </row>
    <row r="1709" spans="1:7" hidden="1">
      <c r="A1709" s="1">
        <f>COUNTIF($B$1:B1709,$A$1)</f>
        <v>14</v>
      </c>
      <c r="B1709" s="1" t="s">
        <v>628</v>
      </c>
      <c r="C1709" s="118" t="s">
        <v>382</v>
      </c>
      <c r="D1709" s="5" t="str">
        <f t="shared" si="27"/>
        <v>Bogotá D.C53 Correo y servicios de mensajería</v>
      </c>
      <c r="E1709" s="118" t="s">
        <v>15</v>
      </c>
      <c r="F1709" s="118" t="s">
        <v>66</v>
      </c>
      <c r="G1709" s="126">
        <v>27.973139266711527</v>
      </c>
    </row>
    <row r="1710" spans="1:7" hidden="1">
      <c r="A1710" s="1">
        <f>COUNTIF($B$1:B1710,$A$1)</f>
        <v>14</v>
      </c>
      <c r="B1710" s="1" t="s">
        <v>629</v>
      </c>
      <c r="C1710" s="118" t="s">
        <v>383</v>
      </c>
      <c r="D1710" s="5" t="str">
        <f t="shared" si="27"/>
        <v>Cartagena68 Actividades inmobiliarias</v>
      </c>
      <c r="E1710" s="118" t="s">
        <v>3</v>
      </c>
      <c r="F1710" s="118" t="s">
        <v>78</v>
      </c>
      <c r="G1710" s="126">
        <v>5.9619320556415794</v>
      </c>
    </row>
    <row r="1711" spans="1:7" hidden="1">
      <c r="A1711" s="1">
        <f>COUNTIF($B$1:B1711,$A$1)</f>
        <v>14</v>
      </c>
      <c r="B1711" s="1" t="s">
        <v>630</v>
      </c>
      <c r="C1711" s="118" t="s">
        <v>383</v>
      </c>
      <c r="D1711" s="5" t="str">
        <f t="shared" si="27"/>
        <v>Cartagena90 Actividades creativas, artísticas y de entretenimiento</v>
      </c>
      <c r="E1711" s="118" t="s">
        <v>1</v>
      </c>
      <c r="F1711" s="118" t="s">
        <v>97</v>
      </c>
      <c r="G1711" s="126">
        <v>1.3678073383167646</v>
      </c>
    </row>
    <row r="1712" spans="1:7" hidden="1">
      <c r="A1712" s="1">
        <f>COUNTIF($B$1:B1712,$A$1)</f>
        <v>14</v>
      </c>
      <c r="B1712" s="1" t="s">
        <v>630</v>
      </c>
      <c r="C1712" s="118" t="s">
        <v>383</v>
      </c>
      <c r="D1712" s="5" t="str">
        <f t="shared" si="27"/>
        <v>Cartagena91 Actividades de bibliotecas, archivos, museos y otras actividades culturales</v>
      </c>
      <c r="E1712" s="118" t="s">
        <v>1</v>
      </c>
      <c r="F1712" s="118" t="s">
        <v>98</v>
      </c>
      <c r="G1712" s="126">
        <v>6.5791757010867147E-2</v>
      </c>
    </row>
    <row r="1713" spans="1:7" hidden="1">
      <c r="A1713" s="1">
        <f>COUNTIF($B$1:B1713,$A$1)</f>
        <v>14</v>
      </c>
      <c r="B1713" s="1" t="s">
        <v>630</v>
      </c>
      <c r="C1713" s="118" t="s">
        <v>383</v>
      </c>
      <c r="D1713" s="5" t="str">
        <f t="shared" si="27"/>
        <v>Cartagena92 Actividades de juegos de azar y apuestas</v>
      </c>
      <c r="E1713" s="118" t="s">
        <v>1</v>
      </c>
      <c r="F1713" s="118" t="s">
        <v>99</v>
      </c>
      <c r="G1713" s="126">
        <v>2.1011155605033789</v>
      </c>
    </row>
    <row r="1714" spans="1:7" hidden="1">
      <c r="A1714" s="1">
        <f>COUNTIF($B$1:B1714,$A$1)</f>
        <v>14</v>
      </c>
      <c r="B1714" s="1" t="s">
        <v>630</v>
      </c>
      <c r="C1714" s="118" t="s">
        <v>383</v>
      </c>
      <c r="D1714" s="5" t="str">
        <f t="shared" si="27"/>
        <v>Cartagena93 Actividades deportivas y actividades recreativas y de esparcimiento</v>
      </c>
      <c r="E1714" s="118" t="s">
        <v>1</v>
      </c>
      <c r="F1714" s="118" t="s">
        <v>100</v>
      </c>
      <c r="G1714" s="126">
        <v>1.8419995834058549</v>
      </c>
    </row>
    <row r="1715" spans="1:7" hidden="1">
      <c r="A1715" s="1">
        <f>COUNTIF($B$1:B1715,$A$1)</f>
        <v>14</v>
      </c>
      <c r="B1715" s="1" t="s">
        <v>630</v>
      </c>
      <c r="C1715" s="118" t="s">
        <v>383</v>
      </c>
      <c r="D1715" s="5" t="str">
        <f t="shared" si="27"/>
        <v>Cartagena94 Actividades de asociaciones</v>
      </c>
      <c r="E1715" s="118" t="s">
        <v>1</v>
      </c>
      <c r="F1715" s="118" t="s">
        <v>101</v>
      </c>
      <c r="G1715" s="126">
        <v>2.1917929382174406</v>
      </c>
    </row>
    <row r="1716" spans="1:7" hidden="1">
      <c r="A1716" s="1">
        <f>COUNTIF($B$1:B1716,$A$1)</f>
        <v>14</v>
      </c>
      <c r="B1716" s="1" t="s">
        <v>630</v>
      </c>
      <c r="C1716" s="118" t="s">
        <v>383</v>
      </c>
      <c r="D1716" s="5" t="str">
        <f t="shared" si="27"/>
        <v>Cartagena95 Mantenimiento y reparación de computadores, efectos personales y enseres domésticos</v>
      </c>
      <c r="E1716" s="118" t="s">
        <v>1</v>
      </c>
      <c r="F1716" s="118" t="s">
        <v>102</v>
      </c>
      <c r="G1716" s="126">
        <v>7.0921585590449236</v>
      </c>
    </row>
    <row r="1717" spans="1:7" hidden="1">
      <c r="A1717" s="1">
        <f>COUNTIF($B$1:B1717,$A$1)</f>
        <v>14</v>
      </c>
      <c r="B1717" s="1" t="s">
        <v>630</v>
      </c>
      <c r="C1717" s="118" t="s">
        <v>383</v>
      </c>
      <c r="D1717" s="5" t="str">
        <f t="shared" si="27"/>
        <v>Cartagena96 Otras actividades de servicios personales</v>
      </c>
      <c r="E1717" s="118" t="s">
        <v>1</v>
      </c>
      <c r="F1717" s="118" t="s">
        <v>103</v>
      </c>
      <c r="G1717" s="126">
        <v>13.88231854259609</v>
      </c>
    </row>
    <row r="1718" spans="1:7" hidden="1">
      <c r="A1718" s="1">
        <f>COUNTIF($B$1:B1718,$A$1)</f>
        <v>14</v>
      </c>
      <c r="B1718" s="1" t="s">
        <v>630</v>
      </c>
      <c r="C1718" s="118" t="s">
        <v>383</v>
      </c>
      <c r="D1718" s="5" t="str">
        <f t="shared" si="27"/>
        <v>Cartagena97 Actividades de los hogares individuales como empleadores de personal doméstico</v>
      </c>
      <c r="E1718" s="118" t="s">
        <v>1</v>
      </c>
      <c r="F1718" s="118" t="s">
        <v>104</v>
      </c>
      <c r="G1718" s="126">
        <v>19.28326363135513</v>
      </c>
    </row>
    <row r="1719" spans="1:7" hidden="1">
      <c r="A1719" s="1">
        <f>COUNTIF($B$1:B1719,$A$1)</f>
        <v>14</v>
      </c>
      <c r="B1719" s="1" t="s">
        <v>631</v>
      </c>
      <c r="C1719" s="118" t="s">
        <v>383</v>
      </c>
      <c r="D1719" s="5" t="str">
        <f t="shared" si="27"/>
        <v>Cartagena64 Actividades de servicios financieros, excepto las de seguros y de pensiones</v>
      </c>
      <c r="E1719" s="118" t="s">
        <v>2</v>
      </c>
      <c r="F1719" s="118" t="s">
        <v>75</v>
      </c>
      <c r="G1719" s="126">
        <v>3.4707267247427973</v>
      </c>
    </row>
    <row r="1720" spans="1:7" hidden="1">
      <c r="A1720" s="1">
        <f>COUNTIF($B$1:B1720,$A$1)</f>
        <v>14</v>
      </c>
      <c r="B1720" s="1" t="s">
        <v>631</v>
      </c>
      <c r="C1720" s="118" t="s">
        <v>383</v>
      </c>
      <c r="D1720" s="5" t="str">
        <f t="shared" si="27"/>
        <v>Cartagena65 Seguros (incluso el reaseguro), seguros sociales y fondos de pensiones, excepto la seguridad social</v>
      </c>
      <c r="E1720" s="118" t="s">
        <v>2</v>
      </c>
      <c r="F1720" s="118" t="s">
        <v>76</v>
      </c>
      <c r="G1720" s="126">
        <v>0.82314933418912706</v>
      </c>
    </row>
    <row r="1721" spans="1:7" hidden="1">
      <c r="A1721" s="1">
        <f>COUNTIF($B$1:B1721,$A$1)</f>
        <v>14</v>
      </c>
      <c r="B1721" s="1" t="s">
        <v>631</v>
      </c>
      <c r="C1721" s="118" t="s">
        <v>383</v>
      </c>
      <c r="D1721" s="5" t="str">
        <f t="shared" si="27"/>
        <v>Cartagena66 Actividades auxiliares de las actividades de servicios financieros</v>
      </c>
      <c r="E1721" s="118" t="s">
        <v>2</v>
      </c>
      <c r="F1721" s="118" t="s">
        <v>77</v>
      </c>
      <c r="G1721" s="126">
        <v>0.15768621704359684</v>
      </c>
    </row>
    <row r="1722" spans="1:7" hidden="1">
      <c r="A1722" s="1">
        <f>COUNTIF($B$1:B1722,$A$1)</f>
        <v>14</v>
      </c>
      <c r="B1722" s="1" t="s">
        <v>632</v>
      </c>
      <c r="C1722" s="118" t="s">
        <v>383</v>
      </c>
      <c r="D1722" s="5" t="str">
        <f t="shared" si="27"/>
        <v>Cartagena69 Actividades jurídicas y de contabilidad</v>
      </c>
      <c r="E1722" s="118" t="s">
        <v>4</v>
      </c>
      <c r="F1722" s="118" t="s">
        <v>79</v>
      </c>
      <c r="G1722" s="126">
        <v>4.8639096635311923</v>
      </c>
    </row>
    <row r="1723" spans="1:7" hidden="1">
      <c r="A1723" s="1">
        <f>COUNTIF($B$1:B1723,$A$1)</f>
        <v>14</v>
      </c>
      <c r="B1723" s="1" t="s">
        <v>632</v>
      </c>
      <c r="C1723" s="118" t="s">
        <v>383</v>
      </c>
      <c r="D1723" s="5" t="str">
        <f t="shared" si="27"/>
        <v>Cartagena70 Actividades de administración empresarial; actividades de consultoría de gestión</v>
      </c>
      <c r="E1723" s="118" t="s">
        <v>4</v>
      </c>
      <c r="F1723" s="118" t="s">
        <v>80</v>
      </c>
      <c r="G1723" s="126">
        <v>0.81745065032194064</v>
      </c>
    </row>
    <row r="1724" spans="1:7" hidden="1">
      <c r="A1724" s="1">
        <f>COUNTIF($B$1:B1724,$A$1)</f>
        <v>14</v>
      </c>
      <c r="B1724" s="1" t="s">
        <v>632</v>
      </c>
      <c r="C1724" s="118" t="s">
        <v>383</v>
      </c>
      <c r="D1724" s="5" t="str">
        <f t="shared" si="27"/>
        <v>Cartagena71 Actividades de arquitectura e ingeniería; ensayos y análisis técnicos</v>
      </c>
      <c r="E1724" s="118" t="s">
        <v>4</v>
      </c>
      <c r="F1724" s="118" t="s">
        <v>81</v>
      </c>
      <c r="G1724" s="126">
        <v>1.7492966972360922</v>
      </c>
    </row>
    <row r="1725" spans="1:7" hidden="1">
      <c r="A1725" s="1">
        <f>COUNTIF($B$1:B1725,$A$1)</f>
        <v>14</v>
      </c>
      <c r="B1725" s="1" t="s">
        <v>632</v>
      </c>
      <c r="C1725" s="118" t="s">
        <v>383</v>
      </c>
      <c r="D1725" s="5" t="str">
        <f t="shared" si="27"/>
        <v>Cartagena72 Investigación científica y desarrollo</v>
      </c>
      <c r="E1725" s="118" t="s">
        <v>4</v>
      </c>
      <c r="F1725" s="118" t="s">
        <v>82</v>
      </c>
      <c r="G1725" s="126">
        <v>3.8331902782576685E-2</v>
      </c>
    </row>
    <row r="1726" spans="1:7" hidden="1">
      <c r="A1726" s="1">
        <f>COUNTIF($B$1:B1726,$A$1)</f>
        <v>14</v>
      </c>
      <c r="B1726" s="1" t="s">
        <v>632</v>
      </c>
      <c r="C1726" s="118" t="s">
        <v>383</v>
      </c>
      <c r="D1726" s="5" t="str">
        <f t="shared" si="27"/>
        <v>Cartagena73 Publicidad y estudios de mercado</v>
      </c>
      <c r="E1726" s="118" t="s">
        <v>4</v>
      </c>
      <c r="F1726" s="118" t="s">
        <v>83</v>
      </c>
      <c r="G1726" s="126">
        <v>0.88326745735319634</v>
      </c>
    </row>
    <row r="1727" spans="1:7" hidden="1">
      <c r="A1727" s="1">
        <f>COUNTIF($B$1:B1727,$A$1)</f>
        <v>14</v>
      </c>
      <c r="B1727" s="1" t="s">
        <v>632</v>
      </c>
      <c r="C1727" s="118" t="s">
        <v>383</v>
      </c>
      <c r="D1727" s="5" t="str">
        <f t="shared" si="27"/>
        <v>Cartagena74 Otras actividades profesionales, científicas y técnicas</v>
      </c>
      <c r="E1727" s="118" t="s">
        <v>4</v>
      </c>
      <c r="F1727" s="118" t="s">
        <v>84</v>
      </c>
      <c r="G1727" s="126">
        <v>1.7458974734613617</v>
      </c>
    </row>
    <row r="1728" spans="1:7" hidden="1">
      <c r="A1728" s="1">
        <f>COUNTIF($B$1:B1728,$A$1)</f>
        <v>14</v>
      </c>
      <c r="B1728" s="1" t="s">
        <v>632</v>
      </c>
      <c r="C1728" s="118" t="s">
        <v>383</v>
      </c>
      <c r="D1728" s="5" t="str">
        <f t="shared" si="27"/>
        <v>Cartagena75 Actividades veterinarias</v>
      </c>
      <c r="E1728" s="118" t="s">
        <v>4</v>
      </c>
      <c r="F1728" s="118" t="s">
        <v>85</v>
      </c>
      <c r="G1728" s="126">
        <v>0.27629172947629688</v>
      </c>
    </row>
    <row r="1729" spans="1:7" hidden="1">
      <c r="A1729" s="1">
        <f>COUNTIF($B$1:B1729,$A$1)</f>
        <v>14</v>
      </c>
      <c r="B1729" s="1" t="s">
        <v>632</v>
      </c>
      <c r="C1729" s="118" t="s">
        <v>383</v>
      </c>
      <c r="D1729" s="5" t="str">
        <f t="shared" si="27"/>
        <v>Cartagena77 Actividades de alquiler y arrendamiento</v>
      </c>
      <c r="E1729" s="118" t="s">
        <v>4</v>
      </c>
      <c r="F1729" s="118" t="s">
        <v>86</v>
      </c>
      <c r="G1729" s="126">
        <v>1.7895838709869345</v>
      </c>
    </row>
    <row r="1730" spans="1:7" hidden="1">
      <c r="A1730" s="1">
        <f>COUNTIF($B$1:B1730,$A$1)</f>
        <v>14</v>
      </c>
      <c r="B1730" s="1" t="s">
        <v>632</v>
      </c>
      <c r="C1730" s="118" t="s">
        <v>383</v>
      </c>
      <c r="D1730" s="5" t="str">
        <f t="shared" si="27"/>
        <v>Cartagena78 Actividades de empleo</v>
      </c>
      <c r="E1730" s="118" t="s">
        <v>4</v>
      </c>
      <c r="F1730" s="118" t="s">
        <v>87</v>
      </c>
      <c r="G1730" s="126">
        <v>0.62554207497499192</v>
      </c>
    </row>
    <row r="1731" spans="1:7" hidden="1">
      <c r="A1731" s="1">
        <f>COUNTIF($B$1:B1731,$A$1)</f>
        <v>14</v>
      </c>
      <c r="B1731" s="1" t="s">
        <v>632</v>
      </c>
      <c r="C1731" s="118" t="s">
        <v>383</v>
      </c>
      <c r="D1731" s="5" t="str">
        <f t="shared" si="27"/>
        <v>Cartagena79 Actividades de las agencias de viajes, operadores turísticos, servicios de reserva y actividades relacionadas</v>
      </c>
      <c r="E1731" s="118" t="s">
        <v>4</v>
      </c>
      <c r="F1731" s="118" t="s">
        <v>88</v>
      </c>
      <c r="G1731" s="126">
        <v>1.956877410717563</v>
      </c>
    </row>
    <row r="1732" spans="1:7" hidden="1">
      <c r="A1732" s="1">
        <f>COUNTIF($B$1:B1732,$A$1)</f>
        <v>14</v>
      </c>
      <c r="B1732" s="1" t="s">
        <v>632</v>
      </c>
      <c r="C1732" s="118" t="s">
        <v>383</v>
      </c>
      <c r="D1732" s="5" t="str">
        <f t="shared" si="27"/>
        <v>Cartagena80 Actividades de seguridad e investigación privada</v>
      </c>
      <c r="E1732" s="118" t="s">
        <v>4</v>
      </c>
      <c r="F1732" s="118" t="s">
        <v>89</v>
      </c>
      <c r="G1732" s="126">
        <v>2.6601051379399414</v>
      </c>
    </row>
    <row r="1733" spans="1:7" hidden="1">
      <c r="A1733" s="1">
        <f>COUNTIF($B$1:B1733,$A$1)</f>
        <v>14</v>
      </c>
      <c r="B1733" s="1" t="s">
        <v>632</v>
      </c>
      <c r="C1733" s="118" t="s">
        <v>383</v>
      </c>
      <c r="D1733" s="5" t="str">
        <f t="shared" si="27"/>
        <v>Cartagena81 Actividades de servicios a edificios y paisajismo (jardines, zonas verdes)</v>
      </c>
      <c r="E1733" s="118" t="s">
        <v>4</v>
      </c>
      <c r="F1733" s="118" t="s">
        <v>90</v>
      </c>
      <c r="G1733" s="126">
        <v>6.8638259870608458</v>
      </c>
    </row>
    <row r="1734" spans="1:7" hidden="1">
      <c r="A1734" s="1">
        <f>COUNTIF($B$1:B1734,$A$1)</f>
        <v>14</v>
      </c>
      <c r="B1734" s="1" t="s">
        <v>632</v>
      </c>
      <c r="C1734" s="118" t="s">
        <v>383</v>
      </c>
      <c r="D1734" s="5" t="str">
        <f t="shared" si="27"/>
        <v>Cartagena82 Actividades administrativas y de apoyo de oficina y otras actividades de apoyo a las empresas</v>
      </c>
      <c r="E1734" s="118" t="s">
        <v>4</v>
      </c>
      <c r="F1734" s="118" t="s">
        <v>91</v>
      </c>
      <c r="G1734" s="126">
        <v>1.7218153469718425</v>
      </c>
    </row>
    <row r="1735" spans="1:7" hidden="1">
      <c r="A1735" s="1">
        <f>COUNTIF($B$1:B1735,$A$1)</f>
        <v>14</v>
      </c>
      <c r="B1735" s="1" t="s">
        <v>633</v>
      </c>
      <c r="C1735" s="118" t="s">
        <v>383</v>
      </c>
      <c r="D1735" s="5" t="str">
        <f t="shared" ref="D1735:D1798" si="28">C1735&amp;F1735</f>
        <v>Cartagena84 Administración pública y defensa; planes de seguridad social de afiliación obligatoria</v>
      </c>
      <c r="E1735" s="118" t="s">
        <v>5</v>
      </c>
      <c r="F1735" s="118" t="s">
        <v>92</v>
      </c>
      <c r="G1735" s="126">
        <v>15.135745657352659</v>
      </c>
    </row>
    <row r="1736" spans="1:7" hidden="1">
      <c r="A1736" s="1">
        <f>COUNTIF($B$1:B1736,$A$1)</f>
        <v>14</v>
      </c>
      <c r="B1736" s="1" t="s">
        <v>633</v>
      </c>
      <c r="C1736" s="118" t="s">
        <v>383</v>
      </c>
      <c r="D1736" s="5" t="str">
        <f t="shared" si="28"/>
        <v>Cartagena85 Educación</v>
      </c>
      <c r="E1736" s="118" t="s">
        <v>5</v>
      </c>
      <c r="F1736" s="118" t="s">
        <v>93</v>
      </c>
      <c r="G1736" s="126">
        <v>23.567531643452604</v>
      </c>
    </row>
    <row r="1737" spans="1:7" hidden="1">
      <c r="A1737" s="1">
        <f>COUNTIF($B$1:B1737,$A$1)</f>
        <v>14</v>
      </c>
      <c r="B1737" s="1" t="s">
        <v>633</v>
      </c>
      <c r="C1737" s="118" t="s">
        <v>383</v>
      </c>
      <c r="D1737" s="5" t="str">
        <f t="shared" si="28"/>
        <v>Cartagena86 Actividades de atención de la salud humana</v>
      </c>
      <c r="E1737" s="118" t="s">
        <v>5</v>
      </c>
      <c r="F1737" s="118" t="s">
        <v>94</v>
      </c>
      <c r="G1737" s="126">
        <v>16.225434497042425</v>
      </c>
    </row>
    <row r="1738" spans="1:7" hidden="1">
      <c r="A1738" s="1">
        <f>COUNTIF($B$1:B1738,$A$1)</f>
        <v>14</v>
      </c>
      <c r="B1738" s="1" t="s">
        <v>633</v>
      </c>
      <c r="C1738" s="118" t="s">
        <v>383</v>
      </c>
      <c r="D1738" s="5" t="str">
        <f t="shared" si="28"/>
        <v>Cartagena87 Actividades de atención residencial medicalizada</v>
      </c>
      <c r="E1738" s="118" t="s">
        <v>5</v>
      </c>
      <c r="F1738" s="118" t="s">
        <v>95</v>
      </c>
      <c r="G1738" s="126">
        <v>0.25582663241315856</v>
      </c>
    </row>
    <row r="1739" spans="1:7" hidden="1">
      <c r="A1739" s="1">
        <f>COUNTIF($B$1:B1739,$A$1)</f>
        <v>14</v>
      </c>
      <c r="B1739" s="1" t="s">
        <v>633</v>
      </c>
      <c r="C1739" s="118" t="s">
        <v>383</v>
      </c>
      <c r="D1739" s="5" t="str">
        <f t="shared" si="28"/>
        <v>Cartagena88 Actividades de asistencia social sin alojamiento</v>
      </c>
      <c r="E1739" s="118" t="s">
        <v>5</v>
      </c>
      <c r="F1739" s="118" t="s">
        <v>96</v>
      </c>
      <c r="G1739" s="126">
        <v>2.7105684753206614</v>
      </c>
    </row>
    <row r="1740" spans="1:7" hidden="1">
      <c r="A1740" s="1">
        <f>COUNTIF($B$1:B1740,$A$1)</f>
        <v>14</v>
      </c>
      <c r="B1740" s="1" t="s">
        <v>634</v>
      </c>
      <c r="C1740" s="118" t="s">
        <v>383</v>
      </c>
      <c r="D1740" s="5" t="str">
        <f t="shared" si="28"/>
        <v>Cartagena01 Agricultura, ganadería, caza y actividades de servicios conexas</v>
      </c>
      <c r="E1740" s="118" t="s">
        <v>6</v>
      </c>
      <c r="F1740" s="118" t="s">
        <v>19</v>
      </c>
      <c r="G1740" s="126">
        <v>1.0018164662047946</v>
      </c>
    </row>
    <row r="1741" spans="1:7" hidden="1">
      <c r="A1741" s="1">
        <f>COUNTIF($B$1:B1741,$A$1)</f>
        <v>14</v>
      </c>
      <c r="B1741" s="1" t="s">
        <v>634</v>
      </c>
      <c r="C1741" s="118" t="s">
        <v>383</v>
      </c>
      <c r="D1741" s="5" t="str">
        <f t="shared" si="28"/>
        <v>Cartagena03 Pesca y acuicultura</v>
      </c>
      <c r="E1741" s="118" t="s">
        <v>6</v>
      </c>
      <c r="F1741" s="118" t="s">
        <v>21</v>
      </c>
      <c r="G1741" s="126">
        <v>1.3315577569251427</v>
      </c>
    </row>
    <row r="1742" spans="1:7" hidden="1">
      <c r="A1742" s="1">
        <f>COUNTIF($B$1:B1742,$A$1)</f>
        <v>14</v>
      </c>
      <c r="B1742" s="1" t="s">
        <v>635</v>
      </c>
      <c r="C1742" s="118" t="s">
        <v>383</v>
      </c>
      <c r="D1742" s="5" t="str">
        <f t="shared" si="28"/>
        <v>Cartagena55 Alojamiento</v>
      </c>
      <c r="E1742" s="118" t="s">
        <v>7</v>
      </c>
      <c r="F1742" s="118" t="s">
        <v>67</v>
      </c>
      <c r="G1742" s="126">
        <v>10.842107475719327</v>
      </c>
    </row>
    <row r="1743" spans="1:7" hidden="1">
      <c r="A1743" s="1">
        <f>COUNTIF($B$1:B1743,$A$1)</f>
        <v>14</v>
      </c>
      <c r="B1743" s="1" t="s">
        <v>635</v>
      </c>
      <c r="C1743" s="118" t="s">
        <v>383</v>
      </c>
      <c r="D1743" s="5" t="str">
        <f t="shared" si="28"/>
        <v>Cartagena56 Actividades de servicios de comidas y bebidas</v>
      </c>
      <c r="E1743" s="118" t="s">
        <v>7</v>
      </c>
      <c r="F1743" s="118" t="s">
        <v>68</v>
      </c>
      <c r="G1743" s="126">
        <v>33.419533012497055</v>
      </c>
    </row>
    <row r="1744" spans="1:7" hidden="1">
      <c r="A1744" s="1">
        <f>COUNTIF($B$1:B1744,$A$1)</f>
        <v>14</v>
      </c>
      <c r="B1744" s="1" t="s">
        <v>636</v>
      </c>
      <c r="C1744" s="118" t="s">
        <v>383</v>
      </c>
      <c r="D1744" s="5" t="str">
        <f t="shared" si="28"/>
        <v>Cartagena45 Comercio, mantenimiento y reparación de vehículos automotores y motocicletas, sus partes, piezas y accesorios</v>
      </c>
      <c r="E1744" s="118" t="s">
        <v>8</v>
      </c>
      <c r="F1744" s="118" t="s">
        <v>59</v>
      </c>
      <c r="G1744" s="126">
        <v>11.199821535760037</v>
      </c>
    </row>
    <row r="1745" spans="1:7" hidden="1">
      <c r="A1745" s="1">
        <f>COUNTIF($B$1:B1745,$A$1)</f>
        <v>14</v>
      </c>
      <c r="B1745" s="1" t="s">
        <v>636</v>
      </c>
      <c r="C1745" s="118" t="s">
        <v>383</v>
      </c>
      <c r="D1745" s="5" t="str">
        <f t="shared" si="28"/>
        <v>Cartagena46 Comercio al por mayor y en comisión o por contrata, excepto el comercio de vehículos automotores y motocicletas</v>
      </c>
      <c r="E1745" s="118" t="s">
        <v>8</v>
      </c>
      <c r="F1745" s="118" t="s">
        <v>60</v>
      </c>
      <c r="G1745" s="126">
        <v>3.795314207559803</v>
      </c>
    </row>
    <row r="1746" spans="1:7" hidden="1">
      <c r="A1746" s="1">
        <f>COUNTIF($B$1:B1746,$A$1)</f>
        <v>14</v>
      </c>
      <c r="B1746" s="1" t="s">
        <v>636</v>
      </c>
      <c r="C1746" s="118" t="s">
        <v>383</v>
      </c>
      <c r="D1746" s="5" t="str">
        <f t="shared" si="28"/>
        <v>Cartagena47 Comercio al por menor (incluso el comercio al por menor de combustibles), excepto el de vehículos automotores y motocicletas</v>
      </c>
      <c r="E1746" s="118" t="s">
        <v>8</v>
      </c>
      <c r="F1746" s="118" t="s">
        <v>61</v>
      </c>
      <c r="G1746" s="126">
        <v>69.292575722377165</v>
      </c>
    </row>
    <row r="1747" spans="1:7" hidden="1">
      <c r="A1747" s="1">
        <f>COUNTIF($B$1:B1747,$A$1)</f>
        <v>14</v>
      </c>
      <c r="B1747" s="1" t="s">
        <v>637</v>
      </c>
      <c r="C1747" s="118" t="s">
        <v>383</v>
      </c>
      <c r="D1747" s="5" t="str">
        <f t="shared" si="28"/>
        <v>Cartagena41 Construcción de edificios</v>
      </c>
      <c r="E1747" s="118" t="s">
        <v>9</v>
      </c>
      <c r="F1747" s="118" t="s">
        <v>56</v>
      </c>
      <c r="G1747" s="126">
        <v>21.237503197422626</v>
      </c>
    </row>
    <row r="1748" spans="1:7" hidden="1">
      <c r="A1748" s="1">
        <f>COUNTIF($B$1:B1748,$A$1)</f>
        <v>14</v>
      </c>
      <c r="B1748" s="1" t="s">
        <v>637</v>
      </c>
      <c r="C1748" s="118" t="s">
        <v>383</v>
      </c>
      <c r="D1748" s="5" t="str">
        <f t="shared" si="28"/>
        <v>Cartagena42 Obras de ingeniería civil</v>
      </c>
      <c r="E1748" s="118" t="s">
        <v>9</v>
      </c>
      <c r="F1748" s="118" t="s">
        <v>57</v>
      </c>
      <c r="G1748" s="126">
        <v>7.8511508007027517</v>
      </c>
    </row>
    <row r="1749" spans="1:7" hidden="1">
      <c r="A1749" s="1">
        <f>COUNTIF($B$1:B1749,$A$1)</f>
        <v>14</v>
      </c>
      <c r="B1749" s="1" t="s">
        <v>637</v>
      </c>
      <c r="C1749" s="118" t="s">
        <v>383</v>
      </c>
      <c r="D1749" s="5" t="str">
        <f t="shared" si="28"/>
        <v>Cartagena43 Actividades especializadas para la construcción de edificios y obras de ingeniería civil</v>
      </c>
      <c r="E1749" s="118" t="s">
        <v>9</v>
      </c>
      <c r="F1749" s="118" t="s">
        <v>58</v>
      </c>
      <c r="G1749" s="126">
        <v>7.3999904194683728</v>
      </c>
    </row>
    <row r="1750" spans="1:7" hidden="1">
      <c r="A1750" s="1">
        <f>COUNTIF($B$1:B1750,$A$1)</f>
        <v>14</v>
      </c>
      <c r="B1750" s="1" t="s">
        <v>638</v>
      </c>
      <c r="C1750" s="118" t="s">
        <v>383</v>
      </c>
      <c r="D1750" s="5" t="str">
        <f t="shared" si="28"/>
        <v>Cartagena05 Extracción de carbón de piedra y lignito</v>
      </c>
      <c r="E1750" s="118" t="s">
        <v>10</v>
      </c>
      <c r="F1750" s="118" t="s">
        <v>22</v>
      </c>
      <c r="G1750" s="126">
        <v>5.8486646527566195E-2</v>
      </c>
    </row>
    <row r="1751" spans="1:7" hidden="1">
      <c r="A1751" s="1">
        <f>COUNTIF($B$1:B1751,$A$1)</f>
        <v>14</v>
      </c>
      <c r="B1751" s="1" t="s">
        <v>638</v>
      </c>
      <c r="C1751" s="118" t="s">
        <v>383</v>
      </c>
      <c r="D1751" s="5" t="str">
        <f t="shared" si="28"/>
        <v>Cartagena06 Extracción de petróleo crudo y gas natural</v>
      </c>
      <c r="E1751" s="118" t="s">
        <v>10</v>
      </c>
      <c r="F1751" s="118" t="s">
        <v>23</v>
      </c>
      <c r="G1751" s="126">
        <v>0.9326869017597208</v>
      </c>
    </row>
    <row r="1752" spans="1:7" hidden="1">
      <c r="A1752" s="1">
        <f>COUNTIF($B$1:B1752,$A$1)</f>
        <v>14</v>
      </c>
      <c r="B1752" s="1" t="s">
        <v>638</v>
      </c>
      <c r="C1752" s="118" t="s">
        <v>383</v>
      </c>
      <c r="D1752" s="5" t="str">
        <f t="shared" si="28"/>
        <v>Cartagena08 Extracción de otras minas y canteras</v>
      </c>
      <c r="E1752" s="118" t="s">
        <v>10</v>
      </c>
      <c r="F1752" s="118" t="s">
        <v>25</v>
      </c>
      <c r="G1752" s="126">
        <v>0.10222496445751082</v>
      </c>
    </row>
    <row r="1753" spans="1:7" hidden="1">
      <c r="A1753" s="1">
        <f>COUNTIF($B$1:B1753,$A$1)</f>
        <v>14</v>
      </c>
      <c r="B1753" s="1" t="s">
        <v>638</v>
      </c>
      <c r="C1753" s="118" t="s">
        <v>383</v>
      </c>
      <c r="D1753" s="5" t="str">
        <f t="shared" si="28"/>
        <v>Cartagena09 Actividades de servicios de apoyo para la explotación de minas</v>
      </c>
      <c r="E1753" s="118" t="s">
        <v>10</v>
      </c>
      <c r="F1753" s="118" t="s">
        <v>26</v>
      </c>
      <c r="G1753" s="126">
        <v>5.8061419111664493E-2</v>
      </c>
    </row>
    <row r="1754" spans="1:7" hidden="1">
      <c r="A1754" s="1">
        <f>COUNTIF($B$1:B1754,$A$1)</f>
        <v>14</v>
      </c>
      <c r="B1754" s="1" t="s">
        <v>639</v>
      </c>
      <c r="C1754" s="118" t="s">
        <v>383</v>
      </c>
      <c r="D1754" s="5" t="str">
        <f t="shared" si="28"/>
        <v>Cartagena10 Elaboración de productos alimenticios</v>
      </c>
      <c r="E1754" s="118" t="s">
        <v>11</v>
      </c>
      <c r="F1754" s="118" t="s">
        <v>27</v>
      </c>
      <c r="G1754" s="126">
        <v>10.93712766256435</v>
      </c>
    </row>
    <row r="1755" spans="1:7" hidden="1">
      <c r="A1755" s="1">
        <f>COUNTIF($B$1:B1755,$A$1)</f>
        <v>14</v>
      </c>
      <c r="B1755" s="1" t="s">
        <v>639</v>
      </c>
      <c r="C1755" s="118" t="s">
        <v>383</v>
      </c>
      <c r="D1755" s="5" t="str">
        <f t="shared" si="28"/>
        <v>Cartagena11 Elaboración de bebidas</v>
      </c>
      <c r="E1755" s="118" t="s">
        <v>11</v>
      </c>
      <c r="F1755" s="118" t="s">
        <v>28</v>
      </c>
      <c r="G1755" s="126">
        <v>4.1826747700665114</v>
      </c>
    </row>
    <row r="1756" spans="1:7" hidden="1">
      <c r="A1756" s="1">
        <f>COUNTIF($B$1:B1756,$A$1)</f>
        <v>14</v>
      </c>
      <c r="B1756" s="1" t="s">
        <v>639</v>
      </c>
      <c r="C1756" s="118" t="s">
        <v>383</v>
      </c>
      <c r="D1756" s="5" t="str">
        <f t="shared" si="28"/>
        <v>Cartagena13 Fabricación de productos textiles</v>
      </c>
      <c r="E1756" s="118" t="s">
        <v>11</v>
      </c>
      <c r="F1756" s="118" t="s">
        <v>30</v>
      </c>
      <c r="G1756" s="126">
        <v>0.59082487564493236</v>
      </c>
    </row>
    <row r="1757" spans="1:7" hidden="1">
      <c r="A1757" s="1">
        <f>COUNTIF($B$1:B1757,$A$1)</f>
        <v>14</v>
      </c>
      <c r="B1757" s="1" t="s">
        <v>639</v>
      </c>
      <c r="C1757" s="118" t="s">
        <v>383</v>
      </c>
      <c r="D1757" s="5" t="str">
        <f t="shared" si="28"/>
        <v>Cartagena14 Confección de prendas de vestir</v>
      </c>
      <c r="E1757" s="118" t="s">
        <v>11</v>
      </c>
      <c r="F1757" s="118" t="s">
        <v>31</v>
      </c>
      <c r="G1757" s="126">
        <v>4.5085426338933576</v>
      </c>
    </row>
    <row r="1758" spans="1:7" hidden="1">
      <c r="A1758" s="1">
        <f>COUNTIF($B$1:B1758,$A$1)</f>
        <v>14</v>
      </c>
      <c r="B1758" s="1" t="s">
        <v>639</v>
      </c>
      <c r="C1758" s="118" t="s">
        <v>383</v>
      </c>
      <c r="D1758" s="5" t="str">
        <f t="shared" si="28"/>
        <v>Cartagena15 Curtido y recurtido de cueros; fabricación de calzado; fabricación de artículos de viaje, maletas, bolsos de mano y artículos similares, y fabricación de artículos de talabartería y guarnicionería; adobo y teñido de pieles</v>
      </c>
      <c r="E1758" s="118" t="s">
        <v>11</v>
      </c>
      <c r="F1758" s="118" t="s">
        <v>32</v>
      </c>
      <c r="G1758" s="126">
        <v>0.32390969647501233</v>
      </c>
    </row>
    <row r="1759" spans="1:7" hidden="1">
      <c r="A1759" s="1">
        <f>COUNTIF($B$1:B1759,$A$1)</f>
        <v>14</v>
      </c>
      <c r="B1759" s="1" t="s">
        <v>639</v>
      </c>
      <c r="C1759" s="118" t="s">
        <v>383</v>
      </c>
      <c r="D1759" s="5" t="str">
        <f t="shared" si="28"/>
        <v>Cartagena16 Transformación de la madera y fabricación de productos de madera y de corcho, excepto muebles; fabricación de artículos de cestería y espartería</v>
      </c>
      <c r="E1759" s="118" t="s">
        <v>11</v>
      </c>
      <c r="F1759" s="118" t="s">
        <v>33</v>
      </c>
      <c r="G1759" s="126">
        <v>0.37739171533302635</v>
      </c>
    </row>
    <row r="1760" spans="1:7" hidden="1">
      <c r="A1760" s="1">
        <f>COUNTIF($B$1:B1760,$A$1)</f>
        <v>14</v>
      </c>
      <c r="B1760" s="1" t="s">
        <v>639</v>
      </c>
      <c r="C1760" s="118" t="s">
        <v>383</v>
      </c>
      <c r="D1760" s="5" t="str">
        <f t="shared" si="28"/>
        <v>Cartagena17 Fabricación de papel, cartón y productos de papel y cartón</v>
      </c>
      <c r="E1760" s="118" t="s">
        <v>11</v>
      </c>
      <c r="F1760" s="118" t="s">
        <v>34</v>
      </c>
      <c r="G1760" s="126">
        <v>6.465836283423744E-2</v>
      </c>
    </row>
    <row r="1761" spans="1:7" hidden="1">
      <c r="A1761" s="1">
        <f>COUNTIF($B$1:B1761,$A$1)</f>
        <v>14</v>
      </c>
      <c r="B1761" s="1" t="s">
        <v>639</v>
      </c>
      <c r="C1761" s="118" t="s">
        <v>383</v>
      </c>
      <c r="D1761" s="5" t="str">
        <f t="shared" si="28"/>
        <v>Cartagena18 Actividades de impresión y de producción de copias a partir de grabaciones originales</v>
      </c>
      <c r="E1761" s="118" t="s">
        <v>11</v>
      </c>
      <c r="F1761" s="118" t="s">
        <v>35</v>
      </c>
      <c r="G1761" s="126">
        <v>0.5240040885100703</v>
      </c>
    </row>
    <row r="1762" spans="1:7" hidden="1">
      <c r="A1762" s="1">
        <f>COUNTIF($B$1:B1762,$A$1)</f>
        <v>14</v>
      </c>
      <c r="B1762" s="1" t="s">
        <v>639</v>
      </c>
      <c r="C1762" s="118" t="s">
        <v>383</v>
      </c>
      <c r="D1762" s="5" t="str">
        <f t="shared" si="28"/>
        <v>Cartagena19 Coquización, fabricación de productos de la refinación del petróleo y actividad de mezcla de combustibles</v>
      </c>
      <c r="E1762" s="118" t="s">
        <v>11</v>
      </c>
      <c r="F1762" s="118" t="s">
        <v>36</v>
      </c>
      <c r="G1762" s="126">
        <v>0.73513467698651214</v>
      </c>
    </row>
    <row r="1763" spans="1:7" hidden="1">
      <c r="A1763" s="1">
        <f>COUNTIF($B$1:B1763,$A$1)</f>
        <v>14</v>
      </c>
      <c r="B1763" s="1" t="s">
        <v>639</v>
      </c>
      <c r="C1763" s="118" t="s">
        <v>383</v>
      </c>
      <c r="D1763" s="5" t="str">
        <f t="shared" si="28"/>
        <v>Cartagena20 Fabricación de sustancias y productos químicos</v>
      </c>
      <c r="E1763" s="118" t="s">
        <v>11</v>
      </c>
      <c r="F1763" s="118" t="s">
        <v>37</v>
      </c>
      <c r="G1763" s="126">
        <v>3.3789856281015536</v>
      </c>
    </row>
    <row r="1764" spans="1:7" hidden="1">
      <c r="A1764" s="1">
        <f>COUNTIF($B$1:B1764,$A$1)</f>
        <v>14</v>
      </c>
      <c r="B1764" s="1" t="s">
        <v>639</v>
      </c>
      <c r="C1764" s="118" t="s">
        <v>383</v>
      </c>
      <c r="D1764" s="5" t="str">
        <f t="shared" si="28"/>
        <v>Cartagena21 Fabricación de productos farmacéuticos, sustancias químicas medicinales y productos botánicos de uso farmacéutico</v>
      </c>
      <c r="E1764" s="118" t="s">
        <v>11</v>
      </c>
      <c r="F1764" s="118" t="s">
        <v>38</v>
      </c>
      <c r="G1764" s="126">
        <v>0.24030719416867466</v>
      </c>
    </row>
    <row r="1765" spans="1:7" hidden="1">
      <c r="A1765" s="1">
        <f>COUNTIF($B$1:B1765,$A$1)</f>
        <v>14</v>
      </c>
      <c r="B1765" s="1" t="s">
        <v>639</v>
      </c>
      <c r="C1765" s="118" t="s">
        <v>383</v>
      </c>
      <c r="D1765" s="5" t="str">
        <f t="shared" si="28"/>
        <v>Cartagena22 Fabricación de productos de caucho y de plástico</v>
      </c>
      <c r="E1765" s="118" t="s">
        <v>11</v>
      </c>
      <c r="F1765" s="118" t="s">
        <v>39</v>
      </c>
      <c r="G1765" s="126">
        <v>3.3723361875207809</v>
      </c>
    </row>
    <row r="1766" spans="1:7" hidden="1">
      <c r="A1766" s="1">
        <f>COUNTIF($B$1:B1766,$A$1)</f>
        <v>14</v>
      </c>
      <c r="B1766" s="1" t="s">
        <v>639</v>
      </c>
      <c r="C1766" s="118" t="s">
        <v>383</v>
      </c>
      <c r="D1766" s="5" t="str">
        <f t="shared" si="28"/>
        <v>Cartagena23 Fabricación de otros productos minerales no metálicos</v>
      </c>
      <c r="E1766" s="118" t="s">
        <v>11</v>
      </c>
      <c r="F1766" s="118" t="s">
        <v>40</v>
      </c>
      <c r="G1766" s="126">
        <v>2.2547083848212148</v>
      </c>
    </row>
    <row r="1767" spans="1:7" hidden="1">
      <c r="A1767" s="1">
        <f>COUNTIF($B$1:B1767,$A$1)</f>
        <v>14</v>
      </c>
      <c r="B1767" s="1" t="s">
        <v>639</v>
      </c>
      <c r="C1767" s="118" t="s">
        <v>383</v>
      </c>
      <c r="D1767" s="5" t="str">
        <f t="shared" si="28"/>
        <v>Cartagena24 Fabricación de productos metalúrgicos básicos</v>
      </c>
      <c r="E1767" s="118" t="s">
        <v>11</v>
      </c>
      <c r="F1767" s="118" t="s">
        <v>41</v>
      </c>
      <c r="G1767" s="126">
        <v>0.24502568604419281</v>
      </c>
    </row>
    <row r="1768" spans="1:7" hidden="1">
      <c r="A1768" s="1">
        <f>COUNTIF($B$1:B1768,$A$1)</f>
        <v>14</v>
      </c>
      <c r="B1768" s="1" t="s">
        <v>639</v>
      </c>
      <c r="C1768" s="118" t="s">
        <v>383</v>
      </c>
      <c r="D1768" s="5" t="str">
        <f t="shared" si="28"/>
        <v>Cartagena25 Fabricación de productos elaborados de metal, excepto maquinaria y equipo</v>
      </c>
      <c r="E1768" s="118" t="s">
        <v>11</v>
      </c>
      <c r="F1768" s="118" t="s">
        <v>42</v>
      </c>
      <c r="G1768" s="126">
        <v>5.4533701237372192</v>
      </c>
    </row>
    <row r="1769" spans="1:7" hidden="1">
      <c r="A1769" s="1">
        <f>COUNTIF($B$1:B1769,$A$1)</f>
        <v>14</v>
      </c>
      <c r="B1769" s="1" t="s">
        <v>639</v>
      </c>
      <c r="C1769" s="118" t="s">
        <v>383</v>
      </c>
      <c r="D1769" s="5" t="str">
        <f t="shared" si="28"/>
        <v>Cartagena26 Fabricación de productos informáticos, electrónicos y ópticos</v>
      </c>
      <c r="E1769" s="118" t="s">
        <v>11</v>
      </c>
      <c r="F1769" s="118" t="s">
        <v>43</v>
      </c>
      <c r="G1769" s="126">
        <v>6.5772013051108677E-2</v>
      </c>
    </row>
    <row r="1770" spans="1:7" hidden="1">
      <c r="A1770" s="1">
        <f>COUNTIF($B$1:B1770,$A$1)</f>
        <v>14</v>
      </c>
      <c r="B1770" s="1" t="s">
        <v>639</v>
      </c>
      <c r="C1770" s="118" t="s">
        <v>383</v>
      </c>
      <c r="D1770" s="5" t="str">
        <f t="shared" si="28"/>
        <v>Cartagena27 Fabricación de aparatos y equipo eléctrico</v>
      </c>
      <c r="E1770" s="118" t="s">
        <v>11</v>
      </c>
      <c r="F1770" s="118" t="s">
        <v>44</v>
      </c>
      <c r="G1770" s="126">
        <v>0.16653148595618888</v>
      </c>
    </row>
    <row r="1771" spans="1:7" hidden="1">
      <c r="A1771" s="1">
        <f>COUNTIF($B$1:B1771,$A$1)</f>
        <v>14</v>
      </c>
      <c r="B1771" s="1" t="s">
        <v>639</v>
      </c>
      <c r="C1771" s="118" t="s">
        <v>383</v>
      </c>
      <c r="D1771" s="5" t="str">
        <f t="shared" si="28"/>
        <v>Cartagena28 Fabricación de maquinaria y equipo n.c.p.</v>
      </c>
      <c r="E1771" s="118" t="s">
        <v>11</v>
      </c>
      <c r="F1771" s="118" t="s">
        <v>45</v>
      </c>
      <c r="G1771" s="126">
        <v>0.34832875018414533</v>
      </c>
    </row>
    <row r="1772" spans="1:7" hidden="1">
      <c r="A1772" s="1">
        <f>COUNTIF($B$1:B1772,$A$1)</f>
        <v>14</v>
      </c>
      <c r="B1772" s="1" t="s">
        <v>639</v>
      </c>
      <c r="C1772" s="118" t="s">
        <v>383</v>
      </c>
      <c r="D1772" s="5" t="str">
        <f t="shared" si="28"/>
        <v>Cartagena29 Fabricación de vehículos automotores, remolques y semirremolques</v>
      </c>
      <c r="E1772" s="118" t="s">
        <v>11</v>
      </c>
      <c r="F1772" s="118" t="s">
        <v>46</v>
      </c>
      <c r="G1772" s="126">
        <v>0.26709965302137034</v>
      </c>
    </row>
    <row r="1773" spans="1:7" hidden="1">
      <c r="A1773" s="1">
        <f>COUNTIF($B$1:B1773,$A$1)</f>
        <v>14</v>
      </c>
      <c r="B1773" s="1" t="s">
        <v>639</v>
      </c>
      <c r="C1773" s="118" t="s">
        <v>383</v>
      </c>
      <c r="D1773" s="5" t="str">
        <f t="shared" si="28"/>
        <v>Cartagena30 Fabricación de otros tipos de equipo de transporte</v>
      </c>
      <c r="E1773" s="118" t="s">
        <v>11</v>
      </c>
      <c r="F1773" s="118" t="s">
        <v>47</v>
      </c>
      <c r="G1773" s="126">
        <v>0.96048637133262837</v>
      </c>
    </row>
    <row r="1774" spans="1:7" hidden="1">
      <c r="A1774" s="1">
        <f>COUNTIF($B$1:B1774,$A$1)</f>
        <v>14</v>
      </c>
      <c r="B1774" s="1" t="s">
        <v>639</v>
      </c>
      <c r="C1774" s="118" t="s">
        <v>383</v>
      </c>
      <c r="D1774" s="5" t="str">
        <f t="shared" si="28"/>
        <v>Cartagena31 Fabricación de muebles, colchones y somieres</v>
      </c>
      <c r="E1774" s="118" t="s">
        <v>11</v>
      </c>
      <c r="F1774" s="118" t="s">
        <v>48</v>
      </c>
      <c r="G1774" s="126">
        <v>3.3961280559768561</v>
      </c>
    </row>
    <row r="1775" spans="1:7" hidden="1">
      <c r="A1775" s="1">
        <f>COUNTIF($B$1:B1775,$A$1)</f>
        <v>14</v>
      </c>
      <c r="B1775" s="1" t="s">
        <v>639</v>
      </c>
      <c r="C1775" s="118" t="s">
        <v>383</v>
      </c>
      <c r="D1775" s="5" t="str">
        <f t="shared" si="28"/>
        <v>Cartagena32 Otras industrias manufactureras</v>
      </c>
      <c r="E1775" s="118" t="s">
        <v>11</v>
      </c>
      <c r="F1775" s="118" t="s">
        <v>49</v>
      </c>
      <c r="G1775" s="126">
        <v>2.1239919023308524</v>
      </c>
    </row>
    <row r="1776" spans="1:7" hidden="1">
      <c r="A1776" s="1">
        <f>COUNTIF($B$1:B1776,$A$1)</f>
        <v>14</v>
      </c>
      <c r="B1776" s="1" t="s">
        <v>639</v>
      </c>
      <c r="C1776" s="118" t="s">
        <v>383</v>
      </c>
      <c r="D1776" s="5" t="str">
        <f t="shared" si="28"/>
        <v>Cartagena33 Instalación, mantenimiento y reparación especializado de maquinaria y equipo</v>
      </c>
      <c r="E1776" s="118" t="s">
        <v>11</v>
      </c>
      <c r="F1776" s="118" t="s">
        <v>50</v>
      </c>
      <c r="G1776" s="126">
        <v>1.9807721704474275</v>
      </c>
    </row>
    <row r="1777" spans="1:7" hidden="1">
      <c r="A1777" s="1">
        <f>COUNTIF($B$1:B1777,$A$1)</f>
        <v>14</v>
      </c>
      <c r="B1777" s="1" t="s">
        <v>640</v>
      </c>
      <c r="C1777" s="118" t="s">
        <v>383</v>
      </c>
      <c r="D1777" s="5" t="str">
        <f t="shared" si="28"/>
        <v>Cartagena58 Actividades de edición</v>
      </c>
      <c r="E1777" s="118" t="s">
        <v>12</v>
      </c>
      <c r="F1777" s="118" t="s">
        <v>69</v>
      </c>
      <c r="G1777" s="126">
        <v>0.40183672609358295</v>
      </c>
    </row>
    <row r="1778" spans="1:7" hidden="1">
      <c r="A1778" s="1">
        <f>COUNTIF($B$1:B1778,$A$1)</f>
        <v>14</v>
      </c>
      <c r="B1778" s="1" t="s">
        <v>640</v>
      </c>
      <c r="C1778" s="118" t="s">
        <v>383</v>
      </c>
      <c r="D1778" s="5" t="str">
        <f t="shared" si="28"/>
        <v>Cartagena59 Actividades cinematográficas, de video y producción de programas de televisión, grabación de sonido y edición de música</v>
      </c>
      <c r="E1778" s="118" t="s">
        <v>12</v>
      </c>
      <c r="F1778" s="118" t="s">
        <v>70</v>
      </c>
      <c r="G1778" s="126">
        <v>0.17300585185497139</v>
      </c>
    </row>
    <row r="1779" spans="1:7" hidden="1">
      <c r="A1779" s="1">
        <f>COUNTIF($B$1:B1779,$A$1)</f>
        <v>14</v>
      </c>
      <c r="B1779" s="1" t="s">
        <v>640</v>
      </c>
      <c r="C1779" s="118" t="s">
        <v>383</v>
      </c>
      <c r="D1779" s="5" t="str">
        <f t="shared" si="28"/>
        <v>Cartagena60 Actividades de programación, transmisión y/o difusión</v>
      </c>
      <c r="E1779" s="118" t="s">
        <v>12</v>
      </c>
      <c r="F1779" s="118" t="s">
        <v>71</v>
      </c>
      <c r="G1779" s="126">
        <v>0.17415699611008031</v>
      </c>
    </row>
    <row r="1780" spans="1:7" hidden="1">
      <c r="A1780" s="1">
        <f>COUNTIF($B$1:B1780,$A$1)</f>
        <v>14</v>
      </c>
      <c r="B1780" s="1" t="s">
        <v>640</v>
      </c>
      <c r="C1780" s="118" t="s">
        <v>383</v>
      </c>
      <c r="D1780" s="5" t="str">
        <f t="shared" si="28"/>
        <v>Cartagena61 Telecomunicaciones</v>
      </c>
      <c r="E1780" s="118" t="s">
        <v>12</v>
      </c>
      <c r="F1780" s="118" t="s">
        <v>72</v>
      </c>
      <c r="G1780" s="126">
        <v>4.7741216810260259</v>
      </c>
    </row>
    <row r="1781" spans="1:7" hidden="1">
      <c r="A1781" s="1">
        <f>COUNTIF($B$1:B1781,$A$1)</f>
        <v>14</v>
      </c>
      <c r="B1781" s="1" t="s">
        <v>640</v>
      </c>
      <c r="C1781" s="118" t="s">
        <v>383</v>
      </c>
      <c r="D1781" s="5" t="str">
        <f t="shared" si="28"/>
        <v>Cartagena62 Desarrollo de sistemas informáticos (planificación, análisis, diseño, programación, pruebas), consultoría informática y actividades relacionadas</v>
      </c>
      <c r="E1781" s="118" t="s">
        <v>12</v>
      </c>
      <c r="F1781" s="118" t="s">
        <v>73</v>
      </c>
      <c r="G1781" s="126">
        <v>0.39382241730014789</v>
      </c>
    </row>
    <row r="1782" spans="1:7" hidden="1">
      <c r="A1782" s="1">
        <f>COUNTIF($B$1:B1782,$A$1)</f>
        <v>14</v>
      </c>
      <c r="B1782" s="1" t="s">
        <v>640</v>
      </c>
      <c r="C1782" s="118" t="s">
        <v>383</v>
      </c>
      <c r="D1782" s="5" t="str">
        <f t="shared" si="28"/>
        <v>Cartagena63 Actividades de servicios de información</v>
      </c>
      <c r="E1782" s="118" t="s">
        <v>12</v>
      </c>
      <c r="F1782" s="118" t="s">
        <v>74</v>
      </c>
      <c r="G1782" s="126">
        <v>3.3833883167309217E-2</v>
      </c>
    </row>
    <row r="1783" spans="1:7" hidden="1">
      <c r="A1783" s="1">
        <f>COUNTIF($B$1:B1783,$A$1)</f>
        <v>14</v>
      </c>
      <c r="B1783" s="1" t="s">
        <v>641</v>
      </c>
      <c r="C1783" s="118" t="s">
        <v>383</v>
      </c>
      <c r="D1783" s="5" t="str">
        <f t="shared" si="28"/>
        <v>Cartagena35 Suministro de electricidad, gas, vapor y aire acondicionado</v>
      </c>
      <c r="E1783" s="118" t="s">
        <v>14</v>
      </c>
      <c r="F1783" s="118" t="s">
        <v>51</v>
      </c>
      <c r="G1783" s="126">
        <v>1.4491874943378136</v>
      </c>
    </row>
    <row r="1784" spans="1:7" hidden="1">
      <c r="A1784" s="1">
        <f>COUNTIF($B$1:B1784,$A$1)</f>
        <v>14</v>
      </c>
      <c r="B1784" s="1" t="s">
        <v>641</v>
      </c>
      <c r="C1784" s="118" t="s">
        <v>383</v>
      </c>
      <c r="D1784" s="5" t="str">
        <f t="shared" si="28"/>
        <v>Cartagena36 Captación, tratamiento y distribución de agua</v>
      </c>
      <c r="E1784" s="118" t="s">
        <v>14</v>
      </c>
      <c r="F1784" s="118" t="s">
        <v>52</v>
      </c>
      <c r="G1784" s="126">
        <v>1.7675905163403525</v>
      </c>
    </row>
    <row r="1785" spans="1:7" hidden="1">
      <c r="A1785" s="1">
        <f>COUNTIF($B$1:B1785,$A$1)</f>
        <v>14</v>
      </c>
      <c r="B1785" s="1" t="s">
        <v>641</v>
      </c>
      <c r="C1785" s="118" t="s">
        <v>383</v>
      </c>
      <c r="D1785" s="5" t="str">
        <f t="shared" si="28"/>
        <v>Cartagena37 Evacuación y tratamiento de aguas residuales</v>
      </c>
      <c r="E1785" s="118" t="s">
        <v>14</v>
      </c>
      <c r="F1785" s="118" t="s">
        <v>53</v>
      </c>
      <c r="G1785" s="126">
        <v>0.12592914600982941</v>
      </c>
    </row>
    <row r="1786" spans="1:7" hidden="1">
      <c r="A1786" s="1">
        <f>COUNTIF($B$1:B1786,$A$1)</f>
        <v>14</v>
      </c>
      <c r="B1786" s="1" t="s">
        <v>641</v>
      </c>
      <c r="C1786" s="118" t="s">
        <v>383</v>
      </c>
      <c r="D1786" s="5" t="str">
        <f t="shared" si="28"/>
        <v>Cartagena38 Recolección, tratamiento y disposición de desechos, recuperación de materiales</v>
      </c>
      <c r="E1786" s="118" t="s">
        <v>14</v>
      </c>
      <c r="F1786" s="118" t="s">
        <v>54</v>
      </c>
      <c r="G1786" s="126">
        <v>1.4143761593031929</v>
      </c>
    </row>
    <row r="1787" spans="1:7" hidden="1">
      <c r="A1787" s="1">
        <f>COUNTIF($B$1:B1787,$A$1)</f>
        <v>14</v>
      </c>
      <c r="B1787" s="1" t="s">
        <v>641</v>
      </c>
      <c r="C1787" s="118" t="s">
        <v>383</v>
      </c>
      <c r="D1787" s="5" t="str">
        <f t="shared" si="28"/>
        <v>Cartagena39 Actividades de saneamiento ambiental y otros servicios de gestión de desechos</v>
      </c>
      <c r="E1787" s="118" t="s">
        <v>14</v>
      </c>
      <c r="F1787" s="118" t="s">
        <v>55</v>
      </c>
      <c r="G1787" s="126">
        <v>2.6670334485609577E-2</v>
      </c>
    </row>
    <row r="1788" spans="1:7" hidden="1">
      <c r="A1788" s="1">
        <f>COUNTIF($B$1:B1788,$A$1)</f>
        <v>14</v>
      </c>
      <c r="B1788" s="1" t="s">
        <v>642</v>
      </c>
      <c r="C1788" s="118" t="s">
        <v>383</v>
      </c>
      <c r="D1788" s="5" t="str">
        <f t="shared" si="28"/>
        <v>Cartagena49 Transporte terrestre; transporte por tuberías</v>
      </c>
      <c r="E1788" s="118" t="s">
        <v>15</v>
      </c>
      <c r="F1788" s="118" t="s">
        <v>62</v>
      </c>
      <c r="G1788" s="126">
        <v>43.715385956307429</v>
      </c>
    </row>
    <row r="1789" spans="1:7" hidden="1">
      <c r="A1789" s="1">
        <f>COUNTIF($B$1:B1789,$A$1)</f>
        <v>14</v>
      </c>
      <c r="B1789" s="1" t="s">
        <v>642</v>
      </c>
      <c r="C1789" s="118" t="s">
        <v>383</v>
      </c>
      <c r="D1789" s="5" t="str">
        <f t="shared" si="28"/>
        <v>Cartagena50 Transporte acuático</v>
      </c>
      <c r="E1789" s="118" t="s">
        <v>15</v>
      </c>
      <c r="F1789" s="118" t="s">
        <v>63</v>
      </c>
      <c r="G1789" s="126">
        <v>1.0569919077829675</v>
      </c>
    </row>
    <row r="1790" spans="1:7" hidden="1">
      <c r="A1790" s="1">
        <f>COUNTIF($B$1:B1790,$A$1)</f>
        <v>14</v>
      </c>
      <c r="B1790" s="1" t="s">
        <v>642</v>
      </c>
      <c r="C1790" s="118" t="s">
        <v>383</v>
      </c>
      <c r="D1790" s="5" t="str">
        <f t="shared" si="28"/>
        <v>Cartagena51 Transporte aéreo</v>
      </c>
      <c r="E1790" s="118" t="s">
        <v>15</v>
      </c>
      <c r="F1790" s="118" t="s">
        <v>64</v>
      </c>
      <c r="G1790" s="126">
        <v>0.41247316414230417</v>
      </c>
    </row>
    <row r="1791" spans="1:7" hidden="1">
      <c r="A1791" s="1">
        <f>COUNTIF($B$1:B1791,$A$1)</f>
        <v>14</v>
      </c>
      <c r="B1791" s="1" t="s">
        <v>642</v>
      </c>
      <c r="C1791" s="118" t="s">
        <v>383</v>
      </c>
      <c r="D1791" s="5" t="str">
        <f t="shared" si="28"/>
        <v>Cartagena52 Almacenamiento y actividades complementarias al transporte</v>
      </c>
      <c r="E1791" s="118" t="s">
        <v>15</v>
      </c>
      <c r="F1791" s="118" t="s">
        <v>65</v>
      </c>
      <c r="G1791" s="126">
        <v>10.92108178185323</v>
      </c>
    </row>
    <row r="1792" spans="1:7" hidden="1">
      <c r="A1792" s="1">
        <f>COUNTIF($B$1:B1792,$A$1)</f>
        <v>14</v>
      </c>
      <c r="B1792" s="1" t="s">
        <v>642</v>
      </c>
      <c r="C1792" s="118" t="s">
        <v>383</v>
      </c>
      <c r="D1792" s="5" t="str">
        <f t="shared" si="28"/>
        <v>Cartagena53 Correo y servicios de mensajería</v>
      </c>
      <c r="E1792" s="118" t="s">
        <v>15</v>
      </c>
      <c r="F1792" s="118" t="s">
        <v>66</v>
      </c>
      <c r="G1792" s="126">
        <v>1.8271934845990503</v>
      </c>
    </row>
    <row r="1793" spans="1:7" hidden="1">
      <c r="A1793" s="1">
        <f>COUNTIF($B$1:B1793,$A$1)</f>
        <v>14</v>
      </c>
      <c r="B1793" s="1" t="s">
        <v>643</v>
      </c>
      <c r="C1793" s="118" t="s">
        <v>384</v>
      </c>
      <c r="D1793" s="5" t="str">
        <f t="shared" si="28"/>
        <v>Tunja68 Actividades inmobiliarias</v>
      </c>
      <c r="E1793" s="118" t="s">
        <v>3</v>
      </c>
      <c r="F1793" s="118" t="s">
        <v>78</v>
      </c>
      <c r="G1793" s="126">
        <v>0.89481904275627855</v>
      </c>
    </row>
    <row r="1794" spans="1:7" hidden="1">
      <c r="A1794" s="1">
        <f>COUNTIF($B$1:B1794,$A$1)</f>
        <v>14</v>
      </c>
      <c r="B1794" s="1" t="s">
        <v>644</v>
      </c>
      <c r="C1794" s="118" t="s">
        <v>384</v>
      </c>
      <c r="D1794" s="5" t="str">
        <f t="shared" si="28"/>
        <v>Tunja90 Actividades creativas, artísticas y de entretenimiento</v>
      </c>
      <c r="E1794" s="118" t="s">
        <v>1</v>
      </c>
      <c r="F1794" s="118" t="s">
        <v>97</v>
      </c>
      <c r="G1794" s="126">
        <v>0.38085667745279861</v>
      </c>
    </row>
    <row r="1795" spans="1:7" hidden="1">
      <c r="A1795" s="1">
        <f>COUNTIF($B$1:B1795,$A$1)</f>
        <v>14</v>
      </c>
      <c r="B1795" s="1" t="s">
        <v>644</v>
      </c>
      <c r="C1795" s="118" t="s">
        <v>384</v>
      </c>
      <c r="D1795" s="5" t="str">
        <f t="shared" si="28"/>
        <v>Tunja91 Actividades de bibliotecas, archivos, museos y otras actividades culturales</v>
      </c>
      <c r="E1795" s="118" t="s">
        <v>1</v>
      </c>
      <c r="F1795" s="118" t="s">
        <v>98</v>
      </c>
      <c r="G1795" s="126">
        <v>1.0821606210291939E-2</v>
      </c>
    </row>
    <row r="1796" spans="1:7" hidden="1">
      <c r="A1796" s="1">
        <f>COUNTIF($B$1:B1796,$A$1)</f>
        <v>14</v>
      </c>
      <c r="B1796" s="1" t="s">
        <v>644</v>
      </c>
      <c r="C1796" s="118" t="s">
        <v>384</v>
      </c>
      <c r="D1796" s="5" t="str">
        <f t="shared" si="28"/>
        <v>Tunja92 Actividades de juegos de azar y apuestas</v>
      </c>
      <c r="E1796" s="118" t="s">
        <v>1</v>
      </c>
      <c r="F1796" s="118" t="s">
        <v>99</v>
      </c>
      <c r="G1796" s="126">
        <v>0.18560571015965813</v>
      </c>
    </row>
    <row r="1797" spans="1:7" hidden="1">
      <c r="A1797" s="1">
        <f>COUNTIF($B$1:B1797,$A$1)</f>
        <v>14</v>
      </c>
      <c r="B1797" s="1" t="s">
        <v>644</v>
      </c>
      <c r="C1797" s="118" t="s">
        <v>384</v>
      </c>
      <c r="D1797" s="5" t="str">
        <f t="shared" si="28"/>
        <v>Tunja93 Actividades deportivas y actividades recreativas y de esparcimiento</v>
      </c>
      <c r="E1797" s="118" t="s">
        <v>1</v>
      </c>
      <c r="F1797" s="118" t="s">
        <v>100</v>
      </c>
      <c r="G1797" s="126">
        <v>0.5535878386099663</v>
      </c>
    </row>
    <row r="1798" spans="1:7" hidden="1">
      <c r="A1798" s="1">
        <f>COUNTIF($B$1:B1798,$A$1)</f>
        <v>14</v>
      </c>
      <c r="B1798" s="1" t="s">
        <v>644</v>
      </c>
      <c r="C1798" s="118" t="s">
        <v>384</v>
      </c>
      <c r="D1798" s="5" t="str">
        <f t="shared" si="28"/>
        <v>Tunja94 Actividades de asociaciones</v>
      </c>
      <c r="E1798" s="118" t="s">
        <v>1</v>
      </c>
      <c r="F1798" s="118" t="s">
        <v>101</v>
      </c>
      <c r="G1798" s="126">
        <v>0.56021282114397164</v>
      </c>
    </row>
    <row r="1799" spans="1:7" hidden="1">
      <c r="A1799" s="1">
        <f>COUNTIF($B$1:B1799,$A$1)</f>
        <v>14</v>
      </c>
      <c r="B1799" s="1" t="s">
        <v>644</v>
      </c>
      <c r="C1799" s="118" t="s">
        <v>384</v>
      </c>
      <c r="D1799" s="5" t="str">
        <f t="shared" ref="D1799:D1862" si="29">C1799&amp;F1799</f>
        <v>Tunja95 Mantenimiento y reparación de computadores, efectos personales y enseres domésticos</v>
      </c>
      <c r="E1799" s="118" t="s">
        <v>1</v>
      </c>
      <c r="F1799" s="118" t="s">
        <v>102</v>
      </c>
      <c r="G1799" s="126">
        <v>1.205025595740822</v>
      </c>
    </row>
    <row r="1800" spans="1:7" hidden="1">
      <c r="A1800" s="1">
        <f>COUNTIF($B$1:B1800,$A$1)</f>
        <v>14</v>
      </c>
      <c r="B1800" s="1" t="s">
        <v>644</v>
      </c>
      <c r="C1800" s="118" t="s">
        <v>384</v>
      </c>
      <c r="D1800" s="5" t="str">
        <f t="shared" si="29"/>
        <v>Tunja96 Otras actividades de servicios personales</v>
      </c>
      <c r="E1800" s="118" t="s">
        <v>1</v>
      </c>
      <c r="F1800" s="118" t="s">
        <v>103</v>
      </c>
      <c r="G1800" s="126">
        <v>1.8127775179457721</v>
      </c>
    </row>
    <row r="1801" spans="1:7" hidden="1">
      <c r="A1801" s="1">
        <f>COUNTIF($B$1:B1801,$A$1)</f>
        <v>14</v>
      </c>
      <c r="B1801" s="1" t="s">
        <v>644</v>
      </c>
      <c r="C1801" s="118" t="s">
        <v>384</v>
      </c>
      <c r="D1801" s="5" t="str">
        <f t="shared" si="29"/>
        <v>Tunja97 Actividades de los hogares individuales como empleadores de personal doméstico</v>
      </c>
      <c r="E1801" s="118" t="s">
        <v>1</v>
      </c>
      <c r="F1801" s="118" t="s">
        <v>104</v>
      </c>
      <c r="G1801" s="126">
        <v>2.1771350012952393</v>
      </c>
    </row>
    <row r="1802" spans="1:7" hidden="1">
      <c r="A1802" s="1">
        <f>COUNTIF($B$1:B1802,$A$1)</f>
        <v>14</v>
      </c>
      <c r="B1802" s="1" t="s">
        <v>644</v>
      </c>
      <c r="C1802" s="118" t="s">
        <v>384</v>
      </c>
      <c r="D1802" s="5" t="str">
        <f t="shared" si="29"/>
        <v>Tunja99 Actividades de organizaciones y entidades extraterritoriales</v>
      </c>
      <c r="E1802" s="118" t="s">
        <v>1</v>
      </c>
      <c r="F1802" s="118" t="s">
        <v>105</v>
      </c>
      <c r="G1802" s="126">
        <v>9.3167241336959746E-3</v>
      </c>
    </row>
    <row r="1803" spans="1:7" hidden="1">
      <c r="A1803" s="1">
        <f>COUNTIF($B$1:B1803,$A$1)</f>
        <v>14</v>
      </c>
      <c r="B1803" s="1" t="s">
        <v>645</v>
      </c>
      <c r="C1803" s="118" t="s">
        <v>384</v>
      </c>
      <c r="D1803" s="5" t="str">
        <f t="shared" si="29"/>
        <v>Tunja64 Actividades de servicios financieros, excepto las de seguros y de pensiones</v>
      </c>
      <c r="E1803" s="118" t="s">
        <v>2</v>
      </c>
      <c r="F1803" s="118" t="s">
        <v>75</v>
      </c>
      <c r="G1803" s="126">
        <v>1.6054883427681927</v>
      </c>
    </row>
    <row r="1804" spans="1:7" hidden="1">
      <c r="A1804" s="1">
        <f>COUNTIF($B$1:B1804,$A$1)</f>
        <v>14</v>
      </c>
      <c r="B1804" s="1" t="s">
        <v>645</v>
      </c>
      <c r="C1804" s="118" t="s">
        <v>384</v>
      </c>
      <c r="D1804" s="5" t="str">
        <f t="shared" si="29"/>
        <v>Tunja65 Seguros (incluso el reaseguro), seguros sociales y fondos de pensiones, excepto la seguridad social</v>
      </c>
      <c r="E1804" s="118" t="s">
        <v>2</v>
      </c>
      <c r="F1804" s="118" t="s">
        <v>76</v>
      </c>
      <c r="G1804" s="126">
        <v>0.24251810605985422</v>
      </c>
    </row>
    <row r="1805" spans="1:7" hidden="1">
      <c r="A1805" s="1">
        <f>COUNTIF($B$1:B1805,$A$1)</f>
        <v>14</v>
      </c>
      <c r="B1805" s="1" t="s">
        <v>645</v>
      </c>
      <c r="C1805" s="118" t="s">
        <v>384</v>
      </c>
      <c r="D1805" s="5" t="str">
        <f t="shared" si="29"/>
        <v>Tunja66 Actividades auxiliares de las actividades de servicios financieros</v>
      </c>
      <c r="E1805" s="118" t="s">
        <v>2</v>
      </c>
      <c r="F1805" s="118" t="s">
        <v>77</v>
      </c>
      <c r="G1805" s="126">
        <v>2.2336181509440337E-2</v>
      </c>
    </row>
    <row r="1806" spans="1:7" hidden="1">
      <c r="A1806" s="1">
        <f>COUNTIF($B$1:B1806,$A$1)</f>
        <v>14</v>
      </c>
      <c r="B1806" s="1" t="s">
        <v>646</v>
      </c>
      <c r="C1806" s="118" t="s">
        <v>384</v>
      </c>
      <c r="D1806" s="5" t="str">
        <f t="shared" si="29"/>
        <v>Tunja69 Actividades jurídicas y de contabilidad</v>
      </c>
      <c r="E1806" s="118" t="s">
        <v>4</v>
      </c>
      <c r="F1806" s="118" t="s">
        <v>79</v>
      </c>
      <c r="G1806" s="126">
        <v>1.6641327403240678</v>
      </c>
    </row>
    <row r="1807" spans="1:7" hidden="1">
      <c r="A1807" s="1">
        <f>COUNTIF($B$1:B1807,$A$1)</f>
        <v>14</v>
      </c>
      <c r="B1807" s="1" t="s">
        <v>646</v>
      </c>
      <c r="C1807" s="118" t="s">
        <v>384</v>
      </c>
      <c r="D1807" s="5" t="str">
        <f t="shared" si="29"/>
        <v>Tunja70 Actividades de administración empresarial; actividades de consultoría de gestión</v>
      </c>
      <c r="E1807" s="118" t="s">
        <v>4</v>
      </c>
      <c r="F1807" s="118" t="s">
        <v>80</v>
      </c>
      <c r="G1807" s="126">
        <v>0.58255713630738126</v>
      </c>
    </row>
    <row r="1808" spans="1:7" hidden="1">
      <c r="A1808" s="1">
        <f>COUNTIF($B$1:B1808,$A$1)</f>
        <v>14</v>
      </c>
      <c r="B1808" s="1" t="s">
        <v>646</v>
      </c>
      <c r="C1808" s="118" t="s">
        <v>384</v>
      </c>
      <c r="D1808" s="5" t="str">
        <f t="shared" si="29"/>
        <v>Tunja71 Actividades de arquitectura e ingeniería; ensayos y análisis técnicos</v>
      </c>
      <c r="E1808" s="118" t="s">
        <v>4</v>
      </c>
      <c r="F1808" s="118" t="s">
        <v>81</v>
      </c>
      <c r="G1808" s="126">
        <v>0.51180168825102501</v>
      </c>
    </row>
    <row r="1809" spans="1:7" hidden="1">
      <c r="A1809" s="1">
        <f>COUNTIF($B$1:B1809,$A$1)</f>
        <v>14</v>
      </c>
      <c r="B1809" s="1" t="s">
        <v>646</v>
      </c>
      <c r="C1809" s="118" t="s">
        <v>384</v>
      </c>
      <c r="D1809" s="5" t="str">
        <f t="shared" si="29"/>
        <v>Tunja72 Investigación científica y desarrollo</v>
      </c>
      <c r="E1809" s="118" t="s">
        <v>4</v>
      </c>
      <c r="F1809" s="118" t="s">
        <v>82</v>
      </c>
      <c r="G1809" s="126">
        <v>8.951613007696993E-3</v>
      </c>
    </row>
    <row r="1810" spans="1:7" hidden="1">
      <c r="A1810" s="1">
        <f>COUNTIF($B$1:B1810,$A$1)</f>
        <v>14</v>
      </c>
      <c r="B1810" s="1" t="s">
        <v>646</v>
      </c>
      <c r="C1810" s="118" t="s">
        <v>384</v>
      </c>
      <c r="D1810" s="5" t="str">
        <f t="shared" si="29"/>
        <v>Tunja73 Publicidad y estudios de mercado</v>
      </c>
      <c r="E1810" s="118" t="s">
        <v>4</v>
      </c>
      <c r="F1810" s="118" t="s">
        <v>83</v>
      </c>
      <c r="G1810" s="126">
        <v>0.43876090909944382</v>
      </c>
    </row>
    <row r="1811" spans="1:7" hidden="1">
      <c r="A1811" s="1">
        <f>COUNTIF($B$1:B1811,$A$1)</f>
        <v>14</v>
      </c>
      <c r="B1811" s="1" t="s">
        <v>646</v>
      </c>
      <c r="C1811" s="118" t="s">
        <v>384</v>
      </c>
      <c r="D1811" s="5" t="str">
        <f t="shared" si="29"/>
        <v>Tunja74 Otras actividades profesionales, científicas y técnicas</v>
      </c>
      <c r="E1811" s="118" t="s">
        <v>4</v>
      </c>
      <c r="F1811" s="118" t="s">
        <v>84</v>
      </c>
      <c r="G1811" s="126">
        <v>0.62583259821433124</v>
      </c>
    </row>
    <row r="1812" spans="1:7" hidden="1">
      <c r="A1812" s="1">
        <f>COUNTIF($B$1:B1812,$A$1)</f>
        <v>14</v>
      </c>
      <c r="B1812" s="1" t="s">
        <v>646</v>
      </c>
      <c r="C1812" s="118" t="s">
        <v>384</v>
      </c>
      <c r="D1812" s="5" t="str">
        <f t="shared" si="29"/>
        <v>Tunja75 Actividades veterinarias</v>
      </c>
      <c r="E1812" s="118" t="s">
        <v>4</v>
      </c>
      <c r="F1812" s="118" t="s">
        <v>85</v>
      </c>
      <c r="G1812" s="126">
        <v>0.28324658981445033</v>
      </c>
    </row>
    <row r="1813" spans="1:7" hidden="1">
      <c r="A1813" s="1">
        <f>COUNTIF($B$1:B1813,$A$1)</f>
        <v>14</v>
      </c>
      <c r="B1813" s="1" t="s">
        <v>646</v>
      </c>
      <c r="C1813" s="118" t="s">
        <v>384</v>
      </c>
      <c r="D1813" s="5" t="str">
        <f t="shared" si="29"/>
        <v>Tunja77 Actividades de alquiler y arrendamiento</v>
      </c>
      <c r="E1813" s="118" t="s">
        <v>4</v>
      </c>
      <c r="F1813" s="118" t="s">
        <v>86</v>
      </c>
      <c r="G1813" s="126">
        <v>0.25817690697365947</v>
      </c>
    </row>
    <row r="1814" spans="1:7" hidden="1">
      <c r="A1814" s="1">
        <f>COUNTIF($B$1:B1814,$A$1)</f>
        <v>14</v>
      </c>
      <c r="B1814" s="1" t="s">
        <v>646</v>
      </c>
      <c r="C1814" s="118" t="s">
        <v>384</v>
      </c>
      <c r="D1814" s="5" t="str">
        <f t="shared" si="29"/>
        <v>Tunja78 Actividades de empleo</v>
      </c>
      <c r="E1814" s="118" t="s">
        <v>4</v>
      </c>
      <c r="F1814" s="118" t="s">
        <v>87</v>
      </c>
      <c r="G1814" s="126">
        <v>0.23854110309259327</v>
      </c>
    </row>
    <row r="1815" spans="1:7" hidden="1">
      <c r="A1815" s="1">
        <f>COUNTIF($B$1:B1815,$A$1)</f>
        <v>14</v>
      </c>
      <c r="B1815" s="1" t="s">
        <v>646</v>
      </c>
      <c r="C1815" s="118" t="s">
        <v>384</v>
      </c>
      <c r="D1815" s="5" t="str">
        <f t="shared" si="29"/>
        <v>Tunja79 Actividades de las agencias de viajes, operadores turísticos, servicios de reserva y actividades relacionadas</v>
      </c>
      <c r="E1815" s="118" t="s">
        <v>4</v>
      </c>
      <c r="F1815" s="118" t="s">
        <v>88</v>
      </c>
      <c r="G1815" s="126">
        <v>0.10196298688490935</v>
      </c>
    </row>
    <row r="1816" spans="1:7" hidden="1">
      <c r="A1816" s="1">
        <f>COUNTIF($B$1:B1816,$A$1)</f>
        <v>14</v>
      </c>
      <c r="B1816" s="1" t="s">
        <v>646</v>
      </c>
      <c r="C1816" s="118" t="s">
        <v>384</v>
      </c>
      <c r="D1816" s="5" t="str">
        <f t="shared" si="29"/>
        <v>Tunja80 Actividades de seguridad e investigación privada</v>
      </c>
      <c r="E1816" s="118" t="s">
        <v>4</v>
      </c>
      <c r="F1816" s="118" t="s">
        <v>89</v>
      </c>
      <c r="G1816" s="126">
        <v>0.508079411036367</v>
      </c>
    </row>
    <row r="1817" spans="1:7" hidden="1">
      <c r="A1817" s="1">
        <f>COUNTIF($B$1:B1817,$A$1)</f>
        <v>14</v>
      </c>
      <c r="B1817" s="1" t="s">
        <v>646</v>
      </c>
      <c r="C1817" s="118" t="s">
        <v>384</v>
      </c>
      <c r="D1817" s="5" t="str">
        <f t="shared" si="29"/>
        <v>Tunja81 Actividades de servicios a edificios y paisajismo (jardines, zonas verdes)</v>
      </c>
      <c r="E1817" s="118" t="s">
        <v>4</v>
      </c>
      <c r="F1817" s="118" t="s">
        <v>90</v>
      </c>
      <c r="G1817" s="126">
        <v>1.4792265409745287</v>
      </c>
    </row>
    <row r="1818" spans="1:7" hidden="1">
      <c r="A1818" s="1">
        <f>COUNTIF($B$1:B1818,$A$1)</f>
        <v>14</v>
      </c>
      <c r="B1818" s="1" t="s">
        <v>646</v>
      </c>
      <c r="C1818" s="118" t="s">
        <v>384</v>
      </c>
      <c r="D1818" s="5" t="str">
        <f t="shared" si="29"/>
        <v>Tunja82 Actividades administrativas y de apoyo de oficina y otras actividades de apoyo a las empresas</v>
      </c>
      <c r="E1818" s="118" t="s">
        <v>4</v>
      </c>
      <c r="F1818" s="118" t="s">
        <v>91</v>
      </c>
      <c r="G1818" s="126">
        <v>0.19279290542847988</v>
      </c>
    </row>
    <row r="1819" spans="1:7" hidden="1">
      <c r="A1819" s="1">
        <f>COUNTIF($B$1:B1819,$A$1)</f>
        <v>14</v>
      </c>
      <c r="B1819" s="1" t="s">
        <v>647</v>
      </c>
      <c r="C1819" s="118" t="s">
        <v>384</v>
      </c>
      <c r="D1819" s="5" t="str">
        <f t="shared" si="29"/>
        <v>Tunja84 Administración pública y defensa; planes de seguridad social de afiliación obligatoria</v>
      </c>
      <c r="E1819" s="118" t="s">
        <v>5</v>
      </c>
      <c r="F1819" s="118" t="s">
        <v>92</v>
      </c>
      <c r="G1819" s="126">
        <v>7.7445130802217426</v>
      </c>
    </row>
    <row r="1820" spans="1:7" hidden="1">
      <c r="A1820" s="1">
        <f>COUNTIF($B$1:B1820,$A$1)</f>
        <v>14</v>
      </c>
      <c r="B1820" s="1" t="s">
        <v>647</v>
      </c>
      <c r="C1820" s="118" t="s">
        <v>384</v>
      </c>
      <c r="D1820" s="5" t="str">
        <f t="shared" si="29"/>
        <v>Tunja85 Educación</v>
      </c>
      <c r="E1820" s="118" t="s">
        <v>5</v>
      </c>
      <c r="F1820" s="118" t="s">
        <v>93</v>
      </c>
      <c r="G1820" s="126">
        <v>8.933150214046691</v>
      </c>
    </row>
    <row r="1821" spans="1:7" hidden="1">
      <c r="A1821" s="1">
        <f>COUNTIF($B$1:B1821,$A$1)</f>
        <v>14</v>
      </c>
      <c r="B1821" s="1" t="s">
        <v>647</v>
      </c>
      <c r="C1821" s="118" t="s">
        <v>384</v>
      </c>
      <c r="D1821" s="5" t="str">
        <f t="shared" si="29"/>
        <v>Tunja86 Actividades de atención de la salud humana</v>
      </c>
      <c r="E1821" s="118" t="s">
        <v>5</v>
      </c>
      <c r="F1821" s="118" t="s">
        <v>94</v>
      </c>
      <c r="G1821" s="126">
        <v>5.0592043495410346</v>
      </c>
    </row>
    <row r="1822" spans="1:7" hidden="1">
      <c r="A1822" s="1">
        <f>COUNTIF($B$1:B1822,$A$1)</f>
        <v>14</v>
      </c>
      <c r="B1822" s="1" t="s">
        <v>647</v>
      </c>
      <c r="C1822" s="118" t="s">
        <v>384</v>
      </c>
      <c r="D1822" s="5" t="str">
        <f t="shared" si="29"/>
        <v>Tunja87 Actividades de atención residencial medicalizada</v>
      </c>
      <c r="E1822" s="118" t="s">
        <v>5</v>
      </c>
      <c r="F1822" s="118" t="s">
        <v>95</v>
      </c>
      <c r="G1822" s="126">
        <v>0.11583941067141855</v>
      </c>
    </row>
    <row r="1823" spans="1:7" hidden="1">
      <c r="A1823" s="1">
        <f>COUNTIF($B$1:B1823,$A$1)</f>
        <v>14</v>
      </c>
      <c r="B1823" s="1" t="s">
        <v>647</v>
      </c>
      <c r="C1823" s="118" t="s">
        <v>384</v>
      </c>
      <c r="D1823" s="5" t="str">
        <f t="shared" si="29"/>
        <v>Tunja88 Actividades de asistencia social sin alojamiento</v>
      </c>
      <c r="E1823" s="118" t="s">
        <v>5</v>
      </c>
      <c r="F1823" s="118" t="s">
        <v>96</v>
      </c>
      <c r="G1823" s="126">
        <v>0.90679727423113299</v>
      </c>
    </row>
    <row r="1824" spans="1:7" hidden="1">
      <c r="A1824" s="1">
        <f>COUNTIF($B$1:B1824,$A$1)</f>
        <v>14</v>
      </c>
      <c r="B1824" s="1" t="s">
        <v>648</v>
      </c>
      <c r="C1824" s="118" t="s">
        <v>384</v>
      </c>
      <c r="D1824" s="5" t="str">
        <f t="shared" si="29"/>
        <v>Tunja01 Agricultura, ganadería, caza y actividades de servicios conexas</v>
      </c>
      <c r="E1824" s="118" t="s">
        <v>6</v>
      </c>
      <c r="F1824" s="118" t="s">
        <v>19</v>
      </c>
      <c r="G1824" s="126">
        <v>1.0582943273878578</v>
      </c>
    </row>
    <row r="1825" spans="1:7" hidden="1">
      <c r="A1825" s="1">
        <f>COUNTIF($B$1:B1825,$A$1)</f>
        <v>14</v>
      </c>
      <c r="B1825" s="1" t="s">
        <v>648</v>
      </c>
      <c r="C1825" s="118" t="s">
        <v>384</v>
      </c>
      <c r="D1825" s="5" t="str">
        <f t="shared" si="29"/>
        <v>Tunja03 Pesca y acuicultura</v>
      </c>
      <c r="E1825" s="118" t="s">
        <v>6</v>
      </c>
      <c r="F1825" s="118" t="s">
        <v>21</v>
      </c>
      <c r="G1825" s="126">
        <v>1.1194647594184723E-2</v>
      </c>
    </row>
    <row r="1826" spans="1:7" hidden="1">
      <c r="A1826" s="1">
        <f>COUNTIF($B$1:B1826,$A$1)</f>
        <v>14</v>
      </c>
      <c r="B1826" s="1" t="s">
        <v>649</v>
      </c>
      <c r="C1826" s="118" t="s">
        <v>384</v>
      </c>
      <c r="D1826" s="5" t="str">
        <f t="shared" si="29"/>
        <v>Tunja55 Alojamiento</v>
      </c>
      <c r="E1826" s="118" t="s">
        <v>7</v>
      </c>
      <c r="F1826" s="118" t="s">
        <v>67</v>
      </c>
      <c r="G1826" s="126">
        <v>0.36937209000718363</v>
      </c>
    </row>
    <row r="1827" spans="1:7" hidden="1">
      <c r="A1827" s="1">
        <f>COUNTIF($B$1:B1827,$A$1)</f>
        <v>14</v>
      </c>
      <c r="B1827" s="1" t="s">
        <v>649</v>
      </c>
      <c r="C1827" s="118" t="s">
        <v>384</v>
      </c>
      <c r="D1827" s="5" t="str">
        <f t="shared" si="29"/>
        <v>Tunja56 Actividades de servicios de comidas y bebidas</v>
      </c>
      <c r="E1827" s="118" t="s">
        <v>7</v>
      </c>
      <c r="F1827" s="118" t="s">
        <v>68</v>
      </c>
      <c r="G1827" s="126">
        <v>5.629198579174111</v>
      </c>
    </row>
    <row r="1828" spans="1:7" hidden="1">
      <c r="A1828" s="1">
        <f>COUNTIF($B$1:B1828,$A$1)</f>
        <v>14</v>
      </c>
      <c r="B1828" s="1" t="s">
        <v>650</v>
      </c>
      <c r="C1828" s="118" t="s">
        <v>384</v>
      </c>
      <c r="D1828" s="5" t="str">
        <f t="shared" si="29"/>
        <v>Tunja45 Comercio, mantenimiento y reparación de vehículos automotores y motocicletas, sus partes, piezas y accesorios</v>
      </c>
      <c r="E1828" s="118" t="s">
        <v>8</v>
      </c>
      <c r="F1828" s="118" t="s">
        <v>59</v>
      </c>
      <c r="G1828" s="126">
        <v>2.7952694222288375</v>
      </c>
    </row>
    <row r="1829" spans="1:7" hidden="1">
      <c r="A1829" s="1">
        <f>COUNTIF($B$1:B1829,$A$1)</f>
        <v>14</v>
      </c>
      <c r="B1829" s="1" t="s">
        <v>650</v>
      </c>
      <c r="C1829" s="118" t="s">
        <v>384</v>
      </c>
      <c r="D1829" s="5" t="str">
        <f t="shared" si="29"/>
        <v>Tunja46 Comercio al por mayor y en comisión o por contrata, excepto el comercio de vehículos automotores y motocicletas</v>
      </c>
      <c r="E1829" s="118" t="s">
        <v>8</v>
      </c>
      <c r="F1829" s="118" t="s">
        <v>60</v>
      </c>
      <c r="G1829" s="126">
        <v>0.90700631086274419</v>
      </c>
    </row>
    <row r="1830" spans="1:7" hidden="1">
      <c r="A1830" s="1">
        <f>COUNTIF($B$1:B1830,$A$1)</f>
        <v>14</v>
      </c>
      <c r="B1830" s="1" t="s">
        <v>650</v>
      </c>
      <c r="C1830" s="118" t="s">
        <v>384</v>
      </c>
      <c r="D1830" s="5" t="str">
        <f t="shared" si="29"/>
        <v>Tunja47 Comercio al por menor (incluso el comercio al por menor de combustibles), excepto el de vehículos automotores y motocicletas</v>
      </c>
      <c r="E1830" s="118" t="s">
        <v>8</v>
      </c>
      <c r="F1830" s="118" t="s">
        <v>61</v>
      </c>
      <c r="G1830" s="126">
        <v>15.092872484523907</v>
      </c>
    </row>
    <row r="1831" spans="1:7" hidden="1">
      <c r="A1831" s="1">
        <f>COUNTIF($B$1:B1831,$A$1)</f>
        <v>14</v>
      </c>
      <c r="B1831" s="1" t="s">
        <v>651</v>
      </c>
      <c r="C1831" s="118" t="s">
        <v>384</v>
      </c>
      <c r="D1831" s="5" t="str">
        <f t="shared" si="29"/>
        <v>Tunja41 Construcción de edificios</v>
      </c>
      <c r="E1831" s="118" t="s">
        <v>9</v>
      </c>
      <c r="F1831" s="118" t="s">
        <v>56</v>
      </c>
      <c r="G1831" s="126">
        <v>4.1534221273405496</v>
      </c>
    </row>
    <row r="1832" spans="1:7" hidden="1">
      <c r="A1832" s="1">
        <f>COUNTIF($B$1:B1832,$A$1)</f>
        <v>14</v>
      </c>
      <c r="B1832" s="1" t="s">
        <v>651</v>
      </c>
      <c r="C1832" s="118" t="s">
        <v>384</v>
      </c>
      <c r="D1832" s="5" t="str">
        <f t="shared" si="29"/>
        <v>Tunja42 Obras de ingeniería civil</v>
      </c>
      <c r="E1832" s="118" t="s">
        <v>9</v>
      </c>
      <c r="F1832" s="118" t="s">
        <v>57</v>
      </c>
      <c r="G1832" s="126">
        <v>1.6095683614817724</v>
      </c>
    </row>
    <row r="1833" spans="1:7" hidden="1">
      <c r="A1833" s="1">
        <f>COUNTIF($B$1:B1833,$A$1)</f>
        <v>14</v>
      </c>
      <c r="B1833" s="1" t="s">
        <v>651</v>
      </c>
      <c r="C1833" s="118" t="s">
        <v>384</v>
      </c>
      <c r="D1833" s="5" t="str">
        <f t="shared" si="29"/>
        <v>Tunja43 Actividades especializadas para la construcción de edificios y obras de ingeniería civil</v>
      </c>
      <c r="E1833" s="118" t="s">
        <v>9</v>
      </c>
      <c r="F1833" s="118" t="s">
        <v>58</v>
      </c>
      <c r="G1833" s="126">
        <v>1.1034246767021849</v>
      </c>
    </row>
    <row r="1834" spans="1:7">
      <c r="A1834" s="1">
        <f>COUNTIF($B$1:B1834,$A$1)</f>
        <v>14</v>
      </c>
      <c r="B1834" s="1" t="s">
        <v>652</v>
      </c>
      <c r="C1834" s="118" t="s">
        <v>384</v>
      </c>
      <c r="D1834" s="5" t="str">
        <f t="shared" si="29"/>
        <v>Tunja05 Extracción de carbón de piedra y lignito</v>
      </c>
      <c r="E1834" s="118" t="s">
        <v>10</v>
      </c>
      <c r="F1834" s="118" t="s">
        <v>22</v>
      </c>
      <c r="G1834" s="126">
        <v>0.26919621138065325</v>
      </c>
    </row>
    <row r="1835" spans="1:7">
      <c r="A1835" s="1">
        <f>COUNTIF($B$1:B1835,$A$1)</f>
        <v>14</v>
      </c>
      <c r="B1835" s="1" t="s">
        <v>652</v>
      </c>
      <c r="C1835" s="118" t="s">
        <v>384</v>
      </c>
      <c r="D1835" s="5" t="str">
        <f t="shared" si="29"/>
        <v>Tunja06 Extracción de petróleo crudo y gas natural</v>
      </c>
      <c r="E1835" s="118" t="s">
        <v>10</v>
      </c>
      <c r="F1835" s="118" t="s">
        <v>23</v>
      </c>
      <c r="G1835" s="126">
        <v>5.0227629269458375E-2</v>
      </c>
    </row>
    <row r="1836" spans="1:7">
      <c r="A1836" s="1">
        <f>COUNTIF($B$1:B1836,$A$1)</f>
        <v>14</v>
      </c>
      <c r="B1836" s="1" t="s">
        <v>652</v>
      </c>
      <c r="C1836" s="118" t="s">
        <v>384</v>
      </c>
      <c r="D1836" s="5" t="str">
        <f t="shared" si="29"/>
        <v>Tunja08 Extracción de otras minas y canteras</v>
      </c>
      <c r="E1836" s="118" t="s">
        <v>10</v>
      </c>
      <c r="F1836" s="118" t="s">
        <v>25</v>
      </c>
      <c r="G1836" s="126">
        <v>6.0122613159163237E-2</v>
      </c>
    </row>
    <row r="1837" spans="1:7">
      <c r="A1837" s="1">
        <f>COUNTIF($B$1:B1837,$A$1)</f>
        <v>14</v>
      </c>
      <c r="B1837" s="1" t="s">
        <v>652</v>
      </c>
      <c r="C1837" s="118" t="s">
        <v>384</v>
      </c>
      <c r="D1837" s="5" t="str">
        <f t="shared" si="29"/>
        <v>Tunja09 Actividades de servicios de apoyo para la explotación de minas</v>
      </c>
      <c r="E1837" s="118" t="s">
        <v>10</v>
      </c>
      <c r="F1837" s="118" t="s">
        <v>26</v>
      </c>
      <c r="G1837" s="126">
        <v>1.72213307171151E-2</v>
      </c>
    </row>
    <row r="1838" spans="1:7" hidden="1">
      <c r="A1838" s="1">
        <f>COUNTIF($B$1:B1838,$A$1)</f>
        <v>14</v>
      </c>
      <c r="B1838" s="1" t="s">
        <v>653</v>
      </c>
      <c r="C1838" s="118" t="s">
        <v>384</v>
      </c>
      <c r="D1838" s="5" t="str">
        <f t="shared" si="29"/>
        <v>Tunja10 Elaboración de productos alimenticios</v>
      </c>
      <c r="E1838" s="118" t="s">
        <v>11</v>
      </c>
      <c r="F1838" s="118" t="s">
        <v>27</v>
      </c>
      <c r="G1838" s="126">
        <v>1.5302756301374048</v>
      </c>
    </row>
    <row r="1839" spans="1:7" hidden="1">
      <c r="A1839" s="1">
        <f>COUNTIF($B$1:B1839,$A$1)</f>
        <v>14</v>
      </c>
      <c r="B1839" s="1" t="s">
        <v>653</v>
      </c>
      <c r="C1839" s="118" t="s">
        <v>384</v>
      </c>
      <c r="D1839" s="5" t="str">
        <f t="shared" si="29"/>
        <v>Tunja11 Elaboración de bebidas</v>
      </c>
      <c r="E1839" s="118" t="s">
        <v>11</v>
      </c>
      <c r="F1839" s="118" t="s">
        <v>28</v>
      </c>
      <c r="G1839" s="126">
        <v>6.7607487273884576E-2</v>
      </c>
    </row>
    <row r="1840" spans="1:7" hidden="1">
      <c r="A1840" s="1">
        <f>COUNTIF($B$1:B1840,$A$1)</f>
        <v>14</v>
      </c>
      <c r="B1840" s="1" t="s">
        <v>653</v>
      </c>
      <c r="C1840" s="118" t="s">
        <v>384</v>
      </c>
      <c r="D1840" s="5" t="str">
        <f t="shared" si="29"/>
        <v>Tunja13 Fabricación de productos textiles</v>
      </c>
      <c r="E1840" s="118" t="s">
        <v>11</v>
      </c>
      <c r="F1840" s="118" t="s">
        <v>30</v>
      </c>
      <c r="G1840" s="126">
        <v>0.10843236887818467</v>
      </c>
    </row>
    <row r="1841" spans="1:7" hidden="1">
      <c r="A1841" s="1">
        <f>COUNTIF($B$1:B1841,$A$1)</f>
        <v>14</v>
      </c>
      <c r="B1841" s="1" t="s">
        <v>653</v>
      </c>
      <c r="C1841" s="118" t="s">
        <v>384</v>
      </c>
      <c r="D1841" s="5" t="str">
        <f t="shared" si="29"/>
        <v>Tunja14 Confección de prendas de vestir</v>
      </c>
      <c r="E1841" s="118" t="s">
        <v>11</v>
      </c>
      <c r="F1841" s="118" t="s">
        <v>31</v>
      </c>
      <c r="G1841" s="126">
        <v>0.40117544474688388</v>
      </c>
    </row>
    <row r="1842" spans="1:7" hidden="1">
      <c r="A1842" s="1">
        <f>COUNTIF($B$1:B1842,$A$1)</f>
        <v>14</v>
      </c>
      <c r="B1842" s="1" t="s">
        <v>653</v>
      </c>
      <c r="C1842" s="118" t="s">
        <v>384</v>
      </c>
      <c r="D1842" s="5" t="str">
        <f t="shared" si="29"/>
        <v>Tunja15 Curtido y recurtido de cueros; fabricación de calzado; fabricación de artículos de viaje, maletas, bolsos de mano y artículos similares, y fabricación de artículos de talabartería y guarnicionería; adobo y teñido de pieles</v>
      </c>
      <c r="E1842" s="118" t="s">
        <v>11</v>
      </c>
      <c r="F1842" s="118" t="s">
        <v>32</v>
      </c>
      <c r="G1842" s="126">
        <v>1.3435680183545072E-2</v>
      </c>
    </row>
    <row r="1843" spans="1:7" hidden="1">
      <c r="A1843" s="1">
        <f>COUNTIF($B$1:B1843,$A$1)</f>
        <v>14</v>
      </c>
      <c r="B1843" s="1" t="s">
        <v>653</v>
      </c>
      <c r="C1843" s="118" t="s">
        <v>384</v>
      </c>
      <c r="D1843" s="5" t="str">
        <f t="shared" si="29"/>
        <v>Tunja16 Transformación de la madera y fabricación de productos de madera y de corcho, excepto muebles; fabricación de artículos de cestería y espartería</v>
      </c>
      <c r="E1843" s="118" t="s">
        <v>11</v>
      </c>
      <c r="F1843" s="118" t="s">
        <v>33</v>
      </c>
      <c r="G1843" s="126">
        <v>0.15253417119752088</v>
      </c>
    </row>
    <row r="1844" spans="1:7" hidden="1">
      <c r="A1844" s="1">
        <f>COUNTIF($B$1:B1844,$A$1)</f>
        <v>14</v>
      </c>
      <c r="B1844" s="1" t="s">
        <v>653</v>
      </c>
      <c r="C1844" s="118" t="s">
        <v>384</v>
      </c>
      <c r="D1844" s="5" t="str">
        <f t="shared" si="29"/>
        <v>Tunja17 Fabricación de papel, cartón y productos de papel y cartón</v>
      </c>
      <c r="E1844" s="118" t="s">
        <v>11</v>
      </c>
      <c r="F1844" s="118" t="s">
        <v>34</v>
      </c>
      <c r="G1844" s="126">
        <v>8.9613138151482356E-3</v>
      </c>
    </row>
    <row r="1845" spans="1:7" hidden="1">
      <c r="A1845" s="1">
        <f>COUNTIF($B$1:B1845,$A$1)</f>
        <v>14</v>
      </c>
      <c r="B1845" s="1" t="s">
        <v>653</v>
      </c>
      <c r="C1845" s="118" t="s">
        <v>384</v>
      </c>
      <c r="D1845" s="5" t="str">
        <f t="shared" si="29"/>
        <v>Tunja18 Actividades de impresión y de producción de copias a partir de grabaciones originales</v>
      </c>
      <c r="E1845" s="118" t="s">
        <v>11</v>
      </c>
      <c r="F1845" s="118" t="s">
        <v>35</v>
      </c>
      <c r="G1845" s="126">
        <v>5.4832559901649723E-2</v>
      </c>
    </row>
    <row r="1846" spans="1:7" hidden="1">
      <c r="A1846" s="1">
        <f>COUNTIF($B$1:B1846,$A$1)</f>
        <v>14</v>
      </c>
      <c r="B1846" s="1" t="s">
        <v>653</v>
      </c>
      <c r="C1846" s="118" t="s">
        <v>384</v>
      </c>
      <c r="D1846" s="5" t="str">
        <f t="shared" si="29"/>
        <v>Tunja20 Fabricación de sustancias y productos químicos</v>
      </c>
      <c r="E1846" s="118" t="s">
        <v>11</v>
      </c>
      <c r="F1846" s="118" t="s">
        <v>37</v>
      </c>
      <c r="G1846" s="126">
        <v>5.5373218093456675E-2</v>
      </c>
    </row>
    <row r="1847" spans="1:7" hidden="1">
      <c r="A1847" s="1">
        <f>COUNTIF($B$1:B1847,$A$1)</f>
        <v>14</v>
      </c>
      <c r="B1847" s="1" t="s">
        <v>653</v>
      </c>
      <c r="C1847" s="118" t="s">
        <v>384</v>
      </c>
      <c r="D1847" s="5" t="str">
        <f t="shared" si="29"/>
        <v>Tunja21 Fabricación de productos farmacéuticos, sustancias químicas medicinales y productos botánicos de uso farmacéutico</v>
      </c>
      <c r="E1847" s="118" t="s">
        <v>11</v>
      </c>
      <c r="F1847" s="118" t="s">
        <v>38</v>
      </c>
      <c r="G1847" s="126">
        <v>2.0422868670224619E-2</v>
      </c>
    </row>
    <row r="1848" spans="1:7" hidden="1">
      <c r="A1848" s="1">
        <f>COUNTIF($B$1:B1848,$A$1)</f>
        <v>14</v>
      </c>
      <c r="B1848" s="1" t="s">
        <v>653</v>
      </c>
      <c r="C1848" s="118" t="s">
        <v>384</v>
      </c>
      <c r="D1848" s="5" t="str">
        <f t="shared" si="29"/>
        <v>Tunja22 Fabricación de productos de caucho y de plástico</v>
      </c>
      <c r="E1848" s="118" t="s">
        <v>11</v>
      </c>
      <c r="F1848" s="118" t="s">
        <v>39</v>
      </c>
      <c r="G1848" s="126">
        <v>9.2428040697525565E-3</v>
      </c>
    </row>
    <row r="1849" spans="1:7" hidden="1">
      <c r="A1849" s="1">
        <f>COUNTIF($B$1:B1849,$A$1)</f>
        <v>14</v>
      </c>
      <c r="B1849" s="1" t="s">
        <v>653</v>
      </c>
      <c r="C1849" s="118" t="s">
        <v>384</v>
      </c>
      <c r="D1849" s="5" t="str">
        <f t="shared" si="29"/>
        <v>Tunja23 Fabricación de otros productos minerales no metálicos</v>
      </c>
      <c r="E1849" s="118" t="s">
        <v>11</v>
      </c>
      <c r="F1849" s="118" t="s">
        <v>40</v>
      </c>
      <c r="G1849" s="126">
        <v>0.17392620227027766</v>
      </c>
    </row>
    <row r="1850" spans="1:7" hidden="1">
      <c r="A1850" s="1">
        <f>COUNTIF($B$1:B1850,$A$1)</f>
        <v>14</v>
      </c>
      <c r="B1850" s="1" t="s">
        <v>653</v>
      </c>
      <c r="C1850" s="118" t="s">
        <v>384</v>
      </c>
      <c r="D1850" s="5" t="str">
        <f t="shared" si="29"/>
        <v>Tunja24 Fabricación de productos metalúrgicos básicos</v>
      </c>
      <c r="E1850" s="118" t="s">
        <v>11</v>
      </c>
      <c r="F1850" s="118" t="s">
        <v>41</v>
      </c>
      <c r="G1850" s="126">
        <v>7.8577352665575001E-2</v>
      </c>
    </row>
    <row r="1851" spans="1:7" hidden="1">
      <c r="A1851" s="1">
        <f>COUNTIF($B$1:B1851,$A$1)</f>
        <v>14</v>
      </c>
      <c r="B1851" s="1" t="s">
        <v>653</v>
      </c>
      <c r="C1851" s="118" t="s">
        <v>384</v>
      </c>
      <c r="D1851" s="5" t="str">
        <f t="shared" si="29"/>
        <v>Tunja25 Fabricación de productos elaborados de metal, excepto maquinaria y equipo</v>
      </c>
      <c r="E1851" s="118" t="s">
        <v>11</v>
      </c>
      <c r="F1851" s="118" t="s">
        <v>42</v>
      </c>
      <c r="G1851" s="126">
        <v>0.71206283780493762</v>
      </c>
    </row>
    <row r="1852" spans="1:7" hidden="1">
      <c r="A1852" s="1">
        <f>COUNTIF($B$1:B1852,$A$1)</f>
        <v>14</v>
      </c>
      <c r="B1852" s="1" t="s">
        <v>653</v>
      </c>
      <c r="C1852" s="118" t="s">
        <v>384</v>
      </c>
      <c r="D1852" s="5" t="str">
        <f t="shared" si="29"/>
        <v>Tunja29 Fabricación de vehículos automotores, remolques y semirremolques</v>
      </c>
      <c r="E1852" s="118" t="s">
        <v>11</v>
      </c>
      <c r="F1852" s="118" t="s">
        <v>46</v>
      </c>
      <c r="G1852" s="126">
        <v>2.1323246659440277E-2</v>
      </c>
    </row>
    <row r="1853" spans="1:7" hidden="1">
      <c r="A1853" s="1">
        <f>COUNTIF($B$1:B1853,$A$1)</f>
        <v>14</v>
      </c>
      <c r="B1853" s="1" t="s">
        <v>653</v>
      </c>
      <c r="C1853" s="118" t="s">
        <v>384</v>
      </c>
      <c r="D1853" s="5" t="str">
        <f t="shared" si="29"/>
        <v>Tunja31 Fabricación de muebles, colchones y somieres</v>
      </c>
      <c r="E1853" s="118" t="s">
        <v>11</v>
      </c>
      <c r="F1853" s="118" t="s">
        <v>48</v>
      </c>
      <c r="G1853" s="126">
        <v>0.62792151330555479</v>
      </c>
    </row>
    <row r="1854" spans="1:7" hidden="1">
      <c r="A1854" s="1">
        <f>COUNTIF($B$1:B1854,$A$1)</f>
        <v>14</v>
      </c>
      <c r="B1854" s="1" t="s">
        <v>653</v>
      </c>
      <c r="C1854" s="118" t="s">
        <v>384</v>
      </c>
      <c r="D1854" s="5" t="str">
        <f t="shared" si="29"/>
        <v>Tunja32 Otras industrias manufactureras</v>
      </c>
      <c r="E1854" s="118" t="s">
        <v>11</v>
      </c>
      <c r="F1854" s="118" t="s">
        <v>49</v>
      </c>
      <c r="G1854" s="126">
        <v>0.31834054839199533</v>
      </c>
    </row>
    <row r="1855" spans="1:7" hidden="1">
      <c r="A1855" s="1">
        <f>COUNTIF($B$1:B1855,$A$1)</f>
        <v>14</v>
      </c>
      <c r="B1855" s="1" t="s">
        <v>653</v>
      </c>
      <c r="C1855" s="118" t="s">
        <v>384</v>
      </c>
      <c r="D1855" s="5" t="str">
        <f t="shared" si="29"/>
        <v>Tunja33 Instalación, mantenimiento y reparación especializado de maquinaria y equipo</v>
      </c>
      <c r="E1855" s="118" t="s">
        <v>11</v>
      </c>
      <c r="F1855" s="118" t="s">
        <v>50</v>
      </c>
      <c r="G1855" s="126">
        <v>0.22626137003078184</v>
      </c>
    </row>
    <row r="1856" spans="1:7" hidden="1">
      <c r="A1856" s="1">
        <f>COUNTIF($B$1:B1856,$A$1)</f>
        <v>14</v>
      </c>
      <c r="B1856" s="1" t="s">
        <v>654</v>
      </c>
      <c r="C1856" s="118" t="s">
        <v>384</v>
      </c>
      <c r="D1856" s="5" t="str">
        <f t="shared" si="29"/>
        <v>Tunja58 Actividades de edición</v>
      </c>
      <c r="E1856" s="118" t="s">
        <v>12</v>
      </c>
      <c r="F1856" s="118" t="s">
        <v>69</v>
      </c>
      <c r="G1856" s="126">
        <v>6.3549604487017977E-2</v>
      </c>
    </row>
    <row r="1857" spans="1:7" hidden="1">
      <c r="A1857" s="1">
        <f>COUNTIF($B$1:B1857,$A$1)</f>
        <v>14</v>
      </c>
      <c r="B1857" s="1" t="s">
        <v>654</v>
      </c>
      <c r="C1857" s="118" t="s">
        <v>384</v>
      </c>
      <c r="D1857" s="5" t="str">
        <f t="shared" si="29"/>
        <v>Tunja59 Actividades cinematográficas, de video y producción de programas de televisión, grabación de sonido y edición de música</v>
      </c>
      <c r="E1857" s="118" t="s">
        <v>12</v>
      </c>
      <c r="F1857" s="118" t="s">
        <v>70</v>
      </c>
      <c r="G1857" s="126">
        <v>6.7174224348450065E-2</v>
      </c>
    </row>
    <row r="1858" spans="1:7" hidden="1">
      <c r="A1858" s="1">
        <f>COUNTIF($B$1:B1858,$A$1)</f>
        <v>14</v>
      </c>
      <c r="B1858" s="1" t="s">
        <v>654</v>
      </c>
      <c r="C1858" s="118" t="s">
        <v>384</v>
      </c>
      <c r="D1858" s="5" t="str">
        <f t="shared" si="29"/>
        <v>Tunja60 Actividades de programación, transmisión y/o difusión</v>
      </c>
      <c r="E1858" s="118" t="s">
        <v>12</v>
      </c>
      <c r="F1858" s="118" t="s">
        <v>71</v>
      </c>
      <c r="G1858" s="126">
        <v>5.3390801913228071E-2</v>
      </c>
    </row>
    <row r="1859" spans="1:7" hidden="1">
      <c r="A1859" s="1">
        <f>COUNTIF($B$1:B1859,$A$1)</f>
        <v>14</v>
      </c>
      <c r="B1859" s="1" t="s">
        <v>654</v>
      </c>
      <c r="C1859" s="118" t="s">
        <v>384</v>
      </c>
      <c r="D1859" s="5" t="str">
        <f t="shared" si="29"/>
        <v>Tunja61 Telecomunicaciones</v>
      </c>
      <c r="E1859" s="118" t="s">
        <v>12</v>
      </c>
      <c r="F1859" s="118" t="s">
        <v>72</v>
      </c>
      <c r="G1859" s="126">
        <v>0.79222096823781629</v>
      </c>
    </row>
    <row r="1860" spans="1:7" hidden="1">
      <c r="A1860" s="1">
        <f>COUNTIF($B$1:B1860,$A$1)</f>
        <v>14</v>
      </c>
      <c r="B1860" s="1" t="s">
        <v>654</v>
      </c>
      <c r="C1860" s="118" t="s">
        <v>384</v>
      </c>
      <c r="D1860" s="5" t="str">
        <f t="shared" si="29"/>
        <v>Tunja62 Desarrollo de sistemas informáticos (planificación, análisis, diseño, programación, pruebas), consultoría informática y actividades relacionadas</v>
      </c>
      <c r="E1860" s="118" t="s">
        <v>12</v>
      </c>
      <c r="F1860" s="118" t="s">
        <v>73</v>
      </c>
      <c r="G1860" s="126">
        <v>0.3518501685568915</v>
      </c>
    </row>
    <row r="1861" spans="1:7" hidden="1">
      <c r="A1861" s="1">
        <f>COUNTIF($B$1:B1861,$A$1)</f>
        <v>14</v>
      </c>
      <c r="B1861" s="1" t="s">
        <v>654</v>
      </c>
      <c r="C1861" s="118" t="s">
        <v>384</v>
      </c>
      <c r="D1861" s="5" t="str">
        <f t="shared" si="29"/>
        <v>Tunja63 Actividades de servicios de información</v>
      </c>
      <c r="E1861" s="118" t="s">
        <v>12</v>
      </c>
      <c r="F1861" s="118" t="s">
        <v>74</v>
      </c>
      <c r="G1861" s="126">
        <v>4.4721084566312089E-2</v>
      </c>
    </row>
    <row r="1862" spans="1:7" hidden="1">
      <c r="A1862" s="1">
        <f>COUNTIF($B$1:B1862,$A$1)</f>
        <v>14</v>
      </c>
      <c r="B1862" s="1" t="s">
        <v>655</v>
      </c>
      <c r="C1862" s="118" t="s">
        <v>384</v>
      </c>
      <c r="D1862" s="5" t="str">
        <f t="shared" si="29"/>
        <v>Tunja35 Suministro de electricidad, gas, vapor y aire acondicionado</v>
      </c>
      <c r="E1862" s="118" t="s">
        <v>14</v>
      </c>
      <c r="F1862" s="118" t="s">
        <v>51</v>
      </c>
      <c r="G1862" s="126">
        <v>0.42928435014947541</v>
      </c>
    </row>
    <row r="1863" spans="1:7" hidden="1">
      <c r="A1863" s="1">
        <f>COUNTIF($B$1:B1863,$A$1)</f>
        <v>14</v>
      </c>
      <c r="B1863" s="1" t="s">
        <v>655</v>
      </c>
      <c r="C1863" s="118" t="s">
        <v>384</v>
      </c>
      <c r="D1863" s="5" t="str">
        <f t="shared" ref="D1863:D1926" si="30">C1863&amp;F1863</f>
        <v>Tunja36 Captación, tratamiento y distribución de agua</v>
      </c>
      <c r="E1863" s="118" t="s">
        <v>14</v>
      </c>
      <c r="F1863" s="118" t="s">
        <v>52</v>
      </c>
      <c r="G1863" s="126">
        <v>0.2862675541677896</v>
      </c>
    </row>
    <row r="1864" spans="1:7" hidden="1">
      <c r="A1864" s="1">
        <f>COUNTIF($B$1:B1864,$A$1)</f>
        <v>14</v>
      </c>
      <c r="B1864" s="1" t="s">
        <v>655</v>
      </c>
      <c r="C1864" s="118" t="s">
        <v>384</v>
      </c>
      <c r="D1864" s="5" t="str">
        <f t="shared" si="30"/>
        <v>Tunja37 Evacuación y tratamiento de aguas residuales</v>
      </c>
      <c r="E1864" s="118" t="s">
        <v>14</v>
      </c>
      <c r="F1864" s="118" t="s">
        <v>53</v>
      </c>
      <c r="G1864" s="126">
        <v>2.1499763771089187E-2</v>
      </c>
    </row>
    <row r="1865" spans="1:7" hidden="1">
      <c r="A1865" s="1">
        <f>COUNTIF($B$1:B1865,$A$1)</f>
        <v>14</v>
      </c>
      <c r="B1865" s="1" t="s">
        <v>655</v>
      </c>
      <c r="C1865" s="118" t="s">
        <v>384</v>
      </c>
      <c r="D1865" s="5" t="str">
        <f t="shared" si="30"/>
        <v>Tunja38 Recolección, tratamiento y disposición de desechos, recuperación de materiales</v>
      </c>
      <c r="E1865" s="118" t="s">
        <v>14</v>
      </c>
      <c r="F1865" s="118" t="s">
        <v>54</v>
      </c>
      <c r="G1865" s="126">
        <v>0.44957425535110429</v>
      </c>
    </row>
    <row r="1866" spans="1:7" hidden="1">
      <c r="A1866" s="1">
        <f>COUNTIF($B$1:B1866,$A$1)</f>
        <v>14</v>
      </c>
      <c r="B1866" s="1" t="s">
        <v>655</v>
      </c>
      <c r="C1866" s="118" t="s">
        <v>384</v>
      </c>
      <c r="D1866" s="5" t="str">
        <f t="shared" si="30"/>
        <v>Tunja39 Actividades de saneamiento ambiental y otros servicios de gestión de desechos</v>
      </c>
      <c r="E1866" s="118" t="s">
        <v>14</v>
      </c>
      <c r="F1866" s="118" t="s">
        <v>55</v>
      </c>
      <c r="G1866" s="126">
        <v>2.1146043026242466E-2</v>
      </c>
    </row>
    <row r="1867" spans="1:7" hidden="1">
      <c r="A1867" s="1">
        <f>COUNTIF($B$1:B1867,$A$1)</f>
        <v>14</v>
      </c>
      <c r="B1867" s="1" t="s">
        <v>656</v>
      </c>
      <c r="C1867" s="118" t="s">
        <v>384</v>
      </c>
      <c r="D1867" s="5" t="str">
        <f t="shared" si="30"/>
        <v>Tunja49 Transporte terrestre; transporte por tuberías</v>
      </c>
      <c r="E1867" s="118" t="s">
        <v>15</v>
      </c>
      <c r="F1867" s="118" t="s">
        <v>62</v>
      </c>
      <c r="G1867" s="126">
        <v>4.3129597021888069</v>
      </c>
    </row>
    <row r="1868" spans="1:7" hidden="1">
      <c r="A1868" s="1">
        <f>COUNTIF($B$1:B1868,$A$1)</f>
        <v>14</v>
      </c>
      <c r="B1868" s="1" t="s">
        <v>656</v>
      </c>
      <c r="C1868" s="118" t="s">
        <v>384</v>
      </c>
      <c r="D1868" s="5" t="str">
        <f t="shared" si="30"/>
        <v>Tunja51 Transporte aéreo</v>
      </c>
      <c r="E1868" s="118" t="s">
        <v>15</v>
      </c>
      <c r="F1868" s="118" t="s">
        <v>64</v>
      </c>
      <c r="G1868" s="126">
        <v>6.6555932383833855E-3</v>
      </c>
    </row>
    <row r="1869" spans="1:7" hidden="1">
      <c r="A1869" s="1">
        <f>COUNTIF($B$1:B1869,$A$1)</f>
        <v>14</v>
      </c>
      <c r="B1869" s="1" t="s">
        <v>656</v>
      </c>
      <c r="C1869" s="118" t="s">
        <v>384</v>
      </c>
      <c r="D1869" s="5" t="str">
        <f t="shared" si="30"/>
        <v>Tunja52 Almacenamiento y actividades complementarias al transporte</v>
      </c>
      <c r="E1869" s="118" t="s">
        <v>15</v>
      </c>
      <c r="F1869" s="118" t="s">
        <v>65</v>
      </c>
      <c r="G1869" s="126">
        <v>1.0522169390576626</v>
      </c>
    </row>
    <row r="1870" spans="1:7" hidden="1">
      <c r="A1870" s="1">
        <f>COUNTIF($B$1:B1870,$A$1)</f>
        <v>14</v>
      </c>
      <c r="B1870" s="1" t="s">
        <v>656</v>
      </c>
      <c r="C1870" s="118" t="s">
        <v>384</v>
      </c>
      <c r="D1870" s="5" t="str">
        <f t="shared" si="30"/>
        <v>Tunja53 Correo y servicios de mensajería</v>
      </c>
      <c r="E1870" s="118" t="s">
        <v>15</v>
      </c>
      <c r="F1870" s="118" t="s">
        <v>66</v>
      </c>
      <c r="G1870" s="126">
        <v>0.71880150012008681</v>
      </c>
    </row>
    <row r="1871" spans="1:7" hidden="1">
      <c r="A1871" s="1">
        <f>COUNTIF($B$1:B1871,$A$1)</f>
        <v>14</v>
      </c>
      <c r="B1871" s="1" t="s">
        <v>657</v>
      </c>
      <c r="C1871" s="118" t="s">
        <v>385</v>
      </c>
      <c r="D1871" s="5" t="str">
        <f t="shared" si="30"/>
        <v>Manizales A.M68 Actividades inmobiliarias</v>
      </c>
      <c r="E1871" s="118" t="s">
        <v>3</v>
      </c>
      <c r="F1871" s="118" t="s">
        <v>78</v>
      </c>
      <c r="G1871" s="126">
        <v>3.1457369141412608</v>
      </c>
    </row>
    <row r="1872" spans="1:7" hidden="1">
      <c r="A1872" s="1">
        <f>COUNTIF($B$1:B1872,$A$1)</f>
        <v>14</v>
      </c>
      <c r="B1872" s="1" t="s">
        <v>658</v>
      </c>
      <c r="C1872" s="118" t="s">
        <v>385</v>
      </c>
      <c r="D1872" s="5" t="str">
        <f t="shared" si="30"/>
        <v>Manizales A.M90 Actividades creativas, artísticas y de entretenimiento</v>
      </c>
      <c r="E1872" s="118" t="s">
        <v>1</v>
      </c>
      <c r="F1872" s="118" t="s">
        <v>97</v>
      </c>
      <c r="G1872" s="126">
        <v>0.41534040580417309</v>
      </c>
    </row>
    <row r="1873" spans="1:7" hidden="1">
      <c r="A1873" s="1">
        <f>COUNTIF($B$1:B1873,$A$1)</f>
        <v>14</v>
      </c>
      <c r="B1873" s="1" t="s">
        <v>658</v>
      </c>
      <c r="C1873" s="118" t="s">
        <v>385</v>
      </c>
      <c r="D1873" s="5" t="str">
        <f t="shared" si="30"/>
        <v>Manizales A.M91 Actividades de bibliotecas, archivos, museos y otras actividades culturales</v>
      </c>
      <c r="E1873" s="118" t="s">
        <v>1</v>
      </c>
      <c r="F1873" s="118" t="s">
        <v>98</v>
      </c>
      <c r="G1873" s="126">
        <v>0.17979258424380176</v>
      </c>
    </row>
    <row r="1874" spans="1:7" hidden="1">
      <c r="A1874" s="1">
        <f>COUNTIF($B$1:B1874,$A$1)</f>
        <v>14</v>
      </c>
      <c r="B1874" s="1" t="s">
        <v>658</v>
      </c>
      <c r="C1874" s="118" t="s">
        <v>385</v>
      </c>
      <c r="D1874" s="5" t="str">
        <f t="shared" si="30"/>
        <v>Manizales A.M92 Actividades de juegos de azar y apuestas</v>
      </c>
      <c r="E1874" s="118" t="s">
        <v>1</v>
      </c>
      <c r="F1874" s="118" t="s">
        <v>99</v>
      </c>
      <c r="G1874" s="126">
        <v>1.6707472223213919</v>
      </c>
    </row>
    <row r="1875" spans="1:7" hidden="1">
      <c r="A1875" s="1">
        <f>COUNTIF($B$1:B1875,$A$1)</f>
        <v>14</v>
      </c>
      <c r="B1875" s="1" t="s">
        <v>658</v>
      </c>
      <c r="C1875" s="118" t="s">
        <v>385</v>
      </c>
      <c r="D1875" s="5" t="str">
        <f t="shared" si="30"/>
        <v>Manizales A.M93 Actividades deportivas y actividades recreativas y de esparcimiento</v>
      </c>
      <c r="E1875" s="118" t="s">
        <v>1</v>
      </c>
      <c r="F1875" s="118" t="s">
        <v>100</v>
      </c>
      <c r="G1875" s="126">
        <v>1.3071730781921398</v>
      </c>
    </row>
    <row r="1876" spans="1:7" hidden="1">
      <c r="A1876" s="1">
        <f>COUNTIF($B$1:B1876,$A$1)</f>
        <v>14</v>
      </c>
      <c r="B1876" s="1" t="s">
        <v>658</v>
      </c>
      <c r="C1876" s="118" t="s">
        <v>385</v>
      </c>
      <c r="D1876" s="5" t="str">
        <f t="shared" si="30"/>
        <v>Manizales A.M94 Actividades de asociaciones</v>
      </c>
      <c r="E1876" s="118" t="s">
        <v>1</v>
      </c>
      <c r="F1876" s="118" t="s">
        <v>101</v>
      </c>
      <c r="G1876" s="126">
        <v>1.5397460244814345</v>
      </c>
    </row>
    <row r="1877" spans="1:7" hidden="1">
      <c r="A1877" s="1">
        <f>COUNTIF($B$1:B1877,$A$1)</f>
        <v>14</v>
      </c>
      <c r="B1877" s="1" t="s">
        <v>658</v>
      </c>
      <c r="C1877" s="118" t="s">
        <v>385</v>
      </c>
      <c r="D1877" s="5" t="str">
        <f t="shared" si="30"/>
        <v>Manizales A.M95 Mantenimiento y reparación de computadores, efectos personales y enseres domésticos</v>
      </c>
      <c r="E1877" s="118" t="s">
        <v>1</v>
      </c>
      <c r="F1877" s="118" t="s">
        <v>102</v>
      </c>
      <c r="G1877" s="126">
        <v>2.2159700503788913</v>
      </c>
    </row>
    <row r="1878" spans="1:7" hidden="1">
      <c r="A1878" s="1">
        <f>COUNTIF($B$1:B1878,$A$1)</f>
        <v>14</v>
      </c>
      <c r="B1878" s="1" t="s">
        <v>658</v>
      </c>
      <c r="C1878" s="118" t="s">
        <v>385</v>
      </c>
      <c r="D1878" s="5" t="str">
        <f t="shared" si="30"/>
        <v>Manizales A.M96 Otras actividades de servicios personales</v>
      </c>
      <c r="E1878" s="118" t="s">
        <v>1</v>
      </c>
      <c r="F1878" s="118" t="s">
        <v>103</v>
      </c>
      <c r="G1878" s="126">
        <v>5.3401406409401151</v>
      </c>
    </row>
    <row r="1879" spans="1:7" hidden="1">
      <c r="A1879" s="1">
        <f>COUNTIF($B$1:B1879,$A$1)</f>
        <v>14</v>
      </c>
      <c r="B1879" s="1" t="s">
        <v>658</v>
      </c>
      <c r="C1879" s="118" t="s">
        <v>385</v>
      </c>
      <c r="D1879" s="5" t="str">
        <f t="shared" si="30"/>
        <v>Manizales A.M97 Actividades de los hogares individuales como empleadores de personal doméstico</v>
      </c>
      <c r="E1879" s="118" t="s">
        <v>1</v>
      </c>
      <c r="F1879" s="118" t="s">
        <v>104</v>
      </c>
      <c r="G1879" s="126">
        <v>5.3614326694826033</v>
      </c>
    </row>
    <row r="1880" spans="1:7" hidden="1">
      <c r="A1880" s="1">
        <f>COUNTIF($B$1:B1880,$A$1)</f>
        <v>14</v>
      </c>
      <c r="B1880" s="1" t="s">
        <v>659</v>
      </c>
      <c r="C1880" s="118" t="s">
        <v>385</v>
      </c>
      <c r="D1880" s="5" t="str">
        <f t="shared" si="30"/>
        <v>Manizales A.M64 Actividades de servicios financieros, excepto las de seguros y de pensiones</v>
      </c>
      <c r="E1880" s="118" t="s">
        <v>2</v>
      </c>
      <c r="F1880" s="118" t="s">
        <v>75</v>
      </c>
      <c r="G1880" s="126">
        <v>2.3889645425662573</v>
      </c>
    </row>
    <row r="1881" spans="1:7" hidden="1">
      <c r="A1881" s="1">
        <f>COUNTIF($B$1:B1881,$A$1)</f>
        <v>14</v>
      </c>
      <c r="B1881" s="1" t="s">
        <v>659</v>
      </c>
      <c r="C1881" s="118" t="s">
        <v>385</v>
      </c>
      <c r="D1881" s="5" t="str">
        <f t="shared" si="30"/>
        <v>Manizales A.M65 Seguros (incluso el reaseguro), seguros sociales y fondos de pensiones, excepto la seguridad social</v>
      </c>
      <c r="E1881" s="118" t="s">
        <v>2</v>
      </c>
      <c r="F1881" s="118" t="s">
        <v>76</v>
      </c>
      <c r="G1881" s="126">
        <v>1.1703272326043321</v>
      </c>
    </row>
    <row r="1882" spans="1:7" hidden="1">
      <c r="A1882" s="1">
        <f>COUNTIF($B$1:B1882,$A$1)</f>
        <v>14</v>
      </c>
      <c r="B1882" s="1" t="s">
        <v>659</v>
      </c>
      <c r="C1882" s="118" t="s">
        <v>385</v>
      </c>
      <c r="D1882" s="5" t="str">
        <f t="shared" si="30"/>
        <v>Manizales A.M66 Actividades auxiliares de las actividades de servicios financieros</v>
      </c>
      <c r="E1882" s="118" t="s">
        <v>2</v>
      </c>
      <c r="F1882" s="118" t="s">
        <v>77</v>
      </c>
      <c r="G1882" s="126">
        <v>0.18047046294341576</v>
      </c>
    </row>
    <row r="1883" spans="1:7" hidden="1">
      <c r="A1883" s="1">
        <f>COUNTIF($B$1:B1883,$A$1)</f>
        <v>14</v>
      </c>
      <c r="B1883" s="1" t="s">
        <v>660</v>
      </c>
      <c r="C1883" s="118" t="s">
        <v>385</v>
      </c>
      <c r="D1883" s="5" t="str">
        <f t="shared" si="30"/>
        <v>Manizales A.M69 Actividades jurídicas y de contabilidad</v>
      </c>
      <c r="E1883" s="118" t="s">
        <v>4</v>
      </c>
      <c r="F1883" s="118" t="s">
        <v>79</v>
      </c>
      <c r="G1883" s="126">
        <v>2.255582453535367</v>
      </c>
    </row>
    <row r="1884" spans="1:7" hidden="1">
      <c r="A1884" s="1">
        <f>COUNTIF($B$1:B1884,$A$1)</f>
        <v>14</v>
      </c>
      <c r="B1884" s="1" t="s">
        <v>660</v>
      </c>
      <c r="C1884" s="118" t="s">
        <v>385</v>
      </c>
      <c r="D1884" s="5" t="str">
        <f t="shared" si="30"/>
        <v>Manizales A.M70 Actividades de administración empresarial; actividades de consultoría de gestión</v>
      </c>
      <c r="E1884" s="118" t="s">
        <v>4</v>
      </c>
      <c r="F1884" s="118" t="s">
        <v>80</v>
      </c>
      <c r="G1884" s="126">
        <v>1.0570484192543343</v>
      </c>
    </row>
    <row r="1885" spans="1:7" hidden="1">
      <c r="A1885" s="1">
        <f>COUNTIF($B$1:B1885,$A$1)</f>
        <v>14</v>
      </c>
      <c r="B1885" s="1" t="s">
        <v>660</v>
      </c>
      <c r="C1885" s="118" t="s">
        <v>385</v>
      </c>
      <c r="D1885" s="5" t="str">
        <f t="shared" si="30"/>
        <v>Manizales A.M71 Actividades de arquitectura e ingeniería; ensayos y análisis técnicos</v>
      </c>
      <c r="E1885" s="118" t="s">
        <v>4</v>
      </c>
      <c r="F1885" s="118" t="s">
        <v>81</v>
      </c>
      <c r="G1885" s="126">
        <v>0.7686926809473803</v>
      </c>
    </row>
    <row r="1886" spans="1:7" hidden="1">
      <c r="A1886" s="1">
        <f>COUNTIF($B$1:B1886,$A$1)</f>
        <v>14</v>
      </c>
      <c r="B1886" s="1" t="s">
        <v>660</v>
      </c>
      <c r="C1886" s="118" t="s">
        <v>385</v>
      </c>
      <c r="D1886" s="5" t="str">
        <f t="shared" si="30"/>
        <v>Manizales A.M72 Investigación científica y desarrollo</v>
      </c>
      <c r="E1886" s="118" t="s">
        <v>4</v>
      </c>
      <c r="F1886" s="118" t="s">
        <v>82</v>
      </c>
      <c r="G1886" s="126">
        <v>0.16558143770990935</v>
      </c>
    </row>
    <row r="1887" spans="1:7" hidden="1">
      <c r="A1887" s="1">
        <f>COUNTIF($B$1:B1887,$A$1)</f>
        <v>14</v>
      </c>
      <c r="B1887" s="1" t="s">
        <v>660</v>
      </c>
      <c r="C1887" s="118" t="s">
        <v>385</v>
      </c>
      <c r="D1887" s="5" t="str">
        <f t="shared" si="30"/>
        <v>Manizales A.M73 Publicidad y estudios de mercado</v>
      </c>
      <c r="E1887" s="118" t="s">
        <v>4</v>
      </c>
      <c r="F1887" s="118" t="s">
        <v>83</v>
      </c>
      <c r="G1887" s="126">
        <v>1.2209256402139621</v>
      </c>
    </row>
    <row r="1888" spans="1:7" hidden="1">
      <c r="A1888" s="1">
        <f>COUNTIF($B$1:B1888,$A$1)</f>
        <v>14</v>
      </c>
      <c r="B1888" s="1" t="s">
        <v>660</v>
      </c>
      <c r="C1888" s="118" t="s">
        <v>385</v>
      </c>
      <c r="D1888" s="5" t="str">
        <f t="shared" si="30"/>
        <v>Manizales A.M74 Otras actividades profesionales, científicas y técnicas</v>
      </c>
      <c r="E1888" s="118" t="s">
        <v>4</v>
      </c>
      <c r="F1888" s="118" t="s">
        <v>84</v>
      </c>
      <c r="G1888" s="126">
        <v>0.82137569214420614</v>
      </c>
    </row>
    <row r="1889" spans="1:7" hidden="1">
      <c r="A1889" s="1">
        <f>COUNTIF($B$1:B1889,$A$1)</f>
        <v>14</v>
      </c>
      <c r="B1889" s="1" t="s">
        <v>660</v>
      </c>
      <c r="C1889" s="118" t="s">
        <v>385</v>
      </c>
      <c r="D1889" s="5" t="str">
        <f t="shared" si="30"/>
        <v>Manizales A.M75 Actividades veterinarias</v>
      </c>
      <c r="E1889" s="118" t="s">
        <v>4</v>
      </c>
      <c r="F1889" s="118" t="s">
        <v>85</v>
      </c>
      <c r="G1889" s="126">
        <v>0.28769036638676621</v>
      </c>
    </row>
    <row r="1890" spans="1:7" hidden="1">
      <c r="A1890" s="1">
        <f>COUNTIF($B$1:B1890,$A$1)</f>
        <v>14</v>
      </c>
      <c r="B1890" s="1" t="s">
        <v>660</v>
      </c>
      <c r="C1890" s="118" t="s">
        <v>385</v>
      </c>
      <c r="D1890" s="5" t="str">
        <f t="shared" si="30"/>
        <v>Manizales A.M77 Actividades de alquiler y arrendamiento</v>
      </c>
      <c r="E1890" s="118" t="s">
        <v>4</v>
      </c>
      <c r="F1890" s="118" t="s">
        <v>86</v>
      </c>
      <c r="G1890" s="126">
        <v>0.15891194502737011</v>
      </c>
    </row>
    <row r="1891" spans="1:7" hidden="1">
      <c r="A1891" s="1">
        <f>COUNTIF($B$1:B1891,$A$1)</f>
        <v>14</v>
      </c>
      <c r="B1891" s="1" t="s">
        <v>660</v>
      </c>
      <c r="C1891" s="118" t="s">
        <v>385</v>
      </c>
      <c r="D1891" s="5" t="str">
        <f t="shared" si="30"/>
        <v>Manizales A.M78 Actividades de empleo</v>
      </c>
      <c r="E1891" s="118" t="s">
        <v>4</v>
      </c>
      <c r="F1891" s="118" t="s">
        <v>87</v>
      </c>
      <c r="G1891" s="126">
        <v>0.22542960179349025</v>
      </c>
    </row>
    <row r="1892" spans="1:7" hidden="1">
      <c r="A1892" s="1">
        <f>COUNTIF($B$1:B1892,$A$1)</f>
        <v>14</v>
      </c>
      <c r="B1892" s="1" t="s">
        <v>660</v>
      </c>
      <c r="C1892" s="118" t="s">
        <v>385</v>
      </c>
      <c r="D1892" s="5" t="str">
        <f t="shared" si="30"/>
        <v>Manizales A.M79 Actividades de las agencias de viajes, operadores turísticos, servicios de reserva y actividades relacionadas</v>
      </c>
      <c r="E1892" s="118" t="s">
        <v>4</v>
      </c>
      <c r="F1892" s="118" t="s">
        <v>88</v>
      </c>
      <c r="G1892" s="126">
        <v>0.26618018325778237</v>
      </c>
    </row>
    <row r="1893" spans="1:7" hidden="1">
      <c r="A1893" s="1">
        <f>COUNTIF($B$1:B1893,$A$1)</f>
        <v>14</v>
      </c>
      <c r="B1893" s="1" t="s">
        <v>660</v>
      </c>
      <c r="C1893" s="118" t="s">
        <v>385</v>
      </c>
      <c r="D1893" s="5" t="str">
        <f t="shared" si="30"/>
        <v>Manizales A.M80 Actividades de seguridad e investigación privada</v>
      </c>
      <c r="E1893" s="118" t="s">
        <v>4</v>
      </c>
      <c r="F1893" s="118" t="s">
        <v>89</v>
      </c>
      <c r="G1893" s="126">
        <v>1.4595392248340178</v>
      </c>
    </row>
    <row r="1894" spans="1:7" hidden="1">
      <c r="A1894" s="1">
        <f>COUNTIF($B$1:B1894,$A$1)</f>
        <v>14</v>
      </c>
      <c r="B1894" s="1" t="s">
        <v>660</v>
      </c>
      <c r="C1894" s="118" t="s">
        <v>385</v>
      </c>
      <c r="D1894" s="5" t="str">
        <f t="shared" si="30"/>
        <v>Manizales A.M81 Actividades de servicios a edificios y paisajismo (jardines, zonas verdes)</v>
      </c>
      <c r="E1894" s="118" t="s">
        <v>4</v>
      </c>
      <c r="F1894" s="118" t="s">
        <v>90</v>
      </c>
      <c r="G1894" s="126">
        <v>3.7030912012786743</v>
      </c>
    </row>
    <row r="1895" spans="1:7" hidden="1">
      <c r="A1895" s="1">
        <f>COUNTIF($B$1:B1895,$A$1)</f>
        <v>14</v>
      </c>
      <c r="B1895" s="1" t="s">
        <v>660</v>
      </c>
      <c r="C1895" s="118" t="s">
        <v>385</v>
      </c>
      <c r="D1895" s="5" t="str">
        <f t="shared" si="30"/>
        <v>Manizales A.M82 Actividades administrativas y de apoyo de oficina y otras actividades de apoyo a las empresas</v>
      </c>
      <c r="E1895" s="118" t="s">
        <v>4</v>
      </c>
      <c r="F1895" s="118" t="s">
        <v>91</v>
      </c>
      <c r="G1895" s="126">
        <v>7.4859713043653482</v>
      </c>
    </row>
    <row r="1896" spans="1:7" hidden="1">
      <c r="A1896" s="1">
        <f>COUNTIF($B$1:B1896,$A$1)</f>
        <v>14</v>
      </c>
      <c r="B1896" s="1" t="s">
        <v>661</v>
      </c>
      <c r="C1896" s="118" t="s">
        <v>385</v>
      </c>
      <c r="D1896" s="5" t="str">
        <f t="shared" si="30"/>
        <v>Manizales A.M84 Administración pública y defensa; planes de seguridad social de afiliación obligatoria</v>
      </c>
      <c r="E1896" s="118" t="s">
        <v>5</v>
      </c>
      <c r="F1896" s="118" t="s">
        <v>92</v>
      </c>
      <c r="G1896" s="126">
        <v>7.8617041348361791</v>
      </c>
    </row>
    <row r="1897" spans="1:7" hidden="1">
      <c r="A1897" s="1">
        <f>COUNTIF($B$1:B1897,$A$1)</f>
        <v>14</v>
      </c>
      <c r="B1897" s="1" t="s">
        <v>661</v>
      </c>
      <c r="C1897" s="118" t="s">
        <v>385</v>
      </c>
      <c r="D1897" s="5" t="str">
        <f t="shared" si="30"/>
        <v>Manizales A.M85 Educación</v>
      </c>
      <c r="E1897" s="118" t="s">
        <v>5</v>
      </c>
      <c r="F1897" s="118" t="s">
        <v>93</v>
      </c>
      <c r="G1897" s="126">
        <v>11.276626867152753</v>
      </c>
    </row>
    <row r="1898" spans="1:7" hidden="1">
      <c r="A1898" s="1">
        <f>COUNTIF($B$1:B1898,$A$1)</f>
        <v>14</v>
      </c>
      <c r="B1898" s="1" t="s">
        <v>661</v>
      </c>
      <c r="C1898" s="118" t="s">
        <v>385</v>
      </c>
      <c r="D1898" s="5" t="str">
        <f t="shared" si="30"/>
        <v>Manizales A.M86 Actividades de atención de la salud humana</v>
      </c>
      <c r="E1898" s="118" t="s">
        <v>5</v>
      </c>
      <c r="F1898" s="118" t="s">
        <v>94</v>
      </c>
      <c r="G1898" s="126">
        <v>8.4172163135354054</v>
      </c>
    </row>
    <row r="1899" spans="1:7" hidden="1">
      <c r="A1899" s="1">
        <f>COUNTIF($B$1:B1899,$A$1)</f>
        <v>14</v>
      </c>
      <c r="B1899" s="1" t="s">
        <v>661</v>
      </c>
      <c r="C1899" s="118" t="s">
        <v>385</v>
      </c>
      <c r="D1899" s="5" t="str">
        <f t="shared" si="30"/>
        <v>Manizales A.M87 Actividades de atención residencial medicalizada</v>
      </c>
      <c r="E1899" s="118" t="s">
        <v>5</v>
      </c>
      <c r="F1899" s="118" t="s">
        <v>95</v>
      </c>
      <c r="G1899" s="126">
        <v>0.30685730170941417</v>
      </c>
    </row>
    <row r="1900" spans="1:7" hidden="1">
      <c r="A1900" s="1">
        <f>COUNTIF($B$1:B1900,$A$1)</f>
        <v>14</v>
      </c>
      <c r="B1900" s="1" t="s">
        <v>661</v>
      </c>
      <c r="C1900" s="118" t="s">
        <v>385</v>
      </c>
      <c r="D1900" s="5" t="str">
        <f t="shared" si="30"/>
        <v>Manizales A.M88 Actividades de asistencia social sin alojamiento</v>
      </c>
      <c r="E1900" s="118" t="s">
        <v>5</v>
      </c>
      <c r="F1900" s="118" t="s">
        <v>96</v>
      </c>
      <c r="G1900" s="126">
        <v>1.1746085634784205</v>
      </c>
    </row>
    <row r="1901" spans="1:7" hidden="1">
      <c r="A1901" s="1">
        <f>COUNTIF($B$1:B1901,$A$1)</f>
        <v>14</v>
      </c>
      <c r="B1901" s="1" t="s">
        <v>662</v>
      </c>
      <c r="C1901" s="118" t="s">
        <v>385</v>
      </c>
      <c r="D1901" s="5" t="str">
        <f t="shared" si="30"/>
        <v>Manizales A.M01 Agricultura, ganadería, caza y actividades de servicios conexas</v>
      </c>
      <c r="E1901" s="118" t="s">
        <v>6</v>
      </c>
      <c r="F1901" s="118" t="s">
        <v>19</v>
      </c>
      <c r="G1901" s="126">
        <v>1.6430929299039674</v>
      </c>
    </row>
    <row r="1902" spans="1:7" hidden="1">
      <c r="A1902" s="1">
        <f>COUNTIF($B$1:B1902,$A$1)</f>
        <v>14</v>
      </c>
      <c r="B1902" s="1" t="s">
        <v>662</v>
      </c>
      <c r="C1902" s="118" t="s">
        <v>385</v>
      </c>
      <c r="D1902" s="5" t="str">
        <f t="shared" si="30"/>
        <v>Manizales A.M02 Silvicultura y extracción de madera</v>
      </c>
      <c r="E1902" s="118" t="s">
        <v>6</v>
      </c>
      <c r="F1902" s="118" t="s">
        <v>20</v>
      </c>
      <c r="G1902" s="126">
        <v>9.7764290610019858E-2</v>
      </c>
    </row>
    <row r="1903" spans="1:7" hidden="1">
      <c r="A1903" s="1">
        <f>COUNTIF($B$1:B1903,$A$1)</f>
        <v>14</v>
      </c>
      <c r="B1903" s="1" t="s">
        <v>663</v>
      </c>
      <c r="C1903" s="118" t="s">
        <v>385</v>
      </c>
      <c r="D1903" s="5" t="str">
        <f t="shared" si="30"/>
        <v>Manizales A.M55 Alojamiento</v>
      </c>
      <c r="E1903" s="118" t="s">
        <v>7</v>
      </c>
      <c r="F1903" s="118" t="s">
        <v>67</v>
      </c>
      <c r="G1903" s="126">
        <v>1.502176846945712</v>
      </c>
    </row>
    <row r="1904" spans="1:7" hidden="1">
      <c r="A1904" s="1">
        <f>COUNTIF($B$1:B1904,$A$1)</f>
        <v>14</v>
      </c>
      <c r="B1904" s="1" t="s">
        <v>663</v>
      </c>
      <c r="C1904" s="118" t="s">
        <v>385</v>
      </c>
      <c r="D1904" s="5" t="str">
        <f t="shared" si="30"/>
        <v>Manizales A.M56 Actividades de servicios de comidas y bebidas</v>
      </c>
      <c r="E1904" s="118" t="s">
        <v>7</v>
      </c>
      <c r="F1904" s="118" t="s">
        <v>68</v>
      </c>
      <c r="G1904" s="126">
        <v>12.822770656920241</v>
      </c>
    </row>
    <row r="1905" spans="1:7" hidden="1">
      <c r="A1905" s="1">
        <f>COUNTIF($B$1:B1905,$A$1)</f>
        <v>14</v>
      </c>
      <c r="B1905" s="1" t="s">
        <v>664</v>
      </c>
      <c r="C1905" s="118" t="s">
        <v>385</v>
      </c>
      <c r="D1905" s="5" t="str">
        <f t="shared" si="30"/>
        <v>Manizales A.M45 Comercio, mantenimiento y reparación de vehículos automotores y motocicletas, sus partes, piezas y accesorios</v>
      </c>
      <c r="E1905" s="118" t="s">
        <v>8</v>
      </c>
      <c r="F1905" s="118" t="s">
        <v>59</v>
      </c>
      <c r="G1905" s="126">
        <v>5.2806466503506568</v>
      </c>
    </row>
    <row r="1906" spans="1:7" hidden="1">
      <c r="A1906" s="1">
        <f>COUNTIF($B$1:B1906,$A$1)</f>
        <v>14</v>
      </c>
      <c r="B1906" s="1" t="s">
        <v>664</v>
      </c>
      <c r="C1906" s="118" t="s">
        <v>385</v>
      </c>
      <c r="D1906" s="5" t="str">
        <f t="shared" si="30"/>
        <v>Manizales A.M46 Comercio al por mayor y en comisión o por contrata, excepto el comercio de vehículos automotores y motocicletas</v>
      </c>
      <c r="E1906" s="118" t="s">
        <v>8</v>
      </c>
      <c r="F1906" s="118" t="s">
        <v>60</v>
      </c>
      <c r="G1906" s="126">
        <v>3.6869007355344685</v>
      </c>
    </row>
    <row r="1907" spans="1:7" hidden="1">
      <c r="A1907" s="1">
        <f>COUNTIF($B$1:B1907,$A$1)</f>
        <v>14</v>
      </c>
      <c r="B1907" s="1" t="s">
        <v>664</v>
      </c>
      <c r="C1907" s="118" t="s">
        <v>385</v>
      </c>
      <c r="D1907" s="5" t="str">
        <f t="shared" si="30"/>
        <v>Manizales A.M47 Comercio al por menor (incluso el comercio al por menor de combustibles), excepto el de vehículos automotores y motocicletas</v>
      </c>
      <c r="E1907" s="118" t="s">
        <v>8</v>
      </c>
      <c r="F1907" s="118" t="s">
        <v>61</v>
      </c>
      <c r="G1907" s="126">
        <v>26.973938752731364</v>
      </c>
    </row>
    <row r="1908" spans="1:7" hidden="1">
      <c r="A1908" s="1">
        <f>COUNTIF($B$1:B1908,$A$1)</f>
        <v>14</v>
      </c>
      <c r="B1908" s="1" t="s">
        <v>665</v>
      </c>
      <c r="C1908" s="118" t="s">
        <v>385</v>
      </c>
      <c r="D1908" s="5" t="str">
        <f t="shared" si="30"/>
        <v>Manizales A.M41 Construcción de edificios</v>
      </c>
      <c r="E1908" s="118" t="s">
        <v>9</v>
      </c>
      <c r="F1908" s="118" t="s">
        <v>56</v>
      </c>
      <c r="G1908" s="126">
        <v>8.6095121690652441</v>
      </c>
    </row>
    <row r="1909" spans="1:7" hidden="1">
      <c r="A1909" s="1">
        <f>COUNTIF($B$1:B1909,$A$1)</f>
        <v>14</v>
      </c>
      <c r="B1909" s="1" t="s">
        <v>665</v>
      </c>
      <c r="C1909" s="118" t="s">
        <v>385</v>
      </c>
      <c r="D1909" s="5" t="str">
        <f t="shared" si="30"/>
        <v>Manizales A.M42 Obras de ingeniería civil</v>
      </c>
      <c r="E1909" s="118" t="s">
        <v>9</v>
      </c>
      <c r="F1909" s="118" t="s">
        <v>57</v>
      </c>
      <c r="G1909" s="126">
        <v>1.7929002235559304</v>
      </c>
    </row>
    <row r="1910" spans="1:7" hidden="1">
      <c r="A1910" s="1">
        <f>COUNTIF($B$1:B1910,$A$1)</f>
        <v>14</v>
      </c>
      <c r="B1910" s="1" t="s">
        <v>665</v>
      </c>
      <c r="C1910" s="118" t="s">
        <v>385</v>
      </c>
      <c r="D1910" s="5" t="str">
        <f t="shared" si="30"/>
        <v>Manizales A.M43 Actividades especializadas para la construcción de edificios y obras de ingeniería civil</v>
      </c>
      <c r="E1910" s="118" t="s">
        <v>9</v>
      </c>
      <c r="F1910" s="118" t="s">
        <v>58</v>
      </c>
      <c r="G1910" s="126">
        <v>4.3510699091806009</v>
      </c>
    </row>
    <row r="1911" spans="1:7" hidden="1">
      <c r="A1911" s="1">
        <f>COUNTIF($B$1:B1911,$A$1)</f>
        <v>14</v>
      </c>
      <c r="B1911" s="1" t="s">
        <v>666</v>
      </c>
      <c r="C1911" s="118" t="s">
        <v>385</v>
      </c>
      <c r="D1911" s="5" t="str">
        <f t="shared" si="30"/>
        <v>Manizales A.M05 Extracción de carbón de piedra y lignito</v>
      </c>
      <c r="E1911" s="118" t="s">
        <v>10</v>
      </c>
      <c r="F1911" s="118" t="s">
        <v>22</v>
      </c>
      <c r="G1911" s="126">
        <v>3.8369254602631873E-2</v>
      </c>
    </row>
    <row r="1912" spans="1:7" hidden="1">
      <c r="A1912" s="1">
        <f>COUNTIF($B$1:B1912,$A$1)</f>
        <v>14</v>
      </c>
      <c r="B1912" s="1" t="s">
        <v>666</v>
      </c>
      <c r="C1912" s="118" t="s">
        <v>385</v>
      </c>
      <c r="D1912" s="5" t="str">
        <f t="shared" si="30"/>
        <v>Manizales A.M06 Extracción de petróleo crudo y gas natural</v>
      </c>
      <c r="E1912" s="118" t="s">
        <v>10</v>
      </c>
      <c r="F1912" s="118" t="s">
        <v>23</v>
      </c>
      <c r="G1912" s="126">
        <v>5.138915332147833E-2</v>
      </c>
    </row>
    <row r="1913" spans="1:7" hidden="1">
      <c r="A1913" s="1">
        <f>COUNTIF($B$1:B1913,$A$1)</f>
        <v>14</v>
      </c>
      <c r="B1913" s="1" t="s">
        <v>666</v>
      </c>
      <c r="C1913" s="118" t="s">
        <v>385</v>
      </c>
      <c r="D1913" s="5" t="str">
        <f t="shared" si="30"/>
        <v>Manizales A.M07 Extracción de minerales metalíferos</v>
      </c>
      <c r="E1913" s="118" t="s">
        <v>10</v>
      </c>
      <c r="F1913" s="118" t="s">
        <v>24</v>
      </c>
      <c r="G1913" s="126">
        <v>8.1146093557532745E-2</v>
      </c>
    </row>
    <row r="1914" spans="1:7" hidden="1">
      <c r="A1914" s="1">
        <f>COUNTIF($B$1:B1914,$A$1)</f>
        <v>14</v>
      </c>
      <c r="B1914" s="1" t="s">
        <v>666</v>
      </c>
      <c r="C1914" s="118" t="s">
        <v>385</v>
      </c>
      <c r="D1914" s="5" t="str">
        <f t="shared" si="30"/>
        <v>Manizales A.M08 Extracción de otras minas y canteras</v>
      </c>
      <c r="E1914" s="118" t="s">
        <v>10</v>
      </c>
      <c r="F1914" s="118" t="s">
        <v>25</v>
      </c>
      <c r="G1914" s="126">
        <v>0.15865447368869201</v>
      </c>
    </row>
    <row r="1915" spans="1:7" hidden="1">
      <c r="A1915" s="1">
        <f>COUNTIF($B$1:B1915,$A$1)</f>
        <v>14</v>
      </c>
      <c r="B1915" s="1" t="s">
        <v>667</v>
      </c>
      <c r="C1915" s="118" t="s">
        <v>385</v>
      </c>
      <c r="D1915" s="5" t="str">
        <f t="shared" si="30"/>
        <v>Manizales A.M10 Elaboración de productos alimenticios</v>
      </c>
      <c r="E1915" s="118" t="s">
        <v>11</v>
      </c>
      <c r="F1915" s="118" t="s">
        <v>27</v>
      </c>
      <c r="G1915" s="126">
        <v>7.6771874043483956</v>
      </c>
    </row>
    <row r="1916" spans="1:7" hidden="1">
      <c r="A1916" s="1">
        <f>COUNTIF($B$1:B1916,$A$1)</f>
        <v>14</v>
      </c>
      <c r="B1916" s="1" t="s">
        <v>667</v>
      </c>
      <c r="C1916" s="118" t="s">
        <v>385</v>
      </c>
      <c r="D1916" s="5" t="str">
        <f t="shared" si="30"/>
        <v>Manizales A.M11 Elaboración de bebidas</v>
      </c>
      <c r="E1916" s="118" t="s">
        <v>11</v>
      </c>
      <c r="F1916" s="118" t="s">
        <v>28</v>
      </c>
      <c r="G1916" s="126">
        <v>0.51462765604216287</v>
      </c>
    </row>
    <row r="1917" spans="1:7" hidden="1">
      <c r="A1917" s="1">
        <f>COUNTIF($B$1:B1917,$A$1)</f>
        <v>14</v>
      </c>
      <c r="B1917" s="1" t="s">
        <v>667</v>
      </c>
      <c r="C1917" s="118" t="s">
        <v>385</v>
      </c>
      <c r="D1917" s="5" t="str">
        <f t="shared" si="30"/>
        <v>Manizales A.M12 Elaboración de productos de tabaco</v>
      </c>
      <c r="E1917" s="118" t="s">
        <v>11</v>
      </c>
      <c r="F1917" s="118" t="s">
        <v>29</v>
      </c>
      <c r="G1917" s="126">
        <v>5.5569796764182729E-2</v>
      </c>
    </row>
    <row r="1918" spans="1:7" hidden="1">
      <c r="A1918" s="1">
        <f>COUNTIF($B$1:B1918,$A$1)</f>
        <v>14</v>
      </c>
      <c r="B1918" s="1" t="s">
        <v>667</v>
      </c>
      <c r="C1918" s="118" t="s">
        <v>385</v>
      </c>
      <c r="D1918" s="5" t="str">
        <f t="shared" si="30"/>
        <v>Manizales A.M13 Fabricación de productos textiles</v>
      </c>
      <c r="E1918" s="118" t="s">
        <v>11</v>
      </c>
      <c r="F1918" s="118" t="s">
        <v>30</v>
      </c>
      <c r="G1918" s="126">
        <v>0.4736307580710426</v>
      </c>
    </row>
    <row r="1919" spans="1:7" hidden="1">
      <c r="A1919" s="1">
        <f>COUNTIF($B$1:B1919,$A$1)</f>
        <v>14</v>
      </c>
      <c r="B1919" s="1" t="s">
        <v>667</v>
      </c>
      <c r="C1919" s="118" t="s">
        <v>385</v>
      </c>
      <c r="D1919" s="5" t="str">
        <f t="shared" si="30"/>
        <v>Manizales A.M14 Confección de prendas de vestir</v>
      </c>
      <c r="E1919" s="118" t="s">
        <v>11</v>
      </c>
      <c r="F1919" s="118" t="s">
        <v>31</v>
      </c>
      <c r="G1919" s="126">
        <v>3.1786822152811074</v>
      </c>
    </row>
    <row r="1920" spans="1:7" hidden="1">
      <c r="A1920" s="1">
        <f>COUNTIF($B$1:B1920,$A$1)</f>
        <v>14</v>
      </c>
      <c r="B1920" s="1" t="s">
        <v>667</v>
      </c>
      <c r="C1920" s="118" t="s">
        <v>385</v>
      </c>
      <c r="D1920" s="5" t="str">
        <f t="shared" si="30"/>
        <v>Manizales A.M15 Curtido y recurtido de cueros; fabricación de calzado; fabricación de artículos de viaje, maletas, bolsos de mano y artículos similares, y fabricación de artículos de talabartería y guarnicionería; adobo y teñido de pieles</v>
      </c>
      <c r="E1920" s="118" t="s">
        <v>11</v>
      </c>
      <c r="F1920" s="118" t="s">
        <v>32</v>
      </c>
      <c r="G1920" s="126">
        <v>1.2324935787999363</v>
      </c>
    </row>
    <row r="1921" spans="1:7" hidden="1">
      <c r="A1921" s="1">
        <f>COUNTIF($B$1:B1921,$A$1)</f>
        <v>14</v>
      </c>
      <c r="B1921" s="1" t="s">
        <v>667</v>
      </c>
      <c r="C1921" s="118" t="s">
        <v>385</v>
      </c>
      <c r="D1921" s="5" t="str">
        <f t="shared" si="30"/>
        <v>Manizales A.M16 Transformación de la madera y fabricación de productos de madera y de corcho, excepto muebles; fabricación de artículos de cestería y espartería</v>
      </c>
      <c r="E1921" s="118" t="s">
        <v>11</v>
      </c>
      <c r="F1921" s="118" t="s">
        <v>33</v>
      </c>
      <c r="G1921" s="126">
        <v>0.25053132374777864</v>
      </c>
    </row>
    <row r="1922" spans="1:7" hidden="1">
      <c r="A1922" s="1">
        <f>COUNTIF($B$1:B1922,$A$1)</f>
        <v>14</v>
      </c>
      <c r="B1922" s="1" t="s">
        <v>667</v>
      </c>
      <c r="C1922" s="118" t="s">
        <v>385</v>
      </c>
      <c r="D1922" s="5" t="str">
        <f t="shared" si="30"/>
        <v>Manizales A.M17 Fabricación de papel, cartón y productos de papel y cartón</v>
      </c>
      <c r="E1922" s="118" t="s">
        <v>11</v>
      </c>
      <c r="F1922" s="118" t="s">
        <v>34</v>
      </c>
      <c r="G1922" s="126">
        <v>4.6436268688677375E-2</v>
      </c>
    </row>
    <row r="1923" spans="1:7" hidden="1">
      <c r="A1923" s="1">
        <f>COUNTIF($B$1:B1923,$A$1)</f>
        <v>14</v>
      </c>
      <c r="B1923" s="1" t="s">
        <v>667</v>
      </c>
      <c r="C1923" s="118" t="s">
        <v>385</v>
      </c>
      <c r="D1923" s="5" t="str">
        <f t="shared" si="30"/>
        <v>Manizales A.M18 Actividades de impresión y de producción de copias a partir de grabaciones originales</v>
      </c>
      <c r="E1923" s="118" t="s">
        <v>11</v>
      </c>
      <c r="F1923" s="118" t="s">
        <v>35</v>
      </c>
      <c r="G1923" s="126">
        <v>0.32616392683695383</v>
      </c>
    </row>
    <row r="1924" spans="1:7" hidden="1">
      <c r="A1924" s="1">
        <f>COUNTIF($B$1:B1924,$A$1)</f>
        <v>14</v>
      </c>
      <c r="B1924" s="1" t="s">
        <v>667</v>
      </c>
      <c r="C1924" s="118" t="s">
        <v>385</v>
      </c>
      <c r="D1924" s="5" t="str">
        <f t="shared" si="30"/>
        <v>Manizales A.M20 Fabricación de sustancias y productos químicos</v>
      </c>
      <c r="E1924" s="118" t="s">
        <v>11</v>
      </c>
      <c r="F1924" s="118" t="s">
        <v>37</v>
      </c>
      <c r="G1924" s="126">
        <v>0.99746298932822774</v>
      </c>
    </row>
    <row r="1925" spans="1:7" hidden="1">
      <c r="A1925" s="1">
        <f>COUNTIF($B$1:B1925,$A$1)</f>
        <v>14</v>
      </c>
      <c r="B1925" s="1" t="s">
        <v>667</v>
      </c>
      <c r="C1925" s="118" t="s">
        <v>385</v>
      </c>
      <c r="D1925" s="5" t="str">
        <f t="shared" si="30"/>
        <v>Manizales A.M21 Fabricación de productos farmacéuticos, sustancias químicas medicinales y productos botánicos de uso farmacéutico</v>
      </c>
      <c r="E1925" s="118" t="s">
        <v>11</v>
      </c>
      <c r="F1925" s="118" t="s">
        <v>38</v>
      </c>
      <c r="G1925" s="126">
        <v>5.2408941892741881E-2</v>
      </c>
    </row>
    <row r="1926" spans="1:7" hidden="1">
      <c r="A1926" s="1">
        <f>COUNTIF($B$1:B1926,$A$1)</f>
        <v>14</v>
      </c>
      <c r="B1926" s="1" t="s">
        <v>667</v>
      </c>
      <c r="C1926" s="118" t="s">
        <v>385</v>
      </c>
      <c r="D1926" s="5" t="str">
        <f t="shared" si="30"/>
        <v>Manizales A.M22 Fabricación de productos de caucho y de plástico</v>
      </c>
      <c r="E1926" s="118" t="s">
        <v>11</v>
      </c>
      <c r="F1926" s="118" t="s">
        <v>39</v>
      </c>
      <c r="G1926" s="126">
        <v>1.3499066929133579</v>
      </c>
    </row>
    <row r="1927" spans="1:7" hidden="1">
      <c r="A1927" s="1">
        <f>COUNTIF($B$1:B1927,$A$1)</f>
        <v>14</v>
      </c>
      <c r="B1927" s="1" t="s">
        <v>667</v>
      </c>
      <c r="C1927" s="118" t="s">
        <v>385</v>
      </c>
      <c r="D1927" s="5" t="str">
        <f t="shared" ref="D1927:D1990" si="31">C1927&amp;F1927</f>
        <v>Manizales A.M23 Fabricación de otros productos minerales no metálicos</v>
      </c>
      <c r="E1927" s="118" t="s">
        <v>11</v>
      </c>
      <c r="F1927" s="118" t="s">
        <v>40</v>
      </c>
      <c r="G1927" s="126">
        <v>1.0731173541376371</v>
      </c>
    </row>
    <row r="1928" spans="1:7" hidden="1">
      <c r="A1928" s="1">
        <f>COUNTIF($B$1:B1928,$A$1)</f>
        <v>14</v>
      </c>
      <c r="B1928" s="1" t="s">
        <v>667</v>
      </c>
      <c r="C1928" s="118" t="s">
        <v>385</v>
      </c>
      <c r="D1928" s="5" t="str">
        <f t="shared" si="31"/>
        <v>Manizales A.M24 Fabricación de productos metalúrgicos básicos</v>
      </c>
      <c r="E1928" s="118" t="s">
        <v>11</v>
      </c>
      <c r="F1928" s="118" t="s">
        <v>41</v>
      </c>
      <c r="G1928" s="126">
        <v>0.96033619130898851</v>
      </c>
    </row>
    <row r="1929" spans="1:7" hidden="1">
      <c r="A1929" s="1">
        <f>COUNTIF($B$1:B1929,$A$1)</f>
        <v>14</v>
      </c>
      <c r="B1929" s="1" t="s">
        <v>667</v>
      </c>
      <c r="C1929" s="118" t="s">
        <v>385</v>
      </c>
      <c r="D1929" s="5" t="str">
        <f t="shared" si="31"/>
        <v>Manizales A.M25 Fabricación de productos elaborados de metal, excepto maquinaria y equipo</v>
      </c>
      <c r="E1929" s="118" t="s">
        <v>11</v>
      </c>
      <c r="F1929" s="118" t="s">
        <v>42</v>
      </c>
      <c r="G1929" s="126">
        <v>4.0548157848297404</v>
      </c>
    </row>
    <row r="1930" spans="1:7" hidden="1">
      <c r="A1930" s="1">
        <f>COUNTIF($B$1:B1930,$A$1)</f>
        <v>14</v>
      </c>
      <c r="B1930" s="1" t="s">
        <v>667</v>
      </c>
      <c r="C1930" s="118" t="s">
        <v>385</v>
      </c>
      <c r="D1930" s="5" t="str">
        <f t="shared" si="31"/>
        <v>Manizales A.M26 Fabricación de productos informáticos, electrónicos y ópticos</v>
      </c>
      <c r="E1930" s="118" t="s">
        <v>11</v>
      </c>
      <c r="F1930" s="118" t="s">
        <v>43</v>
      </c>
      <c r="G1930" s="126">
        <v>6.648964798920512E-2</v>
      </c>
    </row>
    <row r="1931" spans="1:7" hidden="1">
      <c r="A1931" s="1">
        <f>COUNTIF($B$1:B1931,$A$1)</f>
        <v>14</v>
      </c>
      <c r="B1931" s="1" t="s">
        <v>667</v>
      </c>
      <c r="C1931" s="118" t="s">
        <v>385</v>
      </c>
      <c r="D1931" s="5" t="str">
        <f t="shared" si="31"/>
        <v>Manizales A.M27 Fabricación de aparatos y equipo eléctrico</v>
      </c>
      <c r="E1931" s="118" t="s">
        <v>11</v>
      </c>
      <c r="F1931" s="118" t="s">
        <v>44</v>
      </c>
      <c r="G1931" s="126">
        <v>1.265516508967258</v>
      </c>
    </row>
    <row r="1932" spans="1:7" hidden="1">
      <c r="A1932" s="1">
        <f>COUNTIF($B$1:B1932,$A$1)</f>
        <v>14</v>
      </c>
      <c r="B1932" s="1" t="s">
        <v>667</v>
      </c>
      <c r="C1932" s="118" t="s">
        <v>385</v>
      </c>
      <c r="D1932" s="5" t="str">
        <f t="shared" si="31"/>
        <v>Manizales A.M28 Fabricación de maquinaria y equipo n.c.p.</v>
      </c>
      <c r="E1932" s="118" t="s">
        <v>11</v>
      </c>
      <c r="F1932" s="118" t="s">
        <v>45</v>
      </c>
      <c r="G1932" s="126">
        <v>0.25994426018087996</v>
      </c>
    </row>
    <row r="1933" spans="1:7" hidden="1">
      <c r="A1933" s="1">
        <f>COUNTIF($B$1:B1933,$A$1)</f>
        <v>14</v>
      </c>
      <c r="B1933" s="1" t="s">
        <v>667</v>
      </c>
      <c r="C1933" s="118" t="s">
        <v>385</v>
      </c>
      <c r="D1933" s="5" t="str">
        <f t="shared" si="31"/>
        <v>Manizales A.M29 Fabricación de vehículos automotores, remolques y semirremolques</v>
      </c>
      <c r="E1933" s="118" t="s">
        <v>11</v>
      </c>
      <c r="F1933" s="118" t="s">
        <v>46</v>
      </c>
      <c r="G1933" s="126">
        <v>0.39607760283697874</v>
      </c>
    </row>
    <row r="1934" spans="1:7" hidden="1">
      <c r="A1934" s="1">
        <f>COUNTIF($B$1:B1934,$A$1)</f>
        <v>14</v>
      </c>
      <c r="B1934" s="1" t="s">
        <v>667</v>
      </c>
      <c r="C1934" s="118" t="s">
        <v>385</v>
      </c>
      <c r="D1934" s="5" t="str">
        <f t="shared" si="31"/>
        <v>Manizales A.M30 Fabricación de otros tipos de equipo de transporte</v>
      </c>
      <c r="E1934" s="118" t="s">
        <v>11</v>
      </c>
      <c r="F1934" s="118" t="s">
        <v>47</v>
      </c>
      <c r="G1934" s="126">
        <v>0.13080184338149942</v>
      </c>
    </row>
    <row r="1935" spans="1:7" hidden="1">
      <c r="A1935" s="1">
        <f>COUNTIF($B$1:B1935,$A$1)</f>
        <v>14</v>
      </c>
      <c r="B1935" s="1" t="s">
        <v>667</v>
      </c>
      <c r="C1935" s="118" t="s">
        <v>385</v>
      </c>
      <c r="D1935" s="5" t="str">
        <f t="shared" si="31"/>
        <v>Manizales A.M31 Fabricación de muebles, colchones y somieres</v>
      </c>
      <c r="E1935" s="118" t="s">
        <v>11</v>
      </c>
      <c r="F1935" s="118" t="s">
        <v>48</v>
      </c>
      <c r="G1935" s="126">
        <v>1.2522738778823117</v>
      </c>
    </row>
    <row r="1936" spans="1:7" hidden="1">
      <c r="A1936" s="1">
        <f>COUNTIF($B$1:B1936,$A$1)</f>
        <v>14</v>
      </c>
      <c r="B1936" s="1" t="s">
        <v>667</v>
      </c>
      <c r="C1936" s="118" t="s">
        <v>385</v>
      </c>
      <c r="D1936" s="5" t="str">
        <f t="shared" si="31"/>
        <v>Manizales A.M32 Otras industrias manufactureras</v>
      </c>
      <c r="E1936" s="118" t="s">
        <v>11</v>
      </c>
      <c r="F1936" s="118" t="s">
        <v>49</v>
      </c>
      <c r="G1936" s="126">
        <v>0.85345695243259134</v>
      </c>
    </row>
    <row r="1937" spans="1:7" hidden="1">
      <c r="A1937" s="1">
        <f>COUNTIF($B$1:B1937,$A$1)</f>
        <v>14</v>
      </c>
      <c r="B1937" s="1" t="s">
        <v>667</v>
      </c>
      <c r="C1937" s="118" t="s">
        <v>385</v>
      </c>
      <c r="D1937" s="5" t="str">
        <f t="shared" si="31"/>
        <v>Manizales A.M33 Instalación, mantenimiento y reparación especializado de maquinaria y equipo</v>
      </c>
      <c r="E1937" s="118" t="s">
        <v>11</v>
      </c>
      <c r="F1937" s="118" t="s">
        <v>50</v>
      </c>
      <c r="G1937" s="126">
        <v>0.57544246232191765</v>
      </c>
    </row>
    <row r="1938" spans="1:7" hidden="1">
      <c r="A1938" s="1">
        <f>COUNTIF($B$1:B1938,$A$1)</f>
        <v>14</v>
      </c>
      <c r="B1938" s="1" t="s">
        <v>668</v>
      </c>
      <c r="C1938" s="118" t="s">
        <v>385</v>
      </c>
      <c r="D1938" s="5" t="str">
        <f t="shared" si="31"/>
        <v>Manizales A.M58 Actividades de edición</v>
      </c>
      <c r="E1938" s="118" t="s">
        <v>12</v>
      </c>
      <c r="F1938" s="118" t="s">
        <v>69</v>
      </c>
      <c r="G1938" s="126">
        <v>0.40072373379907744</v>
      </c>
    </row>
    <row r="1939" spans="1:7" hidden="1">
      <c r="A1939" s="1">
        <f>COUNTIF($B$1:B1939,$A$1)</f>
        <v>14</v>
      </c>
      <c r="B1939" s="1" t="s">
        <v>668</v>
      </c>
      <c r="C1939" s="118" t="s">
        <v>385</v>
      </c>
      <c r="D1939" s="5" t="str">
        <f t="shared" si="31"/>
        <v>Manizales A.M59 Actividades cinematográficas, de video y producción de programas de televisión, grabación de sonido y edición de música</v>
      </c>
      <c r="E1939" s="118" t="s">
        <v>12</v>
      </c>
      <c r="F1939" s="118" t="s">
        <v>70</v>
      </c>
      <c r="G1939" s="126">
        <v>9.9722776958185891E-2</v>
      </c>
    </row>
    <row r="1940" spans="1:7" hidden="1">
      <c r="A1940" s="1">
        <f>COUNTIF($B$1:B1940,$A$1)</f>
        <v>14</v>
      </c>
      <c r="B1940" s="1" t="s">
        <v>668</v>
      </c>
      <c r="C1940" s="118" t="s">
        <v>385</v>
      </c>
      <c r="D1940" s="5" t="str">
        <f t="shared" si="31"/>
        <v>Manizales A.M60 Actividades de programación, transmisión y/o difusión</v>
      </c>
      <c r="E1940" s="118" t="s">
        <v>12</v>
      </c>
      <c r="F1940" s="118" t="s">
        <v>71</v>
      </c>
      <c r="G1940" s="126">
        <v>0.22657596846611563</v>
      </c>
    </row>
    <row r="1941" spans="1:7" hidden="1">
      <c r="A1941" s="1">
        <f>COUNTIF($B$1:B1941,$A$1)</f>
        <v>14</v>
      </c>
      <c r="B1941" s="1" t="s">
        <v>668</v>
      </c>
      <c r="C1941" s="118" t="s">
        <v>385</v>
      </c>
      <c r="D1941" s="5" t="str">
        <f t="shared" si="31"/>
        <v>Manizales A.M61 Telecomunicaciones</v>
      </c>
      <c r="E1941" s="118" t="s">
        <v>12</v>
      </c>
      <c r="F1941" s="118" t="s">
        <v>72</v>
      </c>
      <c r="G1941" s="126">
        <v>1.1513012055109888</v>
      </c>
    </row>
    <row r="1942" spans="1:7" hidden="1">
      <c r="A1942" s="1">
        <f>COUNTIF($B$1:B1942,$A$1)</f>
        <v>14</v>
      </c>
      <c r="B1942" s="1" t="s">
        <v>668</v>
      </c>
      <c r="C1942" s="118" t="s">
        <v>385</v>
      </c>
      <c r="D1942" s="5" t="str">
        <f t="shared" si="31"/>
        <v>Manizales A.M62 Desarrollo de sistemas informáticos (planificación, análisis, diseño, programación, pruebas), consultoría informática y actividades relacionadas</v>
      </c>
      <c r="E1942" s="118" t="s">
        <v>12</v>
      </c>
      <c r="F1942" s="118" t="s">
        <v>73</v>
      </c>
      <c r="G1942" s="126">
        <v>1.0522104333213416</v>
      </c>
    </row>
    <row r="1943" spans="1:7" hidden="1">
      <c r="A1943" s="1">
        <f>COUNTIF($B$1:B1943,$A$1)</f>
        <v>14</v>
      </c>
      <c r="B1943" s="1" t="s">
        <v>668</v>
      </c>
      <c r="C1943" s="118" t="s">
        <v>385</v>
      </c>
      <c r="D1943" s="5" t="str">
        <f t="shared" si="31"/>
        <v>Manizales A.M63 Actividades de servicios de información</v>
      </c>
      <c r="E1943" s="118" t="s">
        <v>12</v>
      </c>
      <c r="F1943" s="118" t="s">
        <v>74</v>
      </c>
      <c r="G1943" s="126">
        <v>7.0524662421866433E-2</v>
      </c>
    </row>
    <row r="1944" spans="1:7" hidden="1">
      <c r="A1944" s="1">
        <f>COUNTIF($B$1:B1944,$A$1)</f>
        <v>14</v>
      </c>
      <c r="B1944" s="1" t="s">
        <v>669</v>
      </c>
      <c r="C1944" s="118" t="s">
        <v>385</v>
      </c>
      <c r="D1944" s="5" t="str">
        <f t="shared" si="31"/>
        <v>Manizales A.M35 Suministro de electricidad, gas, vapor y aire acondicionado</v>
      </c>
      <c r="E1944" s="118" t="s">
        <v>14</v>
      </c>
      <c r="F1944" s="118" t="s">
        <v>51</v>
      </c>
      <c r="G1944" s="126">
        <v>1.2537484544351352</v>
      </c>
    </row>
    <row r="1945" spans="1:7" hidden="1">
      <c r="A1945" s="1">
        <f>COUNTIF($B$1:B1945,$A$1)</f>
        <v>14</v>
      </c>
      <c r="B1945" s="1" t="s">
        <v>669</v>
      </c>
      <c r="C1945" s="118" t="s">
        <v>385</v>
      </c>
      <c r="D1945" s="5" t="str">
        <f t="shared" si="31"/>
        <v>Manizales A.M36 Captación, tratamiento y distribución de agua</v>
      </c>
      <c r="E1945" s="118" t="s">
        <v>14</v>
      </c>
      <c r="F1945" s="118" t="s">
        <v>52</v>
      </c>
      <c r="G1945" s="126">
        <v>0.50203385027584935</v>
      </c>
    </row>
    <row r="1946" spans="1:7" hidden="1">
      <c r="A1946" s="1">
        <f>COUNTIF($B$1:B1946,$A$1)</f>
        <v>14</v>
      </c>
      <c r="B1946" s="1" t="s">
        <v>669</v>
      </c>
      <c r="C1946" s="118" t="s">
        <v>385</v>
      </c>
      <c r="D1946" s="5" t="str">
        <f t="shared" si="31"/>
        <v>Manizales A.M37 Evacuación y tratamiento de aguas residuales</v>
      </c>
      <c r="E1946" s="118" t="s">
        <v>14</v>
      </c>
      <c r="F1946" s="118" t="s">
        <v>53</v>
      </c>
      <c r="G1946" s="126">
        <v>4.3827153640535868E-2</v>
      </c>
    </row>
    <row r="1947" spans="1:7" hidden="1">
      <c r="A1947" s="1">
        <f>COUNTIF($B$1:B1947,$A$1)</f>
        <v>14</v>
      </c>
      <c r="B1947" s="1" t="s">
        <v>669</v>
      </c>
      <c r="C1947" s="118" t="s">
        <v>385</v>
      </c>
      <c r="D1947" s="5" t="str">
        <f t="shared" si="31"/>
        <v>Manizales A.M38 Recolección, tratamiento y disposición de desechos, recuperación de materiales</v>
      </c>
      <c r="E1947" s="118" t="s">
        <v>14</v>
      </c>
      <c r="F1947" s="118" t="s">
        <v>54</v>
      </c>
      <c r="G1947" s="126">
        <v>1.1911548956155862</v>
      </c>
    </row>
    <row r="1948" spans="1:7" hidden="1">
      <c r="A1948" s="1">
        <f>COUNTIF($B$1:B1948,$A$1)</f>
        <v>14</v>
      </c>
      <c r="B1948" s="1" t="s">
        <v>670</v>
      </c>
      <c r="C1948" s="118" t="s">
        <v>385</v>
      </c>
      <c r="D1948" s="5" t="str">
        <f t="shared" si="31"/>
        <v>Manizales A.M49 Transporte terrestre; transporte por tuberías</v>
      </c>
      <c r="E1948" s="118" t="s">
        <v>15</v>
      </c>
      <c r="F1948" s="118" t="s">
        <v>62</v>
      </c>
      <c r="G1948" s="126">
        <v>9.2933233778682318</v>
      </c>
    </row>
    <row r="1949" spans="1:7" hidden="1">
      <c r="A1949" s="1">
        <f>COUNTIF($B$1:B1949,$A$1)</f>
        <v>14</v>
      </c>
      <c r="B1949" s="1" t="s">
        <v>670</v>
      </c>
      <c r="C1949" s="118" t="s">
        <v>385</v>
      </c>
      <c r="D1949" s="5" t="str">
        <f t="shared" si="31"/>
        <v>Manizales A.M51 Transporte aéreo</v>
      </c>
      <c r="E1949" s="118" t="s">
        <v>15</v>
      </c>
      <c r="F1949" s="118" t="s">
        <v>64</v>
      </c>
      <c r="G1949" s="126">
        <v>0.10959859519507226</v>
      </c>
    </row>
    <row r="1950" spans="1:7" hidden="1">
      <c r="A1950" s="1">
        <f>COUNTIF($B$1:B1950,$A$1)</f>
        <v>14</v>
      </c>
      <c r="B1950" s="1" t="s">
        <v>670</v>
      </c>
      <c r="C1950" s="118" t="s">
        <v>385</v>
      </c>
      <c r="D1950" s="5" t="str">
        <f t="shared" si="31"/>
        <v>Manizales A.M52 Almacenamiento y actividades complementarias al transporte</v>
      </c>
      <c r="E1950" s="118" t="s">
        <v>15</v>
      </c>
      <c r="F1950" s="118" t="s">
        <v>65</v>
      </c>
      <c r="G1950" s="126">
        <v>1.8748284574204459</v>
      </c>
    </row>
    <row r="1951" spans="1:7" hidden="1">
      <c r="A1951" s="1">
        <f>COUNTIF($B$1:B1951,$A$1)</f>
        <v>14</v>
      </c>
      <c r="B1951" s="1" t="s">
        <v>670</v>
      </c>
      <c r="C1951" s="118" t="s">
        <v>385</v>
      </c>
      <c r="D1951" s="5" t="str">
        <f t="shared" si="31"/>
        <v>Manizales A.M53 Correo y servicios de mensajería</v>
      </c>
      <c r="E1951" s="118" t="s">
        <v>15</v>
      </c>
      <c r="F1951" s="118" t="s">
        <v>66</v>
      </c>
      <c r="G1951" s="126">
        <v>0.43905050202005313</v>
      </c>
    </row>
    <row r="1952" spans="1:7" hidden="1">
      <c r="A1952" s="1">
        <f>COUNTIF($B$1:B1952,$A$1)</f>
        <v>14</v>
      </c>
      <c r="B1952" s="1" t="s">
        <v>671</v>
      </c>
      <c r="C1952" s="118" t="s">
        <v>386</v>
      </c>
      <c r="D1952" s="5" t="str">
        <f t="shared" si="31"/>
        <v>Florencia68 Actividades inmobiliarias</v>
      </c>
      <c r="E1952" s="118" t="s">
        <v>3</v>
      </c>
      <c r="F1952" s="118" t="s">
        <v>78</v>
      </c>
      <c r="G1952" s="126">
        <v>0.26627099975766244</v>
      </c>
    </row>
    <row r="1953" spans="1:7" hidden="1">
      <c r="A1953" s="1">
        <f>COUNTIF($B$1:B1953,$A$1)</f>
        <v>14</v>
      </c>
      <c r="B1953" s="1" t="s">
        <v>672</v>
      </c>
      <c r="C1953" s="118" t="s">
        <v>386</v>
      </c>
      <c r="D1953" s="5" t="str">
        <f t="shared" si="31"/>
        <v>Florencia90 Actividades creativas, artísticas y de entretenimiento</v>
      </c>
      <c r="E1953" s="118" t="s">
        <v>1</v>
      </c>
      <c r="F1953" s="118" t="s">
        <v>97</v>
      </c>
      <c r="G1953" s="126">
        <v>0.18287638991574598</v>
      </c>
    </row>
    <row r="1954" spans="1:7" hidden="1">
      <c r="A1954" s="1">
        <f>COUNTIF($B$1:B1954,$A$1)</f>
        <v>14</v>
      </c>
      <c r="B1954" s="1" t="s">
        <v>672</v>
      </c>
      <c r="C1954" s="118" t="s">
        <v>386</v>
      </c>
      <c r="D1954" s="5" t="str">
        <f t="shared" si="31"/>
        <v>Florencia91 Actividades de bibliotecas, archivos, museos y otras actividades culturales</v>
      </c>
      <c r="E1954" s="118" t="s">
        <v>1</v>
      </c>
      <c r="F1954" s="118" t="s">
        <v>98</v>
      </c>
      <c r="G1954" s="126">
        <v>2.606234752911513E-2</v>
      </c>
    </row>
    <row r="1955" spans="1:7" hidden="1">
      <c r="A1955" s="1">
        <f>COUNTIF($B$1:B1955,$A$1)</f>
        <v>14</v>
      </c>
      <c r="B1955" s="1" t="s">
        <v>672</v>
      </c>
      <c r="C1955" s="118" t="s">
        <v>386</v>
      </c>
      <c r="D1955" s="5" t="str">
        <f t="shared" si="31"/>
        <v>Florencia92 Actividades de juegos de azar y apuestas</v>
      </c>
      <c r="E1955" s="118" t="s">
        <v>1</v>
      </c>
      <c r="F1955" s="118" t="s">
        <v>99</v>
      </c>
      <c r="G1955" s="126">
        <v>0.22291036680459073</v>
      </c>
    </row>
    <row r="1956" spans="1:7" hidden="1">
      <c r="A1956" s="1">
        <f>COUNTIF($B$1:B1956,$A$1)</f>
        <v>14</v>
      </c>
      <c r="B1956" s="1" t="s">
        <v>672</v>
      </c>
      <c r="C1956" s="118" t="s">
        <v>386</v>
      </c>
      <c r="D1956" s="5" t="str">
        <f t="shared" si="31"/>
        <v>Florencia93 Actividades deportivas y actividades recreativas y de esparcimiento</v>
      </c>
      <c r="E1956" s="118" t="s">
        <v>1</v>
      </c>
      <c r="F1956" s="118" t="s">
        <v>100</v>
      </c>
      <c r="G1956" s="126">
        <v>0.19294690723554325</v>
      </c>
    </row>
    <row r="1957" spans="1:7" hidden="1">
      <c r="A1957" s="1">
        <f>COUNTIF($B$1:B1957,$A$1)</f>
        <v>14</v>
      </c>
      <c r="B1957" s="1" t="s">
        <v>672</v>
      </c>
      <c r="C1957" s="118" t="s">
        <v>386</v>
      </c>
      <c r="D1957" s="5" t="str">
        <f t="shared" si="31"/>
        <v>Florencia94 Actividades de asociaciones</v>
      </c>
      <c r="E1957" s="118" t="s">
        <v>1</v>
      </c>
      <c r="F1957" s="118" t="s">
        <v>101</v>
      </c>
      <c r="G1957" s="126">
        <v>0.91721412249953171</v>
      </c>
    </row>
    <row r="1958" spans="1:7" hidden="1">
      <c r="A1958" s="1">
        <f>COUNTIF($B$1:B1958,$A$1)</f>
        <v>14</v>
      </c>
      <c r="B1958" s="1" t="s">
        <v>672</v>
      </c>
      <c r="C1958" s="118" t="s">
        <v>386</v>
      </c>
      <c r="D1958" s="5" t="str">
        <f t="shared" si="31"/>
        <v>Florencia95 Mantenimiento y reparación de computadores, efectos personales y enseres domésticos</v>
      </c>
      <c r="E1958" s="118" t="s">
        <v>1</v>
      </c>
      <c r="F1958" s="118" t="s">
        <v>102</v>
      </c>
      <c r="G1958" s="126">
        <v>0.87271077050365153</v>
      </c>
    </row>
    <row r="1959" spans="1:7" hidden="1">
      <c r="A1959" s="1">
        <f>COUNTIF($B$1:B1959,$A$1)</f>
        <v>14</v>
      </c>
      <c r="B1959" s="1" t="s">
        <v>672</v>
      </c>
      <c r="C1959" s="118" t="s">
        <v>386</v>
      </c>
      <c r="D1959" s="5" t="str">
        <f t="shared" si="31"/>
        <v>Florencia96 Otras actividades de servicios personales</v>
      </c>
      <c r="E1959" s="118" t="s">
        <v>1</v>
      </c>
      <c r="F1959" s="118" t="s">
        <v>103</v>
      </c>
      <c r="G1959" s="126">
        <v>1.7681765743940034</v>
      </c>
    </row>
    <row r="1960" spans="1:7" hidden="1">
      <c r="A1960" s="1">
        <f>COUNTIF($B$1:B1960,$A$1)</f>
        <v>14</v>
      </c>
      <c r="B1960" s="1" t="s">
        <v>672</v>
      </c>
      <c r="C1960" s="118" t="s">
        <v>386</v>
      </c>
      <c r="D1960" s="5" t="str">
        <f t="shared" si="31"/>
        <v>Florencia97 Actividades de los hogares individuales como empleadores de personal doméstico</v>
      </c>
      <c r="E1960" s="118" t="s">
        <v>1</v>
      </c>
      <c r="F1960" s="118" t="s">
        <v>104</v>
      </c>
      <c r="G1960" s="126">
        <v>2.7395515657807641</v>
      </c>
    </row>
    <row r="1961" spans="1:7" hidden="1">
      <c r="A1961" s="1">
        <f>COUNTIF($B$1:B1961,$A$1)</f>
        <v>14</v>
      </c>
      <c r="B1961" s="1" t="s">
        <v>672</v>
      </c>
      <c r="C1961" s="118" t="s">
        <v>386</v>
      </c>
      <c r="D1961" s="5" t="str">
        <f t="shared" si="31"/>
        <v>Florencia99 Actividades de organizaciones y entidades extraterritoriales</v>
      </c>
      <c r="E1961" s="118" t="s">
        <v>1</v>
      </c>
      <c r="F1961" s="118" t="s">
        <v>105</v>
      </c>
      <c r="G1961" s="126">
        <v>5.2454084079470879E-2</v>
      </c>
    </row>
    <row r="1962" spans="1:7" hidden="1">
      <c r="A1962" s="1">
        <f>COUNTIF($B$1:B1962,$A$1)</f>
        <v>14</v>
      </c>
      <c r="B1962" s="1" t="s">
        <v>673</v>
      </c>
      <c r="C1962" s="118" t="s">
        <v>386</v>
      </c>
      <c r="D1962" s="5" t="str">
        <f t="shared" si="31"/>
        <v>Florencia64 Actividades de servicios financieros, excepto las de seguros y de pensiones</v>
      </c>
      <c r="E1962" s="118" t="s">
        <v>2</v>
      </c>
      <c r="F1962" s="118" t="s">
        <v>75</v>
      </c>
      <c r="G1962" s="126">
        <v>0.76469038509087317</v>
      </c>
    </row>
    <row r="1963" spans="1:7" hidden="1">
      <c r="A1963" s="1">
        <f>COUNTIF($B$1:B1963,$A$1)</f>
        <v>14</v>
      </c>
      <c r="B1963" s="1" t="s">
        <v>673</v>
      </c>
      <c r="C1963" s="118" t="s">
        <v>386</v>
      </c>
      <c r="D1963" s="5" t="str">
        <f t="shared" si="31"/>
        <v>Florencia65 Seguros (incluso el reaseguro), seguros sociales y fondos de pensiones, excepto la seguridad social</v>
      </c>
      <c r="E1963" s="118" t="s">
        <v>2</v>
      </c>
      <c r="F1963" s="118" t="s">
        <v>76</v>
      </c>
      <c r="G1963" s="126">
        <v>0.10992141081436349</v>
      </c>
    </row>
    <row r="1964" spans="1:7" hidden="1">
      <c r="A1964" s="1">
        <f>COUNTIF($B$1:B1964,$A$1)</f>
        <v>14</v>
      </c>
      <c r="B1964" s="1" t="s">
        <v>673</v>
      </c>
      <c r="C1964" s="118" t="s">
        <v>386</v>
      </c>
      <c r="D1964" s="5" t="str">
        <f t="shared" si="31"/>
        <v>Florencia66 Actividades auxiliares de las actividades de servicios financieros</v>
      </c>
      <c r="E1964" s="118" t="s">
        <v>2</v>
      </c>
      <c r="F1964" s="118" t="s">
        <v>77</v>
      </c>
      <c r="G1964" s="126">
        <v>2.6725510281772457E-2</v>
      </c>
    </row>
    <row r="1965" spans="1:7" hidden="1">
      <c r="A1965" s="1">
        <f>COUNTIF($B$1:B1965,$A$1)</f>
        <v>14</v>
      </c>
      <c r="B1965" s="1" t="s">
        <v>674</v>
      </c>
      <c r="C1965" s="118" t="s">
        <v>386</v>
      </c>
      <c r="D1965" s="5" t="str">
        <f t="shared" si="31"/>
        <v>Florencia69 Actividades jurídicas y de contabilidad</v>
      </c>
      <c r="E1965" s="118" t="s">
        <v>4</v>
      </c>
      <c r="F1965" s="118" t="s">
        <v>79</v>
      </c>
      <c r="G1965" s="126">
        <v>0.92670564763233876</v>
      </c>
    </row>
    <row r="1966" spans="1:7" hidden="1">
      <c r="A1966" s="1">
        <f>COUNTIF($B$1:B1966,$A$1)</f>
        <v>14</v>
      </c>
      <c r="B1966" s="1" t="s">
        <v>674</v>
      </c>
      <c r="C1966" s="118" t="s">
        <v>386</v>
      </c>
      <c r="D1966" s="5" t="str">
        <f t="shared" si="31"/>
        <v>Florencia70 Actividades de administración empresarial; actividades de consultoría de gestión</v>
      </c>
      <c r="E1966" s="118" t="s">
        <v>4</v>
      </c>
      <c r="F1966" s="118" t="s">
        <v>80</v>
      </c>
      <c r="G1966" s="126">
        <v>0.1418329528962281</v>
      </c>
    </row>
    <row r="1967" spans="1:7" hidden="1">
      <c r="A1967" s="1">
        <f>COUNTIF($B$1:B1967,$A$1)</f>
        <v>14</v>
      </c>
      <c r="B1967" s="1" t="s">
        <v>674</v>
      </c>
      <c r="C1967" s="118" t="s">
        <v>386</v>
      </c>
      <c r="D1967" s="5" t="str">
        <f t="shared" si="31"/>
        <v>Florencia71 Actividades de arquitectura e ingeniería; ensayos y análisis técnicos</v>
      </c>
      <c r="E1967" s="118" t="s">
        <v>4</v>
      </c>
      <c r="F1967" s="118" t="s">
        <v>81</v>
      </c>
      <c r="G1967" s="126">
        <v>0.15968367000245645</v>
      </c>
    </row>
    <row r="1968" spans="1:7" hidden="1">
      <c r="A1968" s="1">
        <f>COUNTIF($B$1:B1968,$A$1)</f>
        <v>14</v>
      </c>
      <c r="B1968" s="1" t="s">
        <v>674</v>
      </c>
      <c r="C1968" s="118" t="s">
        <v>386</v>
      </c>
      <c r="D1968" s="5" t="str">
        <f t="shared" si="31"/>
        <v>Florencia72 Investigación científica y desarrollo</v>
      </c>
      <c r="E1968" s="118" t="s">
        <v>4</v>
      </c>
      <c r="F1968" s="118" t="s">
        <v>82</v>
      </c>
      <c r="G1968" s="126">
        <v>2.7619173554182027E-2</v>
      </c>
    </row>
    <row r="1969" spans="1:7" hidden="1">
      <c r="A1969" s="1">
        <f>COUNTIF($B$1:B1969,$A$1)</f>
        <v>14</v>
      </c>
      <c r="B1969" s="1" t="s">
        <v>674</v>
      </c>
      <c r="C1969" s="118" t="s">
        <v>386</v>
      </c>
      <c r="D1969" s="5" t="str">
        <f t="shared" si="31"/>
        <v>Florencia73 Publicidad y estudios de mercado</v>
      </c>
      <c r="E1969" s="118" t="s">
        <v>4</v>
      </c>
      <c r="F1969" s="118" t="s">
        <v>83</v>
      </c>
      <c r="G1969" s="126">
        <v>0.18461121755002952</v>
      </c>
    </row>
    <row r="1970" spans="1:7" hidden="1">
      <c r="A1970" s="1">
        <f>COUNTIF($B$1:B1970,$A$1)</f>
        <v>14</v>
      </c>
      <c r="B1970" s="1" t="s">
        <v>674</v>
      </c>
      <c r="C1970" s="118" t="s">
        <v>386</v>
      </c>
      <c r="D1970" s="5" t="str">
        <f t="shared" si="31"/>
        <v>Florencia74 Otras actividades profesionales, científicas y técnicas</v>
      </c>
      <c r="E1970" s="118" t="s">
        <v>4</v>
      </c>
      <c r="F1970" s="118" t="s">
        <v>84</v>
      </c>
      <c r="G1970" s="126">
        <v>0.35711498512486872</v>
      </c>
    </row>
    <row r="1971" spans="1:7" hidden="1">
      <c r="A1971" s="1">
        <f>COUNTIF($B$1:B1971,$A$1)</f>
        <v>14</v>
      </c>
      <c r="B1971" s="1" t="s">
        <v>674</v>
      </c>
      <c r="C1971" s="118" t="s">
        <v>386</v>
      </c>
      <c r="D1971" s="5" t="str">
        <f t="shared" si="31"/>
        <v>Florencia75 Actividades veterinarias</v>
      </c>
      <c r="E1971" s="118" t="s">
        <v>4</v>
      </c>
      <c r="F1971" s="118" t="s">
        <v>85</v>
      </c>
      <c r="G1971" s="126">
        <v>0.15715835562805813</v>
      </c>
    </row>
    <row r="1972" spans="1:7" hidden="1">
      <c r="A1972" s="1">
        <f>COUNTIF($B$1:B1972,$A$1)</f>
        <v>14</v>
      </c>
      <c r="B1972" s="1" t="s">
        <v>674</v>
      </c>
      <c r="C1972" s="118" t="s">
        <v>386</v>
      </c>
      <c r="D1972" s="5" t="str">
        <f t="shared" si="31"/>
        <v>Florencia77 Actividades de alquiler y arrendamiento</v>
      </c>
      <c r="E1972" s="118" t="s">
        <v>4</v>
      </c>
      <c r="F1972" s="118" t="s">
        <v>86</v>
      </c>
      <c r="G1972" s="126">
        <v>9.5514749697769741E-2</v>
      </c>
    </row>
    <row r="1973" spans="1:7" hidden="1">
      <c r="A1973" s="1">
        <f>COUNTIF($B$1:B1973,$A$1)</f>
        <v>14</v>
      </c>
      <c r="B1973" s="1" t="s">
        <v>674</v>
      </c>
      <c r="C1973" s="118" t="s">
        <v>386</v>
      </c>
      <c r="D1973" s="5" t="str">
        <f t="shared" si="31"/>
        <v>Florencia78 Actividades de empleo</v>
      </c>
      <c r="E1973" s="118" t="s">
        <v>4</v>
      </c>
      <c r="F1973" s="118" t="s">
        <v>87</v>
      </c>
      <c r="G1973" s="126">
        <v>8.6298935519284123E-3</v>
      </c>
    </row>
    <row r="1974" spans="1:7" hidden="1">
      <c r="A1974" s="1">
        <f>COUNTIF($B$1:B1974,$A$1)</f>
        <v>14</v>
      </c>
      <c r="B1974" s="1" t="s">
        <v>674</v>
      </c>
      <c r="C1974" s="118" t="s">
        <v>386</v>
      </c>
      <c r="D1974" s="5" t="str">
        <f t="shared" si="31"/>
        <v>Florencia79 Actividades de las agencias de viajes, operadores turísticos, servicios de reserva y actividades relacionadas</v>
      </c>
      <c r="E1974" s="118" t="s">
        <v>4</v>
      </c>
      <c r="F1974" s="118" t="s">
        <v>88</v>
      </c>
      <c r="G1974" s="126">
        <v>1.5610897151038802E-2</v>
      </c>
    </row>
    <row r="1975" spans="1:7" hidden="1">
      <c r="A1975" s="1">
        <f>COUNTIF($B$1:B1975,$A$1)</f>
        <v>14</v>
      </c>
      <c r="B1975" s="1" t="s">
        <v>674</v>
      </c>
      <c r="C1975" s="118" t="s">
        <v>386</v>
      </c>
      <c r="D1975" s="5" t="str">
        <f t="shared" si="31"/>
        <v>Florencia80 Actividades de seguridad e investigación privada</v>
      </c>
      <c r="E1975" s="118" t="s">
        <v>4</v>
      </c>
      <c r="F1975" s="118" t="s">
        <v>89</v>
      </c>
      <c r="G1975" s="126">
        <v>0.56845102833453875</v>
      </c>
    </row>
    <row r="1976" spans="1:7" hidden="1">
      <c r="A1976" s="1">
        <f>COUNTIF($B$1:B1976,$A$1)</f>
        <v>14</v>
      </c>
      <c r="B1976" s="1" t="s">
        <v>674</v>
      </c>
      <c r="C1976" s="118" t="s">
        <v>386</v>
      </c>
      <c r="D1976" s="5" t="str">
        <f t="shared" si="31"/>
        <v>Florencia81 Actividades de servicios a edificios y paisajismo (jardines, zonas verdes)</v>
      </c>
      <c r="E1976" s="118" t="s">
        <v>4</v>
      </c>
      <c r="F1976" s="118" t="s">
        <v>90</v>
      </c>
      <c r="G1976" s="126">
        <v>1.1665131675955414</v>
      </c>
    </row>
    <row r="1977" spans="1:7" hidden="1">
      <c r="A1977" s="1">
        <f>COUNTIF($B$1:B1977,$A$1)</f>
        <v>14</v>
      </c>
      <c r="B1977" s="1" t="s">
        <v>674</v>
      </c>
      <c r="C1977" s="118" t="s">
        <v>386</v>
      </c>
      <c r="D1977" s="5" t="str">
        <f t="shared" si="31"/>
        <v>Florencia82 Actividades administrativas y de apoyo de oficina y otras actividades de apoyo a las empresas</v>
      </c>
      <c r="E1977" s="118" t="s">
        <v>4</v>
      </c>
      <c r="F1977" s="118" t="s">
        <v>91</v>
      </c>
      <c r="G1977" s="126">
        <v>0.20699994652107223</v>
      </c>
    </row>
    <row r="1978" spans="1:7" hidden="1">
      <c r="A1978" s="1">
        <f>COUNTIF($B$1:B1978,$A$1)</f>
        <v>14</v>
      </c>
      <c r="B1978" s="1" t="s">
        <v>675</v>
      </c>
      <c r="C1978" s="118" t="s">
        <v>386</v>
      </c>
      <c r="D1978" s="5" t="str">
        <f t="shared" si="31"/>
        <v>Florencia84 Administración pública y defensa; planes de seguridad social de afiliación obligatoria</v>
      </c>
      <c r="E1978" s="118" t="s">
        <v>5</v>
      </c>
      <c r="F1978" s="118" t="s">
        <v>92</v>
      </c>
      <c r="G1978" s="126">
        <v>5.5949195590484981</v>
      </c>
    </row>
    <row r="1979" spans="1:7" hidden="1">
      <c r="A1979" s="1">
        <f>COUNTIF($B$1:B1979,$A$1)</f>
        <v>14</v>
      </c>
      <c r="B1979" s="1" t="s">
        <v>675</v>
      </c>
      <c r="C1979" s="118" t="s">
        <v>386</v>
      </c>
      <c r="D1979" s="5" t="str">
        <f t="shared" si="31"/>
        <v>Florencia85 Educación</v>
      </c>
      <c r="E1979" s="118" t="s">
        <v>5</v>
      </c>
      <c r="F1979" s="118" t="s">
        <v>93</v>
      </c>
      <c r="G1979" s="126">
        <v>4.4340038065654879</v>
      </c>
    </row>
    <row r="1980" spans="1:7" hidden="1">
      <c r="A1980" s="1">
        <f>COUNTIF($B$1:B1980,$A$1)</f>
        <v>14</v>
      </c>
      <c r="B1980" s="1" t="s">
        <v>675</v>
      </c>
      <c r="C1980" s="118" t="s">
        <v>386</v>
      </c>
      <c r="D1980" s="5" t="str">
        <f t="shared" si="31"/>
        <v>Florencia86 Actividades de atención de la salud humana</v>
      </c>
      <c r="E1980" s="118" t="s">
        <v>5</v>
      </c>
      <c r="F1980" s="118" t="s">
        <v>94</v>
      </c>
      <c r="G1980" s="126">
        <v>2.8453700647251194</v>
      </c>
    </row>
    <row r="1981" spans="1:7" hidden="1">
      <c r="A1981" s="1">
        <f>COUNTIF($B$1:B1981,$A$1)</f>
        <v>14</v>
      </c>
      <c r="B1981" s="1" t="s">
        <v>675</v>
      </c>
      <c r="C1981" s="118" t="s">
        <v>386</v>
      </c>
      <c r="D1981" s="5" t="str">
        <f t="shared" si="31"/>
        <v>Florencia87 Actividades de atención residencial medicalizada</v>
      </c>
      <c r="E1981" s="118" t="s">
        <v>5</v>
      </c>
      <c r="F1981" s="118" t="s">
        <v>95</v>
      </c>
      <c r="G1981" s="126">
        <v>4.7191438135235339E-2</v>
      </c>
    </row>
    <row r="1982" spans="1:7" hidden="1">
      <c r="A1982" s="1">
        <f>COUNTIF($B$1:B1982,$A$1)</f>
        <v>14</v>
      </c>
      <c r="B1982" s="1" t="s">
        <v>675</v>
      </c>
      <c r="C1982" s="118" t="s">
        <v>386</v>
      </c>
      <c r="D1982" s="5" t="str">
        <f t="shared" si="31"/>
        <v>Florencia88 Actividades de asistencia social sin alojamiento</v>
      </c>
      <c r="E1982" s="118" t="s">
        <v>5</v>
      </c>
      <c r="F1982" s="118" t="s">
        <v>96</v>
      </c>
      <c r="G1982" s="126">
        <v>0.62817937841778371</v>
      </c>
    </row>
    <row r="1983" spans="1:7" hidden="1">
      <c r="A1983" s="1">
        <f>COUNTIF($B$1:B1983,$A$1)</f>
        <v>14</v>
      </c>
      <c r="B1983" s="1" t="s">
        <v>676</v>
      </c>
      <c r="C1983" s="118" t="s">
        <v>386</v>
      </c>
      <c r="D1983" s="5" t="str">
        <f t="shared" si="31"/>
        <v>Florencia01 Agricultura, ganadería, caza y actividades de servicios conexas</v>
      </c>
      <c r="E1983" s="118" t="s">
        <v>6</v>
      </c>
      <c r="F1983" s="118" t="s">
        <v>19</v>
      </c>
      <c r="G1983" s="126">
        <v>0.92806612923625909</v>
      </c>
    </row>
    <row r="1984" spans="1:7" hidden="1">
      <c r="A1984" s="1">
        <f>COUNTIF($B$1:B1984,$A$1)</f>
        <v>14</v>
      </c>
      <c r="B1984" s="1" t="s">
        <v>676</v>
      </c>
      <c r="C1984" s="118" t="s">
        <v>386</v>
      </c>
      <c r="D1984" s="5" t="str">
        <f t="shared" si="31"/>
        <v>Florencia03 Pesca y acuicultura</v>
      </c>
      <c r="E1984" s="118" t="s">
        <v>6</v>
      </c>
      <c r="F1984" s="118" t="s">
        <v>21</v>
      </c>
      <c r="G1984" s="126">
        <v>0.11757784829980644</v>
      </c>
    </row>
    <row r="1985" spans="1:7" hidden="1">
      <c r="A1985" s="1">
        <f>COUNTIF($B$1:B1985,$A$1)</f>
        <v>14</v>
      </c>
      <c r="B1985" s="1" t="s">
        <v>677</v>
      </c>
      <c r="C1985" s="118" t="s">
        <v>386</v>
      </c>
      <c r="D1985" s="5" t="str">
        <f t="shared" si="31"/>
        <v>Florencia55 Alojamiento</v>
      </c>
      <c r="E1985" s="118" t="s">
        <v>7</v>
      </c>
      <c r="F1985" s="118" t="s">
        <v>67</v>
      </c>
      <c r="G1985" s="126">
        <v>0.36152111560545452</v>
      </c>
    </row>
    <row r="1986" spans="1:7" hidden="1">
      <c r="A1986" s="1">
        <f>COUNTIF($B$1:B1986,$A$1)</f>
        <v>14</v>
      </c>
      <c r="B1986" s="1" t="s">
        <v>677</v>
      </c>
      <c r="C1986" s="118" t="s">
        <v>386</v>
      </c>
      <c r="D1986" s="5" t="str">
        <f t="shared" si="31"/>
        <v>Florencia56 Actividades de servicios de comidas y bebidas</v>
      </c>
      <c r="E1986" s="118" t="s">
        <v>7</v>
      </c>
      <c r="F1986" s="118" t="s">
        <v>68</v>
      </c>
      <c r="G1986" s="126">
        <v>5.1326496613153259</v>
      </c>
    </row>
    <row r="1987" spans="1:7" hidden="1">
      <c r="A1987" s="1">
        <f>COUNTIF($B$1:B1987,$A$1)</f>
        <v>14</v>
      </c>
      <c r="B1987" s="1" t="s">
        <v>678</v>
      </c>
      <c r="C1987" s="118" t="s">
        <v>386</v>
      </c>
      <c r="D1987" s="5" t="str">
        <f t="shared" si="31"/>
        <v>Florencia45 Comercio, mantenimiento y reparación de vehículos automotores y motocicletas, sus partes, piezas y accesorios</v>
      </c>
      <c r="E1987" s="118" t="s">
        <v>8</v>
      </c>
      <c r="F1987" s="118" t="s">
        <v>59</v>
      </c>
      <c r="G1987" s="126">
        <v>3.1815771114827323</v>
      </c>
    </row>
    <row r="1988" spans="1:7" hidden="1">
      <c r="A1988" s="1">
        <f>COUNTIF($B$1:B1988,$A$1)</f>
        <v>14</v>
      </c>
      <c r="B1988" s="1" t="s">
        <v>678</v>
      </c>
      <c r="C1988" s="118" t="s">
        <v>386</v>
      </c>
      <c r="D1988" s="5" t="str">
        <f t="shared" si="31"/>
        <v>Florencia46 Comercio al por mayor y en comisión o por contrata, excepto el comercio de vehículos automotores y motocicletas</v>
      </c>
      <c r="E1988" s="118" t="s">
        <v>8</v>
      </c>
      <c r="F1988" s="118" t="s">
        <v>60</v>
      </c>
      <c r="G1988" s="126">
        <v>1.3705053302095107</v>
      </c>
    </row>
    <row r="1989" spans="1:7" hidden="1">
      <c r="A1989" s="1">
        <f>COUNTIF($B$1:B1989,$A$1)</f>
        <v>14</v>
      </c>
      <c r="B1989" s="1" t="s">
        <v>678</v>
      </c>
      <c r="C1989" s="118" t="s">
        <v>386</v>
      </c>
      <c r="D1989" s="5" t="str">
        <f t="shared" si="31"/>
        <v>Florencia47 Comercio al por menor (incluso el comercio al por menor de combustibles), excepto el de vehículos automotores y motocicletas</v>
      </c>
      <c r="E1989" s="118" t="s">
        <v>8</v>
      </c>
      <c r="F1989" s="118" t="s">
        <v>61</v>
      </c>
      <c r="G1989" s="126">
        <v>12.208626252878481</v>
      </c>
    </row>
    <row r="1990" spans="1:7" hidden="1">
      <c r="A1990" s="1">
        <f>COUNTIF($B$1:B1990,$A$1)</f>
        <v>14</v>
      </c>
      <c r="B1990" s="1" t="s">
        <v>679</v>
      </c>
      <c r="C1990" s="118" t="s">
        <v>386</v>
      </c>
      <c r="D1990" s="5" t="str">
        <f t="shared" si="31"/>
        <v>Florencia41 Construcción de edificios</v>
      </c>
      <c r="E1990" s="118" t="s">
        <v>9</v>
      </c>
      <c r="F1990" s="118" t="s">
        <v>56</v>
      </c>
      <c r="G1990" s="126">
        <v>3.3114068777715637</v>
      </c>
    </row>
    <row r="1991" spans="1:7" hidden="1">
      <c r="A1991" s="1">
        <f>COUNTIF($B$1:B1991,$A$1)</f>
        <v>14</v>
      </c>
      <c r="B1991" s="1" t="s">
        <v>679</v>
      </c>
      <c r="C1991" s="118" t="s">
        <v>386</v>
      </c>
      <c r="D1991" s="5" t="str">
        <f t="shared" ref="D1991:D2054" si="32">C1991&amp;F1991</f>
        <v>Florencia42 Obras de ingeniería civil</v>
      </c>
      <c r="E1991" s="118" t="s">
        <v>9</v>
      </c>
      <c r="F1991" s="118" t="s">
        <v>57</v>
      </c>
      <c r="G1991" s="126">
        <v>0.67960616803605922</v>
      </c>
    </row>
    <row r="1992" spans="1:7" hidden="1">
      <c r="A1992" s="1">
        <f>COUNTIF($B$1:B1992,$A$1)</f>
        <v>14</v>
      </c>
      <c r="B1992" s="1" t="s">
        <v>679</v>
      </c>
      <c r="C1992" s="118" t="s">
        <v>386</v>
      </c>
      <c r="D1992" s="5" t="str">
        <f t="shared" si="32"/>
        <v>Florencia43 Actividades especializadas para la construcción de edificios y obras de ingeniería civil</v>
      </c>
      <c r="E1992" s="118" t="s">
        <v>9</v>
      </c>
      <c r="F1992" s="118" t="s">
        <v>58</v>
      </c>
      <c r="G1992" s="126">
        <v>0.79745227746243186</v>
      </c>
    </row>
    <row r="1993" spans="1:7" hidden="1">
      <c r="A1993" s="1">
        <f>COUNTIF($B$1:B1993,$A$1)</f>
        <v>14</v>
      </c>
      <c r="B1993" s="1" t="s">
        <v>680</v>
      </c>
      <c r="C1993" s="118" t="s">
        <v>386</v>
      </c>
      <c r="D1993" s="5" t="str">
        <f t="shared" si="32"/>
        <v>Florencia08 Extracción de otras minas y canteras</v>
      </c>
      <c r="E1993" s="118" t="s">
        <v>10</v>
      </c>
      <c r="F1993" s="118" t="s">
        <v>25</v>
      </c>
      <c r="G1993" s="126">
        <v>3.9260209684175894E-2</v>
      </c>
    </row>
    <row r="1994" spans="1:7" hidden="1">
      <c r="A1994" s="1">
        <f>COUNTIF($B$1:B1994,$A$1)</f>
        <v>14</v>
      </c>
      <c r="B1994" s="1" t="s">
        <v>680</v>
      </c>
      <c r="C1994" s="118" t="s">
        <v>386</v>
      </c>
      <c r="D1994" s="5" t="str">
        <f t="shared" si="32"/>
        <v>Florencia09 Actividades de servicios de apoyo para la explotación de minas</v>
      </c>
      <c r="E1994" s="118" t="s">
        <v>10</v>
      </c>
      <c r="F1994" s="118" t="s">
        <v>26</v>
      </c>
      <c r="G1994" s="126">
        <v>7.2272315989639702E-3</v>
      </c>
    </row>
    <row r="1995" spans="1:7" hidden="1">
      <c r="A1995" s="1">
        <f>COUNTIF($B$1:B1995,$A$1)</f>
        <v>14</v>
      </c>
      <c r="B1995" s="1" t="s">
        <v>681</v>
      </c>
      <c r="C1995" s="118" t="s">
        <v>386</v>
      </c>
      <c r="D1995" s="5" t="str">
        <f t="shared" si="32"/>
        <v>Florencia10 Elaboración de productos alimenticios</v>
      </c>
      <c r="E1995" s="118" t="s">
        <v>11</v>
      </c>
      <c r="F1995" s="118" t="s">
        <v>27</v>
      </c>
      <c r="G1995" s="126">
        <v>1.2095213383759951</v>
      </c>
    </row>
    <row r="1996" spans="1:7" hidden="1">
      <c r="A1996" s="1">
        <f>COUNTIF($B$1:B1996,$A$1)</f>
        <v>14</v>
      </c>
      <c r="B1996" s="1" t="s">
        <v>681</v>
      </c>
      <c r="C1996" s="118" t="s">
        <v>386</v>
      </c>
      <c r="D1996" s="5" t="str">
        <f t="shared" si="32"/>
        <v>Florencia11 Elaboración de bebidas</v>
      </c>
      <c r="E1996" s="118" t="s">
        <v>11</v>
      </c>
      <c r="F1996" s="118" t="s">
        <v>28</v>
      </c>
      <c r="G1996" s="126">
        <v>0.12838106333312474</v>
      </c>
    </row>
    <row r="1997" spans="1:7" hidden="1">
      <c r="A1997" s="1">
        <f>COUNTIF($B$1:B1997,$A$1)</f>
        <v>14</v>
      </c>
      <c r="B1997" s="1" t="s">
        <v>681</v>
      </c>
      <c r="C1997" s="118" t="s">
        <v>386</v>
      </c>
      <c r="D1997" s="5" t="str">
        <f t="shared" si="32"/>
        <v>Florencia12 Elaboración de productos de tabaco</v>
      </c>
      <c r="E1997" s="118" t="s">
        <v>11</v>
      </c>
      <c r="F1997" s="118" t="s">
        <v>29</v>
      </c>
      <c r="G1997" s="126">
        <v>7.0216747507478592E-3</v>
      </c>
    </row>
    <row r="1998" spans="1:7" hidden="1">
      <c r="A1998" s="1">
        <f>COUNTIF($B$1:B1998,$A$1)</f>
        <v>14</v>
      </c>
      <c r="B1998" s="1" t="s">
        <v>681</v>
      </c>
      <c r="C1998" s="118" t="s">
        <v>386</v>
      </c>
      <c r="D1998" s="5" t="str">
        <f t="shared" si="32"/>
        <v>Florencia13 Fabricación de productos textiles</v>
      </c>
      <c r="E1998" s="118" t="s">
        <v>11</v>
      </c>
      <c r="F1998" s="118" t="s">
        <v>30</v>
      </c>
      <c r="G1998" s="126">
        <v>6.5131942401188553E-2</v>
      </c>
    </row>
    <row r="1999" spans="1:7" hidden="1">
      <c r="A1999" s="1">
        <f>COUNTIF($B$1:B1999,$A$1)</f>
        <v>14</v>
      </c>
      <c r="B1999" s="1" t="s">
        <v>681</v>
      </c>
      <c r="C1999" s="118" t="s">
        <v>386</v>
      </c>
      <c r="D1999" s="5" t="str">
        <f t="shared" si="32"/>
        <v>Florencia14 Confección de prendas de vestir</v>
      </c>
      <c r="E1999" s="118" t="s">
        <v>11</v>
      </c>
      <c r="F1999" s="118" t="s">
        <v>31</v>
      </c>
      <c r="G1999" s="126">
        <v>0.86078051351242824</v>
      </c>
    </row>
    <row r="2000" spans="1:7" hidden="1">
      <c r="A2000" s="1">
        <f>COUNTIF($B$1:B2000,$A$1)</f>
        <v>14</v>
      </c>
      <c r="B2000" s="1" t="s">
        <v>681</v>
      </c>
      <c r="C2000" s="118" t="s">
        <v>386</v>
      </c>
      <c r="D2000" s="5" t="str">
        <f t="shared" si="32"/>
        <v>Florencia15 Curtido y recurtido de cueros; fabricación de calzado; fabricación de artículos de viaje, maletas, bolsos de mano y artículos similares, y fabricación de artículos de talabartería y guarnicionería; adobo y teñido de pieles</v>
      </c>
      <c r="E2000" s="118" t="s">
        <v>11</v>
      </c>
      <c r="F2000" s="118" t="s">
        <v>32</v>
      </c>
      <c r="G2000" s="126">
        <v>0.1008714837220681</v>
      </c>
    </row>
    <row r="2001" spans="1:7" hidden="1">
      <c r="A2001" s="1">
        <f>COUNTIF($B$1:B2001,$A$1)</f>
        <v>14</v>
      </c>
      <c r="B2001" s="1" t="s">
        <v>681</v>
      </c>
      <c r="C2001" s="118" t="s">
        <v>386</v>
      </c>
      <c r="D2001" s="5" t="str">
        <f t="shared" si="32"/>
        <v>Florencia16 Transformación de la madera y fabricación de productos de madera y de corcho, excepto muebles; fabricación de artículos de cestería y espartería</v>
      </c>
      <c r="E2001" s="118" t="s">
        <v>11</v>
      </c>
      <c r="F2001" s="118" t="s">
        <v>33</v>
      </c>
      <c r="G2001" s="126">
        <v>1.196683147994267E-2</v>
      </c>
    </row>
    <row r="2002" spans="1:7" hidden="1">
      <c r="A2002" s="1">
        <f>COUNTIF($B$1:B2002,$A$1)</f>
        <v>14</v>
      </c>
      <c r="B2002" s="1" t="s">
        <v>681</v>
      </c>
      <c r="C2002" s="118" t="s">
        <v>386</v>
      </c>
      <c r="D2002" s="5" t="str">
        <f t="shared" si="32"/>
        <v>Florencia18 Actividades de impresión y de producción de copias a partir de grabaciones originales</v>
      </c>
      <c r="E2002" s="118" t="s">
        <v>11</v>
      </c>
      <c r="F2002" s="118" t="s">
        <v>35</v>
      </c>
      <c r="G2002" s="126">
        <v>0.1105659281165763</v>
      </c>
    </row>
    <row r="2003" spans="1:7" hidden="1">
      <c r="A2003" s="1">
        <f>COUNTIF($B$1:B2003,$A$1)</f>
        <v>14</v>
      </c>
      <c r="B2003" s="1" t="s">
        <v>681</v>
      </c>
      <c r="C2003" s="118" t="s">
        <v>386</v>
      </c>
      <c r="D2003" s="5" t="str">
        <f t="shared" si="32"/>
        <v>Florencia20 Fabricación de sustancias y productos químicos</v>
      </c>
      <c r="E2003" s="118" t="s">
        <v>11</v>
      </c>
      <c r="F2003" s="118" t="s">
        <v>37</v>
      </c>
      <c r="G2003" s="126">
        <v>6.3191111558445021E-2</v>
      </c>
    </row>
    <row r="2004" spans="1:7" hidden="1">
      <c r="A2004" s="1">
        <f>COUNTIF($B$1:B2004,$A$1)</f>
        <v>14</v>
      </c>
      <c r="B2004" s="1" t="s">
        <v>681</v>
      </c>
      <c r="C2004" s="118" t="s">
        <v>386</v>
      </c>
      <c r="D2004" s="5" t="str">
        <f t="shared" si="32"/>
        <v>Florencia21 Fabricación de productos farmacéuticos, sustancias químicas medicinales y productos botánicos de uso farmacéutico</v>
      </c>
      <c r="E2004" s="118" t="s">
        <v>11</v>
      </c>
      <c r="F2004" s="118" t="s">
        <v>38</v>
      </c>
      <c r="G2004" s="126">
        <v>4.2729317000778054E-2</v>
      </c>
    </row>
    <row r="2005" spans="1:7" hidden="1">
      <c r="A2005" s="1">
        <f>COUNTIF($B$1:B2005,$A$1)</f>
        <v>14</v>
      </c>
      <c r="B2005" s="1" t="s">
        <v>681</v>
      </c>
      <c r="C2005" s="118" t="s">
        <v>386</v>
      </c>
      <c r="D2005" s="5" t="str">
        <f t="shared" si="32"/>
        <v>Florencia22 Fabricación de productos de caucho y de plástico</v>
      </c>
      <c r="E2005" s="118" t="s">
        <v>11</v>
      </c>
      <c r="F2005" s="118" t="s">
        <v>39</v>
      </c>
      <c r="G2005" s="126">
        <v>2.4444720676624093E-2</v>
      </c>
    </row>
    <row r="2006" spans="1:7" hidden="1">
      <c r="A2006" s="1">
        <f>COUNTIF($B$1:B2006,$A$1)</f>
        <v>14</v>
      </c>
      <c r="B2006" s="1" t="s">
        <v>681</v>
      </c>
      <c r="C2006" s="118" t="s">
        <v>386</v>
      </c>
      <c r="D2006" s="5" t="str">
        <f t="shared" si="32"/>
        <v>Florencia23 Fabricación de otros productos minerales no metálicos</v>
      </c>
      <c r="E2006" s="118" t="s">
        <v>11</v>
      </c>
      <c r="F2006" s="118" t="s">
        <v>40</v>
      </c>
      <c r="G2006" s="126">
        <v>6.0910154516203963E-2</v>
      </c>
    </row>
    <row r="2007" spans="1:7" hidden="1">
      <c r="A2007" s="1">
        <f>COUNTIF($B$1:B2007,$A$1)</f>
        <v>14</v>
      </c>
      <c r="B2007" s="1" t="s">
        <v>681</v>
      </c>
      <c r="C2007" s="118" t="s">
        <v>386</v>
      </c>
      <c r="D2007" s="5" t="str">
        <f t="shared" si="32"/>
        <v>Florencia24 Fabricación de productos metalúrgicos básicos</v>
      </c>
      <c r="E2007" s="118" t="s">
        <v>11</v>
      </c>
      <c r="F2007" s="118" t="s">
        <v>41</v>
      </c>
      <c r="G2007" s="126">
        <v>1.9495597745412149E-2</v>
      </c>
    </row>
    <row r="2008" spans="1:7" hidden="1">
      <c r="A2008" s="1">
        <f>COUNTIF($B$1:B2008,$A$1)</f>
        <v>14</v>
      </c>
      <c r="B2008" s="1" t="s">
        <v>681</v>
      </c>
      <c r="C2008" s="118" t="s">
        <v>386</v>
      </c>
      <c r="D2008" s="5" t="str">
        <f t="shared" si="32"/>
        <v>Florencia25 Fabricación de productos elaborados de metal, excepto maquinaria y equipo</v>
      </c>
      <c r="E2008" s="118" t="s">
        <v>11</v>
      </c>
      <c r="F2008" s="118" t="s">
        <v>42</v>
      </c>
      <c r="G2008" s="126">
        <v>0.66362168983943215</v>
      </c>
    </row>
    <row r="2009" spans="1:7" hidden="1">
      <c r="A2009" s="1">
        <f>COUNTIF($B$1:B2009,$A$1)</f>
        <v>14</v>
      </c>
      <c r="B2009" s="1" t="s">
        <v>681</v>
      </c>
      <c r="C2009" s="118" t="s">
        <v>386</v>
      </c>
      <c r="D2009" s="5" t="str">
        <f t="shared" si="32"/>
        <v>Florencia27 Fabricación de aparatos y equipo eléctrico</v>
      </c>
      <c r="E2009" s="118" t="s">
        <v>11</v>
      </c>
      <c r="F2009" s="118" t="s">
        <v>44</v>
      </c>
      <c r="G2009" s="126">
        <v>1.2350716841787379E-2</v>
      </c>
    </row>
    <row r="2010" spans="1:7" hidden="1">
      <c r="A2010" s="1">
        <f>COUNTIF($B$1:B2010,$A$1)</f>
        <v>14</v>
      </c>
      <c r="B2010" s="1" t="s">
        <v>681</v>
      </c>
      <c r="C2010" s="118" t="s">
        <v>386</v>
      </c>
      <c r="D2010" s="5" t="str">
        <f t="shared" si="32"/>
        <v>Florencia29 Fabricación de vehículos automotores, remolques y semirremolques</v>
      </c>
      <c r="E2010" s="118" t="s">
        <v>11</v>
      </c>
      <c r="F2010" s="118" t="s">
        <v>46</v>
      </c>
      <c r="G2010" s="126">
        <v>6.4915020163579407E-3</v>
      </c>
    </row>
    <row r="2011" spans="1:7" hidden="1">
      <c r="A2011" s="1">
        <f>COUNTIF($B$1:B2011,$A$1)</f>
        <v>14</v>
      </c>
      <c r="B2011" s="1" t="s">
        <v>681</v>
      </c>
      <c r="C2011" s="118" t="s">
        <v>386</v>
      </c>
      <c r="D2011" s="5" t="str">
        <f t="shared" si="32"/>
        <v>Florencia31 Fabricación de muebles, colchones y somieres</v>
      </c>
      <c r="E2011" s="118" t="s">
        <v>11</v>
      </c>
      <c r="F2011" s="118" t="s">
        <v>48</v>
      </c>
      <c r="G2011" s="126">
        <v>0.24837564442546173</v>
      </c>
    </row>
    <row r="2012" spans="1:7" hidden="1">
      <c r="A2012" s="1">
        <f>COUNTIF($B$1:B2012,$A$1)</f>
        <v>14</v>
      </c>
      <c r="B2012" s="1" t="s">
        <v>681</v>
      </c>
      <c r="C2012" s="118" t="s">
        <v>386</v>
      </c>
      <c r="D2012" s="5" t="str">
        <f t="shared" si="32"/>
        <v>Florencia32 Otras industrias manufactureras</v>
      </c>
      <c r="E2012" s="118" t="s">
        <v>11</v>
      </c>
      <c r="F2012" s="118" t="s">
        <v>49</v>
      </c>
      <c r="G2012" s="126">
        <v>0.16761738207731947</v>
      </c>
    </row>
    <row r="2013" spans="1:7" hidden="1">
      <c r="A2013" s="1">
        <f>COUNTIF($B$1:B2013,$A$1)</f>
        <v>14</v>
      </c>
      <c r="B2013" s="1" t="s">
        <v>681</v>
      </c>
      <c r="C2013" s="118" t="s">
        <v>386</v>
      </c>
      <c r="D2013" s="5" t="str">
        <f t="shared" si="32"/>
        <v>Florencia33 Instalación, mantenimiento y reparación especializado de maquinaria y equipo</v>
      </c>
      <c r="E2013" s="118" t="s">
        <v>11</v>
      </c>
      <c r="F2013" s="118" t="s">
        <v>50</v>
      </c>
      <c r="G2013" s="126">
        <v>0.11576219757458278</v>
      </c>
    </row>
    <row r="2014" spans="1:7" hidden="1">
      <c r="A2014" s="1">
        <f>COUNTIF($B$1:B2014,$A$1)</f>
        <v>14</v>
      </c>
      <c r="B2014" s="1" t="s">
        <v>682</v>
      </c>
      <c r="C2014" s="118" t="s">
        <v>386</v>
      </c>
      <c r="D2014" s="5" t="str">
        <f t="shared" si="32"/>
        <v>Florencia58 Actividades de edición</v>
      </c>
      <c r="E2014" s="118" t="s">
        <v>12</v>
      </c>
      <c r="F2014" s="118" t="s">
        <v>69</v>
      </c>
      <c r="G2014" s="126">
        <v>2.0334798013859096E-2</v>
      </c>
    </row>
    <row r="2015" spans="1:7" hidden="1">
      <c r="A2015" s="1">
        <f>COUNTIF($B$1:B2015,$A$1)</f>
        <v>14</v>
      </c>
      <c r="B2015" s="1" t="s">
        <v>682</v>
      </c>
      <c r="C2015" s="118" t="s">
        <v>386</v>
      </c>
      <c r="D2015" s="5" t="str">
        <f t="shared" si="32"/>
        <v>Florencia59 Actividades cinematográficas, de video y producción de programas de televisión, grabación de sonido y edición de música</v>
      </c>
      <c r="E2015" s="118" t="s">
        <v>12</v>
      </c>
      <c r="F2015" s="118" t="s">
        <v>70</v>
      </c>
      <c r="G2015" s="126">
        <v>5.9594131444137936E-2</v>
      </c>
    </row>
    <row r="2016" spans="1:7" hidden="1">
      <c r="A2016" s="1">
        <f>COUNTIF($B$1:B2016,$A$1)</f>
        <v>14</v>
      </c>
      <c r="B2016" s="1" t="s">
        <v>682</v>
      </c>
      <c r="C2016" s="118" t="s">
        <v>386</v>
      </c>
      <c r="D2016" s="5" t="str">
        <f t="shared" si="32"/>
        <v>Florencia60 Actividades de programación, transmisión y/o difusión</v>
      </c>
      <c r="E2016" s="118" t="s">
        <v>12</v>
      </c>
      <c r="F2016" s="118" t="s">
        <v>71</v>
      </c>
      <c r="G2016" s="126">
        <v>8.5167703947954254E-2</v>
      </c>
    </row>
    <row r="2017" spans="1:7" hidden="1">
      <c r="A2017" s="1">
        <f>COUNTIF($B$1:B2017,$A$1)</f>
        <v>14</v>
      </c>
      <c r="B2017" s="1" t="s">
        <v>682</v>
      </c>
      <c r="C2017" s="118" t="s">
        <v>386</v>
      </c>
      <c r="D2017" s="5" t="str">
        <f t="shared" si="32"/>
        <v>Florencia61 Telecomunicaciones</v>
      </c>
      <c r="E2017" s="118" t="s">
        <v>12</v>
      </c>
      <c r="F2017" s="118" t="s">
        <v>72</v>
      </c>
      <c r="G2017" s="126">
        <v>0.58998508530644167</v>
      </c>
    </row>
    <row r="2018" spans="1:7" hidden="1">
      <c r="A2018" s="1">
        <f>COUNTIF($B$1:B2018,$A$1)</f>
        <v>14</v>
      </c>
      <c r="B2018" s="1" t="s">
        <v>682</v>
      </c>
      <c r="C2018" s="118" t="s">
        <v>386</v>
      </c>
      <c r="D2018" s="5" t="str">
        <f t="shared" si="32"/>
        <v>Florencia62 Desarrollo de sistemas informáticos (planificación, análisis, diseño, programación, pruebas), consultoría informática y actividades relacionadas</v>
      </c>
      <c r="E2018" s="118" t="s">
        <v>12</v>
      </c>
      <c r="F2018" s="118" t="s">
        <v>73</v>
      </c>
      <c r="G2018" s="126">
        <v>4.7917581538649674E-2</v>
      </c>
    </row>
    <row r="2019" spans="1:7" hidden="1">
      <c r="A2019" s="1">
        <f>COUNTIF($B$1:B2019,$A$1)</f>
        <v>14</v>
      </c>
      <c r="B2019" s="1" t="s">
        <v>682</v>
      </c>
      <c r="C2019" s="118" t="s">
        <v>386</v>
      </c>
      <c r="D2019" s="5" t="str">
        <f t="shared" si="32"/>
        <v>Florencia63 Actividades de servicios de información</v>
      </c>
      <c r="E2019" s="118" t="s">
        <v>12</v>
      </c>
      <c r="F2019" s="118" t="s">
        <v>74</v>
      </c>
      <c r="G2019" s="126">
        <v>2.9686363857216149E-2</v>
      </c>
    </row>
    <row r="2020" spans="1:7" hidden="1">
      <c r="A2020" s="1">
        <f>COUNTIF($B$1:B2020,$A$1)</f>
        <v>14</v>
      </c>
      <c r="B2020" s="1" t="s">
        <v>683</v>
      </c>
      <c r="C2020" s="118" t="s">
        <v>386</v>
      </c>
      <c r="D2020" s="5" t="str">
        <f t="shared" si="32"/>
        <v>Florencia35 Suministro de electricidad, gas, vapor y aire acondicionado</v>
      </c>
      <c r="E2020" s="118" t="s">
        <v>14</v>
      </c>
      <c r="F2020" s="118" t="s">
        <v>51</v>
      </c>
      <c r="G2020" s="126">
        <v>0.31079335178966916</v>
      </c>
    </row>
    <row r="2021" spans="1:7" hidden="1">
      <c r="A2021" s="1">
        <f>COUNTIF($B$1:B2021,$A$1)</f>
        <v>14</v>
      </c>
      <c r="B2021" s="1" t="s">
        <v>683</v>
      </c>
      <c r="C2021" s="118" t="s">
        <v>386</v>
      </c>
      <c r="D2021" s="5" t="str">
        <f t="shared" si="32"/>
        <v>Florencia36 Captación, tratamiento y distribución de agua</v>
      </c>
      <c r="E2021" s="118" t="s">
        <v>14</v>
      </c>
      <c r="F2021" s="118" t="s">
        <v>52</v>
      </c>
      <c r="G2021" s="126">
        <v>0.16431649571257001</v>
      </c>
    </row>
    <row r="2022" spans="1:7" hidden="1">
      <c r="A2022" s="1">
        <f>COUNTIF($B$1:B2022,$A$1)</f>
        <v>14</v>
      </c>
      <c r="B2022" s="1" t="s">
        <v>683</v>
      </c>
      <c r="C2022" s="118" t="s">
        <v>386</v>
      </c>
      <c r="D2022" s="5" t="str">
        <f t="shared" si="32"/>
        <v>Florencia37 Evacuación y tratamiento de aguas residuales</v>
      </c>
      <c r="E2022" s="118" t="s">
        <v>14</v>
      </c>
      <c r="F2022" s="118" t="s">
        <v>53</v>
      </c>
      <c r="G2022" s="126">
        <v>1.7715224796607799E-2</v>
      </c>
    </row>
    <row r="2023" spans="1:7" hidden="1">
      <c r="A2023" s="1">
        <f>COUNTIF($B$1:B2023,$A$1)</f>
        <v>14</v>
      </c>
      <c r="B2023" s="1" t="s">
        <v>683</v>
      </c>
      <c r="C2023" s="118" t="s">
        <v>386</v>
      </c>
      <c r="D2023" s="5" t="str">
        <f t="shared" si="32"/>
        <v>Florencia38 Recolección, tratamiento y disposición de desechos, recuperación de materiales</v>
      </c>
      <c r="E2023" s="118" t="s">
        <v>14</v>
      </c>
      <c r="F2023" s="118" t="s">
        <v>54</v>
      </c>
      <c r="G2023" s="126">
        <v>0.28605766437278946</v>
      </c>
    </row>
    <row r="2024" spans="1:7" hidden="1">
      <c r="A2024" s="1">
        <f>COUNTIF($B$1:B2024,$A$1)</f>
        <v>14</v>
      </c>
      <c r="B2024" s="1" t="s">
        <v>684</v>
      </c>
      <c r="C2024" s="118" t="s">
        <v>386</v>
      </c>
      <c r="D2024" s="5" t="str">
        <f t="shared" si="32"/>
        <v>Florencia49 Transporte terrestre; transporte por tuberías</v>
      </c>
      <c r="E2024" s="118" t="s">
        <v>15</v>
      </c>
      <c r="F2024" s="118" t="s">
        <v>62</v>
      </c>
      <c r="G2024" s="126">
        <v>4.7732113817259174</v>
      </c>
    </row>
    <row r="2025" spans="1:7" hidden="1">
      <c r="A2025" s="1">
        <f>COUNTIF($B$1:B2025,$A$1)</f>
        <v>14</v>
      </c>
      <c r="B2025" s="1" t="s">
        <v>684</v>
      </c>
      <c r="C2025" s="118" t="s">
        <v>386</v>
      </c>
      <c r="D2025" s="5" t="str">
        <f t="shared" si="32"/>
        <v>Florencia50 Transporte acuático</v>
      </c>
      <c r="E2025" s="118" t="s">
        <v>15</v>
      </c>
      <c r="F2025" s="118" t="s">
        <v>63</v>
      </c>
      <c r="G2025" s="126">
        <v>1.7829859123444959E-2</v>
      </c>
    </row>
    <row r="2026" spans="1:7" hidden="1">
      <c r="A2026" s="1">
        <f>COUNTIF($B$1:B2026,$A$1)</f>
        <v>14</v>
      </c>
      <c r="B2026" s="1" t="s">
        <v>684</v>
      </c>
      <c r="C2026" s="118" t="s">
        <v>386</v>
      </c>
      <c r="D2026" s="5" t="str">
        <f t="shared" si="32"/>
        <v>Florencia51 Transporte aéreo</v>
      </c>
      <c r="E2026" s="118" t="s">
        <v>15</v>
      </c>
      <c r="F2026" s="118" t="s">
        <v>64</v>
      </c>
      <c r="G2026" s="126">
        <v>8.9135207381053506E-3</v>
      </c>
    </row>
    <row r="2027" spans="1:7" hidden="1">
      <c r="A2027" s="1">
        <f>COUNTIF($B$1:B2027,$A$1)</f>
        <v>14</v>
      </c>
      <c r="B2027" s="1" t="s">
        <v>684</v>
      </c>
      <c r="C2027" s="118" t="s">
        <v>386</v>
      </c>
      <c r="D2027" s="5" t="str">
        <f t="shared" si="32"/>
        <v>Florencia52 Almacenamiento y actividades complementarias al transporte</v>
      </c>
      <c r="E2027" s="118" t="s">
        <v>15</v>
      </c>
      <c r="F2027" s="118" t="s">
        <v>65</v>
      </c>
      <c r="G2027" s="126">
        <v>0.72305156980122021</v>
      </c>
    </row>
    <row r="2028" spans="1:7" hidden="1">
      <c r="A2028" s="1">
        <f>COUNTIF($B$1:B2028,$A$1)</f>
        <v>14</v>
      </c>
      <c r="B2028" s="1" t="s">
        <v>684</v>
      </c>
      <c r="C2028" s="118" t="s">
        <v>386</v>
      </c>
      <c r="D2028" s="5" t="str">
        <f t="shared" si="32"/>
        <v>Florencia53 Correo y servicios de mensajería</v>
      </c>
      <c r="E2028" s="118" t="s">
        <v>15</v>
      </c>
      <c r="F2028" s="118" t="s">
        <v>66</v>
      </c>
      <c r="G2028" s="126">
        <v>0.18190492337709999</v>
      </c>
    </row>
    <row r="2029" spans="1:7" hidden="1">
      <c r="A2029" s="1">
        <f>COUNTIF($B$1:B2029,$A$1)</f>
        <v>14</v>
      </c>
      <c r="B2029" s="1" t="s">
        <v>685</v>
      </c>
      <c r="C2029" s="118" t="s">
        <v>387</v>
      </c>
      <c r="D2029" s="5" t="str">
        <f t="shared" si="32"/>
        <v>Popáyan68 Actividades inmobiliarias</v>
      </c>
      <c r="E2029" s="118" t="s">
        <v>3</v>
      </c>
      <c r="F2029" s="118" t="s">
        <v>78</v>
      </c>
      <c r="G2029" s="126">
        <v>0.76191865056117036</v>
      </c>
    </row>
    <row r="2030" spans="1:7" hidden="1">
      <c r="A2030" s="1">
        <f>COUNTIF($B$1:B2030,$A$1)</f>
        <v>14</v>
      </c>
      <c r="B2030" s="1" t="s">
        <v>686</v>
      </c>
      <c r="C2030" s="118" t="s">
        <v>387</v>
      </c>
      <c r="D2030" s="5" t="str">
        <f t="shared" si="32"/>
        <v>Popáyan90 Actividades creativas, artísticas y de entretenimiento</v>
      </c>
      <c r="E2030" s="118" t="s">
        <v>1</v>
      </c>
      <c r="F2030" s="118" t="s">
        <v>97</v>
      </c>
      <c r="G2030" s="126">
        <v>0.31116090518806805</v>
      </c>
    </row>
    <row r="2031" spans="1:7" hidden="1">
      <c r="A2031" s="1">
        <f>COUNTIF($B$1:B2031,$A$1)</f>
        <v>14</v>
      </c>
      <c r="B2031" s="1" t="s">
        <v>686</v>
      </c>
      <c r="C2031" s="118" t="s">
        <v>387</v>
      </c>
      <c r="D2031" s="5" t="str">
        <f t="shared" si="32"/>
        <v>Popáyan91 Actividades de bibliotecas, archivos, museos y otras actividades culturales</v>
      </c>
      <c r="E2031" s="118" t="s">
        <v>1</v>
      </c>
      <c r="F2031" s="118" t="s">
        <v>98</v>
      </c>
      <c r="G2031" s="126">
        <v>4.3743523973755888E-2</v>
      </c>
    </row>
    <row r="2032" spans="1:7" hidden="1">
      <c r="A2032" s="1">
        <f>COUNTIF($B$1:B2032,$A$1)</f>
        <v>14</v>
      </c>
      <c r="B2032" s="1" t="s">
        <v>686</v>
      </c>
      <c r="C2032" s="118" t="s">
        <v>387</v>
      </c>
      <c r="D2032" s="5" t="str">
        <f t="shared" si="32"/>
        <v>Popáyan92 Actividades de juegos de azar y apuestas</v>
      </c>
      <c r="E2032" s="118" t="s">
        <v>1</v>
      </c>
      <c r="F2032" s="118" t="s">
        <v>99</v>
      </c>
      <c r="G2032" s="126">
        <v>0.68638780150122958</v>
      </c>
    </row>
    <row r="2033" spans="1:7" hidden="1">
      <c r="A2033" s="1">
        <f>COUNTIF($B$1:B2033,$A$1)</f>
        <v>14</v>
      </c>
      <c r="B2033" s="1" t="s">
        <v>686</v>
      </c>
      <c r="C2033" s="118" t="s">
        <v>387</v>
      </c>
      <c r="D2033" s="5" t="str">
        <f t="shared" si="32"/>
        <v>Popáyan93 Actividades deportivas y actividades recreativas y de esparcimiento</v>
      </c>
      <c r="E2033" s="118" t="s">
        <v>1</v>
      </c>
      <c r="F2033" s="118" t="s">
        <v>100</v>
      </c>
      <c r="G2033" s="126">
        <v>0.49230315085930004</v>
      </c>
    </row>
    <row r="2034" spans="1:7" hidden="1">
      <c r="A2034" s="1">
        <f>COUNTIF($B$1:B2034,$A$1)</f>
        <v>14</v>
      </c>
      <c r="B2034" s="1" t="s">
        <v>686</v>
      </c>
      <c r="C2034" s="118" t="s">
        <v>387</v>
      </c>
      <c r="D2034" s="5" t="str">
        <f t="shared" si="32"/>
        <v>Popáyan94 Actividades de asociaciones</v>
      </c>
      <c r="E2034" s="118" t="s">
        <v>1</v>
      </c>
      <c r="F2034" s="118" t="s">
        <v>101</v>
      </c>
      <c r="G2034" s="126">
        <v>1.1638217783659004</v>
      </c>
    </row>
    <row r="2035" spans="1:7" hidden="1">
      <c r="A2035" s="1">
        <f>COUNTIF($B$1:B2035,$A$1)</f>
        <v>14</v>
      </c>
      <c r="B2035" s="1" t="s">
        <v>686</v>
      </c>
      <c r="C2035" s="118" t="s">
        <v>387</v>
      </c>
      <c r="D2035" s="5" t="str">
        <f t="shared" si="32"/>
        <v>Popáyan95 Mantenimiento y reparación de computadores, efectos personales y enseres domésticos</v>
      </c>
      <c r="E2035" s="118" t="s">
        <v>1</v>
      </c>
      <c r="F2035" s="118" t="s">
        <v>102</v>
      </c>
      <c r="G2035" s="126">
        <v>1.234594674652417</v>
      </c>
    </row>
    <row r="2036" spans="1:7" hidden="1">
      <c r="A2036" s="1">
        <f>COUNTIF($B$1:B2036,$A$1)</f>
        <v>14</v>
      </c>
      <c r="B2036" s="1" t="s">
        <v>686</v>
      </c>
      <c r="C2036" s="118" t="s">
        <v>387</v>
      </c>
      <c r="D2036" s="5" t="str">
        <f t="shared" si="32"/>
        <v>Popáyan96 Otras actividades de servicios personales</v>
      </c>
      <c r="E2036" s="118" t="s">
        <v>1</v>
      </c>
      <c r="F2036" s="118" t="s">
        <v>103</v>
      </c>
      <c r="G2036" s="126">
        <v>3.1333971927182902</v>
      </c>
    </row>
    <row r="2037" spans="1:7" hidden="1">
      <c r="A2037" s="1">
        <f>COUNTIF($B$1:B2037,$A$1)</f>
        <v>14</v>
      </c>
      <c r="B2037" s="1" t="s">
        <v>686</v>
      </c>
      <c r="C2037" s="118" t="s">
        <v>387</v>
      </c>
      <c r="D2037" s="5" t="str">
        <f t="shared" si="32"/>
        <v>Popáyan97 Actividades de los hogares individuales como empleadores de personal doméstico</v>
      </c>
      <c r="E2037" s="118" t="s">
        <v>1</v>
      </c>
      <c r="F2037" s="118" t="s">
        <v>104</v>
      </c>
      <c r="G2037" s="126">
        <v>3.6113184981885822</v>
      </c>
    </row>
    <row r="2038" spans="1:7" hidden="1">
      <c r="A2038" s="1">
        <f>COUNTIF($B$1:B2038,$A$1)</f>
        <v>14</v>
      </c>
      <c r="B2038" s="1" t="s">
        <v>686</v>
      </c>
      <c r="C2038" s="118" t="s">
        <v>387</v>
      </c>
      <c r="D2038" s="5" t="str">
        <f t="shared" si="32"/>
        <v>Popáyan99 Actividades de organizaciones y entidades extraterritoriales</v>
      </c>
      <c r="E2038" s="118" t="s">
        <v>1</v>
      </c>
      <c r="F2038" s="118" t="s">
        <v>105</v>
      </c>
      <c r="G2038" s="126">
        <v>2.6635765503670028E-2</v>
      </c>
    </row>
    <row r="2039" spans="1:7" hidden="1">
      <c r="A2039" s="1">
        <f>COUNTIF($B$1:B2039,$A$1)</f>
        <v>14</v>
      </c>
      <c r="B2039" s="1" t="s">
        <v>687</v>
      </c>
      <c r="C2039" s="118" t="s">
        <v>387</v>
      </c>
      <c r="D2039" s="5" t="str">
        <f t="shared" si="32"/>
        <v>Popáyan64 Actividades de servicios financieros, excepto las de seguros y de pensiones</v>
      </c>
      <c r="E2039" s="118" t="s">
        <v>2</v>
      </c>
      <c r="F2039" s="118" t="s">
        <v>75</v>
      </c>
      <c r="G2039" s="126">
        <v>1.3681492564320803</v>
      </c>
    </row>
    <row r="2040" spans="1:7" hidden="1">
      <c r="A2040" s="1">
        <f>COUNTIF($B$1:B2040,$A$1)</f>
        <v>14</v>
      </c>
      <c r="B2040" s="1" t="s">
        <v>687</v>
      </c>
      <c r="C2040" s="118" t="s">
        <v>387</v>
      </c>
      <c r="D2040" s="5" t="str">
        <f t="shared" si="32"/>
        <v>Popáyan65 Seguros (incluso el reaseguro), seguros sociales y fondos de pensiones, excepto la seguridad social</v>
      </c>
      <c r="E2040" s="118" t="s">
        <v>2</v>
      </c>
      <c r="F2040" s="118" t="s">
        <v>76</v>
      </c>
      <c r="G2040" s="126">
        <v>0.27462724683025713</v>
      </c>
    </row>
    <row r="2041" spans="1:7" hidden="1">
      <c r="A2041" s="1">
        <f>COUNTIF($B$1:B2041,$A$1)</f>
        <v>14</v>
      </c>
      <c r="B2041" s="1" t="s">
        <v>687</v>
      </c>
      <c r="C2041" s="118" t="s">
        <v>387</v>
      </c>
      <c r="D2041" s="5" t="str">
        <f t="shared" si="32"/>
        <v>Popáyan66 Actividades auxiliares de las actividades de servicios financieros</v>
      </c>
      <c r="E2041" s="118" t="s">
        <v>2</v>
      </c>
      <c r="F2041" s="118" t="s">
        <v>77</v>
      </c>
      <c r="G2041" s="126">
        <v>2.3103150744583766E-2</v>
      </c>
    </row>
    <row r="2042" spans="1:7" hidden="1">
      <c r="A2042" s="1">
        <f>COUNTIF($B$1:B2042,$A$1)</f>
        <v>14</v>
      </c>
      <c r="B2042" s="1" t="s">
        <v>688</v>
      </c>
      <c r="C2042" s="118" t="s">
        <v>387</v>
      </c>
      <c r="D2042" s="5" t="str">
        <f t="shared" si="32"/>
        <v>Popáyan69 Actividades jurídicas y de contabilidad</v>
      </c>
      <c r="E2042" s="118" t="s">
        <v>4</v>
      </c>
      <c r="F2042" s="118" t="s">
        <v>79</v>
      </c>
      <c r="G2042" s="126">
        <v>1.2867095046259023</v>
      </c>
    </row>
    <row r="2043" spans="1:7" hidden="1">
      <c r="A2043" s="1">
        <f>COUNTIF($B$1:B2043,$A$1)</f>
        <v>14</v>
      </c>
      <c r="B2043" s="1" t="s">
        <v>688</v>
      </c>
      <c r="C2043" s="118" t="s">
        <v>387</v>
      </c>
      <c r="D2043" s="5" t="str">
        <f t="shared" si="32"/>
        <v>Popáyan70 Actividades de administración empresarial; actividades de consultoría de gestión</v>
      </c>
      <c r="E2043" s="118" t="s">
        <v>4</v>
      </c>
      <c r="F2043" s="118" t="s">
        <v>80</v>
      </c>
      <c r="G2043" s="126">
        <v>0.5256097114017616</v>
      </c>
    </row>
    <row r="2044" spans="1:7" hidden="1">
      <c r="A2044" s="1">
        <f>COUNTIF($B$1:B2044,$A$1)</f>
        <v>14</v>
      </c>
      <c r="B2044" s="1" t="s">
        <v>688</v>
      </c>
      <c r="C2044" s="118" t="s">
        <v>387</v>
      </c>
      <c r="D2044" s="5" t="str">
        <f t="shared" si="32"/>
        <v>Popáyan71 Actividades de arquitectura e ingeniería; ensayos y análisis técnicos</v>
      </c>
      <c r="E2044" s="118" t="s">
        <v>4</v>
      </c>
      <c r="F2044" s="118" t="s">
        <v>81</v>
      </c>
      <c r="G2044" s="126">
        <v>0.75981398423343871</v>
      </c>
    </row>
    <row r="2045" spans="1:7" hidden="1">
      <c r="A2045" s="1">
        <f>COUNTIF($B$1:B2045,$A$1)</f>
        <v>14</v>
      </c>
      <c r="B2045" s="1" t="s">
        <v>688</v>
      </c>
      <c r="C2045" s="118" t="s">
        <v>387</v>
      </c>
      <c r="D2045" s="5" t="str">
        <f t="shared" si="32"/>
        <v>Popáyan72 Investigación científica y desarrollo</v>
      </c>
      <c r="E2045" s="118" t="s">
        <v>4</v>
      </c>
      <c r="F2045" s="118" t="s">
        <v>82</v>
      </c>
      <c r="G2045" s="126">
        <v>1.7924483641262569E-2</v>
      </c>
    </row>
    <row r="2046" spans="1:7" hidden="1">
      <c r="A2046" s="1">
        <f>COUNTIF($B$1:B2046,$A$1)</f>
        <v>14</v>
      </c>
      <c r="B2046" s="1" t="s">
        <v>688</v>
      </c>
      <c r="C2046" s="118" t="s">
        <v>387</v>
      </c>
      <c r="D2046" s="5" t="str">
        <f t="shared" si="32"/>
        <v>Popáyan73 Publicidad y estudios de mercado</v>
      </c>
      <c r="E2046" s="118" t="s">
        <v>4</v>
      </c>
      <c r="F2046" s="118" t="s">
        <v>83</v>
      </c>
      <c r="G2046" s="126">
        <v>0.31201703850707357</v>
      </c>
    </row>
    <row r="2047" spans="1:7" hidden="1">
      <c r="A2047" s="1">
        <f>COUNTIF($B$1:B2047,$A$1)</f>
        <v>14</v>
      </c>
      <c r="B2047" s="1" t="s">
        <v>688</v>
      </c>
      <c r="C2047" s="118" t="s">
        <v>387</v>
      </c>
      <c r="D2047" s="5" t="str">
        <f t="shared" si="32"/>
        <v>Popáyan74 Otras actividades profesionales, científicas y técnicas</v>
      </c>
      <c r="E2047" s="118" t="s">
        <v>4</v>
      </c>
      <c r="F2047" s="118" t="s">
        <v>84</v>
      </c>
      <c r="G2047" s="126">
        <v>0.49639578188152139</v>
      </c>
    </row>
    <row r="2048" spans="1:7" hidden="1">
      <c r="A2048" s="1">
        <f>COUNTIF($B$1:B2048,$A$1)</f>
        <v>14</v>
      </c>
      <c r="B2048" s="1" t="s">
        <v>688</v>
      </c>
      <c r="C2048" s="118" t="s">
        <v>387</v>
      </c>
      <c r="D2048" s="5" t="str">
        <f t="shared" si="32"/>
        <v>Popáyan75 Actividades veterinarias</v>
      </c>
      <c r="E2048" s="118" t="s">
        <v>4</v>
      </c>
      <c r="F2048" s="118" t="s">
        <v>85</v>
      </c>
      <c r="G2048" s="126">
        <v>0.17226672455886508</v>
      </c>
    </row>
    <row r="2049" spans="1:7" hidden="1">
      <c r="A2049" s="1">
        <f>COUNTIF($B$1:B2049,$A$1)</f>
        <v>14</v>
      </c>
      <c r="B2049" s="1" t="s">
        <v>688</v>
      </c>
      <c r="C2049" s="118" t="s">
        <v>387</v>
      </c>
      <c r="D2049" s="5" t="str">
        <f t="shared" si="32"/>
        <v>Popáyan77 Actividades de alquiler y arrendamiento</v>
      </c>
      <c r="E2049" s="118" t="s">
        <v>4</v>
      </c>
      <c r="F2049" s="118" t="s">
        <v>86</v>
      </c>
      <c r="G2049" s="126">
        <v>0.21977233380779074</v>
      </c>
    </row>
    <row r="2050" spans="1:7" hidden="1">
      <c r="A2050" s="1">
        <f>COUNTIF($B$1:B2050,$A$1)</f>
        <v>14</v>
      </c>
      <c r="B2050" s="1" t="s">
        <v>688</v>
      </c>
      <c r="C2050" s="118" t="s">
        <v>387</v>
      </c>
      <c r="D2050" s="5" t="str">
        <f t="shared" si="32"/>
        <v>Popáyan78 Actividades de empleo</v>
      </c>
      <c r="E2050" s="118" t="s">
        <v>4</v>
      </c>
      <c r="F2050" s="118" t="s">
        <v>87</v>
      </c>
      <c r="G2050" s="126">
        <v>0.19707270888923634</v>
      </c>
    </row>
    <row r="2051" spans="1:7" hidden="1">
      <c r="A2051" s="1">
        <f>COUNTIF($B$1:B2051,$A$1)</f>
        <v>14</v>
      </c>
      <c r="B2051" s="1" t="s">
        <v>688</v>
      </c>
      <c r="C2051" s="118" t="s">
        <v>387</v>
      </c>
      <c r="D2051" s="5" t="str">
        <f t="shared" si="32"/>
        <v>Popáyan79 Actividades de las agencias de viajes, operadores turísticos, servicios de reserva y actividades relacionadas</v>
      </c>
      <c r="E2051" s="118" t="s">
        <v>4</v>
      </c>
      <c r="F2051" s="118" t="s">
        <v>88</v>
      </c>
      <c r="G2051" s="126">
        <v>8.8383968552598294E-2</v>
      </c>
    </row>
    <row r="2052" spans="1:7" hidden="1">
      <c r="A2052" s="1">
        <f>COUNTIF($B$1:B2052,$A$1)</f>
        <v>14</v>
      </c>
      <c r="B2052" s="1" t="s">
        <v>688</v>
      </c>
      <c r="C2052" s="118" t="s">
        <v>387</v>
      </c>
      <c r="D2052" s="5" t="str">
        <f t="shared" si="32"/>
        <v>Popáyan80 Actividades de seguridad e investigación privada</v>
      </c>
      <c r="E2052" s="118" t="s">
        <v>4</v>
      </c>
      <c r="F2052" s="118" t="s">
        <v>89</v>
      </c>
      <c r="G2052" s="126">
        <v>1.2194633475734735</v>
      </c>
    </row>
    <row r="2053" spans="1:7" hidden="1">
      <c r="A2053" s="1">
        <f>COUNTIF($B$1:B2053,$A$1)</f>
        <v>14</v>
      </c>
      <c r="B2053" s="1" t="s">
        <v>688</v>
      </c>
      <c r="C2053" s="118" t="s">
        <v>387</v>
      </c>
      <c r="D2053" s="5" t="str">
        <f t="shared" si="32"/>
        <v>Popáyan81 Actividades de servicios a edificios y paisajismo (jardines, zonas verdes)</v>
      </c>
      <c r="E2053" s="118" t="s">
        <v>4</v>
      </c>
      <c r="F2053" s="118" t="s">
        <v>90</v>
      </c>
      <c r="G2053" s="126">
        <v>2.9690784268973682</v>
      </c>
    </row>
    <row r="2054" spans="1:7" hidden="1">
      <c r="A2054" s="1">
        <f>COUNTIF($B$1:B2054,$A$1)</f>
        <v>14</v>
      </c>
      <c r="B2054" s="1" t="s">
        <v>688</v>
      </c>
      <c r="C2054" s="118" t="s">
        <v>387</v>
      </c>
      <c r="D2054" s="5" t="str">
        <f t="shared" si="32"/>
        <v>Popáyan82 Actividades administrativas y de apoyo de oficina y otras actividades de apoyo a las empresas</v>
      </c>
      <c r="E2054" s="118" t="s">
        <v>4</v>
      </c>
      <c r="F2054" s="118" t="s">
        <v>91</v>
      </c>
      <c r="G2054" s="126">
        <v>0.3920042612859449</v>
      </c>
    </row>
    <row r="2055" spans="1:7" hidden="1">
      <c r="A2055" s="1">
        <f>COUNTIF($B$1:B2055,$A$1)</f>
        <v>14</v>
      </c>
      <c r="B2055" s="1" t="s">
        <v>689</v>
      </c>
      <c r="C2055" s="118" t="s">
        <v>387</v>
      </c>
      <c r="D2055" s="5" t="str">
        <f t="shared" ref="D2055:D2118" si="33">C2055&amp;F2055</f>
        <v>Popáyan84 Administración pública y defensa; planes de seguridad social de afiliación obligatoria</v>
      </c>
      <c r="E2055" s="118" t="s">
        <v>5</v>
      </c>
      <c r="F2055" s="118" t="s">
        <v>92</v>
      </c>
      <c r="G2055" s="126">
        <v>7.0838642927796425</v>
      </c>
    </row>
    <row r="2056" spans="1:7" hidden="1">
      <c r="A2056" s="1">
        <f>COUNTIF($B$1:B2056,$A$1)</f>
        <v>14</v>
      </c>
      <c r="B2056" s="1" t="s">
        <v>689</v>
      </c>
      <c r="C2056" s="118" t="s">
        <v>387</v>
      </c>
      <c r="D2056" s="5" t="str">
        <f t="shared" si="33"/>
        <v>Popáyan85 Educación</v>
      </c>
      <c r="E2056" s="118" t="s">
        <v>5</v>
      </c>
      <c r="F2056" s="118" t="s">
        <v>93</v>
      </c>
      <c r="G2056" s="126">
        <v>9.4686993945860358</v>
      </c>
    </row>
    <row r="2057" spans="1:7" hidden="1">
      <c r="A2057" s="1">
        <f>COUNTIF($B$1:B2057,$A$1)</f>
        <v>14</v>
      </c>
      <c r="B2057" s="1" t="s">
        <v>689</v>
      </c>
      <c r="C2057" s="118" t="s">
        <v>387</v>
      </c>
      <c r="D2057" s="5" t="str">
        <f t="shared" si="33"/>
        <v>Popáyan86 Actividades de atención de la salud humana</v>
      </c>
      <c r="E2057" s="118" t="s">
        <v>5</v>
      </c>
      <c r="F2057" s="118" t="s">
        <v>94</v>
      </c>
      <c r="G2057" s="126">
        <v>6.4334846118666098</v>
      </c>
    </row>
    <row r="2058" spans="1:7" hidden="1">
      <c r="A2058" s="1">
        <f>COUNTIF($B$1:B2058,$A$1)</f>
        <v>14</v>
      </c>
      <c r="B2058" s="1" t="s">
        <v>689</v>
      </c>
      <c r="C2058" s="118" t="s">
        <v>387</v>
      </c>
      <c r="D2058" s="5" t="str">
        <f t="shared" si="33"/>
        <v>Popáyan87 Actividades de atención residencial medicalizada</v>
      </c>
      <c r="E2058" s="118" t="s">
        <v>5</v>
      </c>
      <c r="F2058" s="118" t="s">
        <v>95</v>
      </c>
      <c r="G2058" s="126">
        <v>0.16252652786339042</v>
      </c>
    </row>
    <row r="2059" spans="1:7" hidden="1">
      <c r="A2059" s="1">
        <f>COUNTIF($B$1:B2059,$A$1)</f>
        <v>14</v>
      </c>
      <c r="B2059" s="1" t="s">
        <v>689</v>
      </c>
      <c r="C2059" s="118" t="s">
        <v>387</v>
      </c>
      <c r="D2059" s="5" t="str">
        <f t="shared" si="33"/>
        <v>Popáyan88 Actividades de asistencia social sin alojamiento</v>
      </c>
      <c r="E2059" s="118" t="s">
        <v>5</v>
      </c>
      <c r="F2059" s="118" t="s">
        <v>96</v>
      </c>
      <c r="G2059" s="126">
        <v>0.51899320055392684</v>
      </c>
    </row>
    <row r="2060" spans="1:7" hidden="1">
      <c r="A2060" s="1">
        <f>COUNTIF($B$1:B2060,$A$1)</f>
        <v>14</v>
      </c>
      <c r="B2060" s="1" t="s">
        <v>690</v>
      </c>
      <c r="C2060" s="118" t="s">
        <v>387</v>
      </c>
      <c r="D2060" s="5" t="str">
        <f t="shared" si="33"/>
        <v>Popáyan01 Agricultura, ganadería, caza y actividades de servicios conexas</v>
      </c>
      <c r="E2060" s="118" t="s">
        <v>6</v>
      </c>
      <c r="F2060" s="118" t="s">
        <v>19</v>
      </c>
      <c r="G2060" s="126">
        <v>1.6323835194018563</v>
      </c>
    </row>
    <row r="2061" spans="1:7" hidden="1">
      <c r="A2061" s="1">
        <f>COUNTIF($B$1:B2061,$A$1)</f>
        <v>14</v>
      </c>
      <c r="B2061" s="1" t="s">
        <v>690</v>
      </c>
      <c r="C2061" s="118" t="s">
        <v>387</v>
      </c>
      <c r="D2061" s="5" t="str">
        <f t="shared" si="33"/>
        <v>Popáyan02 Silvicultura y extracción de madera</v>
      </c>
      <c r="E2061" s="118" t="s">
        <v>6</v>
      </c>
      <c r="F2061" s="118" t="s">
        <v>20</v>
      </c>
      <c r="G2061" s="126">
        <v>3.9447845643812963E-2</v>
      </c>
    </row>
    <row r="2062" spans="1:7" hidden="1">
      <c r="A2062" s="1">
        <f>COUNTIF($B$1:B2062,$A$1)</f>
        <v>14</v>
      </c>
      <c r="B2062" s="1" t="s">
        <v>691</v>
      </c>
      <c r="C2062" s="118" t="s">
        <v>387</v>
      </c>
      <c r="D2062" s="5" t="str">
        <f t="shared" si="33"/>
        <v>Popáyan55 Alojamiento</v>
      </c>
      <c r="E2062" s="118" t="s">
        <v>7</v>
      </c>
      <c r="F2062" s="118" t="s">
        <v>67</v>
      </c>
      <c r="G2062" s="126">
        <v>0.61084486412439498</v>
      </c>
    </row>
    <row r="2063" spans="1:7" hidden="1">
      <c r="A2063" s="1">
        <f>COUNTIF($B$1:B2063,$A$1)</f>
        <v>14</v>
      </c>
      <c r="B2063" s="1" t="s">
        <v>691</v>
      </c>
      <c r="C2063" s="118" t="s">
        <v>387</v>
      </c>
      <c r="D2063" s="5" t="str">
        <f t="shared" si="33"/>
        <v>Popáyan56 Actividades de servicios de comidas y bebidas</v>
      </c>
      <c r="E2063" s="118" t="s">
        <v>7</v>
      </c>
      <c r="F2063" s="118" t="s">
        <v>68</v>
      </c>
      <c r="G2063" s="126">
        <v>8.5475407032313164</v>
      </c>
    </row>
    <row r="2064" spans="1:7" hidden="1">
      <c r="A2064" s="1">
        <f>COUNTIF($B$1:B2064,$A$1)</f>
        <v>14</v>
      </c>
      <c r="B2064" s="1" t="s">
        <v>692</v>
      </c>
      <c r="C2064" s="118" t="s">
        <v>387</v>
      </c>
      <c r="D2064" s="5" t="str">
        <f t="shared" si="33"/>
        <v>Popáyan45 Comercio, mantenimiento y reparación de vehículos automotores y motocicletas, sus partes, piezas y accesorios</v>
      </c>
      <c r="E2064" s="118" t="s">
        <v>8</v>
      </c>
      <c r="F2064" s="118" t="s">
        <v>59</v>
      </c>
      <c r="G2064" s="126">
        <v>3.3126820870510212</v>
      </c>
    </row>
    <row r="2065" spans="1:7" hidden="1">
      <c r="A2065" s="1">
        <f>COUNTIF($B$1:B2065,$A$1)</f>
        <v>14</v>
      </c>
      <c r="B2065" s="1" t="s">
        <v>692</v>
      </c>
      <c r="C2065" s="118" t="s">
        <v>387</v>
      </c>
      <c r="D2065" s="5" t="str">
        <f t="shared" si="33"/>
        <v>Popáyan46 Comercio al por mayor y en comisión o por contrata, excepto el comercio de vehículos automotores y motocicletas</v>
      </c>
      <c r="E2065" s="118" t="s">
        <v>8</v>
      </c>
      <c r="F2065" s="118" t="s">
        <v>60</v>
      </c>
      <c r="G2065" s="126">
        <v>2.7159855888997471</v>
      </c>
    </row>
    <row r="2066" spans="1:7" hidden="1">
      <c r="A2066" s="1">
        <f>COUNTIF($B$1:B2066,$A$1)</f>
        <v>14</v>
      </c>
      <c r="B2066" s="1" t="s">
        <v>692</v>
      </c>
      <c r="C2066" s="118" t="s">
        <v>387</v>
      </c>
      <c r="D2066" s="5" t="str">
        <f t="shared" si="33"/>
        <v>Popáyan47 Comercio al por menor (incluso el comercio al por menor de combustibles), excepto el de vehículos automotores y motocicletas</v>
      </c>
      <c r="E2066" s="118" t="s">
        <v>8</v>
      </c>
      <c r="F2066" s="118" t="s">
        <v>61</v>
      </c>
      <c r="G2066" s="126">
        <v>19.990092823983566</v>
      </c>
    </row>
    <row r="2067" spans="1:7" hidden="1">
      <c r="A2067" s="1">
        <f>COUNTIF($B$1:B2067,$A$1)</f>
        <v>14</v>
      </c>
      <c r="B2067" s="1" t="s">
        <v>693</v>
      </c>
      <c r="C2067" s="118" t="s">
        <v>387</v>
      </c>
      <c r="D2067" s="5" t="str">
        <f t="shared" si="33"/>
        <v>Popáyan41 Construcción de edificios</v>
      </c>
      <c r="E2067" s="118" t="s">
        <v>9</v>
      </c>
      <c r="F2067" s="118" t="s">
        <v>56</v>
      </c>
      <c r="G2067" s="126">
        <v>6.5896696584046222</v>
      </c>
    </row>
    <row r="2068" spans="1:7" hidden="1">
      <c r="A2068" s="1">
        <f>COUNTIF($B$1:B2068,$A$1)</f>
        <v>14</v>
      </c>
      <c r="B2068" s="1" t="s">
        <v>693</v>
      </c>
      <c r="C2068" s="118" t="s">
        <v>387</v>
      </c>
      <c r="D2068" s="5" t="str">
        <f t="shared" si="33"/>
        <v>Popáyan42 Obras de ingeniería civil</v>
      </c>
      <c r="E2068" s="118" t="s">
        <v>9</v>
      </c>
      <c r="F2068" s="118" t="s">
        <v>57</v>
      </c>
      <c r="G2068" s="126">
        <v>0.91046990892713009</v>
      </c>
    </row>
    <row r="2069" spans="1:7" hidden="1">
      <c r="A2069" s="1">
        <f>COUNTIF($B$1:B2069,$A$1)</f>
        <v>14</v>
      </c>
      <c r="B2069" s="1" t="s">
        <v>693</v>
      </c>
      <c r="C2069" s="118" t="s">
        <v>387</v>
      </c>
      <c r="D2069" s="5" t="str">
        <f t="shared" si="33"/>
        <v>Popáyan43 Actividades especializadas para la construcción de edificios y obras de ingeniería civil</v>
      </c>
      <c r="E2069" s="118" t="s">
        <v>9</v>
      </c>
      <c r="F2069" s="118" t="s">
        <v>58</v>
      </c>
      <c r="G2069" s="126">
        <v>1.4256784138266156</v>
      </c>
    </row>
    <row r="2070" spans="1:7" hidden="1">
      <c r="A2070" s="1">
        <f>COUNTIF($B$1:B2070,$A$1)</f>
        <v>14</v>
      </c>
      <c r="B2070" s="1" t="s">
        <v>694</v>
      </c>
      <c r="C2070" s="118" t="s">
        <v>387</v>
      </c>
      <c r="D2070" s="5" t="str">
        <f t="shared" si="33"/>
        <v>Popáyan08 Extracción de otras minas y canteras</v>
      </c>
      <c r="E2070" s="118" t="s">
        <v>10</v>
      </c>
      <c r="F2070" s="118" t="s">
        <v>25</v>
      </c>
      <c r="G2070" s="126">
        <v>1.2585016757783327E-2</v>
      </c>
    </row>
    <row r="2071" spans="1:7" hidden="1">
      <c r="A2071" s="1">
        <f>COUNTIF($B$1:B2071,$A$1)</f>
        <v>14</v>
      </c>
      <c r="B2071" s="1" t="s">
        <v>695</v>
      </c>
      <c r="C2071" s="118" t="s">
        <v>387</v>
      </c>
      <c r="D2071" s="5" t="str">
        <f t="shared" si="33"/>
        <v>Popáyan10 Elaboración de productos alimenticios</v>
      </c>
      <c r="E2071" s="118" t="s">
        <v>11</v>
      </c>
      <c r="F2071" s="118" t="s">
        <v>27</v>
      </c>
      <c r="G2071" s="126">
        <v>1.7349656202074557</v>
      </c>
    </row>
    <row r="2072" spans="1:7" hidden="1">
      <c r="A2072" s="1">
        <f>COUNTIF($B$1:B2072,$A$1)</f>
        <v>14</v>
      </c>
      <c r="B2072" s="1" t="s">
        <v>695</v>
      </c>
      <c r="C2072" s="118" t="s">
        <v>387</v>
      </c>
      <c r="D2072" s="5" t="str">
        <f t="shared" si="33"/>
        <v>Popáyan11 Elaboración de bebidas</v>
      </c>
      <c r="E2072" s="118" t="s">
        <v>11</v>
      </c>
      <c r="F2072" s="118" t="s">
        <v>28</v>
      </c>
      <c r="G2072" s="126">
        <v>0.15872350538941199</v>
      </c>
    </row>
    <row r="2073" spans="1:7" hidden="1">
      <c r="A2073" s="1">
        <f>COUNTIF($B$1:B2073,$A$1)</f>
        <v>14</v>
      </c>
      <c r="B2073" s="1" t="s">
        <v>695</v>
      </c>
      <c r="C2073" s="118" t="s">
        <v>387</v>
      </c>
      <c r="D2073" s="5" t="str">
        <f t="shared" si="33"/>
        <v>Popáyan13 Fabricación de productos textiles</v>
      </c>
      <c r="E2073" s="118" t="s">
        <v>11</v>
      </c>
      <c r="F2073" s="118" t="s">
        <v>30</v>
      </c>
      <c r="G2073" s="126">
        <v>0.27669632173060116</v>
      </c>
    </row>
    <row r="2074" spans="1:7" hidden="1">
      <c r="A2074" s="1">
        <f>COUNTIF($B$1:B2074,$A$1)</f>
        <v>14</v>
      </c>
      <c r="B2074" s="1" t="s">
        <v>695</v>
      </c>
      <c r="C2074" s="118" t="s">
        <v>387</v>
      </c>
      <c r="D2074" s="5" t="str">
        <f t="shared" si="33"/>
        <v>Popáyan14 Confección de prendas de vestir</v>
      </c>
      <c r="E2074" s="118" t="s">
        <v>11</v>
      </c>
      <c r="F2074" s="118" t="s">
        <v>31</v>
      </c>
      <c r="G2074" s="126">
        <v>1.2560147437981894</v>
      </c>
    </row>
    <row r="2075" spans="1:7" hidden="1">
      <c r="A2075" s="1">
        <f>COUNTIF($B$1:B2075,$A$1)</f>
        <v>14</v>
      </c>
      <c r="B2075" s="1" t="s">
        <v>695</v>
      </c>
      <c r="C2075" s="118" t="s">
        <v>387</v>
      </c>
      <c r="D2075" s="5" t="str">
        <f t="shared" si="33"/>
        <v>Popáyan15 Curtido y recurtido de cueros; fabricación de calzado; fabricación de artículos de viaje, maletas, bolsos de mano y artículos similares, y fabricación de artículos de talabartería y guarnicionería; adobo y teñido de pieles</v>
      </c>
      <c r="E2075" s="118" t="s">
        <v>11</v>
      </c>
      <c r="F2075" s="118" t="s">
        <v>32</v>
      </c>
      <c r="G2075" s="126">
        <v>0.26612686904722033</v>
      </c>
    </row>
    <row r="2076" spans="1:7" hidden="1">
      <c r="A2076" s="1">
        <f>COUNTIF($B$1:B2076,$A$1)</f>
        <v>14</v>
      </c>
      <c r="B2076" s="1" t="s">
        <v>695</v>
      </c>
      <c r="C2076" s="118" t="s">
        <v>387</v>
      </c>
      <c r="D2076" s="5" t="str">
        <f t="shared" si="33"/>
        <v>Popáyan16 Transformación de la madera y fabricación de productos de madera y de corcho, excepto muebles; fabricación de artículos de cestería y espartería</v>
      </c>
      <c r="E2076" s="118" t="s">
        <v>11</v>
      </c>
      <c r="F2076" s="118" t="s">
        <v>33</v>
      </c>
      <c r="G2076" s="126">
        <v>8.3826324856150325E-2</v>
      </c>
    </row>
    <row r="2077" spans="1:7" hidden="1">
      <c r="A2077" s="1">
        <f>COUNTIF($B$1:B2077,$A$1)</f>
        <v>14</v>
      </c>
      <c r="B2077" s="1" t="s">
        <v>695</v>
      </c>
      <c r="C2077" s="118" t="s">
        <v>387</v>
      </c>
      <c r="D2077" s="5" t="str">
        <f t="shared" si="33"/>
        <v>Popáyan17 Fabricación de papel, cartón y productos de papel y cartón</v>
      </c>
      <c r="E2077" s="118" t="s">
        <v>11</v>
      </c>
      <c r="F2077" s="118" t="s">
        <v>34</v>
      </c>
      <c r="G2077" s="126">
        <v>5.6206332952525001E-2</v>
      </c>
    </row>
    <row r="2078" spans="1:7" hidden="1">
      <c r="A2078" s="1">
        <f>COUNTIF($B$1:B2078,$A$1)</f>
        <v>14</v>
      </c>
      <c r="B2078" s="1" t="s">
        <v>695</v>
      </c>
      <c r="C2078" s="118" t="s">
        <v>387</v>
      </c>
      <c r="D2078" s="5" t="str">
        <f t="shared" si="33"/>
        <v>Popáyan18 Actividades de impresión y de producción de copias a partir de grabaciones originales</v>
      </c>
      <c r="E2078" s="118" t="s">
        <v>11</v>
      </c>
      <c r="F2078" s="118" t="s">
        <v>35</v>
      </c>
      <c r="G2078" s="126">
        <v>0.14856954079877369</v>
      </c>
    </row>
    <row r="2079" spans="1:7" hidden="1">
      <c r="A2079" s="1">
        <f>COUNTIF($B$1:B2079,$A$1)</f>
        <v>14</v>
      </c>
      <c r="B2079" s="1" t="s">
        <v>695</v>
      </c>
      <c r="C2079" s="118" t="s">
        <v>387</v>
      </c>
      <c r="D2079" s="5" t="str">
        <f t="shared" si="33"/>
        <v>Popáyan20 Fabricación de sustancias y productos químicos</v>
      </c>
      <c r="E2079" s="118" t="s">
        <v>11</v>
      </c>
      <c r="F2079" s="118" t="s">
        <v>37</v>
      </c>
      <c r="G2079" s="126">
        <v>6.7425376111022256E-2</v>
      </c>
    </row>
    <row r="2080" spans="1:7" hidden="1">
      <c r="A2080" s="1">
        <f>COUNTIF($B$1:B2080,$A$1)</f>
        <v>14</v>
      </c>
      <c r="B2080" s="1" t="s">
        <v>695</v>
      </c>
      <c r="C2080" s="118" t="s">
        <v>387</v>
      </c>
      <c r="D2080" s="5" t="str">
        <f t="shared" si="33"/>
        <v>Popáyan21 Fabricación de productos farmacéuticos, sustancias químicas medicinales y productos botánicos de uso farmacéutico</v>
      </c>
      <c r="E2080" s="118" t="s">
        <v>11</v>
      </c>
      <c r="F2080" s="118" t="s">
        <v>38</v>
      </c>
      <c r="G2080" s="126">
        <v>1.7225307652536652E-2</v>
      </c>
    </row>
    <row r="2081" spans="1:7" hidden="1">
      <c r="A2081" s="1">
        <f>COUNTIF($B$1:B2081,$A$1)</f>
        <v>14</v>
      </c>
      <c r="B2081" s="1" t="s">
        <v>695</v>
      </c>
      <c r="C2081" s="118" t="s">
        <v>387</v>
      </c>
      <c r="D2081" s="5" t="str">
        <f t="shared" si="33"/>
        <v>Popáyan22 Fabricación de productos de caucho y de plástico</v>
      </c>
      <c r="E2081" s="118" t="s">
        <v>11</v>
      </c>
      <c r="F2081" s="118" t="s">
        <v>39</v>
      </c>
      <c r="G2081" s="126">
        <v>0.12264122047719395</v>
      </c>
    </row>
    <row r="2082" spans="1:7" hidden="1">
      <c r="A2082" s="1">
        <f>COUNTIF($B$1:B2082,$A$1)</f>
        <v>14</v>
      </c>
      <c r="B2082" s="1" t="s">
        <v>695</v>
      </c>
      <c r="C2082" s="118" t="s">
        <v>387</v>
      </c>
      <c r="D2082" s="5" t="str">
        <f t="shared" si="33"/>
        <v>Popáyan23 Fabricación de otros productos minerales no metálicos</v>
      </c>
      <c r="E2082" s="118" t="s">
        <v>11</v>
      </c>
      <c r="F2082" s="118" t="s">
        <v>40</v>
      </c>
      <c r="G2082" s="126">
        <v>0.19352258751895868</v>
      </c>
    </row>
    <row r="2083" spans="1:7" hidden="1">
      <c r="A2083" s="1">
        <f>COUNTIF($B$1:B2083,$A$1)</f>
        <v>14</v>
      </c>
      <c r="B2083" s="1" t="s">
        <v>695</v>
      </c>
      <c r="C2083" s="118" t="s">
        <v>387</v>
      </c>
      <c r="D2083" s="5" t="str">
        <f t="shared" si="33"/>
        <v>Popáyan25 Fabricación de productos elaborados de metal, excepto maquinaria y equipo</v>
      </c>
      <c r="E2083" s="118" t="s">
        <v>11</v>
      </c>
      <c r="F2083" s="118" t="s">
        <v>42</v>
      </c>
      <c r="G2083" s="126">
        <v>1.0440562813890977</v>
      </c>
    </row>
    <row r="2084" spans="1:7" hidden="1">
      <c r="A2084" s="1">
        <f>COUNTIF($B$1:B2084,$A$1)</f>
        <v>14</v>
      </c>
      <c r="B2084" s="1" t="s">
        <v>695</v>
      </c>
      <c r="C2084" s="118" t="s">
        <v>387</v>
      </c>
      <c r="D2084" s="5" t="str">
        <f t="shared" si="33"/>
        <v>Popáyan26 Fabricación de productos informáticos, electrónicos y ópticos</v>
      </c>
      <c r="E2084" s="118" t="s">
        <v>11</v>
      </c>
      <c r="F2084" s="118" t="s">
        <v>43</v>
      </c>
      <c r="G2084" s="126">
        <v>3.9888821564750182E-2</v>
      </c>
    </row>
    <row r="2085" spans="1:7" hidden="1">
      <c r="A2085" s="1">
        <f>COUNTIF($B$1:B2085,$A$1)</f>
        <v>14</v>
      </c>
      <c r="B2085" s="1" t="s">
        <v>695</v>
      </c>
      <c r="C2085" s="118" t="s">
        <v>387</v>
      </c>
      <c r="D2085" s="5" t="str">
        <f t="shared" si="33"/>
        <v>Popáyan27 Fabricación de aparatos y equipo eléctrico</v>
      </c>
      <c r="E2085" s="118" t="s">
        <v>11</v>
      </c>
      <c r="F2085" s="118" t="s">
        <v>44</v>
      </c>
      <c r="G2085" s="126">
        <v>1.0498316054958882E-2</v>
      </c>
    </row>
    <row r="2086" spans="1:7" hidden="1">
      <c r="A2086" s="1">
        <f>COUNTIF($B$1:B2086,$A$1)</f>
        <v>14</v>
      </c>
      <c r="B2086" s="1" t="s">
        <v>695</v>
      </c>
      <c r="C2086" s="118" t="s">
        <v>387</v>
      </c>
      <c r="D2086" s="5" t="str">
        <f t="shared" si="33"/>
        <v>Popáyan28 Fabricación de maquinaria y equipo n.c.p.</v>
      </c>
      <c r="E2086" s="118" t="s">
        <v>11</v>
      </c>
      <c r="F2086" s="118" t="s">
        <v>45</v>
      </c>
      <c r="G2086" s="126">
        <v>1.691854611491727E-2</v>
      </c>
    </row>
    <row r="2087" spans="1:7" hidden="1">
      <c r="A2087" s="1">
        <f>COUNTIF($B$1:B2087,$A$1)</f>
        <v>14</v>
      </c>
      <c r="B2087" s="1" t="s">
        <v>695</v>
      </c>
      <c r="C2087" s="118" t="s">
        <v>387</v>
      </c>
      <c r="D2087" s="5" t="str">
        <f t="shared" si="33"/>
        <v>Popáyan29 Fabricación de vehículos automotores, remolques y semirremolques</v>
      </c>
      <c r="E2087" s="118" t="s">
        <v>11</v>
      </c>
      <c r="F2087" s="118" t="s">
        <v>46</v>
      </c>
      <c r="G2087" s="126">
        <v>3.1490183100841715E-2</v>
      </c>
    </row>
    <row r="2088" spans="1:7" hidden="1">
      <c r="A2088" s="1">
        <f>COUNTIF($B$1:B2088,$A$1)</f>
        <v>14</v>
      </c>
      <c r="B2088" s="1" t="s">
        <v>695</v>
      </c>
      <c r="C2088" s="118" t="s">
        <v>387</v>
      </c>
      <c r="D2088" s="5" t="str">
        <f t="shared" si="33"/>
        <v>Popáyan31 Fabricación de muebles, colchones y somieres</v>
      </c>
      <c r="E2088" s="118" t="s">
        <v>11</v>
      </c>
      <c r="F2088" s="118" t="s">
        <v>48</v>
      </c>
      <c r="G2088" s="126">
        <v>0.7406275242483451</v>
      </c>
    </row>
    <row r="2089" spans="1:7" hidden="1">
      <c r="A2089" s="1">
        <f>COUNTIF($B$1:B2089,$A$1)</f>
        <v>14</v>
      </c>
      <c r="B2089" s="1" t="s">
        <v>695</v>
      </c>
      <c r="C2089" s="118" t="s">
        <v>387</v>
      </c>
      <c r="D2089" s="5" t="str">
        <f t="shared" si="33"/>
        <v>Popáyan32 Otras industrias manufactureras</v>
      </c>
      <c r="E2089" s="118" t="s">
        <v>11</v>
      </c>
      <c r="F2089" s="118" t="s">
        <v>49</v>
      </c>
      <c r="G2089" s="126">
        <v>0.50176127113353419</v>
      </c>
    </row>
    <row r="2090" spans="1:7" hidden="1">
      <c r="A2090" s="1">
        <f>COUNTIF($B$1:B2090,$A$1)</f>
        <v>14</v>
      </c>
      <c r="B2090" s="1" t="s">
        <v>695</v>
      </c>
      <c r="C2090" s="118" t="s">
        <v>387</v>
      </c>
      <c r="D2090" s="5" t="str">
        <f t="shared" si="33"/>
        <v>Popáyan33 Instalación, mantenimiento y reparación especializado de maquinaria y equipo</v>
      </c>
      <c r="E2090" s="118" t="s">
        <v>11</v>
      </c>
      <c r="F2090" s="118" t="s">
        <v>50</v>
      </c>
      <c r="G2090" s="126">
        <v>0.12287512848197377</v>
      </c>
    </row>
    <row r="2091" spans="1:7" hidden="1">
      <c r="A2091" s="1">
        <f>COUNTIF($B$1:B2091,$A$1)</f>
        <v>14</v>
      </c>
      <c r="B2091" s="1" t="s">
        <v>696</v>
      </c>
      <c r="C2091" s="118" t="s">
        <v>387</v>
      </c>
      <c r="D2091" s="5" t="str">
        <f t="shared" si="33"/>
        <v>Popáyan58 Actividades de edición</v>
      </c>
      <c r="E2091" s="118" t="s">
        <v>12</v>
      </c>
      <c r="F2091" s="118" t="s">
        <v>69</v>
      </c>
      <c r="G2091" s="126">
        <v>3.1140902615338362E-2</v>
      </c>
    </row>
    <row r="2092" spans="1:7" hidden="1">
      <c r="A2092" s="1">
        <f>COUNTIF($B$1:B2092,$A$1)</f>
        <v>14</v>
      </c>
      <c r="B2092" s="1" t="s">
        <v>696</v>
      </c>
      <c r="C2092" s="118" t="s">
        <v>387</v>
      </c>
      <c r="D2092" s="5" t="str">
        <f t="shared" si="33"/>
        <v>Popáyan59 Actividades cinematográficas, de video y producción de programas de televisión, grabación de sonido y edición de música</v>
      </c>
      <c r="E2092" s="118" t="s">
        <v>12</v>
      </c>
      <c r="F2092" s="118" t="s">
        <v>70</v>
      </c>
      <c r="G2092" s="126">
        <v>7.3298323384262093E-2</v>
      </c>
    </row>
    <row r="2093" spans="1:7" hidden="1">
      <c r="A2093" s="1">
        <f>COUNTIF($B$1:B2093,$A$1)</f>
        <v>14</v>
      </c>
      <c r="B2093" s="1" t="s">
        <v>696</v>
      </c>
      <c r="C2093" s="118" t="s">
        <v>387</v>
      </c>
      <c r="D2093" s="5" t="str">
        <f t="shared" si="33"/>
        <v>Popáyan60 Actividades de programación, transmisión y/o difusión</v>
      </c>
      <c r="E2093" s="118" t="s">
        <v>12</v>
      </c>
      <c r="F2093" s="118" t="s">
        <v>71</v>
      </c>
      <c r="G2093" s="126">
        <v>0.10290308496382819</v>
      </c>
    </row>
    <row r="2094" spans="1:7" hidden="1">
      <c r="A2094" s="1">
        <f>COUNTIF($B$1:B2094,$A$1)</f>
        <v>14</v>
      </c>
      <c r="B2094" s="1" t="s">
        <v>696</v>
      </c>
      <c r="C2094" s="118" t="s">
        <v>387</v>
      </c>
      <c r="D2094" s="5" t="str">
        <f t="shared" si="33"/>
        <v>Popáyan61 Telecomunicaciones</v>
      </c>
      <c r="E2094" s="118" t="s">
        <v>12</v>
      </c>
      <c r="F2094" s="118" t="s">
        <v>72</v>
      </c>
      <c r="G2094" s="126">
        <v>1.0008816186036378</v>
      </c>
    </row>
    <row r="2095" spans="1:7" hidden="1">
      <c r="A2095" s="1">
        <f>COUNTIF($B$1:B2095,$A$1)</f>
        <v>14</v>
      </c>
      <c r="B2095" s="1" t="s">
        <v>696</v>
      </c>
      <c r="C2095" s="118" t="s">
        <v>387</v>
      </c>
      <c r="D2095" s="5" t="str">
        <f t="shared" si="33"/>
        <v>Popáyan62 Desarrollo de sistemas informáticos (planificación, análisis, diseño, programación, pruebas), consultoría informática y actividades relacionadas</v>
      </c>
      <c r="E2095" s="118" t="s">
        <v>12</v>
      </c>
      <c r="F2095" s="118" t="s">
        <v>73</v>
      </c>
      <c r="G2095" s="126">
        <v>0.25298185642316889</v>
      </c>
    </row>
    <row r="2096" spans="1:7" hidden="1">
      <c r="A2096" s="1">
        <f>COUNTIF($B$1:B2096,$A$1)</f>
        <v>14</v>
      </c>
      <c r="B2096" s="1" t="s">
        <v>696</v>
      </c>
      <c r="C2096" s="118" t="s">
        <v>387</v>
      </c>
      <c r="D2096" s="5" t="str">
        <f t="shared" si="33"/>
        <v>Popáyan63 Actividades de servicios de información</v>
      </c>
      <c r="E2096" s="118" t="s">
        <v>12</v>
      </c>
      <c r="F2096" s="118" t="s">
        <v>74</v>
      </c>
      <c r="G2096" s="126">
        <v>1.2862095969906576E-2</v>
      </c>
    </row>
    <row r="2097" spans="1:7" hidden="1">
      <c r="A2097" s="1">
        <f>COUNTIF($B$1:B2097,$A$1)</f>
        <v>14</v>
      </c>
      <c r="B2097" s="1" t="s">
        <v>697</v>
      </c>
      <c r="C2097" s="118" t="s">
        <v>387</v>
      </c>
      <c r="D2097" s="5" t="str">
        <f t="shared" si="33"/>
        <v>Popáyan35 Suministro de electricidad, gas, vapor y aire acondicionado</v>
      </c>
      <c r="E2097" s="118" t="s">
        <v>14</v>
      </c>
      <c r="F2097" s="118" t="s">
        <v>51</v>
      </c>
      <c r="G2097" s="126">
        <v>0.66588794501527826</v>
      </c>
    </row>
    <row r="2098" spans="1:7" hidden="1">
      <c r="A2098" s="1">
        <f>COUNTIF($B$1:B2098,$A$1)</f>
        <v>14</v>
      </c>
      <c r="B2098" s="1" t="s">
        <v>697</v>
      </c>
      <c r="C2098" s="118" t="s">
        <v>387</v>
      </c>
      <c r="D2098" s="5" t="str">
        <f t="shared" si="33"/>
        <v>Popáyan36 Captación, tratamiento y distribución de agua</v>
      </c>
      <c r="E2098" s="118" t="s">
        <v>14</v>
      </c>
      <c r="F2098" s="118" t="s">
        <v>52</v>
      </c>
      <c r="G2098" s="126">
        <v>0.19240178562497601</v>
      </c>
    </row>
    <row r="2099" spans="1:7" hidden="1">
      <c r="A2099" s="1">
        <f>COUNTIF($B$1:B2099,$A$1)</f>
        <v>14</v>
      </c>
      <c r="B2099" s="1" t="s">
        <v>697</v>
      </c>
      <c r="C2099" s="118" t="s">
        <v>387</v>
      </c>
      <c r="D2099" s="5" t="str">
        <f t="shared" si="33"/>
        <v>Popáyan37 Evacuación y tratamiento de aguas residuales</v>
      </c>
      <c r="E2099" s="118" t="s">
        <v>14</v>
      </c>
      <c r="F2099" s="118" t="s">
        <v>53</v>
      </c>
      <c r="G2099" s="126">
        <v>7.5460928537125259E-3</v>
      </c>
    </row>
    <row r="2100" spans="1:7" hidden="1">
      <c r="A2100" s="1">
        <f>COUNTIF($B$1:B2100,$A$1)</f>
        <v>14</v>
      </c>
      <c r="B2100" s="1" t="s">
        <v>697</v>
      </c>
      <c r="C2100" s="118" t="s">
        <v>387</v>
      </c>
      <c r="D2100" s="5" t="str">
        <f t="shared" si="33"/>
        <v>Popáyan38 Recolección, tratamiento y disposición de desechos, recuperación de materiales</v>
      </c>
      <c r="E2100" s="118" t="s">
        <v>14</v>
      </c>
      <c r="F2100" s="118" t="s">
        <v>54</v>
      </c>
      <c r="G2100" s="126">
        <v>0.44035314542717741</v>
      </c>
    </row>
    <row r="2101" spans="1:7" hidden="1">
      <c r="A2101" s="1">
        <f>COUNTIF($B$1:B2101,$A$1)</f>
        <v>14</v>
      </c>
      <c r="B2101" s="1" t="s">
        <v>697</v>
      </c>
      <c r="C2101" s="118" t="s">
        <v>387</v>
      </c>
      <c r="D2101" s="5" t="str">
        <f t="shared" si="33"/>
        <v>Popáyan39 Actividades de saneamiento ambiental y otros servicios de gestión de desechos</v>
      </c>
      <c r="E2101" s="118" t="s">
        <v>14</v>
      </c>
      <c r="F2101" s="118" t="s">
        <v>55</v>
      </c>
      <c r="G2101" s="126">
        <v>8.1714762381144713E-3</v>
      </c>
    </row>
    <row r="2102" spans="1:7" hidden="1">
      <c r="A2102" s="1">
        <f>COUNTIF($B$1:B2102,$A$1)</f>
        <v>14</v>
      </c>
      <c r="B2102" s="1" t="s">
        <v>698</v>
      </c>
      <c r="C2102" s="118" t="s">
        <v>387</v>
      </c>
      <c r="D2102" s="5" t="str">
        <f t="shared" si="33"/>
        <v>Popáyan49 Transporte terrestre; transporte por tuberías</v>
      </c>
      <c r="E2102" s="118" t="s">
        <v>15</v>
      </c>
      <c r="F2102" s="118" t="s">
        <v>62</v>
      </c>
      <c r="G2102" s="126">
        <v>7.8844966870729909</v>
      </c>
    </row>
    <row r="2103" spans="1:7" hidden="1">
      <c r="A2103" s="1">
        <f>COUNTIF($B$1:B2103,$A$1)</f>
        <v>14</v>
      </c>
      <c r="B2103" s="1" t="s">
        <v>698</v>
      </c>
      <c r="C2103" s="118" t="s">
        <v>387</v>
      </c>
      <c r="D2103" s="5" t="str">
        <f t="shared" si="33"/>
        <v>Popáyan51 Transporte aéreo</v>
      </c>
      <c r="E2103" s="118" t="s">
        <v>15</v>
      </c>
      <c r="F2103" s="118" t="s">
        <v>64</v>
      </c>
      <c r="G2103" s="126">
        <v>1.1882743233868192E-2</v>
      </c>
    </row>
    <row r="2104" spans="1:7" hidden="1">
      <c r="A2104" s="1">
        <f>COUNTIF($B$1:B2104,$A$1)</f>
        <v>14</v>
      </c>
      <c r="B2104" s="1" t="s">
        <v>698</v>
      </c>
      <c r="C2104" s="118" t="s">
        <v>387</v>
      </c>
      <c r="D2104" s="5" t="str">
        <f t="shared" si="33"/>
        <v>Popáyan52 Almacenamiento y actividades complementarias al transporte</v>
      </c>
      <c r="E2104" s="118" t="s">
        <v>15</v>
      </c>
      <c r="F2104" s="118" t="s">
        <v>65</v>
      </c>
      <c r="G2104" s="126">
        <v>1.1573787720484467</v>
      </c>
    </row>
    <row r="2105" spans="1:7" hidden="1">
      <c r="A2105" s="1">
        <f>COUNTIF($B$1:B2105,$A$1)</f>
        <v>14</v>
      </c>
      <c r="B2105" s="1" t="s">
        <v>698</v>
      </c>
      <c r="C2105" s="118" t="s">
        <v>387</v>
      </c>
      <c r="D2105" s="5" t="str">
        <f t="shared" si="33"/>
        <v>Popáyan53 Correo y servicios de mensajería</v>
      </c>
      <c r="E2105" s="118" t="s">
        <v>15</v>
      </c>
      <c r="F2105" s="118" t="s">
        <v>66</v>
      </c>
      <c r="G2105" s="126">
        <v>0.44753703295769709</v>
      </c>
    </row>
    <row r="2106" spans="1:7" hidden="1">
      <c r="A2106" s="1">
        <f>COUNTIF($B$1:B2106,$A$1)</f>
        <v>14</v>
      </c>
      <c r="B2106" s="1" t="s">
        <v>699</v>
      </c>
      <c r="C2106" s="118" t="s">
        <v>388</v>
      </c>
      <c r="D2106" s="5" t="str">
        <f t="shared" si="33"/>
        <v>Valledupar68 Actividades inmobiliarias</v>
      </c>
      <c r="E2106" s="118" t="s">
        <v>3</v>
      </c>
      <c r="F2106" s="118" t="s">
        <v>78</v>
      </c>
      <c r="G2106" s="126">
        <v>1.0619950679614107</v>
      </c>
    </row>
    <row r="2107" spans="1:7" hidden="1">
      <c r="A2107" s="1">
        <f>COUNTIF($B$1:B2107,$A$1)</f>
        <v>14</v>
      </c>
      <c r="B2107" s="1" t="s">
        <v>700</v>
      </c>
      <c r="C2107" s="118" t="s">
        <v>388</v>
      </c>
      <c r="D2107" s="5" t="str">
        <f t="shared" si="33"/>
        <v>Valledupar90 Actividades creativas, artísticas y de entretenimiento</v>
      </c>
      <c r="E2107" s="118" t="s">
        <v>1</v>
      </c>
      <c r="F2107" s="118" t="s">
        <v>97</v>
      </c>
      <c r="G2107" s="126">
        <v>0.9149396342410504</v>
      </c>
    </row>
    <row r="2108" spans="1:7" hidden="1">
      <c r="A2108" s="1">
        <f>COUNTIF($B$1:B2108,$A$1)</f>
        <v>14</v>
      </c>
      <c r="B2108" s="1" t="s">
        <v>700</v>
      </c>
      <c r="C2108" s="118" t="s">
        <v>388</v>
      </c>
      <c r="D2108" s="5" t="str">
        <f t="shared" si="33"/>
        <v>Valledupar91 Actividades de bibliotecas, archivos, museos y otras actividades culturales</v>
      </c>
      <c r="E2108" s="118" t="s">
        <v>1</v>
      </c>
      <c r="F2108" s="118" t="s">
        <v>98</v>
      </c>
      <c r="G2108" s="126">
        <v>4.8719091704158626E-2</v>
      </c>
    </row>
    <row r="2109" spans="1:7" hidden="1">
      <c r="A2109" s="1">
        <f>COUNTIF($B$1:B2109,$A$1)</f>
        <v>14</v>
      </c>
      <c r="B2109" s="1" t="s">
        <v>700</v>
      </c>
      <c r="C2109" s="118" t="s">
        <v>388</v>
      </c>
      <c r="D2109" s="5" t="str">
        <f t="shared" si="33"/>
        <v>Valledupar92 Actividades de juegos de azar y apuestas</v>
      </c>
      <c r="E2109" s="118" t="s">
        <v>1</v>
      </c>
      <c r="F2109" s="118" t="s">
        <v>99</v>
      </c>
      <c r="G2109" s="126">
        <v>0.94509979788902543</v>
      </c>
    </row>
    <row r="2110" spans="1:7" hidden="1">
      <c r="A2110" s="1">
        <f>COUNTIF($B$1:B2110,$A$1)</f>
        <v>14</v>
      </c>
      <c r="B2110" s="1" t="s">
        <v>700</v>
      </c>
      <c r="C2110" s="118" t="s">
        <v>388</v>
      </c>
      <c r="D2110" s="5" t="str">
        <f t="shared" si="33"/>
        <v>Valledupar93 Actividades deportivas y actividades recreativas y de esparcimiento</v>
      </c>
      <c r="E2110" s="118" t="s">
        <v>1</v>
      </c>
      <c r="F2110" s="118" t="s">
        <v>100</v>
      </c>
      <c r="G2110" s="126">
        <v>0.6836671949416353</v>
      </c>
    </row>
    <row r="2111" spans="1:7" hidden="1">
      <c r="A2111" s="1">
        <f>COUNTIF($B$1:B2111,$A$1)</f>
        <v>14</v>
      </c>
      <c r="B2111" s="1" t="s">
        <v>700</v>
      </c>
      <c r="C2111" s="118" t="s">
        <v>388</v>
      </c>
      <c r="D2111" s="5" t="str">
        <f t="shared" si="33"/>
        <v>Valledupar94 Actividades de asociaciones</v>
      </c>
      <c r="E2111" s="118" t="s">
        <v>1</v>
      </c>
      <c r="F2111" s="118" t="s">
        <v>101</v>
      </c>
      <c r="G2111" s="126">
        <v>1.3217481768708434</v>
      </c>
    </row>
    <row r="2112" spans="1:7" hidden="1">
      <c r="A2112" s="1">
        <f>COUNTIF($B$1:B2112,$A$1)</f>
        <v>14</v>
      </c>
      <c r="B2112" s="1" t="s">
        <v>700</v>
      </c>
      <c r="C2112" s="118" t="s">
        <v>388</v>
      </c>
      <c r="D2112" s="5" t="str">
        <f t="shared" si="33"/>
        <v>Valledupar95 Mantenimiento y reparación de computadores, efectos personales y enseres domésticos</v>
      </c>
      <c r="E2112" s="118" t="s">
        <v>1</v>
      </c>
      <c r="F2112" s="118" t="s">
        <v>102</v>
      </c>
      <c r="G2112" s="126">
        <v>2.8847798025468694</v>
      </c>
    </row>
    <row r="2113" spans="1:7" hidden="1">
      <c r="A2113" s="1">
        <f>COUNTIF($B$1:B2113,$A$1)</f>
        <v>14</v>
      </c>
      <c r="B2113" s="1" t="s">
        <v>700</v>
      </c>
      <c r="C2113" s="118" t="s">
        <v>388</v>
      </c>
      <c r="D2113" s="5" t="str">
        <f t="shared" si="33"/>
        <v>Valledupar96 Otras actividades de servicios personales</v>
      </c>
      <c r="E2113" s="118" t="s">
        <v>1</v>
      </c>
      <c r="F2113" s="118" t="s">
        <v>103</v>
      </c>
      <c r="G2113" s="126">
        <v>6.7551667571840177</v>
      </c>
    </row>
    <row r="2114" spans="1:7" hidden="1">
      <c r="A2114" s="1">
        <f>COUNTIF($B$1:B2114,$A$1)</f>
        <v>14</v>
      </c>
      <c r="B2114" s="1" t="s">
        <v>700</v>
      </c>
      <c r="C2114" s="118" t="s">
        <v>388</v>
      </c>
      <c r="D2114" s="5" t="str">
        <f t="shared" si="33"/>
        <v>Valledupar97 Actividades de los hogares individuales como empleadores de personal doméstico</v>
      </c>
      <c r="E2114" s="118" t="s">
        <v>1</v>
      </c>
      <c r="F2114" s="118" t="s">
        <v>104</v>
      </c>
      <c r="G2114" s="126">
        <v>6.550383661120347</v>
      </c>
    </row>
    <row r="2115" spans="1:7" hidden="1">
      <c r="A2115" s="1">
        <f>COUNTIF($B$1:B2115,$A$1)</f>
        <v>14</v>
      </c>
      <c r="B2115" s="1" t="s">
        <v>700</v>
      </c>
      <c r="C2115" s="118" t="s">
        <v>388</v>
      </c>
      <c r="D2115" s="5" t="str">
        <f t="shared" si="33"/>
        <v>Valledupar99 Actividades de organizaciones y entidades extraterritoriales</v>
      </c>
      <c r="E2115" s="118" t="s">
        <v>1</v>
      </c>
      <c r="F2115" s="118" t="s">
        <v>105</v>
      </c>
      <c r="G2115" s="126">
        <v>3.0648807950910632E-2</v>
      </c>
    </row>
    <row r="2116" spans="1:7" hidden="1">
      <c r="A2116" s="1">
        <f>COUNTIF($B$1:B2116,$A$1)</f>
        <v>14</v>
      </c>
      <c r="B2116" s="1" t="s">
        <v>701</v>
      </c>
      <c r="C2116" s="118" t="s">
        <v>388</v>
      </c>
      <c r="D2116" s="5" t="str">
        <f t="shared" si="33"/>
        <v>Valledupar64 Actividades de servicios financieros, excepto las de seguros y de pensiones</v>
      </c>
      <c r="E2116" s="118" t="s">
        <v>2</v>
      </c>
      <c r="F2116" s="118" t="s">
        <v>75</v>
      </c>
      <c r="G2116" s="126">
        <v>2.3678041367797502</v>
      </c>
    </row>
    <row r="2117" spans="1:7" hidden="1">
      <c r="A2117" s="1">
        <f>COUNTIF($B$1:B2117,$A$1)</f>
        <v>14</v>
      </c>
      <c r="B2117" s="1" t="s">
        <v>701</v>
      </c>
      <c r="C2117" s="118" t="s">
        <v>388</v>
      </c>
      <c r="D2117" s="5" t="str">
        <f t="shared" si="33"/>
        <v>Valledupar65 Seguros (incluso el reaseguro), seguros sociales y fondos de pensiones, excepto la seguridad social</v>
      </c>
      <c r="E2117" s="118" t="s">
        <v>2</v>
      </c>
      <c r="F2117" s="118" t="s">
        <v>76</v>
      </c>
      <c r="G2117" s="126">
        <v>0.37291677876422219</v>
      </c>
    </row>
    <row r="2118" spans="1:7" hidden="1">
      <c r="A2118" s="1">
        <f>COUNTIF($B$1:B2118,$A$1)</f>
        <v>14</v>
      </c>
      <c r="B2118" s="1" t="s">
        <v>701</v>
      </c>
      <c r="C2118" s="118" t="s">
        <v>388</v>
      </c>
      <c r="D2118" s="5" t="str">
        <f t="shared" si="33"/>
        <v>Valledupar66 Actividades auxiliares de las actividades de servicios financieros</v>
      </c>
      <c r="E2118" s="118" t="s">
        <v>2</v>
      </c>
      <c r="F2118" s="118" t="s">
        <v>77</v>
      </c>
      <c r="G2118" s="126">
        <v>0.14240173793610611</v>
      </c>
    </row>
    <row r="2119" spans="1:7" hidden="1">
      <c r="A2119" s="1">
        <f>COUNTIF($B$1:B2119,$A$1)</f>
        <v>14</v>
      </c>
      <c r="B2119" s="1" t="s">
        <v>702</v>
      </c>
      <c r="C2119" s="118" t="s">
        <v>388</v>
      </c>
      <c r="D2119" s="5" t="str">
        <f t="shared" ref="D2119:D2182" si="34">C2119&amp;F2119</f>
        <v>Valledupar69 Actividades jurídicas y de contabilidad</v>
      </c>
      <c r="E2119" s="118" t="s">
        <v>4</v>
      </c>
      <c r="F2119" s="118" t="s">
        <v>79</v>
      </c>
      <c r="G2119" s="126">
        <v>2.2645349925992857</v>
      </c>
    </row>
    <row r="2120" spans="1:7" hidden="1">
      <c r="A2120" s="1">
        <f>COUNTIF($B$1:B2120,$A$1)</f>
        <v>14</v>
      </c>
      <c r="B2120" s="1" t="s">
        <v>702</v>
      </c>
      <c r="C2120" s="118" t="s">
        <v>388</v>
      </c>
      <c r="D2120" s="5" t="str">
        <f t="shared" si="34"/>
        <v>Valledupar70 Actividades de administración empresarial; actividades de consultoría de gestión</v>
      </c>
      <c r="E2120" s="118" t="s">
        <v>4</v>
      </c>
      <c r="F2120" s="118" t="s">
        <v>80</v>
      </c>
      <c r="G2120" s="126">
        <v>0.54754327950863335</v>
      </c>
    </row>
    <row r="2121" spans="1:7" hidden="1">
      <c r="A2121" s="1">
        <f>COUNTIF($B$1:B2121,$A$1)</f>
        <v>14</v>
      </c>
      <c r="B2121" s="1" t="s">
        <v>702</v>
      </c>
      <c r="C2121" s="118" t="s">
        <v>388</v>
      </c>
      <c r="D2121" s="5" t="str">
        <f t="shared" si="34"/>
        <v>Valledupar71 Actividades de arquitectura e ingeniería; ensayos y análisis técnicos</v>
      </c>
      <c r="E2121" s="118" t="s">
        <v>4</v>
      </c>
      <c r="F2121" s="118" t="s">
        <v>81</v>
      </c>
      <c r="G2121" s="126">
        <v>0.51969572964368904</v>
      </c>
    </row>
    <row r="2122" spans="1:7" hidden="1">
      <c r="A2122" s="1">
        <f>COUNTIF($B$1:B2122,$A$1)</f>
        <v>14</v>
      </c>
      <c r="B2122" s="1" t="s">
        <v>702</v>
      </c>
      <c r="C2122" s="118" t="s">
        <v>388</v>
      </c>
      <c r="D2122" s="5" t="str">
        <f t="shared" si="34"/>
        <v>Valledupar72 Investigación científica y desarrollo</v>
      </c>
      <c r="E2122" s="118" t="s">
        <v>4</v>
      </c>
      <c r="F2122" s="118" t="s">
        <v>82</v>
      </c>
      <c r="G2122" s="126">
        <v>3.6379720968405908E-2</v>
      </c>
    </row>
    <row r="2123" spans="1:7" hidden="1">
      <c r="A2123" s="1">
        <f>COUNTIF($B$1:B2123,$A$1)</f>
        <v>14</v>
      </c>
      <c r="B2123" s="1" t="s">
        <v>702</v>
      </c>
      <c r="C2123" s="118" t="s">
        <v>388</v>
      </c>
      <c r="D2123" s="5" t="str">
        <f t="shared" si="34"/>
        <v>Valledupar73 Publicidad y estudios de mercado</v>
      </c>
      <c r="E2123" s="118" t="s">
        <v>4</v>
      </c>
      <c r="F2123" s="118" t="s">
        <v>83</v>
      </c>
      <c r="G2123" s="126">
        <v>0.56568106164187371</v>
      </c>
    </row>
    <row r="2124" spans="1:7" hidden="1">
      <c r="A2124" s="1">
        <f>COUNTIF($B$1:B2124,$A$1)</f>
        <v>14</v>
      </c>
      <c r="B2124" s="1" t="s">
        <v>702</v>
      </c>
      <c r="C2124" s="118" t="s">
        <v>388</v>
      </c>
      <c r="D2124" s="5" t="str">
        <f t="shared" si="34"/>
        <v>Valledupar74 Otras actividades profesionales, científicas y técnicas</v>
      </c>
      <c r="E2124" s="118" t="s">
        <v>4</v>
      </c>
      <c r="F2124" s="118" t="s">
        <v>84</v>
      </c>
      <c r="G2124" s="126">
        <v>1.0170326772787004</v>
      </c>
    </row>
    <row r="2125" spans="1:7" hidden="1">
      <c r="A2125" s="1">
        <f>COUNTIF($B$1:B2125,$A$1)</f>
        <v>14</v>
      </c>
      <c r="B2125" s="1" t="s">
        <v>702</v>
      </c>
      <c r="C2125" s="118" t="s">
        <v>388</v>
      </c>
      <c r="D2125" s="5" t="str">
        <f t="shared" si="34"/>
        <v>Valledupar75 Actividades veterinarias</v>
      </c>
      <c r="E2125" s="118" t="s">
        <v>4</v>
      </c>
      <c r="F2125" s="118" t="s">
        <v>85</v>
      </c>
      <c r="G2125" s="126">
        <v>7.4589354180779485E-2</v>
      </c>
    </row>
    <row r="2126" spans="1:7" hidden="1">
      <c r="A2126" s="1">
        <f>COUNTIF($B$1:B2126,$A$1)</f>
        <v>14</v>
      </c>
      <c r="B2126" s="1" t="s">
        <v>702</v>
      </c>
      <c r="C2126" s="118" t="s">
        <v>388</v>
      </c>
      <c r="D2126" s="5" t="str">
        <f t="shared" si="34"/>
        <v>Valledupar77 Actividades de alquiler y arrendamiento</v>
      </c>
      <c r="E2126" s="118" t="s">
        <v>4</v>
      </c>
      <c r="F2126" s="118" t="s">
        <v>86</v>
      </c>
      <c r="G2126" s="126">
        <v>0.50532348108841096</v>
      </c>
    </row>
    <row r="2127" spans="1:7" hidden="1">
      <c r="A2127" s="1">
        <f>COUNTIF($B$1:B2127,$A$1)</f>
        <v>14</v>
      </c>
      <c r="B2127" s="1" t="s">
        <v>702</v>
      </c>
      <c r="C2127" s="118" t="s">
        <v>388</v>
      </c>
      <c r="D2127" s="5" t="str">
        <f t="shared" si="34"/>
        <v>Valledupar78 Actividades de empleo</v>
      </c>
      <c r="E2127" s="118" t="s">
        <v>4</v>
      </c>
      <c r="F2127" s="118" t="s">
        <v>87</v>
      </c>
      <c r="G2127" s="126">
        <v>9.5917574550971121E-2</v>
      </c>
    </row>
    <row r="2128" spans="1:7" hidden="1">
      <c r="A2128" s="1">
        <f>COUNTIF($B$1:B2128,$A$1)</f>
        <v>14</v>
      </c>
      <c r="B2128" s="1" t="s">
        <v>702</v>
      </c>
      <c r="C2128" s="118" t="s">
        <v>388</v>
      </c>
      <c r="D2128" s="5" t="str">
        <f t="shared" si="34"/>
        <v>Valledupar79 Actividades de las agencias de viajes, operadores turísticos, servicios de reserva y actividades relacionadas</v>
      </c>
      <c r="E2128" s="118" t="s">
        <v>4</v>
      </c>
      <c r="F2128" s="118" t="s">
        <v>88</v>
      </c>
      <c r="G2128" s="126">
        <v>7.134452890661358E-2</v>
      </c>
    </row>
    <row r="2129" spans="1:7" hidden="1">
      <c r="A2129" s="1">
        <f>COUNTIF($B$1:B2129,$A$1)</f>
        <v>14</v>
      </c>
      <c r="B2129" s="1" t="s">
        <v>702</v>
      </c>
      <c r="C2129" s="118" t="s">
        <v>388</v>
      </c>
      <c r="D2129" s="5" t="str">
        <f t="shared" si="34"/>
        <v>Valledupar80 Actividades de seguridad e investigación privada</v>
      </c>
      <c r="E2129" s="118" t="s">
        <v>4</v>
      </c>
      <c r="F2129" s="118" t="s">
        <v>89</v>
      </c>
      <c r="G2129" s="126">
        <v>1.2678032396701462</v>
      </c>
    </row>
    <row r="2130" spans="1:7" hidden="1">
      <c r="A2130" s="1">
        <f>COUNTIF($B$1:B2130,$A$1)</f>
        <v>14</v>
      </c>
      <c r="B2130" s="1" t="s">
        <v>702</v>
      </c>
      <c r="C2130" s="118" t="s">
        <v>388</v>
      </c>
      <c r="D2130" s="5" t="str">
        <f t="shared" si="34"/>
        <v>Valledupar81 Actividades de servicios a edificios y paisajismo (jardines, zonas verdes)</v>
      </c>
      <c r="E2130" s="118" t="s">
        <v>4</v>
      </c>
      <c r="F2130" s="118" t="s">
        <v>90</v>
      </c>
      <c r="G2130" s="126">
        <v>3.0194101965448299</v>
      </c>
    </row>
    <row r="2131" spans="1:7" hidden="1">
      <c r="A2131" s="1">
        <f>COUNTIF($B$1:B2131,$A$1)</f>
        <v>14</v>
      </c>
      <c r="B2131" s="1" t="s">
        <v>702</v>
      </c>
      <c r="C2131" s="118" t="s">
        <v>388</v>
      </c>
      <c r="D2131" s="5" t="str">
        <f t="shared" si="34"/>
        <v>Valledupar82 Actividades administrativas y de apoyo de oficina y otras actividades de apoyo a las empresas</v>
      </c>
      <c r="E2131" s="118" t="s">
        <v>4</v>
      </c>
      <c r="F2131" s="118" t="s">
        <v>91</v>
      </c>
      <c r="G2131" s="126">
        <v>0.65110795191539206</v>
      </c>
    </row>
    <row r="2132" spans="1:7" hidden="1">
      <c r="A2132" s="1">
        <f>COUNTIF($B$1:B2132,$A$1)</f>
        <v>14</v>
      </c>
      <c r="B2132" s="1" t="s">
        <v>703</v>
      </c>
      <c r="C2132" s="118" t="s">
        <v>388</v>
      </c>
      <c r="D2132" s="5" t="str">
        <f t="shared" si="34"/>
        <v>Valledupar84 Administración pública y defensa; planes de seguridad social de afiliación obligatoria</v>
      </c>
      <c r="E2132" s="118" t="s">
        <v>5</v>
      </c>
      <c r="F2132" s="118" t="s">
        <v>92</v>
      </c>
      <c r="G2132" s="126">
        <v>6.4945617424473792</v>
      </c>
    </row>
    <row r="2133" spans="1:7" hidden="1">
      <c r="A2133" s="1">
        <f>COUNTIF($B$1:B2133,$A$1)</f>
        <v>14</v>
      </c>
      <c r="B2133" s="1" t="s">
        <v>703</v>
      </c>
      <c r="C2133" s="118" t="s">
        <v>388</v>
      </c>
      <c r="D2133" s="5" t="str">
        <f t="shared" si="34"/>
        <v>Valledupar85 Educación</v>
      </c>
      <c r="E2133" s="118" t="s">
        <v>5</v>
      </c>
      <c r="F2133" s="118" t="s">
        <v>93</v>
      </c>
      <c r="G2133" s="126">
        <v>9.6087111020460299</v>
      </c>
    </row>
    <row r="2134" spans="1:7" hidden="1">
      <c r="A2134" s="1">
        <f>COUNTIF($B$1:B2134,$A$1)</f>
        <v>14</v>
      </c>
      <c r="B2134" s="1" t="s">
        <v>703</v>
      </c>
      <c r="C2134" s="118" t="s">
        <v>388</v>
      </c>
      <c r="D2134" s="5" t="str">
        <f t="shared" si="34"/>
        <v>Valledupar86 Actividades de atención de la salud humana</v>
      </c>
      <c r="E2134" s="118" t="s">
        <v>5</v>
      </c>
      <c r="F2134" s="118" t="s">
        <v>94</v>
      </c>
      <c r="G2134" s="126">
        <v>9.4949500255367987</v>
      </c>
    </row>
    <row r="2135" spans="1:7" hidden="1">
      <c r="A2135" s="1">
        <f>COUNTIF($B$1:B2135,$A$1)</f>
        <v>14</v>
      </c>
      <c r="B2135" s="1" t="s">
        <v>703</v>
      </c>
      <c r="C2135" s="118" t="s">
        <v>388</v>
      </c>
      <c r="D2135" s="5" t="str">
        <f t="shared" si="34"/>
        <v>Valledupar87 Actividades de atención residencial medicalizada</v>
      </c>
      <c r="E2135" s="118" t="s">
        <v>5</v>
      </c>
      <c r="F2135" s="118" t="s">
        <v>95</v>
      </c>
      <c r="G2135" s="126">
        <v>0.17601413163480698</v>
      </c>
    </row>
    <row r="2136" spans="1:7" hidden="1">
      <c r="A2136" s="1">
        <f>COUNTIF($B$1:B2136,$A$1)</f>
        <v>14</v>
      </c>
      <c r="B2136" s="1" t="s">
        <v>703</v>
      </c>
      <c r="C2136" s="118" t="s">
        <v>388</v>
      </c>
      <c r="D2136" s="5" t="str">
        <f t="shared" si="34"/>
        <v>Valledupar88 Actividades de asistencia social sin alojamiento</v>
      </c>
      <c r="E2136" s="118" t="s">
        <v>5</v>
      </c>
      <c r="F2136" s="118" t="s">
        <v>96</v>
      </c>
      <c r="G2136" s="126">
        <v>1.713031383308609</v>
      </c>
    </row>
    <row r="2137" spans="1:7" hidden="1">
      <c r="A2137" s="1">
        <f>COUNTIF($B$1:B2137,$A$1)</f>
        <v>14</v>
      </c>
      <c r="B2137" s="1" t="s">
        <v>704</v>
      </c>
      <c r="C2137" s="118" t="s">
        <v>388</v>
      </c>
      <c r="D2137" s="5" t="str">
        <f t="shared" si="34"/>
        <v>Valledupar01 Agricultura, ganadería, caza y actividades de servicios conexas</v>
      </c>
      <c r="E2137" s="118" t="s">
        <v>6</v>
      </c>
      <c r="F2137" s="118" t="s">
        <v>19</v>
      </c>
      <c r="G2137" s="126">
        <v>1.3651252852238911</v>
      </c>
    </row>
    <row r="2138" spans="1:7" hidden="1">
      <c r="A2138" s="1">
        <f>COUNTIF($B$1:B2138,$A$1)</f>
        <v>14</v>
      </c>
      <c r="B2138" s="1" t="s">
        <v>704</v>
      </c>
      <c r="C2138" s="118" t="s">
        <v>388</v>
      </c>
      <c r="D2138" s="5" t="str">
        <f t="shared" si="34"/>
        <v>Valledupar02 Silvicultura y extracción de madera</v>
      </c>
      <c r="E2138" s="118" t="s">
        <v>6</v>
      </c>
      <c r="F2138" s="118" t="s">
        <v>20</v>
      </c>
      <c r="G2138" s="126">
        <v>5.1047617591240241E-2</v>
      </c>
    </row>
    <row r="2139" spans="1:7" hidden="1">
      <c r="A2139" s="1">
        <f>COUNTIF($B$1:B2139,$A$1)</f>
        <v>14</v>
      </c>
      <c r="B2139" s="1" t="s">
        <v>705</v>
      </c>
      <c r="C2139" s="118" t="s">
        <v>388</v>
      </c>
      <c r="D2139" s="5" t="str">
        <f t="shared" si="34"/>
        <v>Valledupar55 Alojamiento</v>
      </c>
      <c r="E2139" s="118" t="s">
        <v>7</v>
      </c>
      <c r="F2139" s="118" t="s">
        <v>67</v>
      </c>
      <c r="G2139" s="126">
        <v>1.2125018621694099</v>
      </c>
    </row>
    <row r="2140" spans="1:7" hidden="1">
      <c r="A2140" s="1">
        <f>COUNTIF($B$1:B2140,$A$1)</f>
        <v>14</v>
      </c>
      <c r="B2140" s="1" t="s">
        <v>705</v>
      </c>
      <c r="C2140" s="118" t="s">
        <v>388</v>
      </c>
      <c r="D2140" s="5" t="str">
        <f t="shared" si="34"/>
        <v>Valledupar56 Actividades de servicios de comidas y bebidas</v>
      </c>
      <c r="E2140" s="118" t="s">
        <v>7</v>
      </c>
      <c r="F2140" s="118" t="s">
        <v>68</v>
      </c>
      <c r="G2140" s="126">
        <v>13.390713067745317</v>
      </c>
    </row>
    <row r="2141" spans="1:7" hidden="1">
      <c r="A2141" s="1">
        <f>COUNTIF($B$1:B2141,$A$1)</f>
        <v>14</v>
      </c>
      <c r="B2141" s="1" t="s">
        <v>706</v>
      </c>
      <c r="C2141" s="118" t="s">
        <v>388</v>
      </c>
      <c r="D2141" s="5" t="str">
        <f t="shared" si="34"/>
        <v>Valledupar45 Comercio, mantenimiento y reparación de vehículos automotores y motocicletas, sus partes, piezas y accesorios</v>
      </c>
      <c r="E2141" s="118" t="s">
        <v>8</v>
      </c>
      <c r="F2141" s="118" t="s">
        <v>59</v>
      </c>
      <c r="G2141" s="126">
        <v>6.2170002746225608</v>
      </c>
    </row>
    <row r="2142" spans="1:7" hidden="1">
      <c r="A2142" s="1">
        <f>COUNTIF($B$1:B2142,$A$1)</f>
        <v>14</v>
      </c>
      <c r="B2142" s="1" t="s">
        <v>706</v>
      </c>
      <c r="C2142" s="118" t="s">
        <v>388</v>
      </c>
      <c r="D2142" s="5" t="str">
        <f t="shared" si="34"/>
        <v>Valledupar46 Comercio al por mayor y en comisión o por contrata, excepto el comercio de vehículos automotores y motocicletas</v>
      </c>
      <c r="E2142" s="118" t="s">
        <v>8</v>
      </c>
      <c r="F2142" s="118" t="s">
        <v>60</v>
      </c>
      <c r="G2142" s="126">
        <v>2.801524945773032</v>
      </c>
    </row>
    <row r="2143" spans="1:7" hidden="1">
      <c r="A2143" s="1">
        <f>COUNTIF($B$1:B2143,$A$1)</f>
        <v>14</v>
      </c>
      <c r="B2143" s="1" t="s">
        <v>706</v>
      </c>
      <c r="C2143" s="118" t="s">
        <v>388</v>
      </c>
      <c r="D2143" s="5" t="str">
        <f t="shared" si="34"/>
        <v>Valledupar47 Comercio al por menor (incluso el comercio al por menor de combustibles), excepto el de vehículos automotores y motocicletas</v>
      </c>
      <c r="E2143" s="118" t="s">
        <v>8</v>
      </c>
      <c r="F2143" s="118" t="s">
        <v>61</v>
      </c>
      <c r="G2143" s="126">
        <v>32.780796306752777</v>
      </c>
    </row>
    <row r="2144" spans="1:7" hidden="1">
      <c r="A2144" s="1">
        <f>COUNTIF($B$1:B2144,$A$1)</f>
        <v>14</v>
      </c>
      <c r="B2144" s="1" t="s">
        <v>707</v>
      </c>
      <c r="C2144" s="118" t="s">
        <v>388</v>
      </c>
      <c r="D2144" s="5" t="str">
        <f t="shared" si="34"/>
        <v>Valledupar41 Construcción de edificios</v>
      </c>
      <c r="E2144" s="118" t="s">
        <v>9</v>
      </c>
      <c r="F2144" s="118" t="s">
        <v>56</v>
      </c>
      <c r="G2144" s="126">
        <v>8.5649608252303793</v>
      </c>
    </row>
    <row r="2145" spans="1:7" hidden="1">
      <c r="A2145" s="1">
        <f>COUNTIF($B$1:B2145,$A$1)</f>
        <v>14</v>
      </c>
      <c r="B2145" s="1" t="s">
        <v>707</v>
      </c>
      <c r="C2145" s="118" t="s">
        <v>388</v>
      </c>
      <c r="D2145" s="5" t="str">
        <f t="shared" si="34"/>
        <v>Valledupar42 Obras de ingeniería civil</v>
      </c>
      <c r="E2145" s="118" t="s">
        <v>9</v>
      </c>
      <c r="F2145" s="118" t="s">
        <v>57</v>
      </c>
      <c r="G2145" s="126">
        <v>1.5225824965726045</v>
      </c>
    </row>
    <row r="2146" spans="1:7" hidden="1">
      <c r="A2146" s="1">
        <f>COUNTIF($B$1:B2146,$A$1)</f>
        <v>14</v>
      </c>
      <c r="B2146" s="1" t="s">
        <v>707</v>
      </c>
      <c r="C2146" s="118" t="s">
        <v>388</v>
      </c>
      <c r="D2146" s="5" t="str">
        <f t="shared" si="34"/>
        <v>Valledupar43 Actividades especializadas para la construcción de edificios y obras de ingeniería civil</v>
      </c>
      <c r="E2146" s="118" t="s">
        <v>9</v>
      </c>
      <c r="F2146" s="118" t="s">
        <v>58</v>
      </c>
      <c r="G2146" s="126">
        <v>2.840442822674341</v>
      </c>
    </row>
    <row r="2147" spans="1:7" hidden="1">
      <c r="A2147" s="1">
        <f>COUNTIF($B$1:B2147,$A$1)</f>
        <v>14</v>
      </c>
      <c r="B2147" s="1" t="s">
        <v>708</v>
      </c>
      <c r="C2147" s="118" t="s">
        <v>388</v>
      </c>
      <c r="D2147" s="5" t="str">
        <f t="shared" si="34"/>
        <v>Valledupar05 Extracción de carbón de piedra y lignito</v>
      </c>
      <c r="E2147" s="118" t="s">
        <v>10</v>
      </c>
      <c r="F2147" s="118" t="s">
        <v>22</v>
      </c>
      <c r="G2147" s="126">
        <v>0.29042730489068846</v>
      </c>
    </row>
    <row r="2148" spans="1:7" hidden="1">
      <c r="A2148" s="1">
        <f>COUNTIF($B$1:B2148,$A$1)</f>
        <v>14</v>
      </c>
      <c r="B2148" s="1" t="s">
        <v>708</v>
      </c>
      <c r="C2148" s="118" t="s">
        <v>388</v>
      </c>
      <c r="D2148" s="5" t="str">
        <f t="shared" si="34"/>
        <v>Valledupar07 Extracción de minerales metalíferos</v>
      </c>
      <c r="E2148" s="118" t="s">
        <v>10</v>
      </c>
      <c r="F2148" s="118" t="s">
        <v>24</v>
      </c>
      <c r="G2148" s="126">
        <v>4.0641198252757901E-2</v>
      </c>
    </row>
    <row r="2149" spans="1:7" hidden="1">
      <c r="A2149" s="1">
        <f>COUNTIF($B$1:B2149,$A$1)</f>
        <v>14</v>
      </c>
      <c r="B2149" s="1" t="s">
        <v>708</v>
      </c>
      <c r="C2149" s="118" t="s">
        <v>388</v>
      </c>
      <c r="D2149" s="5" t="str">
        <f t="shared" si="34"/>
        <v>Valledupar08 Extracción de otras minas y canteras</v>
      </c>
      <c r="E2149" s="118" t="s">
        <v>10</v>
      </c>
      <c r="F2149" s="118" t="s">
        <v>25</v>
      </c>
      <c r="G2149" s="126">
        <v>7.1420695677334611E-2</v>
      </c>
    </row>
    <row r="2150" spans="1:7" hidden="1">
      <c r="A2150" s="1">
        <f>COUNTIF($B$1:B2150,$A$1)</f>
        <v>14</v>
      </c>
      <c r="B2150" s="1" t="s">
        <v>709</v>
      </c>
      <c r="C2150" s="118" t="s">
        <v>388</v>
      </c>
      <c r="D2150" s="5" t="str">
        <f t="shared" si="34"/>
        <v>Valledupar10 Elaboración de productos alimenticios</v>
      </c>
      <c r="E2150" s="118" t="s">
        <v>11</v>
      </c>
      <c r="F2150" s="118" t="s">
        <v>27</v>
      </c>
      <c r="G2150" s="126">
        <v>4.6866245469779582</v>
      </c>
    </row>
    <row r="2151" spans="1:7" hidden="1">
      <c r="A2151" s="1">
        <f>COUNTIF($B$1:B2151,$A$1)</f>
        <v>14</v>
      </c>
      <c r="B2151" s="1" t="s">
        <v>709</v>
      </c>
      <c r="C2151" s="118" t="s">
        <v>388</v>
      </c>
      <c r="D2151" s="5" t="str">
        <f t="shared" si="34"/>
        <v>Valledupar11 Elaboración de bebidas</v>
      </c>
      <c r="E2151" s="118" t="s">
        <v>11</v>
      </c>
      <c r="F2151" s="118" t="s">
        <v>28</v>
      </c>
      <c r="G2151" s="126">
        <v>1.1883566891359869</v>
      </c>
    </row>
    <row r="2152" spans="1:7" hidden="1">
      <c r="A2152" s="1">
        <f>COUNTIF($B$1:B2152,$A$1)</f>
        <v>14</v>
      </c>
      <c r="B2152" s="1" t="s">
        <v>709</v>
      </c>
      <c r="C2152" s="118" t="s">
        <v>388</v>
      </c>
      <c r="D2152" s="5" t="str">
        <f t="shared" si="34"/>
        <v>Valledupar13 Fabricación de productos textiles</v>
      </c>
      <c r="E2152" s="118" t="s">
        <v>11</v>
      </c>
      <c r="F2152" s="118" t="s">
        <v>30</v>
      </c>
      <c r="G2152" s="126">
        <v>0.5829691166658505</v>
      </c>
    </row>
    <row r="2153" spans="1:7" hidden="1">
      <c r="A2153" s="1">
        <f>COUNTIF($B$1:B2153,$A$1)</f>
        <v>14</v>
      </c>
      <c r="B2153" s="1" t="s">
        <v>709</v>
      </c>
      <c r="C2153" s="118" t="s">
        <v>388</v>
      </c>
      <c r="D2153" s="5" t="str">
        <f t="shared" si="34"/>
        <v>Valledupar14 Confección de prendas de vestir</v>
      </c>
      <c r="E2153" s="118" t="s">
        <v>11</v>
      </c>
      <c r="F2153" s="118" t="s">
        <v>31</v>
      </c>
      <c r="G2153" s="126">
        <v>3.2573864533345778</v>
      </c>
    </row>
    <row r="2154" spans="1:7" hidden="1">
      <c r="A2154" s="1">
        <f>COUNTIF($B$1:B2154,$A$1)</f>
        <v>14</v>
      </c>
      <c r="B2154" s="1" t="s">
        <v>709</v>
      </c>
      <c r="C2154" s="118" t="s">
        <v>388</v>
      </c>
      <c r="D2154" s="5" t="str">
        <f t="shared" si="34"/>
        <v>Valledupar15 Curtido y recurtido de cueros; fabricación de calzado; fabricación de artículos de viaje, maletas, bolsos de mano y artículos similares, y fabricación de artículos de talabartería y guarnicionería; adobo y teñido de pieles</v>
      </c>
      <c r="E2154" s="118" t="s">
        <v>11</v>
      </c>
      <c r="F2154" s="118" t="s">
        <v>32</v>
      </c>
      <c r="G2154" s="126">
        <v>0.60081327584644884</v>
      </c>
    </row>
    <row r="2155" spans="1:7" hidden="1">
      <c r="A2155" s="1">
        <f>COUNTIF($B$1:B2155,$A$1)</f>
        <v>14</v>
      </c>
      <c r="B2155" s="1" t="s">
        <v>709</v>
      </c>
      <c r="C2155" s="118" t="s">
        <v>388</v>
      </c>
      <c r="D2155" s="5" t="str">
        <f t="shared" si="34"/>
        <v>Valledupar16 Transformación de la madera y fabricación de productos de madera y de corcho, excepto muebles; fabricación de artículos de cestería y espartería</v>
      </c>
      <c r="E2155" s="118" t="s">
        <v>11</v>
      </c>
      <c r="F2155" s="118" t="s">
        <v>33</v>
      </c>
      <c r="G2155" s="126">
        <v>0.20366384511554764</v>
      </c>
    </row>
    <row r="2156" spans="1:7" hidden="1">
      <c r="A2156" s="1">
        <f>COUNTIF($B$1:B2156,$A$1)</f>
        <v>14</v>
      </c>
      <c r="B2156" s="1" t="s">
        <v>709</v>
      </c>
      <c r="C2156" s="118" t="s">
        <v>388</v>
      </c>
      <c r="D2156" s="5" t="str">
        <f t="shared" si="34"/>
        <v>Valledupar17 Fabricación de papel, cartón y productos de papel y cartón</v>
      </c>
      <c r="E2156" s="118" t="s">
        <v>11</v>
      </c>
      <c r="F2156" s="118" t="s">
        <v>34</v>
      </c>
      <c r="G2156" s="126">
        <v>2.1597555998787824E-2</v>
      </c>
    </row>
    <row r="2157" spans="1:7" hidden="1">
      <c r="A2157" s="1">
        <f>COUNTIF($B$1:B2157,$A$1)</f>
        <v>14</v>
      </c>
      <c r="B2157" s="1" t="s">
        <v>709</v>
      </c>
      <c r="C2157" s="118" t="s">
        <v>388</v>
      </c>
      <c r="D2157" s="5" t="str">
        <f t="shared" si="34"/>
        <v>Valledupar18 Actividades de impresión y de producción de copias a partir de grabaciones originales</v>
      </c>
      <c r="E2157" s="118" t="s">
        <v>11</v>
      </c>
      <c r="F2157" s="118" t="s">
        <v>35</v>
      </c>
      <c r="G2157" s="126">
        <v>0.10692966203195185</v>
      </c>
    </row>
    <row r="2158" spans="1:7" hidden="1">
      <c r="A2158" s="1">
        <f>COUNTIF($B$1:B2158,$A$1)</f>
        <v>14</v>
      </c>
      <c r="B2158" s="1" t="s">
        <v>709</v>
      </c>
      <c r="C2158" s="118" t="s">
        <v>388</v>
      </c>
      <c r="D2158" s="5" t="str">
        <f t="shared" si="34"/>
        <v>Valledupar20 Fabricación de sustancias y productos químicos</v>
      </c>
      <c r="E2158" s="118" t="s">
        <v>11</v>
      </c>
      <c r="F2158" s="118" t="s">
        <v>37</v>
      </c>
      <c r="G2158" s="126">
        <v>0.40486286313112163</v>
      </c>
    </row>
    <row r="2159" spans="1:7" hidden="1">
      <c r="A2159" s="1">
        <f>COUNTIF($B$1:B2159,$A$1)</f>
        <v>14</v>
      </c>
      <c r="B2159" s="1" t="s">
        <v>709</v>
      </c>
      <c r="C2159" s="118" t="s">
        <v>388</v>
      </c>
      <c r="D2159" s="5" t="str">
        <f t="shared" si="34"/>
        <v>Valledupar21 Fabricación de productos farmacéuticos, sustancias químicas medicinales y productos botánicos de uso farmacéutico</v>
      </c>
      <c r="E2159" s="118" t="s">
        <v>11</v>
      </c>
      <c r="F2159" s="118" t="s">
        <v>38</v>
      </c>
      <c r="G2159" s="126">
        <v>5.8284497767358237E-2</v>
      </c>
    </row>
    <row r="2160" spans="1:7" hidden="1">
      <c r="A2160" s="1">
        <f>COUNTIF($B$1:B2160,$A$1)</f>
        <v>14</v>
      </c>
      <c r="B2160" s="1" t="s">
        <v>709</v>
      </c>
      <c r="C2160" s="118" t="s">
        <v>388</v>
      </c>
      <c r="D2160" s="5" t="str">
        <f t="shared" si="34"/>
        <v>Valledupar22 Fabricación de productos de caucho y de plástico</v>
      </c>
      <c r="E2160" s="118" t="s">
        <v>11</v>
      </c>
      <c r="F2160" s="118" t="s">
        <v>39</v>
      </c>
      <c r="G2160" s="126">
        <v>7.641027626661448E-2</v>
      </c>
    </row>
    <row r="2161" spans="1:7" hidden="1">
      <c r="A2161" s="1">
        <f>COUNTIF($B$1:B2161,$A$1)</f>
        <v>14</v>
      </c>
      <c r="B2161" s="1" t="s">
        <v>709</v>
      </c>
      <c r="C2161" s="118" t="s">
        <v>388</v>
      </c>
      <c r="D2161" s="5" t="str">
        <f t="shared" si="34"/>
        <v>Valledupar23 Fabricación de otros productos minerales no metálicos</v>
      </c>
      <c r="E2161" s="118" t="s">
        <v>11</v>
      </c>
      <c r="F2161" s="118" t="s">
        <v>40</v>
      </c>
      <c r="G2161" s="126">
        <v>0.26917249274531979</v>
      </c>
    </row>
    <row r="2162" spans="1:7" hidden="1">
      <c r="A2162" s="1">
        <f>COUNTIF($B$1:B2162,$A$1)</f>
        <v>14</v>
      </c>
      <c r="B2162" s="1" t="s">
        <v>709</v>
      </c>
      <c r="C2162" s="118" t="s">
        <v>388</v>
      </c>
      <c r="D2162" s="5" t="str">
        <f t="shared" si="34"/>
        <v>Valledupar24 Fabricación de productos metalúrgicos básicos</v>
      </c>
      <c r="E2162" s="118" t="s">
        <v>11</v>
      </c>
      <c r="F2162" s="118" t="s">
        <v>41</v>
      </c>
      <c r="G2162" s="126">
        <v>1.4338834535871302E-2</v>
      </c>
    </row>
    <row r="2163" spans="1:7" hidden="1">
      <c r="A2163" s="1">
        <f>COUNTIF($B$1:B2163,$A$1)</f>
        <v>14</v>
      </c>
      <c r="B2163" s="1" t="s">
        <v>709</v>
      </c>
      <c r="C2163" s="118" t="s">
        <v>388</v>
      </c>
      <c r="D2163" s="5" t="str">
        <f t="shared" si="34"/>
        <v>Valledupar25 Fabricación de productos elaborados de metal, excepto maquinaria y equipo</v>
      </c>
      <c r="E2163" s="118" t="s">
        <v>11</v>
      </c>
      <c r="F2163" s="118" t="s">
        <v>42</v>
      </c>
      <c r="G2163" s="126">
        <v>1.651368715497435</v>
      </c>
    </row>
    <row r="2164" spans="1:7" hidden="1">
      <c r="A2164" s="1">
        <f>COUNTIF($B$1:B2164,$A$1)</f>
        <v>14</v>
      </c>
      <c r="B2164" s="1" t="s">
        <v>709</v>
      </c>
      <c r="C2164" s="118" t="s">
        <v>388</v>
      </c>
      <c r="D2164" s="5" t="str">
        <f t="shared" si="34"/>
        <v>Valledupar26 Fabricación de productos informáticos, electrónicos y ópticos</v>
      </c>
      <c r="E2164" s="118" t="s">
        <v>11</v>
      </c>
      <c r="F2164" s="118" t="s">
        <v>43</v>
      </c>
      <c r="G2164" s="126">
        <v>3.0001514300686552E-2</v>
      </c>
    </row>
    <row r="2165" spans="1:7" hidden="1">
      <c r="A2165" s="1">
        <f>COUNTIF($B$1:B2165,$A$1)</f>
        <v>14</v>
      </c>
      <c r="B2165" s="1" t="s">
        <v>709</v>
      </c>
      <c r="C2165" s="118" t="s">
        <v>388</v>
      </c>
      <c r="D2165" s="5" t="str">
        <f t="shared" si="34"/>
        <v>Valledupar27 Fabricación de aparatos y equipo eléctrico</v>
      </c>
      <c r="E2165" s="118" t="s">
        <v>11</v>
      </c>
      <c r="F2165" s="118" t="s">
        <v>44</v>
      </c>
      <c r="G2165" s="126">
        <v>3.0500204473572119E-2</v>
      </c>
    </row>
    <row r="2166" spans="1:7" hidden="1">
      <c r="A2166" s="1">
        <f>COUNTIF($B$1:B2166,$A$1)</f>
        <v>14</v>
      </c>
      <c r="B2166" s="1" t="s">
        <v>709</v>
      </c>
      <c r="C2166" s="118" t="s">
        <v>388</v>
      </c>
      <c r="D2166" s="5" t="str">
        <f t="shared" si="34"/>
        <v>Valledupar28 Fabricación de maquinaria y equipo n.c.p.</v>
      </c>
      <c r="E2166" s="118" t="s">
        <v>11</v>
      </c>
      <c r="F2166" s="118" t="s">
        <v>45</v>
      </c>
      <c r="G2166" s="126">
        <v>1.6919343929610722E-2</v>
      </c>
    </row>
    <row r="2167" spans="1:7" hidden="1">
      <c r="A2167" s="1">
        <f>COUNTIF($B$1:B2167,$A$1)</f>
        <v>14</v>
      </c>
      <c r="B2167" s="1" t="s">
        <v>709</v>
      </c>
      <c r="C2167" s="118" t="s">
        <v>388</v>
      </c>
      <c r="D2167" s="5" t="str">
        <f t="shared" si="34"/>
        <v>Valledupar29 Fabricación de vehículos automotores, remolques y semirremolques</v>
      </c>
      <c r="E2167" s="118" t="s">
        <v>11</v>
      </c>
      <c r="F2167" s="118" t="s">
        <v>46</v>
      </c>
      <c r="G2167" s="126">
        <v>5.3934887883171967E-2</v>
      </c>
    </row>
    <row r="2168" spans="1:7" hidden="1">
      <c r="A2168" s="1">
        <f>COUNTIF($B$1:B2168,$A$1)</f>
        <v>14</v>
      </c>
      <c r="B2168" s="1" t="s">
        <v>709</v>
      </c>
      <c r="C2168" s="118" t="s">
        <v>388</v>
      </c>
      <c r="D2168" s="5" t="str">
        <f t="shared" si="34"/>
        <v>Valledupar31 Fabricación de muebles, colchones y somieres</v>
      </c>
      <c r="E2168" s="118" t="s">
        <v>11</v>
      </c>
      <c r="F2168" s="118" t="s">
        <v>48</v>
      </c>
      <c r="G2168" s="126">
        <v>1.2695906170248519</v>
      </c>
    </row>
    <row r="2169" spans="1:7" hidden="1">
      <c r="A2169" s="1">
        <f>COUNTIF($B$1:B2169,$A$1)</f>
        <v>14</v>
      </c>
      <c r="B2169" s="1" t="s">
        <v>709</v>
      </c>
      <c r="C2169" s="118" t="s">
        <v>388</v>
      </c>
      <c r="D2169" s="5" t="str">
        <f t="shared" si="34"/>
        <v>Valledupar32 Otras industrias manufactureras</v>
      </c>
      <c r="E2169" s="118" t="s">
        <v>11</v>
      </c>
      <c r="F2169" s="118" t="s">
        <v>49</v>
      </c>
      <c r="G2169" s="126">
        <v>0.91256751726214247</v>
      </c>
    </row>
    <row r="2170" spans="1:7" hidden="1">
      <c r="A2170" s="1">
        <f>COUNTIF($B$1:B2170,$A$1)</f>
        <v>14</v>
      </c>
      <c r="B2170" s="1" t="s">
        <v>709</v>
      </c>
      <c r="C2170" s="118" t="s">
        <v>388</v>
      </c>
      <c r="D2170" s="5" t="str">
        <f t="shared" si="34"/>
        <v>Valledupar33 Instalación, mantenimiento y reparación especializado de maquinaria y equipo</v>
      </c>
      <c r="E2170" s="118" t="s">
        <v>11</v>
      </c>
      <c r="F2170" s="118" t="s">
        <v>50</v>
      </c>
      <c r="G2170" s="126">
        <v>0.51867178888921794</v>
      </c>
    </row>
    <row r="2171" spans="1:7" hidden="1">
      <c r="A2171" s="1">
        <f>COUNTIF($B$1:B2171,$A$1)</f>
        <v>14</v>
      </c>
      <c r="B2171" s="1" t="s">
        <v>710</v>
      </c>
      <c r="C2171" s="118" t="s">
        <v>388</v>
      </c>
      <c r="D2171" s="5" t="str">
        <f t="shared" si="34"/>
        <v>Valledupar58 Actividades de edición</v>
      </c>
      <c r="E2171" s="118" t="s">
        <v>12</v>
      </c>
      <c r="F2171" s="118" t="s">
        <v>69</v>
      </c>
      <c r="G2171" s="126">
        <v>0.13278273634474719</v>
      </c>
    </row>
    <row r="2172" spans="1:7" hidden="1">
      <c r="A2172" s="1">
        <f>COUNTIF($B$1:B2172,$A$1)</f>
        <v>14</v>
      </c>
      <c r="B2172" s="1" t="s">
        <v>710</v>
      </c>
      <c r="C2172" s="118" t="s">
        <v>388</v>
      </c>
      <c r="D2172" s="5" t="str">
        <f t="shared" si="34"/>
        <v>Valledupar59 Actividades cinematográficas, de video y producción de programas de televisión, grabación de sonido y edición de música</v>
      </c>
      <c r="E2172" s="118" t="s">
        <v>12</v>
      </c>
      <c r="F2172" s="118" t="s">
        <v>70</v>
      </c>
      <c r="G2172" s="126">
        <v>0.1528297835350966</v>
      </c>
    </row>
    <row r="2173" spans="1:7" hidden="1">
      <c r="A2173" s="1">
        <f>COUNTIF($B$1:B2173,$A$1)</f>
        <v>14</v>
      </c>
      <c r="B2173" s="1" t="s">
        <v>710</v>
      </c>
      <c r="C2173" s="118" t="s">
        <v>388</v>
      </c>
      <c r="D2173" s="5" t="str">
        <f t="shared" si="34"/>
        <v>Valledupar60 Actividades de programación, transmisión y/o difusión</v>
      </c>
      <c r="E2173" s="118" t="s">
        <v>12</v>
      </c>
      <c r="F2173" s="118" t="s">
        <v>71</v>
      </c>
      <c r="G2173" s="126">
        <v>0.12336650066679446</v>
      </c>
    </row>
    <row r="2174" spans="1:7" hidden="1">
      <c r="A2174" s="1">
        <f>COUNTIF($B$1:B2174,$A$1)</f>
        <v>14</v>
      </c>
      <c r="B2174" s="1" t="s">
        <v>710</v>
      </c>
      <c r="C2174" s="118" t="s">
        <v>388</v>
      </c>
      <c r="D2174" s="5" t="str">
        <f t="shared" si="34"/>
        <v>Valledupar61 Telecomunicaciones</v>
      </c>
      <c r="E2174" s="118" t="s">
        <v>12</v>
      </c>
      <c r="F2174" s="118" t="s">
        <v>72</v>
      </c>
      <c r="G2174" s="126">
        <v>2.4593283079520343</v>
      </c>
    </row>
    <row r="2175" spans="1:7" hidden="1">
      <c r="A2175" s="1">
        <f>COUNTIF($B$1:B2175,$A$1)</f>
        <v>14</v>
      </c>
      <c r="B2175" s="1" t="s">
        <v>710</v>
      </c>
      <c r="C2175" s="118" t="s">
        <v>388</v>
      </c>
      <c r="D2175" s="5" t="str">
        <f t="shared" si="34"/>
        <v>Valledupar62 Desarrollo de sistemas informáticos (planificación, análisis, diseño, programación, pruebas), consultoría informática y actividades relacionadas</v>
      </c>
      <c r="E2175" s="118" t="s">
        <v>12</v>
      </c>
      <c r="F2175" s="118" t="s">
        <v>73</v>
      </c>
      <c r="G2175" s="126">
        <v>0.27215614585772951</v>
      </c>
    </row>
    <row r="2176" spans="1:7" hidden="1">
      <c r="A2176" s="1">
        <f>COUNTIF($B$1:B2176,$A$1)</f>
        <v>14</v>
      </c>
      <c r="B2176" s="1" t="s">
        <v>710</v>
      </c>
      <c r="C2176" s="118" t="s">
        <v>388</v>
      </c>
      <c r="D2176" s="5" t="str">
        <f t="shared" si="34"/>
        <v>Valledupar63 Actividades de servicios de información</v>
      </c>
      <c r="E2176" s="118" t="s">
        <v>12</v>
      </c>
      <c r="F2176" s="118" t="s">
        <v>74</v>
      </c>
      <c r="G2176" s="126">
        <v>2.5628929659001577E-2</v>
      </c>
    </row>
    <row r="2177" spans="1:7" hidden="1">
      <c r="A2177" s="1">
        <f>COUNTIF($B$1:B2177,$A$1)</f>
        <v>14</v>
      </c>
      <c r="B2177" s="1" t="s">
        <v>711</v>
      </c>
      <c r="C2177" s="118" t="s">
        <v>388</v>
      </c>
      <c r="D2177" s="5" t="str">
        <f t="shared" si="34"/>
        <v>Valledupar35 Suministro de electricidad, gas, vapor y aire acondicionado</v>
      </c>
      <c r="E2177" s="118" t="s">
        <v>14</v>
      </c>
      <c r="F2177" s="118" t="s">
        <v>51</v>
      </c>
      <c r="G2177" s="126">
        <v>0.49548754644419984</v>
      </c>
    </row>
    <row r="2178" spans="1:7" hidden="1">
      <c r="A2178" s="1">
        <f>COUNTIF($B$1:B2178,$A$1)</f>
        <v>14</v>
      </c>
      <c r="B2178" s="1" t="s">
        <v>711</v>
      </c>
      <c r="C2178" s="118" t="s">
        <v>388</v>
      </c>
      <c r="D2178" s="5" t="str">
        <f t="shared" si="34"/>
        <v>Valledupar36 Captación, tratamiento y distribución de agua</v>
      </c>
      <c r="E2178" s="118" t="s">
        <v>14</v>
      </c>
      <c r="F2178" s="118" t="s">
        <v>52</v>
      </c>
      <c r="G2178" s="126">
        <v>0.26985552512177557</v>
      </c>
    </row>
    <row r="2179" spans="1:7" hidden="1">
      <c r="A2179" s="1">
        <f>COUNTIF($B$1:B2179,$A$1)</f>
        <v>14</v>
      </c>
      <c r="B2179" s="1" t="s">
        <v>711</v>
      </c>
      <c r="C2179" s="118" t="s">
        <v>388</v>
      </c>
      <c r="D2179" s="5" t="str">
        <f t="shared" si="34"/>
        <v>Valledupar38 Recolección, tratamiento y disposición de desechos, recuperación de materiales</v>
      </c>
      <c r="E2179" s="118" t="s">
        <v>14</v>
      </c>
      <c r="F2179" s="118" t="s">
        <v>54</v>
      </c>
      <c r="G2179" s="126">
        <v>0.96951436246571654</v>
      </c>
    </row>
    <row r="2180" spans="1:7" hidden="1">
      <c r="A2180" s="1">
        <f>COUNTIF($B$1:B2180,$A$1)</f>
        <v>14</v>
      </c>
      <c r="B2180" s="1" t="s">
        <v>712</v>
      </c>
      <c r="C2180" s="118" t="s">
        <v>388</v>
      </c>
      <c r="D2180" s="5" t="str">
        <f t="shared" si="34"/>
        <v>Valledupar49 Transporte terrestre; transporte por tuberías</v>
      </c>
      <c r="E2180" s="118" t="s">
        <v>15</v>
      </c>
      <c r="F2180" s="118" t="s">
        <v>62</v>
      </c>
      <c r="G2180" s="126">
        <v>13.321846440812759</v>
      </c>
    </row>
    <row r="2181" spans="1:7" hidden="1">
      <c r="A2181" s="1">
        <f>COUNTIF($B$1:B2181,$A$1)</f>
        <v>14</v>
      </c>
      <c r="B2181" s="1" t="s">
        <v>712</v>
      </c>
      <c r="C2181" s="118" t="s">
        <v>388</v>
      </c>
      <c r="D2181" s="5" t="str">
        <f t="shared" si="34"/>
        <v>Valledupar51 Transporte aéreo</v>
      </c>
      <c r="E2181" s="118" t="s">
        <v>15</v>
      </c>
      <c r="F2181" s="118" t="s">
        <v>64</v>
      </c>
      <c r="G2181" s="126">
        <v>5.0225235296960345E-2</v>
      </c>
    </row>
    <row r="2182" spans="1:7" hidden="1">
      <c r="A2182" s="1">
        <f>COUNTIF($B$1:B2182,$A$1)</f>
        <v>14</v>
      </c>
      <c r="B2182" s="1" t="s">
        <v>712</v>
      </c>
      <c r="C2182" s="118" t="s">
        <v>388</v>
      </c>
      <c r="D2182" s="5" t="str">
        <f t="shared" si="34"/>
        <v>Valledupar52 Almacenamiento y actividades complementarias al transporte</v>
      </c>
      <c r="E2182" s="118" t="s">
        <v>15</v>
      </c>
      <c r="F2182" s="118" t="s">
        <v>65</v>
      </c>
      <c r="G2182" s="126">
        <v>1.6292050265684932</v>
      </c>
    </row>
    <row r="2183" spans="1:7" hidden="1">
      <c r="A2183" s="1">
        <f>COUNTIF($B$1:B2183,$A$1)</f>
        <v>14</v>
      </c>
      <c r="B2183" s="1" t="s">
        <v>712</v>
      </c>
      <c r="C2183" s="118" t="s">
        <v>388</v>
      </c>
      <c r="D2183" s="5" t="str">
        <f t="shared" ref="D2183" si="35">C2183&amp;F2183</f>
        <v>Valledupar53 Correo y servicios de mensajería</v>
      </c>
      <c r="E2183" s="118" t="s">
        <v>15</v>
      </c>
      <c r="F2183" s="118" t="s">
        <v>66</v>
      </c>
      <c r="G2183" s="126">
        <v>1.4666213268747312</v>
      </c>
    </row>
  </sheetData>
  <sheetProtection algorithmName="SHA-512" hashValue="RhyFzaORN7pIa8z0h0b2ALEDwO43mT5YICj8lmjIw0Qb7kHOtDDRwF5zu73RWR8XOPG6iGdsdTeBbxv66YLDdQ==" saltValue="OwvVwPrSTxwnI1/6p2ltNA==" spinCount="100000" sheet="1" objects="1" scenarios="1"/>
  <autoFilter ref="C326:G2183" xr:uid="{157A4414-50E8-F344-95BA-A1662D508717}">
    <filterColumn colId="0">
      <filters>
        <filter val="Tunja"/>
      </filters>
    </filterColumn>
    <filterColumn colId="2">
      <filters>
        <filter val="Explotación de Minas y Cantera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filterMode="1"/>
  <dimension ref="A1:H746"/>
  <sheetViews>
    <sheetView topLeftCell="A77" workbookViewId="0">
      <selection activeCell="S2" sqref="S2"/>
    </sheetView>
  </sheetViews>
  <sheetFormatPr baseColWidth="10" defaultColWidth="10.83203125" defaultRowHeight="15"/>
  <cols>
    <col min="1" max="1" width="10.83203125" style="1"/>
    <col min="2" max="2" width="48" style="1" bestFit="1" customWidth="1"/>
    <col min="3" max="4" width="10.83203125" style="1"/>
    <col min="5" max="5" width="53.1640625" style="1" customWidth="1"/>
    <col min="6" max="6" width="56.5" style="1" bestFit="1" customWidth="1"/>
    <col min="7" max="7" width="86.5" style="1" customWidth="1"/>
    <col min="8" max="8" width="17.1640625" style="119" customWidth="1"/>
    <col min="9" max="11" width="10.83203125" style="1"/>
    <col min="12" max="12" width="11.83203125" style="1" bestFit="1" customWidth="1"/>
    <col min="13" max="16384" width="10.83203125" style="1"/>
  </cols>
  <sheetData>
    <row r="1" spans="1:8">
      <c r="A1" s="116"/>
      <c r="B1" s="122" t="s">
        <v>752</v>
      </c>
      <c r="C1" s="116"/>
      <c r="D1" s="122" t="s">
        <v>745</v>
      </c>
      <c r="E1" s="114" t="s">
        <v>17</v>
      </c>
      <c r="F1" s="114" t="s">
        <v>106</v>
      </c>
      <c r="G1" s="114" t="s">
        <v>350</v>
      </c>
      <c r="H1" s="117" t="s">
        <v>346</v>
      </c>
    </row>
    <row r="2" spans="1:8">
      <c r="A2" s="116"/>
      <c r="B2" s="116" t="str">
        <f t="shared" ref="B2:B37" si="0">C2&amp;D2&amp;E2</f>
        <v>NacionalHombreActividades Inmobiliarias</v>
      </c>
      <c r="C2" s="116" t="s">
        <v>744</v>
      </c>
      <c r="D2" s="118" t="s">
        <v>747</v>
      </c>
      <c r="E2" s="118" t="s">
        <v>3</v>
      </c>
      <c r="F2" s="116"/>
      <c r="G2" s="116"/>
      <c r="H2" s="124">
        <v>196.71295506377129</v>
      </c>
    </row>
    <row r="3" spans="1:8">
      <c r="A3" s="116"/>
      <c r="B3" s="116" t="str">
        <f t="shared" si="0"/>
        <v>NacionalHombreActividades artísticas, entretenimiento, recreación y otras actividades de servicios</v>
      </c>
      <c r="C3" s="116" t="s">
        <v>744</v>
      </c>
      <c r="D3" s="118" t="s">
        <v>747</v>
      </c>
      <c r="E3" s="118" t="s">
        <v>1</v>
      </c>
      <c r="F3" s="116"/>
      <c r="G3" s="116"/>
      <c r="H3" s="124">
        <v>670.30197471907127</v>
      </c>
    </row>
    <row r="4" spans="1:8">
      <c r="A4" s="116"/>
      <c r="B4" s="116" t="str">
        <f t="shared" si="0"/>
        <v>NacionalHombreActividades financieras y de seguros</v>
      </c>
      <c r="C4" s="116" t="s">
        <v>744</v>
      </c>
      <c r="D4" s="118" t="s">
        <v>747</v>
      </c>
      <c r="E4" s="118" t="s">
        <v>2</v>
      </c>
      <c r="F4" s="116"/>
      <c r="G4" s="116"/>
      <c r="H4" s="124">
        <v>139.10638596042645</v>
      </c>
    </row>
    <row r="5" spans="1:8">
      <c r="A5" s="116"/>
      <c r="B5" s="116" t="str">
        <f t="shared" si="0"/>
        <v>NacionalHombreActividades profesionales, científicas, técnicas y servicios administrativos</v>
      </c>
      <c r="C5" s="116" t="s">
        <v>744</v>
      </c>
      <c r="D5" s="118" t="s">
        <v>747</v>
      </c>
      <c r="E5" s="118" t="s">
        <v>4</v>
      </c>
      <c r="F5" s="116"/>
      <c r="G5" s="116"/>
      <c r="H5" s="124">
        <v>607.29077942060724</v>
      </c>
    </row>
    <row r="6" spans="1:8">
      <c r="A6" s="116"/>
      <c r="B6" s="116" t="str">
        <f t="shared" si="0"/>
        <v>NacionalHombreAdministración pública y defensa, educación y atención de la salud humana</v>
      </c>
      <c r="C6" s="116" t="s">
        <v>744</v>
      </c>
      <c r="D6" s="118" t="s">
        <v>747</v>
      </c>
      <c r="E6" s="118" t="s">
        <v>5</v>
      </c>
      <c r="F6" s="116"/>
      <c r="G6" s="116"/>
      <c r="H6" s="124">
        <v>944.91709908492021</v>
      </c>
    </row>
    <row r="7" spans="1:8">
      <c r="A7" s="116"/>
      <c r="B7" s="116" t="str">
        <f t="shared" si="0"/>
        <v>NacionalHombreAgricultura, pesca, ganadería, caza y silvicultura</v>
      </c>
      <c r="C7" s="116" t="s">
        <v>744</v>
      </c>
      <c r="D7" s="118" t="s">
        <v>747</v>
      </c>
      <c r="E7" s="118" t="s">
        <v>6</v>
      </c>
      <c r="F7" s="116"/>
      <c r="G7" s="116"/>
      <c r="H7" s="124">
        <v>2907.4354916679649</v>
      </c>
    </row>
    <row r="8" spans="1:8">
      <c r="A8" s="116"/>
      <c r="B8" s="116" t="str">
        <f t="shared" si="0"/>
        <v>NacionalHombreAlojamiento y servicios de comida</v>
      </c>
      <c r="C8" s="116" t="s">
        <v>744</v>
      </c>
      <c r="D8" s="118" t="s">
        <v>747</v>
      </c>
      <c r="E8" s="118" t="s">
        <v>7</v>
      </c>
      <c r="F8" s="116"/>
      <c r="G8" s="116"/>
      <c r="H8" s="124">
        <v>534.1584411312441</v>
      </c>
    </row>
    <row r="9" spans="1:8">
      <c r="A9" s="116"/>
      <c r="B9" s="116" t="str">
        <f t="shared" si="0"/>
        <v>NacionalHombreComercio y reparación de vehículos</v>
      </c>
      <c r="C9" s="116" t="s">
        <v>744</v>
      </c>
      <c r="D9" s="118" t="s">
        <v>747</v>
      </c>
      <c r="E9" s="118" t="s">
        <v>8</v>
      </c>
      <c r="F9" s="116"/>
      <c r="G9" s="116"/>
      <c r="H9" s="124">
        <v>2279.6224166581765</v>
      </c>
    </row>
    <row r="10" spans="1:8">
      <c r="A10" s="116"/>
      <c r="B10" s="116" t="str">
        <f t="shared" si="0"/>
        <v>NacionalHombreConstrucción</v>
      </c>
      <c r="C10" s="116" t="s">
        <v>744</v>
      </c>
      <c r="D10" s="118" t="s">
        <v>747</v>
      </c>
      <c r="E10" s="118" t="s">
        <v>9</v>
      </c>
      <c r="F10" s="116"/>
      <c r="G10" s="116"/>
      <c r="H10" s="124">
        <v>1432.9376811403311</v>
      </c>
    </row>
    <row r="11" spans="1:8">
      <c r="A11" s="116"/>
      <c r="B11" s="116" t="str">
        <f t="shared" si="0"/>
        <v>NacionalHombreExplotación de Minas y Canteras</v>
      </c>
      <c r="C11" s="116" t="s">
        <v>744</v>
      </c>
      <c r="D11" s="118" t="s">
        <v>747</v>
      </c>
      <c r="E11" s="118" t="s">
        <v>10</v>
      </c>
      <c r="F11" s="116"/>
      <c r="G11" s="116"/>
      <c r="H11" s="124">
        <v>167.16966297835782</v>
      </c>
    </row>
    <row r="12" spans="1:8">
      <c r="A12" s="116"/>
      <c r="B12" s="116" t="str">
        <f t="shared" si="0"/>
        <v>NacionalHombreIndustria manufacturera</v>
      </c>
      <c r="C12" s="116" t="s">
        <v>744</v>
      </c>
      <c r="D12" s="118" t="s">
        <v>747</v>
      </c>
      <c r="E12" s="118" t="s">
        <v>11</v>
      </c>
      <c r="F12" s="116"/>
      <c r="G12" s="116"/>
      <c r="H12" s="124">
        <v>1430.3635601911922</v>
      </c>
    </row>
    <row r="13" spans="1:8">
      <c r="A13" s="116"/>
      <c r="B13" s="116" t="str">
        <f t="shared" si="0"/>
        <v>NacionalHombreInformación y telecomunicaciones</v>
      </c>
      <c r="C13" s="116" t="s">
        <v>744</v>
      </c>
      <c r="D13" s="118" t="s">
        <v>747</v>
      </c>
      <c r="E13" s="118" t="s">
        <v>12</v>
      </c>
      <c r="F13" s="116"/>
      <c r="G13" s="116"/>
      <c r="H13" s="124">
        <v>185.86743034851713</v>
      </c>
    </row>
    <row r="14" spans="1:8">
      <c r="A14" s="116"/>
      <c r="B14" s="116" t="str">
        <f t="shared" si="0"/>
        <v>NacionalHombreOtro</v>
      </c>
      <c r="C14" s="116" t="s">
        <v>744</v>
      </c>
      <c r="D14" s="118" t="s">
        <v>747</v>
      </c>
      <c r="E14" s="118" t="s">
        <v>13</v>
      </c>
      <c r="F14" s="116"/>
      <c r="G14" s="116"/>
      <c r="H14" s="124">
        <v>0.51685888737676355</v>
      </c>
    </row>
    <row r="15" spans="1:8">
      <c r="A15" s="116"/>
      <c r="B15" s="116" t="str">
        <f t="shared" si="0"/>
        <v>NacionalHombreSuministro de Electricidad Gas y Agua</v>
      </c>
      <c r="C15" s="116" t="s">
        <v>744</v>
      </c>
      <c r="D15" s="118" t="s">
        <v>747</v>
      </c>
      <c r="E15" s="118" t="s">
        <v>14</v>
      </c>
      <c r="F15" s="116"/>
      <c r="G15" s="116"/>
      <c r="H15" s="124">
        <v>155.41289632267436</v>
      </c>
    </row>
    <row r="16" spans="1:8">
      <c r="A16" s="116"/>
      <c r="B16" s="116" t="str">
        <f t="shared" si="0"/>
        <v>NacionalHombreTransporte y almacenamiento</v>
      </c>
      <c r="C16" s="116" t="s">
        <v>744</v>
      </c>
      <c r="D16" s="118" t="s">
        <v>747</v>
      </c>
      <c r="E16" s="118" t="s">
        <v>15</v>
      </c>
      <c r="F16" s="116"/>
      <c r="G16" s="116"/>
      <c r="H16" s="124">
        <v>1411.5464289291644</v>
      </c>
    </row>
    <row r="17" spans="1:8">
      <c r="A17" s="116"/>
      <c r="B17" s="116" t="str">
        <f t="shared" si="0"/>
        <v>NacionalMujerActividades Inmobiliarias</v>
      </c>
      <c r="C17" s="116" t="s">
        <v>744</v>
      </c>
      <c r="D17" s="118" t="s">
        <v>748</v>
      </c>
      <c r="E17" s="118" t="s">
        <v>3</v>
      </c>
      <c r="F17" s="116"/>
      <c r="G17" s="116"/>
      <c r="H17" s="124">
        <v>85.209420853332517</v>
      </c>
    </row>
    <row r="18" spans="1:8">
      <c r="A18" s="116"/>
      <c r="B18" s="116" t="str">
        <f t="shared" si="0"/>
        <v>NacionalMujerActividades artísticas, entretenimiento, recreación y otras actividades de servicios</v>
      </c>
      <c r="C18" s="116" t="s">
        <v>744</v>
      </c>
      <c r="D18" s="118" t="s">
        <v>748</v>
      </c>
      <c r="E18" s="118" t="s">
        <v>1</v>
      </c>
      <c r="F18" s="116"/>
      <c r="G18" s="116"/>
      <c r="H18" s="124">
        <v>1392.5621850544394</v>
      </c>
    </row>
    <row r="19" spans="1:8">
      <c r="A19" s="116"/>
      <c r="B19" s="116" t="str">
        <f t="shared" si="0"/>
        <v>NacionalMujerActividades financieras y de seguros</v>
      </c>
      <c r="C19" s="116" t="s">
        <v>744</v>
      </c>
      <c r="D19" s="118" t="s">
        <v>748</v>
      </c>
      <c r="E19" s="118" t="s">
        <v>2</v>
      </c>
      <c r="F19" s="116"/>
      <c r="G19" s="116"/>
      <c r="H19" s="124">
        <v>177.65707976896212</v>
      </c>
    </row>
    <row r="20" spans="1:8">
      <c r="A20" s="116"/>
      <c r="B20" s="116" t="str">
        <f t="shared" si="0"/>
        <v>NacionalMujerActividades profesionales, científicas, técnicas y servicios administrativos</v>
      </c>
      <c r="C20" s="116" t="s">
        <v>744</v>
      </c>
      <c r="D20" s="118" t="s">
        <v>748</v>
      </c>
      <c r="E20" s="118" t="s">
        <v>4</v>
      </c>
      <c r="F20" s="116"/>
      <c r="G20" s="116"/>
      <c r="H20" s="124">
        <v>774.5444583254789</v>
      </c>
    </row>
    <row r="21" spans="1:8">
      <c r="A21" s="116"/>
      <c r="B21" s="116" t="str">
        <f t="shared" si="0"/>
        <v>NacionalMujerAdministración pública y defensa, educación y atención de la salud humana</v>
      </c>
      <c r="C21" s="116" t="s">
        <v>744</v>
      </c>
      <c r="D21" s="118" t="s">
        <v>748</v>
      </c>
      <c r="E21" s="118" t="s">
        <v>5</v>
      </c>
      <c r="F21" s="116"/>
      <c r="G21" s="116"/>
      <c r="H21" s="124">
        <v>1584.7092276560247</v>
      </c>
    </row>
    <row r="22" spans="1:8">
      <c r="A22" s="116"/>
      <c r="B22" s="116" t="str">
        <f t="shared" si="0"/>
        <v>NacionalMujerAgricultura, pesca, ganadería, caza y silvicultura</v>
      </c>
      <c r="C22" s="116" t="s">
        <v>744</v>
      </c>
      <c r="D22" s="118" t="s">
        <v>748</v>
      </c>
      <c r="E22" s="118" t="s">
        <v>6</v>
      </c>
      <c r="F22" s="116"/>
      <c r="G22" s="116"/>
      <c r="H22" s="124">
        <v>613.8449335295029</v>
      </c>
    </row>
    <row r="23" spans="1:8">
      <c r="A23" s="116"/>
      <c r="B23" s="116" t="str">
        <f t="shared" si="0"/>
        <v>NacionalMujerAlojamiento y servicios de comida</v>
      </c>
      <c r="C23" s="116" t="s">
        <v>744</v>
      </c>
      <c r="D23" s="118" t="s">
        <v>748</v>
      </c>
      <c r="E23" s="118" t="s">
        <v>7</v>
      </c>
      <c r="F23" s="116"/>
      <c r="G23" s="116"/>
      <c r="H23" s="124">
        <v>1121.2258258645822</v>
      </c>
    </row>
    <row r="24" spans="1:8">
      <c r="A24" s="116"/>
      <c r="B24" s="116" t="str">
        <f t="shared" si="0"/>
        <v>NacionalMujerComercio y reparación de vehículos</v>
      </c>
      <c r="C24" s="116" t="s">
        <v>744</v>
      </c>
      <c r="D24" s="118" t="s">
        <v>748</v>
      </c>
      <c r="E24" s="118" t="s">
        <v>8</v>
      </c>
      <c r="F24" s="116"/>
      <c r="G24" s="116"/>
      <c r="H24" s="124">
        <v>1970.6133353719388</v>
      </c>
    </row>
    <row r="25" spans="1:8">
      <c r="A25" s="116"/>
      <c r="B25" s="116" t="str">
        <f t="shared" si="0"/>
        <v>NacionalMujerConstrucción</v>
      </c>
      <c r="C25" s="116" t="s">
        <v>744</v>
      </c>
      <c r="D25" s="118" t="s">
        <v>748</v>
      </c>
      <c r="E25" s="118" t="s">
        <v>9</v>
      </c>
      <c r="F25" s="116"/>
      <c r="G25" s="116"/>
      <c r="H25" s="124">
        <v>88.330098617154619</v>
      </c>
    </row>
    <row r="26" spans="1:8">
      <c r="A26" s="116"/>
      <c r="B26" s="116" t="str">
        <f t="shared" si="0"/>
        <v>NacionalMujerExplotación de Minas y Canteras</v>
      </c>
      <c r="C26" s="116" t="s">
        <v>744</v>
      </c>
      <c r="D26" s="118" t="s">
        <v>748</v>
      </c>
      <c r="E26" s="118" t="s">
        <v>10</v>
      </c>
      <c r="F26" s="116"/>
      <c r="G26" s="116"/>
      <c r="H26" s="124">
        <v>29.034314093402813</v>
      </c>
    </row>
    <row r="27" spans="1:8">
      <c r="A27" s="116"/>
      <c r="B27" s="116" t="str">
        <f t="shared" si="0"/>
        <v>NacionalMujerIndustria manufacturera</v>
      </c>
      <c r="C27" s="116" t="s">
        <v>744</v>
      </c>
      <c r="D27" s="118" t="s">
        <v>748</v>
      </c>
      <c r="E27" s="118" t="s">
        <v>11</v>
      </c>
      <c r="F27" s="116"/>
      <c r="G27" s="116"/>
      <c r="H27" s="124">
        <v>1073.1854330109559</v>
      </c>
    </row>
    <row r="28" spans="1:8">
      <c r="A28" s="116"/>
      <c r="B28" s="116" t="str">
        <f t="shared" si="0"/>
        <v>NacionalMujerInformación y telecomunicaciones</v>
      </c>
      <c r="C28" s="116" t="s">
        <v>744</v>
      </c>
      <c r="D28" s="118" t="s">
        <v>748</v>
      </c>
      <c r="E28" s="118" t="s">
        <v>12</v>
      </c>
      <c r="F28" s="116"/>
      <c r="G28" s="116"/>
      <c r="H28" s="124">
        <v>137.34521326426983</v>
      </c>
    </row>
    <row r="29" spans="1:8">
      <c r="A29" s="116"/>
      <c r="B29" s="116" t="str">
        <f t="shared" si="0"/>
        <v>NacionalMujerOtro</v>
      </c>
      <c r="C29" s="116" t="s">
        <v>744</v>
      </c>
      <c r="D29" s="118" t="s">
        <v>748</v>
      </c>
      <c r="E29" s="118" t="s">
        <v>13</v>
      </c>
      <c r="F29" s="116"/>
      <c r="G29" s="116"/>
      <c r="H29" s="124">
        <v>0.27237200685292001</v>
      </c>
    </row>
    <row r="30" spans="1:8">
      <c r="A30" s="116"/>
      <c r="B30" s="116" t="str">
        <f t="shared" si="0"/>
        <v>NacionalMujerSuministro de Electricidad Gas y Agua</v>
      </c>
      <c r="C30" s="116" t="s">
        <v>744</v>
      </c>
      <c r="D30" s="118" t="s">
        <v>748</v>
      </c>
      <c r="E30" s="118" t="s">
        <v>14</v>
      </c>
      <c r="F30" s="116"/>
      <c r="G30" s="116"/>
      <c r="H30" s="124">
        <v>41.76721792392663</v>
      </c>
    </row>
    <row r="31" spans="1:8">
      <c r="A31" s="116"/>
      <c r="B31" s="116" t="str">
        <f t="shared" si="0"/>
        <v>NacionalMujerTransporte y almacenamiento</v>
      </c>
      <c r="C31" s="116" t="s">
        <v>744</v>
      </c>
      <c r="D31" s="118" t="s">
        <v>748</v>
      </c>
      <c r="E31" s="118" t="s">
        <v>15</v>
      </c>
      <c r="F31" s="116"/>
      <c r="G31" s="116"/>
      <c r="H31" s="124">
        <v>133.61895211277252</v>
      </c>
    </row>
    <row r="32" spans="1:8">
      <c r="A32" s="116"/>
      <c r="B32" s="116" t="str">
        <f t="shared" si="0"/>
        <v>Nacional10-24 añosActividades Inmobiliarias</v>
      </c>
      <c r="C32" s="116" t="s">
        <v>744</v>
      </c>
      <c r="D32" s="118" t="s">
        <v>749</v>
      </c>
      <c r="E32" s="118" t="s">
        <v>3</v>
      </c>
      <c r="F32" s="116"/>
      <c r="G32" s="116"/>
      <c r="H32" s="124">
        <v>27.754651808387734</v>
      </c>
    </row>
    <row r="33" spans="1:8">
      <c r="A33" s="116"/>
      <c r="B33" s="116" t="str">
        <f t="shared" si="0"/>
        <v>Nacional10-24 añosActividades artísticas, entretenimiento, recreación y otras actividades de servicios</v>
      </c>
      <c r="C33" s="116" t="s">
        <v>744</v>
      </c>
      <c r="D33" s="118" t="s">
        <v>749</v>
      </c>
      <c r="E33" s="118" t="s">
        <v>1</v>
      </c>
      <c r="F33" s="116"/>
      <c r="G33" s="116"/>
      <c r="H33" s="124">
        <v>306.22093326760171</v>
      </c>
    </row>
    <row r="34" spans="1:8">
      <c r="A34" s="116"/>
      <c r="B34" s="116" t="str">
        <f t="shared" si="0"/>
        <v>Nacional10-24 añosActividades financieras y de seguros</v>
      </c>
      <c r="C34" s="116" t="s">
        <v>744</v>
      </c>
      <c r="D34" s="118" t="s">
        <v>749</v>
      </c>
      <c r="E34" s="118" t="s">
        <v>2</v>
      </c>
      <c r="F34" s="116"/>
      <c r="G34" s="116"/>
      <c r="H34" s="124">
        <v>45.709728015001758</v>
      </c>
    </row>
    <row r="35" spans="1:8">
      <c r="A35" s="116"/>
      <c r="B35" s="116" t="str">
        <f t="shared" si="0"/>
        <v>Nacional10-24 añosActividades profesionales, científicas, técnicas y servicios administrativos</v>
      </c>
      <c r="C35" s="116" t="s">
        <v>744</v>
      </c>
      <c r="D35" s="118" t="s">
        <v>749</v>
      </c>
      <c r="E35" s="118" t="s">
        <v>4</v>
      </c>
      <c r="F35" s="116"/>
      <c r="G35" s="116"/>
      <c r="H35" s="124">
        <v>200.72634764927992</v>
      </c>
    </row>
    <row r="36" spans="1:8">
      <c r="A36" s="116"/>
      <c r="B36" s="116" t="str">
        <f t="shared" si="0"/>
        <v>Nacional10-24 añosAdministración pública y defensa, educación y atención de la salud humana</v>
      </c>
      <c r="C36" s="116" t="s">
        <v>744</v>
      </c>
      <c r="D36" s="118" t="s">
        <v>749</v>
      </c>
      <c r="E36" s="118" t="s">
        <v>5</v>
      </c>
      <c r="F36" s="116"/>
      <c r="G36" s="116"/>
      <c r="H36" s="124">
        <v>242.6829647448555</v>
      </c>
    </row>
    <row r="37" spans="1:8">
      <c r="A37" s="116"/>
      <c r="B37" s="116" t="str">
        <f t="shared" si="0"/>
        <v>Nacional10-24 añosAgricultura, pesca, ganadería, caza y silvicultura</v>
      </c>
      <c r="C37" s="116" t="s">
        <v>744</v>
      </c>
      <c r="D37" s="118" t="s">
        <v>749</v>
      </c>
      <c r="E37" s="118" t="s">
        <v>6</v>
      </c>
      <c r="F37" s="116"/>
      <c r="G37" s="116"/>
      <c r="H37" s="124">
        <v>660.01502620597785</v>
      </c>
    </row>
    <row r="38" spans="1:8">
      <c r="A38" s="116"/>
      <c r="B38" s="116" t="str">
        <f t="shared" ref="B38:B75" si="1">C38&amp;D38&amp;E38</f>
        <v>Nacional10-24 añosAlojamiento y servicios de comida</v>
      </c>
      <c r="C38" s="116" t="s">
        <v>744</v>
      </c>
      <c r="D38" s="118" t="s">
        <v>749</v>
      </c>
      <c r="E38" s="118" t="s">
        <v>7</v>
      </c>
      <c r="F38" s="116"/>
      <c r="G38" s="116"/>
      <c r="H38" s="124">
        <v>351.55151413338865</v>
      </c>
    </row>
    <row r="39" spans="1:8">
      <c r="A39" s="116"/>
      <c r="B39" s="116" t="str">
        <f t="shared" si="1"/>
        <v>Nacional10-24 añosComercio y reparación de vehículos</v>
      </c>
      <c r="C39" s="116" t="s">
        <v>744</v>
      </c>
      <c r="D39" s="118" t="s">
        <v>749</v>
      </c>
      <c r="E39" s="118" t="s">
        <v>8</v>
      </c>
      <c r="F39" s="116"/>
      <c r="G39" s="116"/>
      <c r="H39" s="124">
        <v>748.21090233869609</v>
      </c>
    </row>
    <row r="40" spans="1:8">
      <c r="A40" s="116"/>
      <c r="B40" s="116" t="str">
        <f t="shared" si="1"/>
        <v>Nacional10-24 añosConstrucción</v>
      </c>
      <c r="C40" s="116" t="s">
        <v>744</v>
      </c>
      <c r="D40" s="118" t="s">
        <v>749</v>
      </c>
      <c r="E40" s="118" t="s">
        <v>9</v>
      </c>
      <c r="F40" s="116"/>
      <c r="G40" s="116"/>
      <c r="H40" s="124">
        <v>212.57832023095591</v>
      </c>
    </row>
    <row r="41" spans="1:8">
      <c r="A41" s="116"/>
      <c r="B41" s="116" t="str">
        <f t="shared" si="1"/>
        <v>Nacional10-24 añosExplotación de Minas y Canteras</v>
      </c>
      <c r="C41" s="116" t="s">
        <v>744</v>
      </c>
      <c r="D41" s="118" t="s">
        <v>749</v>
      </c>
      <c r="E41" s="118" t="s">
        <v>10</v>
      </c>
      <c r="F41" s="116"/>
      <c r="G41" s="116"/>
      <c r="H41" s="124">
        <v>28.66976884254629</v>
      </c>
    </row>
    <row r="42" spans="1:8">
      <c r="A42" s="116"/>
      <c r="B42" s="116" t="str">
        <f t="shared" si="1"/>
        <v>Nacional10-24 añosIndustria manufacturera</v>
      </c>
      <c r="C42" s="116" t="s">
        <v>744</v>
      </c>
      <c r="D42" s="118" t="s">
        <v>749</v>
      </c>
      <c r="E42" s="118" t="s">
        <v>11</v>
      </c>
      <c r="F42" s="116"/>
      <c r="G42" s="116"/>
      <c r="H42" s="124">
        <v>376.97048914103721</v>
      </c>
    </row>
    <row r="43" spans="1:8">
      <c r="A43" s="116"/>
      <c r="B43" s="116" t="str">
        <f t="shared" si="1"/>
        <v>Nacional10-24 añosInformación y telecomunicaciones</v>
      </c>
      <c r="C43" s="116" t="s">
        <v>744</v>
      </c>
      <c r="D43" s="118" t="s">
        <v>749</v>
      </c>
      <c r="E43" s="118" t="s">
        <v>12</v>
      </c>
      <c r="F43" s="116"/>
      <c r="G43" s="116"/>
      <c r="H43" s="124">
        <v>58.716093855755474</v>
      </c>
    </row>
    <row r="44" spans="1:8">
      <c r="A44" s="116"/>
      <c r="B44" s="116" t="str">
        <f t="shared" si="1"/>
        <v>Nacional10-24 añosSuministro de Electricidad Gas y Agua</v>
      </c>
      <c r="C44" s="116" t="s">
        <v>744</v>
      </c>
      <c r="D44" s="118" t="s">
        <v>749</v>
      </c>
      <c r="E44" s="118" t="s">
        <v>14</v>
      </c>
      <c r="F44" s="116"/>
      <c r="G44" s="116"/>
      <c r="H44" s="124">
        <v>21.035504655971625</v>
      </c>
    </row>
    <row r="45" spans="1:8">
      <c r="A45" s="116"/>
      <c r="B45" s="116" t="str">
        <f t="shared" si="1"/>
        <v>Nacional10-24 añosTransporte y almacenamiento</v>
      </c>
      <c r="C45" s="116" t="s">
        <v>744</v>
      </c>
      <c r="D45" s="118" t="s">
        <v>749</v>
      </c>
      <c r="E45" s="118" t="s">
        <v>15</v>
      </c>
      <c r="F45" s="116"/>
      <c r="G45" s="116"/>
      <c r="H45" s="124">
        <v>205.96564395860972</v>
      </c>
    </row>
    <row r="46" spans="1:8">
      <c r="A46" s="116"/>
      <c r="B46" s="116" t="str">
        <f t="shared" si="1"/>
        <v>Nacional25-54 añosActividades Inmobiliarias</v>
      </c>
      <c r="C46" s="116" t="s">
        <v>744</v>
      </c>
      <c r="D46" s="118" t="s">
        <v>750</v>
      </c>
      <c r="E46" s="118" t="s">
        <v>3</v>
      </c>
      <c r="F46" s="116"/>
      <c r="G46" s="116"/>
      <c r="H46" s="124">
        <v>198.81829977392252</v>
      </c>
    </row>
    <row r="47" spans="1:8">
      <c r="A47" s="116"/>
      <c r="B47" s="116" t="str">
        <f t="shared" si="1"/>
        <v>Nacional25-54 añosActividades artísticas, entretenimiento, recreación y otras actividades de servicios</v>
      </c>
      <c r="C47" s="116" t="s">
        <v>744</v>
      </c>
      <c r="D47" s="118" t="s">
        <v>750</v>
      </c>
      <c r="E47" s="118" t="s">
        <v>1</v>
      </c>
      <c r="F47" s="116"/>
      <c r="G47" s="116"/>
      <c r="H47" s="124">
        <v>1351.6978684933968</v>
      </c>
    </row>
    <row r="48" spans="1:8">
      <c r="A48" s="116"/>
      <c r="B48" s="116" t="str">
        <f t="shared" si="1"/>
        <v>Nacional25-54 añosActividades financieras y de seguros</v>
      </c>
      <c r="C48" s="116" t="s">
        <v>744</v>
      </c>
      <c r="D48" s="118" t="s">
        <v>750</v>
      </c>
      <c r="E48" s="118" t="s">
        <v>2</v>
      </c>
      <c r="F48" s="116"/>
      <c r="G48" s="116"/>
      <c r="H48" s="124">
        <v>251.70442030904377</v>
      </c>
    </row>
    <row r="49" spans="1:8">
      <c r="A49" s="116"/>
      <c r="B49" s="116" t="str">
        <f t="shared" si="1"/>
        <v>Nacional25-54 añosActividades profesionales, científicas, técnicas y servicios administrativos</v>
      </c>
      <c r="C49" s="116" t="s">
        <v>744</v>
      </c>
      <c r="D49" s="118" t="s">
        <v>750</v>
      </c>
      <c r="E49" s="118" t="s">
        <v>4</v>
      </c>
      <c r="F49" s="116"/>
      <c r="G49" s="116"/>
      <c r="H49" s="124">
        <v>970.3378828343748</v>
      </c>
    </row>
    <row r="50" spans="1:8">
      <c r="A50" s="116"/>
      <c r="B50" s="116" t="str">
        <f t="shared" si="1"/>
        <v>Nacional25-54 añosAdministración pública y defensa, educación y atención de la salud humana</v>
      </c>
      <c r="C50" s="116" t="s">
        <v>744</v>
      </c>
      <c r="D50" s="118" t="s">
        <v>750</v>
      </c>
      <c r="E50" s="118" t="s">
        <v>5</v>
      </c>
      <c r="F50" s="116"/>
      <c r="G50" s="116"/>
      <c r="H50" s="124">
        <v>1945.0822970632462</v>
      </c>
    </row>
    <row r="51" spans="1:8">
      <c r="A51" s="116"/>
      <c r="B51" s="116" t="str">
        <f t="shared" si="1"/>
        <v>Nacional25-54 añosAgricultura, pesca, ganadería, caza y silvicultura</v>
      </c>
      <c r="C51" s="116" t="s">
        <v>744</v>
      </c>
      <c r="D51" s="118" t="s">
        <v>750</v>
      </c>
      <c r="E51" s="118" t="s">
        <v>6</v>
      </c>
      <c r="F51" s="116"/>
      <c r="G51" s="116"/>
      <c r="H51" s="124">
        <v>2062.0700061226512</v>
      </c>
    </row>
    <row r="52" spans="1:8">
      <c r="A52" s="116"/>
      <c r="B52" s="116" t="str">
        <f t="shared" si="1"/>
        <v>Nacional25-54 añosAlojamiento y servicios de comida</v>
      </c>
      <c r="C52" s="116" t="s">
        <v>744</v>
      </c>
      <c r="D52" s="118" t="s">
        <v>750</v>
      </c>
      <c r="E52" s="118" t="s">
        <v>7</v>
      </c>
      <c r="F52" s="116"/>
      <c r="G52" s="116"/>
      <c r="H52" s="124">
        <v>1054.8725839382125</v>
      </c>
    </row>
    <row r="53" spans="1:8">
      <c r="A53" s="116"/>
      <c r="B53" s="116" t="str">
        <f t="shared" si="1"/>
        <v>Nacional25-54 añosComercio y reparación de vehículos</v>
      </c>
      <c r="C53" s="116" t="s">
        <v>744</v>
      </c>
      <c r="D53" s="118" t="s">
        <v>750</v>
      </c>
      <c r="E53" s="118" t="s">
        <v>8</v>
      </c>
      <c r="F53" s="116"/>
      <c r="G53" s="116"/>
      <c r="H53" s="124">
        <v>2753.5756987802324</v>
      </c>
    </row>
    <row r="54" spans="1:8">
      <c r="A54" s="116"/>
      <c r="B54" s="116" t="str">
        <f t="shared" si="1"/>
        <v>Nacional25-54 añosConstrucción</v>
      </c>
      <c r="C54" s="116" t="s">
        <v>744</v>
      </c>
      <c r="D54" s="118" t="s">
        <v>750</v>
      </c>
      <c r="E54" s="118" t="s">
        <v>9</v>
      </c>
      <c r="F54" s="116"/>
      <c r="G54" s="116"/>
      <c r="H54" s="124">
        <v>1089.9821571038779</v>
      </c>
    </row>
    <row r="55" spans="1:8">
      <c r="A55" s="116"/>
      <c r="B55" s="116" t="str">
        <f t="shared" si="1"/>
        <v>Nacional25-54 añosExplotación de Minas y Canteras</v>
      </c>
      <c r="C55" s="116" t="s">
        <v>744</v>
      </c>
      <c r="D55" s="118" t="s">
        <v>750</v>
      </c>
      <c r="E55" s="118" t="s">
        <v>10</v>
      </c>
      <c r="F55" s="116"/>
      <c r="G55" s="116"/>
      <c r="H55" s="124">
        <v>147.14110463530113</v>
      </c>
    </row>
    <row r="56" spans="1:8">
      <c r="A56" s="116"/>
      <c r="B56" s="116" t="str">
        <f t="shared" si="1"/>
        <v>Nacional25-54 añosIndustria manufacturera</v>
      </c>
      <c r="C56" s="116" t="s">
        <v>744</v>
      </c>
      <c r="D56" s="118" t="s">
        <v>750</v>
      </c>
      <c r="E56" s="118" t="s">
        <v>11</v>
      </c>
      <c r="F56" s="116"/>
      <c r="G56" s="116"/>
      <c r="H56" s="124">
        <v>1711.0361886684468</v>
      </c>
    </row>
    <row r="57" spans="1:8">
      <c r="A57" s="116"/>
      <c r="B57" s="116" t="str">
        <f t="shared" si="1"/>
        <v>Nacional25-54 añosInformación y telecomunicaciones</v>
      </c>
      <c r="C57" s="116" t="s">
        <v>744</v>
      </c>
      <c r="D57" s="118" t="s">
        <v>750</v>
      </c>
      <c r="E57" s="118" t="s">
        <v>12</v>
      </c>
      <c r="F57" s="116"/>
      <c r="G57" s="116"/>
      <c r="H57" s="124">
        <v>243.80693093019818</v>
      </c>
    </row>
    <row r="58" spans="1:8">
      <c r="A58" s="116"/>
      <c r="B58" s="116" t="str">
        <f t="shared" si="1"/>
        <v>Nacional25-54 añosOtro</v>
      </c>
      <c r="C58" s="116" t="s">
        <v>744</v>
      </c>
      <c r="D58" s="118" t="s">
        <v>750</v>
      </c>
      <c r="E58" s="118" t="s">
        <v>13</v>
      </c>
      <c r="F58" s="116"/>
      <c r="G58" s="116"/>
      <c r="H58" s="124">
        <v>0.27237200685292001</v>
      </c>
    </row>
    <row r="59" spans="1:8">
      <c r="A59" s="116"/>
      <c r="B59" s="116" t="str">
        <f t="shared" si="1"/>
        <v>Nacional25-54 añosSuministro de Electricidad Gas y Agua</v>
      </c>
      <c r="C59" s="116" t="s">
        <v>744</v>
      </c>
      <c r="D59" s="118" t="s">
        <v>750</v>
      </c>
      <c r="E59" s="118" t="s">
        <v>14</v>
      </c>
      <c r="F59" s="116"/>
      <c r="G59" s="116"/>
      <c r="H59" s="124">
        <v>146.87365468170611</v>
      </c>
    </row>
    <row r="60" spans="1:8">
      <c r="A60" s="116"/>
      <c r="B60" s="116" t="str">
        <f t="shared" si="1"/>
        <v>Nacional25-54 añosTransporte y almacenamiento</v>
      </c>
      <c r="C60" s="116" t="s">
        <v>744</v>
      </c>
      <c r="D60" s="118" t="s">
        <v>750</v>
      </c>
      <c r="E60" s="118" t="s">
        <v>15</v>
      </c>
      <c r="F60" s="116"/>
      <c r="G60" s="116"/>
      <c r="H60" s="124">
        <v>1090.5923681273212</v>
      </c>
    </row>
    <row r="61" spans="1:8">
      <c r="A61" s="116"/>
      <c r="B61" s="116" t="str">
        <f t="shared" si="1"/>
        <v>Nacional55 y másActividades Inmobiliarias</v>
      </c>
      <c r="C61" s="116" t="s">
        <v>744</v>
      </c>
      <c r="D61" s="118" t="s">
        <v>751</v>
      </c>
      <c r="E61" s="118" t="s">
        <v>3</v>
      </c>
      <c r="F61" s="116"/>
      <c r="G61" s="116"/>
      <c r="H61" s="124">
        <v>55.34942433479398</v>
      </c>
    </row>
    <row r="62" spans="1:8">
      <c r="A62" s="116"/>
      <c r="B62" s="116" t="str">
        <f t="shared" si="1"/>
        <v>Nacional55 y másActividades artísticas, entretenimiento, recreación y otras actividades de servicios</v>
      </c>
      <c r="C62" s="116" t="s">
        <v>744</v>
      </c>
      <c r="D62" s="118" t="s">
        <v>751</v>
      </c>
      <c r="E62" s="118" t="s">
        <v>1</v>
      </c>
      <c r="F62" s="116"/>
      <c r="G62" s="116"/>
      <c r="H62" s="124">
        <v>404.94535801251732</v>
      </c>
    </row>
    <row r="63" spans="1:8">
      <c r="A63" s="116"/>
      <c r="B63" s="116" t="str">
        <f t="shared" si="1"/>
        <v>Nacional55 y másActividades financieras y de seguros</v>
      </c>
      <c r="C63" s="116" t="s">
        <v>744</v>
      </c>
      <c r="D63" s="118" t="s">
        <v>751</v>
      </c>
      <c r="E63" s="118" t="s">
        <v>2</v>
      </c>
      <c r="F63" s="116"/>
      <c r="G63" s="116"/>
      <c r="H63" s="124">
        <v>19.349317405343058</v>
      </c>
    </row>
    <row r="64" spans="1:8">
      <c r="A64" s="116"/>
      <c r="B64" s="116" t="str">
        <f t="shared" si="1"/>
        <v>Nacional55 y másActividades profesionales, científicas, técnicas y servicios administrativos</v>
      </c>
      <c r="C64" s="116" t="s">
        <v>744</v>
      </c>
      <c r="D64" s="118" t="s">
        <v>751</v>
      </c>
      <c r="E64" s="118" t="s">
        <v>4</v>
      </c>
      <c r="F64" s="116"/>
      <c r="G64" s="116"/>
      <c r="H64" s="124">
        <v>210.77100726242955</v>
      </c>
    </row>
    <row r="65" spans="1:8">
      <c r="A65" s="116"/>
      <c r="B65" s="116" t="str">
        <f t="shared" si="1"/>
        <v>Nacional55 y másAdministración pública y defensa, educación y atención de la salud humana</v>
      </c>
      <c r="C65" s="116" t="s">
        <v>744</v>
      </c>
      <c r="D65" s="118" t="s">
        <v>751</v>
      </c>
      <c r="E65" s="118" t="s">
        <v>5</v>
      </c>
      <c r="F65" s="116"/>
      <c r="G65" s="116"/>
      <c r="H65" s="124">
        <v>341.86106493284422</v>
      </c>
    </row>
    <row r="66" spans="1:8">
      <c r="A66" s="116"/>
      <c r="B66" s="116" t="str">
        <f t="shared" si="1"/>
        <v>Nacional55 y másAgricultura, pesca, ganadería, caza y silvicultura</v>
      </c>
      <c r="C66" s="116" t="s">
        <v>744</v>
      </c>
      <c r="D66" s="118" t="s">
        <v>751</v>
      </c>
      <c r="E66" s="118" t="s">
        <v>6</v>
      </c>
      <c r="F66" s="116"/>
      <c r="G66" s="116"/>
      <c r="H66" s="124">
        <v>799.19539286888494</v>
      </c>
    </row>
    <row r="67" spans="1:8">
      <c r="A67" s="116"/>
      <c r="B67" s="116" t="str">
        <f t="shared" si="1"/>
        <v>Nacional55 y másAlojamiento y servicios de comida</v>
      </c>
      <c r="C67" s="116" t="s">
        <v>744</v>
      </c>
      <c r="D67" s="118" t="s">
        <v>751</v>
      </c>
      <c r="E67" s="118" t="s">
        <v>7</v>
      </c>
      <c r="F67" s="116"/>
      <c r="G67" s="116"/>
      <c r="H67" s="124">
        <v>248.96016892423123</v>
      </c>
    </row>
    <row r="68" spans="1:8">
      <c r="A68" s="116"/>
      <c r="B68" s="116" t="str">
        <f t="shared" si="1"/>
        <v>Nacional55 y másComercio y reparación de vehículos</v>
      </c>
      <c r="C68" s="116" t="s">
        <v>744</v>
      </c>
      <c r="D68" s="118" t="s">
        <v>751</v>
      </c>
      <c r="E68" s="118" t="s">
        <v>8</v>
      </c>
      <c r="F68" s="116"/>
      <c r="G68" s="116"/>
      <c r="H68" s="124">
        <v>748.44915091116252</v>
      </c>
    </row>
    <row r="69" spans="1:8">
      <c r="A69" s="116"/>
      <c r="B69" s="116" t="str">
        <f t="shared" si="1"/>
        <v>Nacional55 y másConstrucción</v>
      </c>
      <c r="C69" s="116" t="s">
        <v>744</v>
      </c>
      <c r="D69" s="118" t="s">
        <v>751</v>
      </c>
      <c r="E69" s="118" t="s">
        <v>9</v>
      </c>
      <c r="F69" s="116"/>
      <c r="G69" s="116"/>
      <c r="H69" s="124">
        <v>218.70730242265444</v>
      </c>
    </row>
    <row r="70" spans="1:8">
      <c r="A70" s="116"/>
      <c r="B70" s="116" t="str">
        <f t="shared" si="1"/>
        <v>Nacional55 y másExplotación de Minas y Canteras</v>
      </c>
      <c r="C70" s="116" t="s">
        <v>744</v>
      </c>
      <c r="D70" s="118" t="s">
        <v>751</v>
      </c>
      <c r="E70" s="118" t="s">
        <v>10</v>
      </c>
      <c r="F70" s="116"/>
      <c r="G70" s="116"/>
      <c r="H70" s="124">
        <v>20.393103593913295</v>
      </c>
    </row>
    <row r="71" spans="1:8">
      <c r="A71" s="116"/>
      <c r="B71" s="116" t="str">
        <f t="shared" si="1"/>
        <v>Nacional55 y másIndustria manufacturera</v>
      </c>
      <c r="C71" s="116" t="s">
        <v>744</v>
      </c>
      <c r="D71" s="118" t="s">
        <v>751</v>
      </c>
      <c r="E71" s="118" t="s">
        <v>11</v>
      </c>
      <c r="F71" s="116"/>
      <c r="G71" s="116"/>
      <c r="H71" s="124">
        <v>415.54231539265351</v>
      </c>
    </row>
    <row r="72" spans="1:8">
      <c r="A72" s="116"/>
      <c r="B72" s="116" t="str">
        <f t="shared" si="1"/>
        <v>Nacional55 y másInformación y telecomunicaciones</v>
      </c>
      <c r="C72" s="116" t="s">
        <v>744</v>
      </c>
      <c r="D72" s="118" t="s">
        <v>751</v>
      </c>
      <c r="E72" s="118" t="s">
        <v>12</v>
      </c>
      <c r="F72" s="116"/>
      <c r="G72" s="116"/>
      <c r="H72" s="124">
        <v>20.689618826833243</v>
      </c>
    </row>
    <row r="73" spans="1:8">
      <c r="A73" s="116"/>
      <c r="B73" s="116" t="str">
        <f t="shared" si="1"/>
        <v>Nacional55 y másOtro</v>
      </c>
      <c r="C73" s="116" t="s">
        <v>744</v>
      </c>
      <c r="D73" s="118" t="s">
        <v>751</v>
      </c>
      <c r="E73" s="118" t="s">
        <v>13</v>
      </c>
      <c r="F73" s="116"/>
      <c r="G73" s="116"/>
      <c r="H73" s="124">
        <v>0.51685888737676355</v>
      </c>
    </row>
    <row r="74" spans="1:8">
      <c r="A74" s="116"/>
      <c r="B74" s="116" t="str">
        <f t="shared" si="1"/>
        <v>Nacional55 y másSuministro de Electricidad Gas y Agua</v>
      </c>
      <c r="C74" s="116" t="s">
        <v>744</v>
      </c>
      <c r="D74" s="118" t="s">
        <v>751</v>
      </c>
      <c r="E74" s="118" t="s">
        <v>14</v>
      </c>
      <c r="F74" s="116"/>
      <c r="G74" s="116"/>
      <c r="H74" s="124">
        <v>29.27095490892324</v>
      </c>
    </row>
    <row r="75" spans="1:8">
      <c r="A75" s="116"/>
      <c r="B75" s="116" t="str">
        <f t="shared" si="1"/>
        <v>Nacional55 y másTransporte y almacenamiento</v>
      </c>
      <c r="C75" s="116" t="s">
        <v>744</v>
      </c>
      <c r="D75" s="118" t="s">
        <v>751</v>
      </c>
      <c r="E75" s="118" t="s">
        <v>15</v>
      </c>
      <c r="F75" s="116"/>
      <c r="G75" s="116"/>
      <c r="H75" s="124">
        <v>248.6073689560115</v>
      </c>
    </row>
    <row r="76" spans="1:8">
      <c r="A76" s="127"/>
      <c r="B76" s="127"/>
      <c r="C76" s="116"/>
      <c r="D76" s="118"/>
      <c r="E76" s="118"/>
      <c r="F76" s="116"/>
      <c r="G76" s="116"/>
      <c r="H76" s="124"/>
    </row>
    <row r="77" spans="1:8">
      <c r="A77" s="127"/>
      <c r="B77" s="127"/>
      <c r="C77" s="116" t="s">
        <v>754</v>
      </c>
      <c r="D77" s="122" t="s">
        <v>745</v>
      </c>
      <c r="E77" s="114" t="s">
        <v>17</v>
      </c>
      <c r="F77" s="114" t="s">
        <v>106</v>
      </c>
      <c r="G77" s="114" t="s">
        <v>350</v>
      </c>
      <c r="H77" s="117" t="s">
        <v>346</v>
      </c>
    </row>
    <row r="78" spans="1:8" hidden="1">
      <c r="C78" s="116" t="s">
        <v>744</v>
      </c>
      <c r="D78" s="116" t="s">
        <v>746</v>
      </c>
      <c r="E78" s="116" t="s">
        <v>6</v>
      </c>
      <c r="F78" s="118" t="s">
        <v>19</v>
      </c>
      <c r="G78" s="116"/>
      <c r="H78" s="123">
        <v>3362.7790545632743</v>
      </c>
    </row>
    <row r="79" spans="1:8" hidden="1">
      <c r="C79" s="116" t="s">
        <v>744</v>
      </c>
      <c r="D79" s="116" t="s">
        <v>746</v>
      </c>
      <c r="E79" s="116" t="s">
        <v>6</v>
      </c>
      <c r="F79" s="118" t="s">
        <v>20</v>
      </c>
      <c r="G79" s="116"/>
      <c r="H79" s="123">
        <v>28.405197439389337</v>
      </c>
    </row>
    <row r="80" spans="1:8" hidden="1">
      <c r="C80" s="116" t="s">
        <v>744</v>
      </c>
      <c r="D80" s="116" t="s">
        <v>746</v>
      </c>
      <c r="E80" s="116" t="s">
        <v>6</v>
      </c>
      <c r="F80" s="118" t="s">
        <v>21</v>
      </c>
      <c r="G80" s="116"/>
      <c r="H80" s="123">
        <v>130.09617319480191</v>
      </c>
    </row>
    <row r="81" spans="3:8" hidden="1">
      <c r="C81" s="116" t="s">
        <v>744</v>
      </c>
      <c r="D81" s="116" t="s">
        <v>746</v>
      </c>
      <c r="E81" s="116" t="s">
        <v>10</v>
      </c>
      <c r="F81" s="118" t="s">
        <v>22</v>
      </c>
      <c r="G81" s="116"/>
      <c r="H81" s="123">
        <v>50.04839259725123</v>
      </c>
    </row>
    <row r="82" spans="3:8" hidden="1">
      <c r="C82" s="116" t="s">
        <v>744</v>
      </c>
      <c r="D82" s="116" t="s">
        <v>746</v>
      </c>
      <c r="E82" s="116" t="s">
        <v>10</v>
      </c>
      <c r="F82" s="118" t="s">
        <v>23</v>
      </c>
      <c r="G82" s="116"/>
      <c r="H82" s="123">
        <v>32.509324167532348</v>
      </c>
    </row>
    <row r="83" spans="3:8" hidden="1">
      <c r="C83" s="116" t="s">
        <v>744</v>
      </c>
      <c r="D83" s="116" t="s">
        <v>746</v>
      </c>
      <c r="E83" s="116" t="s">
        <v>10</v>
      </c>
      <c r="F83" s="118" t="s">
        <v>24</v>
      </c>
      <c r="G83" s="116"/>
      <c r="H83" s="123">
        <v>65.477070049512761</v>
      </c>
    </row>
    <row r="84" spans="3:8" hidden="1">
      <c r="C84" s="116" t="s">
        <v>744</v>
      </c>
      <c r="D84" s="116" t="s">
        <v>746</v>
      </c>
      <c r="E84" s="116" t="s">
        <v>10</v>
      </c>
      <c r="F84" s="118" t="s">
        <v>25</v>
      </c>
      <c r="G84" s="116"/>
      <c r="H84" s="123">
        <v>38.532204441970954</v>
      </c>
    </row>
    <row r="85" spans="3:8" hidden="1">
      <c r="C85" s="116" t="s">
        <v>744</v>
      </c>
      <c r="D85" s="116" t="s">
        <v>746</v>
      </c>
      <c r="E85" s="116" t="s">
        <v>10</v>
      </c>
      <c r="F85" s="118" t="s">
        <v>26</v>
      </c>
      <c r="G85" s="116"/>
      <c r="H85" s="123">
        <v>9.6369858154931514</v>
      </c>
    </row>
    <row r="86" spans="3:8" hidden="1">
      <c r="C86" s="116" t="s">
        <v>744</v>
      </c>
      <c r="D86" s="116" t="s">
        <v>746</v>
      </c>
      <c r="E86" s="116" t="s">
        <v>11</v>
      </c>
      <c r="F86" s="118" t="s">
        <v>27</v>
      </c>
      <c r="G86" s="116"/>
      <c r="H86" s="123">
        <v>556.32842080741943</v>
      </c>
    </row>
    <row r="87" spans="3:8" hidden="1">
      <c r="C87" s="116" t="s">
        <v>744</v>
      </c>
      <c r="D87" s="116" t="s">
        <v>746</v>
      </c>
      <c r="E87" s="116" t="s">
        <v>11</v>
      </c>
      <c r="F87" s="118" t="s">
        <v>28</v>
      </c>
      <c r="G87" s="116"/>
      <c r="H87" s="123">
        <v>93.606099797533645</v>
      </c>
    </row>
    <row r="88" spans="3:8" hidden="1">
      <c r="C88" s="116" t="s">
        <v>744</v>
      </c>
      <c r="D88" s="116" t="s">
        <v>746</v>
      </c>
      <c r="E88" s="116" t="s">
        <v>11</v>
      </c>
      <c r="F88" s="118" t="s">
        <v>29</v>
      </c>
      <c r="G88" s="116"/>
      <c r="H88" s="123">
        <v>4.4814019805689123</v>
      </c>
    </row>
    <row r="89" spans="3:8" hidden="1">
      <c r="C89" s="116" t="s">
        <v>744</v>
      </c>
      <c r="D89" s="116" t="s">
        <v>746</v>
      </c>
      <c r="E89" s="116" t="s">
        <v>11</v>
      </c>
      <c r="F89" s="118" t="s">
        <v>30</v>
      </c>
      <c r="G89" s="116"/>
      <c r="H89" s="123">
        <v>98.022396489367509</v>
      </c>
    </row>
    <row r="90" spans="3:8" hidden="1">
      <c r="C90" s="116" t="s">
        <v>744</v>
      </c>
      <c r="D90" s="116" t="s">
        <v>746</v>
      </c>
      <c r="E90" s="116" t="s">
        <v>11</v>
      </c>
      <c r="F90" s="118" t="s">
        <v>31</v>
      </c>
      <c r="G90" s="116"/>
      <c r="H90" s="123">
        <v>450.64096866471817</v>
      </c>
    </row>
    <row r="91" spans="3:8" hidden="1">
      <c r="C91" s="116" t="s">
        <v>744</v>
      </c>
      <c r="D91" s="116" t="s">
        <v>746</v>
      </c>
      <c r="E91" s="116" t="s">
        <v>11</v>
      </c>
      <c r="F91" s="118" t="s">
        <v>32</v>
      </c>
      <c r="G91" s="116"/>
      <c r="H91" s="123">
        <v>169.03172190013211</v>
      </c>
    </row>
    <row r="92" spans="3:8" hidden="1">
      <c r="C92" s="116" t="s">
        <v>744</v>
      </c>
      <c r="D92" s="116" t="s">
        <v>746</v>
      </c>
      <c r="E92" s="116" t="s">
        <v>11</v>
      </c>
      <c r="F92" s="118" t="s">
        <v>33</v>
      </c>
      <c r="G92" s="116"/>
      <c r="H92" s="123">
        <v>51.133296833998401</v>
      </c>
    </row>
    <row r="93" spans="3:8" hidden="1">
      <c r="C93" s="116" t="s">
        <v>744</v>
      </c>
      <c r="D93" s="116" t="s">
        <v>746</v>
      </c>
      <c r="E93" s="116" t="s">
        <v>11</v>
      </c>
      <c r="F93" s="118" t="s">
        <v>34</v>
      </c>
      <c r="G93" s="116"/>
      <c r="H93" s="123">
        <v>33.990497772995134</v>
      </c>
    </row>
    <row r="94" spans="3:8" hidden="1">
      <c r="C94" s="116" t="s">
        <v>744</v>
      </c>
      <c r="D94" s="116" t="s">
        <v>746</v>
      </c>
      <c r="E94" s="116" t="s">
        <v>11</v>
      </c>
      <c r="F94" s="118" t="s">
        <v>35</v>
      </c>
      <c r="G94" s="116"/>
      <c r="H94" s="123">
        <v>36.630767654744972</v>
      </c>
    </row>
    <row r="95" spans="3:8" hidden="1">
      <c r="C95" s="116" t="s">
        <v>744</v>
      </c>
      <c r="D95" s="116" t="s">
        <v>746</v>
      </c>
      <c r="E95" s="116" t="s">
        <v>11</v>
      </c>
      <c r="F95" s="118" t="s">
        <v>36</v>
      </c>
      <c r="G95" s="116"/>
      <c r="H95" s="123">
        <v>5.1013493427900132</v>
      </c>
    </row>
    <row r="96" spans="3:8" hidden="1">
      <c r="C96" s="116" t="s">
        <v>744</v>
      </c>
      <c r="D96" s="116" t="s">
        <v>746</v>
      </c>
      <c r="E96" s="116" t="s">
        <v>11</v>
      </c>
      <c r="F96" s="118" t="s">
        <v>37</v>
      </c>
      <c r="G96" s="116"/>
      <c r="H96" s="123">
        <v>94.487614636382176</v>
      </c>
    </row>
    <row r="97" spans="3:8" hidden="1">
      <c r="C97" s="116" t="s">
        <v>744</v>
      </c>
      <c r="D97" s="116" t="s">
        <v>746</v>
      </c>
      <c r="E97" s="116" t="s">
        <v>11</v>
      </c>
      <c r="F97" s="118" t="s">
        <v>38</v>
      </c>
      <c r="G97" s="116"/>
      <c r="H97" s="123">
        <v>42.486211597420265</v>
      </c>
    </row>
    <row r="98" spans="3:8" hidden="1">
      <c r="C98" s="116" t="s">
        <v>744</v>
      </c>
      <c r="D98" s="116" t="s">
        <v>746</v>
      </c>
      <c r="E98" s="116" t="s">
        <v>11</v>
      </c>
      <c r="F98" s="118" t="s">
        <v>39</v>
      </c>
      <c r="G98" s="116"/>
      <c r="H98" s="123">
        <v>80.869802544532646</v>
      </c>
    </row>
    <row r="99" spans="3:8" hidden="1">
      <c r="C99" s="116" t="s">
        <v>744</v>
      </c>
      <c r="D99" s="116" t="s">
        <v>746</v>
      </c>
      <c r="E99" s="116" t="s">
        <v>11</v>
      </c>
      <c r="F99" s="118" t="s">
        <v>40</v>
      </c>
      <c r="G99" s="116"/>
      <c r="H99" s="123">
        <v>88.867459580881402</v>
      </c>
    </row>
    <row r="100" spans="3:8" hidden="1">
      <c r="C100" s="116" t="s">
        <v>744</v>
      </c>
      <c r="D100" s="116" t="s">
        <v>746</v>
      </c>
      <c r="E100" s="116" t="s">
        <v>11</v>
      </c>
      <c r="F100" s="118" t="s">
        <v>41</v>
      </c>
      <c r="G100" s="116"/>
      <c r="H100" s="123">
        <v>15.407930741887402</v>
      </c>
    </row>
    <row r="101" spans="3:8" hidden="1">
      <c r="C101" s="116" t="s">
        <v>744</v>
      </c>
      <c r="D101" s="116" t="s">
        <v>746</v>
      </c>
      <c r="E101" s="116" t="s">
        <v>11</v>
      </c>
      <c r="F101" s="118" t="s">
        <v>42</v>
      </c>
      <c r="G101" s="116"/>
      <c r="H101" s="123">
        <v>214.67575955463784</v>
      </c>
    </row>
    <row r="102" spans="3:8" hidden="1">
      <c r="C102" s="116" t="s">
        <v>744</v>
      </c>
      <c r="D102" s="116" t="s">
        <v>746</v>
      </c>
      <c r="E102" s="116" t="s">
        <v>11</v>
      </c>
      <c r="F102" s="118" t="s">
        <v>43</v>
      </c>
      <c r="G102" s="116"/>
      <c r="H102" s="123">
        <v>7.2194861044305654</v>
      </c>
    </row>
    <row r="103" spans="3:8" hidden="1">
      <c r="C103" s="116" t="s">
        <v>744</v>
      </c>
      <c r="D103" s="116" t="s">
        <v>746</v>
      </c>
      <c r="E103" s="116" t="s">
        <v>11</v>
      </c>
      <c r="F103" s="118" t="s">
        <v>44</v>
      </c>
      <c r="G103" s="116"/>
      <c r="H103" s="123">
        <v>32.075050482805906</v>
      </c>
    </row>
    <row r="104" spans="3:8" hidden="1">
      <c r="C104" s="116" t="s">
        <v>744</v>
      </c>
      <c r="D104" s="116" t="s">
        <v>746</v>
      </c>
      <c r="E104" s="116" t="s">
        <v>11</v>
      </c>
      <c r="F104" s="118" t="s">
        <v>45</v>
      </c>
      <c r="G104" s="116"/>
      <c r="H104" s="123">
        <v>25.080476261440122</v>
      </c>
    </row>
    <row r="105" spans="3:8" hidden="1">
      <c r="C105" s="116" t="s">
        <v>744</v>
      </c>
      <c r="D105" s="116" t="s">
        <v>746</v>
      </c>
      <c r="E105" s="116" t="s">
        <v>11</v>
      </c>
      <c r="F105" s="118" t="s">
        <v>46</v>
      </c>
      <c r="G105" s="116"/>
      <c r="H105" s="123">
        <v>29.64560325041327</v>
      </c>
    </row>
    <row r="106" spans="3:8" hidden="1">
      <c r="C106" s="116" t="s">
        <v>744</v>
      </c>
      <c r="D106" s="116" t="s">
        <v>746</v>
      </c>
      <c r="E106" s="116" t="s">
        <v>11</v>
      </c>
      <c r="F106" s="118" t="s">
        <v>47</v>
      </c>
      <c r="G106" s="116"/>
      <c r="H106" s="123">
        <v>11.512791017200083</v>
      </c>
    </row>
    <row r="107" spans="3:8" hidden="1">
      <c r="C107" s="116" t="s">
        <v>744</v>
      </c>
      <c r="D107" s="116" t="s">
        <v>746</v>
      </c>
      <c r="E107" s="116" t="s">
        <v>11</v>
      </c>
      <c r="F107" s="118" t="s">
        <v>48</v>
      </c>
      <c r="G107" s="116"/>
      <c r="H107" s="123">
        <v>160.25922702187717</v>
      </c>
    </row>
    <row r="108" spans="3:8" hidden="1">
      <c r="C108" s="116" t="s">
        <v>744</v>
      </c>
      <c r="D108" s="116" t="s">
        <v>746</v>
      </c>
      <c r="E108" s="116" t="s">
        <v>11</v>
      </c>
      <c r="F108" s="118" t="s">
        <v>49</v>
      </c>
      <c r="G108" s="116"/>
      <c r="H108" s="123">
        <v>136.24230231564093</v>
      </c>
    </row>
    <row r="109" spans="3:8" hidden="1">
      <c r="C109" s="116" t="s">
        <v>744</v>
      </c>
      <c r="D109" s="116" t="s">
        <v>746</v>
      </c>
      <c r="E109" s="116" t="s">
        <v>11</v>
      </c>
      <c r="F109" s="118" t="s">
        <v>50</v>
      </c>
      <c r="G109" s="116"/>
      <c r="H109" s="123">
        <v>65.752356848320701</v>
      </c>
    </row>
    <row r="110" spans="3:8" hidden="1">
      <c r="C110" s="116" t="s">
        <v>744</v>
      </c>
      <c r="D110" s="116" t="s">
        <v>746</v>
      </c>
      <c r="E110" s="116" t="s">
        <v>14</v>
      </c>
      <c r="F110" s="118" t="s">
        <v>51</v>
      </c>
      <c r="G110" s="116"/>
      <c r="H110" s="123">
        <v>70.740819744650267</v>
      </c>
    </row>
    <row r="111" spans="3:8" hidden="1">
      <c r="C111" s="116" t="s">
        <v>744</v>
      </c>
      <c r="D111" s="116" t="s">
        <v>746</v>
      </c>
      <c r="E111" s="116" t="s">
        <v>14</v>
      </c>
      <c r="F111" s="118" t="s">
        <v>52</v>
      </c>
      <c r="G111" s="116"/>
      <c r="H111" s="123">
        <v>46.399162331696353</v>
      </c>
    </row>
    <row r="112" spans="3:8" hidden="1">
      <c r="C112" s="116" t="s">
        <v>744</v>
      </c>
      <c r="D112" s="116" t="s">
        <v>746</v>
      </c>
      <c r="E112" s="116" t="s">
        <v>14</v>
      </c>
      <c r="F112" s="118" t="s">
        <v>53</v>
      </c>
      <c r="G112" s="116"/>
      <c r="H112" s="123">
        <v>5.3864450069099368</v>
      </c>
    </row>
    <row r="113" spans="3:8" hidden="1">
      <c r="C113" s="116" t="s">
        <v>744</v>
      </c>
      <c r="D113" s="116" t="s">
        <v>746</v>
      </c>
      <c r="E113" s="116" t="s">
        <v>14</v>
      </c>
      <c r="F113" s="118" t="s">
        <v>54</v>
      </c>
      <c r="G113" s="116"/>
      <c r="H113" s="123">
        <v>73.278277246515458</v>
      </c>
    </row>
    <row r="114" spans="3:8" hidden="1">
      <c r="C114" s="116" t="s">
        <v>744</v>
      </c>
      <c r="D114" s="116" t="s">
        <v>746</v>
      </c>
      <c r="E114" s="116" t="s">
        <v>14</v>
      </c>
      <c r="F114" s="118" t="s">
        <v>55</v>
      </c>
      <c r="G114" s="116"/>
      <c r="H114" s="123">
        <v>1.3754099168286542</v>
      </c>
    </row>
    <row r="115" spans="3:8" hidden="1">
      <c r="C115" s="116" t="s">
        <v>744</v>
      </c>
      <c r="D115" s="116" t="s">
        <v>746</v>
      </c>
      <c r="E115" s="116" t="s">
        <v>9</v>
      </c>
      <c r="F115" s="118" t="s">
        <v>56</v>
      </c>
      <c r="G115" s="116"/>
      <c r="H115" s="123">
        <v>946.09936296827573</v>
      </c>
    </row>
    <row r="116" spans="3:8" hidden="1">
      <c r="C116" s="116" t="s">
        <v>744</v>
      </c>
      <c r="D116" s="116" t="s">
        <v>746</v>
      </c>
      <c r="E116" s="116" t="s">
        <v>9</v>
      </c>
      <c r="F116" s="118" t="s">
        <v>57</v>
      </c>
      <c r="G116" s="116"/>
      <c r="H116" s="123">
        <v>210.60150822402636</v>
      </c>
    </row>
    <row r="117" spans="3:8" hidden="1">
      <c r="C117" s="116" t="s">
        <v>744</v>
      </c>
      <c r="D117" s="116" t="s">
        <v>746</v>
      </c>
      <c r="E117" s="116" t="s">
        <v>9</v>
      </c>
      <c r="F117" s="118" t="s">
        <v>58</v>
      </c>
      <c r="G117" s="116"/>
      <c r="H117" s="123">
        <v>364.56690856519157</v>
      </c>
    </row>
    <row r="118" spans="3:8" hidden="1">
      <c r="C118" s="116" t="s">
        <v>744</v>
      </c>
      <c r="D118" s="116" t="s">
        <v>746</v>
      </c>
      <c r="E118" s="116" t="s">
        <v>8</v>
      </c>
      <c r="F118" s="118" t="s">
        <v>59</v>
      </c>
      <c r="G118" s="116"/>
      <c r="H118" s="123">
        <v>535.35892071923604</v>
      </c>
    </row>
    <row r="119" spans="3:8" hidden="1">
      <c r="C119" s="116" t="s">
        <v>744</v>
      </c>
      <c r="D119" s="116" t="s">
        <v>746</v>
      </c>
      <c r="E119" s="116" t="s">
        <v>8</v>
      </c>
      <c r="F119" s="118" t="s">
        <v>60</v>
      </c>
      <c r="G119" s="116"/>
      <c r="H119" s="123">
        <v>459.74268972104005</v>
      </c>
    </row>
    <row r="120" spans="3:8" hidden="1">
      <c r="C120" s="116" t="s">
        <v>744</v>
      </c>
      <c r="D120" s="116" t="s">
        <v>746</v>
      </c>
      <c r="E120" s="116" t="s">
        <v>8</v>
      </c>
      <c r="F120" s="118" t="s">
        <v>61</v>
      </c>
      <c r="G120" s="116"/>
      <c r="H120" s="123">
        <v>3255.1341415897932</v>
      </c>
    </row>
    <row r="121" spans="3:8" hidden="1">
      <c r="C121" s="116" t="s">
        <v>744</v>
      </c>
      <c r="D121" s="116" t="s">
        <v>746</v>
      </c>
      <c r="E121" s="116" t="s">
        <v>15</v>
      </c>
      <c r="F121" s="118" t="s">
        <v>62</v>
      </c>
      <c r="G121" s="116"/>
      <c r="H121" s="123">
        <v>1164.8818204888255</v>
      </c>
    </row>
    <row r="122" spans="3:8" hidden="1">
      <c r="C122" s="116" t="s">
        <v>744</v>
      </c>
      <c r="D122" s="116" t="s">
        <v>746</v>
      </c>
      <c r="E122" s="116" t="s">
        <v>15</v>
      </c>
      <c r="F122" s="118" t="s">
        <v>63</v>
      </c>
      <c r="G122" s="116"/>
      <c r="H122" s="123">
        <v>16.8478697731748</v>
      </c>
    </row>
    <row r="123" spans="3:8" hidden="1">
      <c r="C123" s="116" t="s">
        <v>744</v>
      </c>
      <c r="D123" s="116" t="s">
        <v>746</v>
      </c>
      <c r="E123" s="116" t="s">
        <v>15</v>
      </c>
      <c r="F123" s="118" t="s">
        <v>64</v>
      </c>
      <c r="G123" s="116"/>
      <c r="H123" s="123">
        <v>23.553742194397863</v>
      </c>
    </row>
    <row r="124" spans="3:8" hidden="1">
      <c r="C124" s="116" t="s">
        <v>744</v>
      </c>
      <c r="D124" s="116" t="s">
        <v>746</v>
      </c>
      <c r="E124" s="116" t="s">
        <v>15</v>
      </c>
      <c r="F124" s="118" t="s">
        <v>65</v>
      </c>
      <c r="G124" s="116"/>
      <c r="H124" s="123">
        <v>251.60454827347985</v>
      </c>
    </row>
    <row r="125" spans="3:8" hidden="1">
      <c r="C125" s="116" t="s">
        <v>744</v>
      </c>
      <c r="D125" s="116" t="s">
        <v>746</v>
      </c>
      <c r="E125" s="116" t="s">
        <v>15</v>
      </c>
      <c r="F125" s="118" t="s">
        <v>66</v>
      </c>
      <c r="G125" s="116"/>
      <c r="H125" s="123">
        <v>88.277400312057907</v>
      </c>
    </row>
    <row r="126" spans="3:8" hidden="1">
      <c r="C126" s="116" t="s">
        <v>744</v>
      </c>
      <c r="D126" s="116" t="s">
        <v>746</v>
      </c>
      <c r="E126" s="116" t="s">
        <v>7</v>
      </c>
      <c r="F126" s="118" t="s">
        <v>67</v>
      </c>
      <c r="G126" s="116"/>
      <c r="H126" s="123">
        <v>136.19431049554041</v>
      </c>
    </row>
    <row r="127" spans="3:8" hidden="1">
      <c r="C127" s="116" t="s">
        <v>744</v>
      </c>
      <c r="D127" s="116" t="s">
        <v>746</v>
      </c>
      <c r="E127" s="116" t="s">
        <v>7</v>
      </c>
      <c r="F127" s="118" t="s">
        <v>68</v>
      </c>
      <c r="G127" s="116"/>
      <c r="H127" s="123">
        <v>1519.1899565002846</v>
      </c>
    </row>
    <row r="128" spans="3:8" hidden="1">
      <c r="C128" s="116" t="s">
        <v>744</v>
      </c>
      <c r="D128" s="116" t="s">
        <v>746</v>
      </c>
      <c r="E128" s="116" t="s">
        <v>12</v>
      </c>
      <c r="F128" s="118" t="s">
        <v>69</v>
      </c>
      <c r="G128" s="116"/>
      <c r="H128" s="123">
        <v>16.546909749235926</v>
      </c>
    </row>
    <row r="129" spans="3:8" hidden="1">
      <c r="C129" s="116" t="s">
        <v>744</v>
      </c>
      <c r="D129" s="116" t="s">
        <v>746</v>
      </c>
      <c r="E129" s="116" t="s">
        <v>12</v>
      </c>
      <c r="F129" s="118" t="s">
        <v>70</v>
      </c>
      <c r="G129" s="116"/>
      <c r="H129" s="123">
        <v>16.469067333144885</v>
      </c>
    </row>
    <row r="130" spans="3:8" hidden="1">
      <c r="C130" s="116" t="s">
        <v>744</v>
      </c>
      <c r="D130" s="116" t="s">
        <v>746</v>
      </c>
      <c r="E130" s="116" t="s">
        <v>12</v>
      </c>
      <c r="F130" s="118" t="s">
        <v>71</v>
      </c>
      <c r="G130" s="116"/>
      <c r="H130" s="123">
        <v>18.095835478309237</v>
      </c>
    </row>
    <row r="131" spans="3:8" hidden="1">
      <c r="C131" s="116" t="s">
        <v>744</v>
      </c>
      <c r="D131" s="116" t="s">
        <v>746</v>
      </c>
      <c r="E131" s="116" t="s">
        <v>12</v>
      </c>
      <c r="F131" s="118" t="s">
        <v>72</v>
      </c>
      <c r="G131" s="116"/>
      <c r="H131" s="123">
        <v>174.28579359989322</v>
      </c>
    </row>
    <row r="132" spans="3:8" hidden="1">
      <c r="C132" s="116" t="s">
        <v>744</v>
      </c>
      <c r="D132" s="116" t="s">
        <v>746</v>
      </c>
      <c r="E132" s="116" t="s">
        <v>12</v>
      </c>
      <c r="F132" s="118" t="s">
        <v>73</v>
      </c>
      <c r="G132" s="116"/>
      <c r="H132" s="123">
        <v>91.772133222269389</v>
      </c>
    </row>
    <row r="133" spans="3:8" hidden="1">
      <c r="C133" s="116" t="s">
        <v>744</v>
      </c>
      <c r="D133" s="116" t="s">
        <v>746</v>
      </c>
      <c r="E133" s="116" t="s">
        <v>12</v>
      </c>
      <c r="F133" s="118" t="s">
        <v>74</v>
      </c>
      <c r="G133" s="116"/>
      <c r="H133" s="123">
        <v>6.0429042299338205</v>
      </c>
    </row>
    <row r="134" spans="3:8" hidden="1">
      <c r="C134" s="116" t="s">
        <v>744</v>
      </c>
      <c r="D134" s="116" t="s">
        <v>746</v>
      </c>
      <c r="E134" s="116" t="s">
        <v>2</v>
      </c>
      <c r="F134" s="118" t="s">
        <v>75</v>
      </c>
      <c r="G134" s="116"/>
      <c r="H134" s="123">
        <v>233.50635868431161</v>
      </c>
    </row>
    <row r="135" spans="3:8" hidden="1">
      <c r="C135" s="116" t="s">
        <v>744</v>
      </c>
      <c r="D135" s="116" t="s">
        <v>746</v>
      </c>
      <c r="E135" s="116" t="s">
        <v>2</v>
      </c>
      <c r="F135" s="118" t="s">
        <v>76</v>
      </c>
      <c r="G135" s="116"/>
      <c r="H135" s="123">
        <v>64.444021854994432</v>
      </c>
    </row>
    <row r="136" spans="3:8" hidden="1">
      <c r="C136" s="116" t="s">
        <v>744</v>
      </c>
      <c r="D136" s="116" t="s">
        <v>746</v>
      </c>
      <c r="E136" s="116" t="s">
        <v>2</v>
      </c>
      <c r="F136" s="118" t="s">
        <v>77</v>
      </c>
      <c r="G136" s="116"/>
      <c r="H136" s="123">
        <v>18.813085190082646</v>
      </c>
    </row>
    <row r="137" spans="3:8" hidden="1">
      <c r="C137" s="116" t="s">
        <v>744</v>
      </c>
      <c r="D137" s="116" t="s">
        <v>746</v>
      </c>
      <c r="E137" s="116" t="s">
        <v>3</v>
      </c>
      <c r="F137" s="118" t="s">
        <v>78</v>
      </c>
      <c r="G137" s="116"/>
      <c r="H137" s="123">
        <v>281.92237591710335</v>
      </c>
    </row>
    <row r="138" spans="3:8" hidden="1">
      <c r="C138" s="116" t="s">
        <v>744</v>
      </c>
      <c r="D138" s="116" t="s">
        <v>746</v>
      </c>
      <c r="E138" s="116" t="s">
        <v>4</v>
      </c>
      <c r="F138" s="118" t="s">
        <v>79</v>
      </c>
      <c r="G138" s="116"/>
      <c r="H138" s="123">
        <v>193.50644153263389</v>
      </c>
    </row>
    <row r="139" spans="3:8" hidden="1">
      <c r="C139" s="116" t="s">
        <v>744</v>
      </c>
      <c r="D139" s="116" t="s">
        <v>746</v>
      </c>
      <c r="E139" s="116" t="s">
        <v>4</v>
      </c>
      <c r="F139" s="118" t="s">
        <v>80</v>
      </c>
      <c r="G139" s="116"/>
      <c r="H139" s="123">
        <v>66.128401249796539</v>
      </c>
    </row>
    <row r="140" spans="3:8" hidden="1">
      <c r="C140" s="116" t="s">
        <v>744</v>
      </c>
      <c r="D140" s="116" t="s">
        <v>746</v>
      </c>
      <c r="E140" s="116" t="s">
        <v>4</v>
      </c>
      <c r="F140" s="118" t="s">
        <v>81</v>
      </c>
      <c r="G140" s="116"/>
      <c r="H140" s="123">
        <v>99.630904412777454</v>
      </c>
    </row>
    <row r="141" spans="3:8" hidden="1">
      <c r="C141" s="116" t="s">
        <v>744</v>
      </c>
      <c r="D141" s="116" t="s">
        <v>746</v>
      </c>
      <c r="E141" s="116" t="s">
        <v>4</v>
      </c>
      <c r="F141" s="118" t="s">
        <v>82</v>
      </c>
      <c r="G141" s="116"/>
      <c r="H141" s="123">
        <v>7.5361660913300117</v>
      </c>
    </row>
    <row r="142" spans="3:8" hidden="1">
      <c r="C142" s="116" t="s">
        <v>744</v>
      </c>
      <c r="D142" s="116" t="s">
        <v>746</v>
      </c>
      <c r="E142" s="116" t="s">
        <v>4</v>
      </c>
      <c r="F142" s="118" t="s">
        <v>83</v>
      </c>
      <c r="G142" s="116"/>
      <c r="H142" s="123">
        <v>83.520474102521717</v>
      </c>
    </row>
    <row r="143" spans="3:8" hidden="1">
      <c r="C143" s="116" t="s">
        <v>744</v>
      </c>
      <c r="D143" s="116" t="s">
        <v>746</v>
      </c>
      <c r="E143" s="116" t="s">
        <v>4</v>
      </c>
      <c r="F143" s="118" t="s">
        <v>84</v>
      </c>
      <c r="G143" s="116"/>
      <c r="H143" s="123">
        <v>106.95661847814121</v>
      </c>
    </row>
    <row r="144" spans="3:8" hidden="1">
      <c r="C144" s="116" t="s">
        <v>744</v>
      </c>
      <c r="D144" s="116" t="s">
        <v>746</v>
      </c>
      <c r="E144" s="116" t="s">
        <v>4</v>
      </c>
      <c r="F144" s="118" t="s">
        <v>85</v>
      </c>
      <c r="G144" s="116"/>
      <c r="H144" s="123">
        <v>20.555551775167437</v>
      </c>
    </row>
    <row r="145" spans="3:8" hidden="1">
      <c r="C145" s="116" t="s">
        <v>744</v>
      </c>
      <c r="D145" s="116" t="s">
        <v>746</v>
      </c>
      <c r="E145" s="116" t="s">
        <v>4</v>
      </c>
      <c r="F145" s="118" t="s">
        <v>86</v>
      </c>
      <c r="G145" s="116"/>
      <c r="H145" s="123">
        <v>49.185924063409445</v>
      </c>
    </row>
    <row r="146" spans="3:8" hidden="1">
      <c r="C146" s="116" t="s">
        <v>744</v>
      </c>
      <c r="D146" s="116" t="s">
        <v>746</v>
      </c>
      <c r="E146" s="116" t="s">
        <v>4</v>
      </c>
      <c r="F146" s="118" t="s">
        <v>87</v>
      </c>
      <c r="G146" s="116"/>
      <c r="H146" s="123">
        <v>38.408956689797677</v>
      </c>
    </row>
    <row r="147" spans="3:8" hidden="1">
      <c r="C147" s="116" t="s">
        <v>744</v>
      </c>
      <c r="D147" s="116" t="s">
        <v>746</v>
      </c>
      <c r="E147" s="116" t="s">
        <v>4</v>
      </c>
      <c r="F147" s="118" t="s">
        <v>88</v>
      </c>
      <c r="G147" s="116"/>
      <c r="H147" s="123">
        <v>29.975600563915272</v>
      </c>
    </row>
    <row r="148" spans="3:8" hidden="1">
      <c r="C148" s="116" t="s">
        <v>744</v>
      </c>
      <c r="D148" s="116" t="s">
        <v>746</v>
      </c>
      <c r="E148" s="116" t="s">
        <v>4</v>
      </c>
      <c r="F148" s="118" t="s">
        <v>89</v>
      </c>
      <c r="G148" s="116"/>
      <c r="H148" s="123">
        <v>105.13165363946123</v>
      </c>
    </row>
    <row r="149" spans="3:8" hidden="1">
      <c r="C149" s="116" t="s">
        <v>744</v>
      </c>
      <c r="D149" s="116" t="s">
        <v>746</v>
      </c>
      <c r="E149" s="116" t="s">
        <v>4</v>
      </c>
      <c r="F149" s="118" t="s">
        <v>90</v>
      </c>
      <c r="G149" s="116"/>
      <c r="H149" s="123">
        <v>372.08971042684368</v>
      </c>
    </row>
    <row r="150" spans="3:8" hidden="1">
      <c r="C150" s="116" t="s">
        <v>744</v>
      </c>
      <c r="D150" s="116" t="s">
        <v>746</v>
      </c>
      <c r="E150" s="116" t="s">
        <v>4</v>
      </c>
      <c r="F150" s="118" t="s">
        <v>91</v>
      </c>
      <c r="G150" s="116"/>
      <c r="H150" s="123">
        <v>209.20883472029323</v>
      </c>
    </row>
    <row r="151" spans="3:8" hidden="1">
      <c r="C151" s="116" t="s">
        <v>744</v>
      </c>
      <c r="D151" s="116" t="s">
        <v>746</v>
      </c>
      <c r="E151" s="116" t="s">
        <v>5</v>
      </c>
      <c r="F151" s="118" t="s">
        <v>92</v>
      </c>
      <c r="G151" s="116"/>
      <c r="H151" s="123">
        <v>648.99886596834153</v>
      </c>
    </row>
    <row r="152" spans="3:8" hidden="1">
      <c r="C152" s="116" t="s">
        <v>744</v>
      </c>
      <c r="D152" s="116" t="s">
        <v>746</v>
      </c>
      <c r="E152" s="116" t="s">
        <v>5</v>
      </c>
      <c r="F152" s="118" t="s">
        <v>93</v>
      </c>
      <c r="G152" s="116"/>
      <c r="H152" s="123">
        <v>951.13041397911104</v>
      </c>
    </row>
    <row r="153" spans="3:8" hidden="1">
      <c r="C153" s="116" t="s">
        <v>744</v>
      </c>
      <c r="D153" s="116" t="s">
        <v>746</v>
      </c>
      <c r="E153" s="116" t="s">
        <v>5</v>
      </c>
      <c r="F153" s="118" t="s">
        <v>94</v>
      </c>
      <c r="G153" s="116"/>
      <c r="H153" s="123">
        <v>672.54998400200634</v>
      </c>
    </row>
    <row r="154" spans="3:8" hidden="1">
      <c r="C154" s="116" t="s">
        <v>744</v>
      </c>
      <c r="D154" s="116" t="s">
        <v>746</v>
      </c>
      <c r="E154" s="116" t="s">
        <v>5</v>
      </c>
      <c r="F154" s="118" t="s">
        <v>95</v>
      </c>
      <c r="G154" s="116"/>
      <c r="H154" s="123">
        <v>24.693032479038681</v>
      </c>
    </row>
    <row r="155" spans="3:8" hidden="1">
      <c r="C155" s="116" t="s">
        <v>744</v>
      </c>
      <c r="D155" s="116" t="s">
        <v>746</v>
      </c>
      <c r="E155" s="116" t="s">
        <v>5</v>
      </c>
      <c r="F155" s="118" t="s">
        <v>96</v>
      </c>
      <c r="G155" s="116"/>
      <c r="H155" s="123">
        <v>232.25403031244869</v>
      </c>
    </row>
    <row r="156" spans="3:8" hidden="1">
      <c r="C156" s="116" t="s">
        <v>744</v>
      </c>
      <c r="D156" s="116" t="s">
        <v>746</v>
      </c>
      <c r="E156" s="116" t="s">
        <v>1</v>
      </c>
      <c r="F156" s="118" t="s">
        <v>97</v>
      </c>
      <c r="G156" s="116"/>
      <c r="H156" s="123">
        <v>59.770899163573667</v>
      </c>
    </row>
    <row r="157" spans="3:8" hidden="1">
      <c r="C157" s="116" t="s">
        <v>744</v>
      </c>
      <c r="D157" s="116" t="s">
        <v>746</v>
      </c>
      <c r="E157" s="116" t="s">
        <v>1</v>
      </c>
      <c r="F157" s="118" t="s">
        <v>98</v>
      </c>
      <c r="G157" s="116"/>
      <c r="H157" s="123">
        <v>16.483310135387224</v>
      </c>
    </row>
    <row r="158" spans="3:8" hidden="1">
      <c r="C158" s="116" t="s">
        <v>744</v>
      </c>
      <c r="D158" s="116" t="s">
        <v>746</v>
      </c>
      <c r="E158" s="116" t="s">
        <v>1</v>
      </c>
      <c r="F158" s="118" t="s">
        <v>99</v>
      </c>
      <c r="G158" s="116"/>
      <c r="H158" s="123">
        <v>111.16976386449387</v>
      </c>
    </row>
    <row r="159" spans="3:8" hidden="1">
      <c r="C159" s="116" t="s">
        <v>744</v>
      </c>
      <c r="D159" s="116" t="s">
        <v>746</v>
      </c>
      <c r="E159" s="116" t="s">
        <v>1</v>
      </c>
      <c r="F159" s="118" t="s">
        <v>100</v>
      </c>
      <c r="G159" s="116"/>
      <c r="H159" s="123">
        <v>121.52064188958786</v>
      </c>
    </row>
    <row r="160" spans="3:8" hidden="1">
      <c r="C160" s="116" t="s">
        <v>744</v>
      </c>
      <c r="D160" s="116" t="s">
        <v>746</v>
      </c>
      <c r="E160" s="116" t="s">
        <v>1</v>
      </c>
      <c r="F160" s="118" t="s">
        <v>101</v>
      </c>
      <c r="G160" s="116"/>
      <c r="H160" s="123">
        <v>133.61067013303219</v>
      </c>
    </row>
    <row r="161" spans="3:8" hidden="1">
      <c r="C161" s="116" t="s">
        <v>744</v>
      </c>
      <c r="D161" s="116" t="s">
        <v>746</v>
      </c>
      <c r="E161" s="116" t="s">
        <v>1</v>
      </c>
      <c r="F161" s="118" t="s">
        <v>102</v>
      </c>
      <c r="G161" s="116"/>
      <c r="H161" s="123">
        <v>263.13324985763654</v>
      </c>
    </row>
    <row r="162" spans="3:8" hidden="1">
      <c r="C162" s="116" t="s">
        <v>744</v>
      </c>
      <c r="D162" s="116" t="s">
        <v>746</v>
      </c>
      <c r="E162" s="116" t="s">
        <v>1</v>
      </c>
      <c r="F162" s="118" t="s">
        <v>103</v>
      </c>
      <c r="G162" s="116"/>
      <c r="H162" s="123">
        <v>629.33264809505272</v>
      </c>
    </row>
    <row r="163" spans="3:8" hidden="1">
      <c r="C163" s="116" t="s">
        <v>744</v>
      </c>
      <c r="D163" s="116" t="s">
        <v>746</v>
      </c>
      <c r="E163" s="116" t="s">
        <v>1</v>
      </c>
      <c r="F163" s="118" t="s">
        <v>104</v>
      </c>
      <c r="G163" s="116"/>
      <c r="H163" s="123">
        <v>724.24446507296329</v>
      </c>
    </row>
    <row r="164" spans="3:8" hidden="1">
      <c r="C164" s="116" t="s">
        <v>744</v>
      </c>
      <c r="D164" s="116" t="s">
        <v>746</v>
      </c>
      <c r="E164" s="116" t="s">
        <v>1</v>
      </c>
      <c r="F164" s="118" t="s">
        <v>105</v>
      </c>
      <c r="G164" s="116"/>
      <c r="H164" s="123">
        <v>3.5985115617853571</v>
      </c>
    </row>
    <row r="165" spans="3:8" hidden="1">
      <c r="C165" s="116" t="s">
        <v>744</v>
      </c>
      <c r="D165" s="116" t="s">
        <v>746</v>
      </c>
      <c r="E165" s="116" t="s">
        <v>13</v>
      </c>
      <c r="F165" s="118" t="s">
        <v>18</v>
      </c>
      <c r="G165" s="116"/>
      <c r="H165" s="123">
        <v>0.78923089422968351</v>
      </c>
    </row>
    <row r="166" spans="3:8">
      <c r="C166" s="116" t="s">
        <v>744</v>
      </c>
      <c r="D166" s="116" t="s">
        <v>746</v>
      </c>
      <c r="E166" s="116" t="s">
        <v>6</v>
      </c>
      <c r="F166" s="116" t="s">
        <v>19</v>
      </c>
      <c r="G166" s="118" t="s">
        <v>108</v>
      </c>
      <c r="H166" s="123">
        <v>480.05571848288906</v>
      </c>
    </row>
    <row r="167" spans="3:8">
      <c r="C167" s="116" t="s">
        <v>744</v>
      </c>
      <c r="D167" s="116" t="s">
        <v>746</v>
      </c>
      <c r="E167" s="116" t="s">
        <v>6</v>
      </c>
      <c r="F167" s="116" t="s">
        <v>19</v>
      </c>
      <c r="G167" s="118" t="s">
        <v>109</v>
      </c>
      <c r="H167" s="123">
        <v>1218.4447952853404</v>
      </c>
    </row>
    <row r="168" spans="3:8">
      <c r="C168" s="116" t="s">
        <v>744</v>
      </c>
      <c r="D168" s="116" t="s">
        <v>746</v>
      </c>
      <c r="E168" s="116" t="s">
        <v>6</v>
      </c>
      <c r="F168" s="116" t="s">
        <v>19</v>
      </c>
      <c r="G168" s="118" t="s">
        <v>110</v>
      </c>
      <c r="H168" s="123">
        <v>4.4199475744907026</v>
      </c>
    </row>
    <row r="169" spans="3:8">
      <c r="C169" s="116" t="s">
        <v>744</v>
      </c>
      <c r="D169" s="116" t="s">
        <v>746</v>
      </c>
      <c r="E169" s="116" t="s">
        <v>6</v>
      </c>
      <c r="F169" s="116" t="s">
        <v>19</v>
      </c>
      <c r="G169" s="118" t="s">
        <v>111</v>
      </c>
      <c r="H169" s="123">
        <v>920.03921576906782</v>
      </c>
    </row>
    <row r="170" spans="3:8">
      <c r="C170" s="116" t="s">
        <v>744</v>
      </c>
      <c r="D170" s="116" t="s">
        <v>746</v>
      </c>
      <c r="E170" s="116" t="s">
        <v>6</v>
      </c>
      <c r="F170" s="116" t="s">
        <v>19</v>
      </c>
      <c r="G170" s="118" t="s">
        <v>112</v>
      </c>
      <c r="H170" s="123">
        <v>69.035490906658524</v>
      </c>
    </row>
    <row r="171" spans="3:8">
      <c r="C171" s="116" t="s">
        <v>744</v>
      </c>
      <c r="D171" s="116" t="s">
        <v>746</v>
      </c>
      <c r="E171" s="116" t="s">
        <v>6</v>
      </c>
      <c r="F171" s="116" t="s">
        <v>19</v>
      </c>
      <c r="G171" s="118" t="s">
        <v>113</v>
      </c>
      <c r="H171" s="123">
        <v>670.66391941746394</v>
      </c>
    </row>
    <row r="172" spans="3:8">
      <c r="C172" s="116" t="s">
        <v>744</v>
      </c>
      <c r="D172" s="116" t="s">
        <v>746</v>
      </c>
      <c r="E172" s="116" t="s">
        <v>6</v>
      </c>
      <c r="F172" s="116" t="s">
        <v>19</v>
      </c>
      <c r="G172" s="118" t="s">
        <v>114</v>
      </c>
      <c r="H172" s="123">
        <v>0.11996712740444559</v>
      </c>
    </row>
    <row r="173" spans="3:8">
      <c r="C173" s="116" t="s">
        <v>744</v>
      </c>
      <c r="D173" s="116" t="s">
        <v>746</v>
      </c>
      <c r="E173" s="116" t="s">
        <v>6</v>
      </c>
      <c r="F173" s="116" t="s">
        <v>20</v>
      </c>
      <c r="G173" s="118" t="s">
        <v>115</v>
      </c>
      <c r="H173" s="123">
        <v>8.8436029689215303</v>
      </c>
    </row>
    <row r="174" spans="3:8">
      <c r="C174" s="116" t="s">
        <v>744</v>
      </c>
      <c r="D174" s="116" t="s">
        <v>746</v>
      </c>
      <c r="E174" s="116" t="s">
        <v>6</v>
      </c>
      <c r="F174" s="116" t="s">
        <v>20</v>
      </c>
      <c r="G174" s="118" t="s">
        <v>116</v>
      </c>
      <c r="H174" s="123">
        <v>18.769928105721906</v>
      </c>
    </row>
    <row r="175" spans="3:8">
      <c r="C175" s="116" t="s">
        <v>744</v>
      </c>
      <c r="D175" s="116" t="s">
        <v>746</v>
      </c>
      <c r="E175" s="116" t="s">
        <v>6</v>
      </c>
      <c r="F175" s="116" t="s">
        <v>20</v>
      </c>
      <c r="G175" s="118" t="s">
        <v>117</v>
      </c>
      <c r="H175" s="123">
        <v>0.16824343907197048</v>
      </c>
    </row>
    <row r="176" spans="3:8">
      <c r="C176" s="116" t="s">
        <v>744</v>
      </c>
      <c r="D176" s="116" t="s">
        <v>746</v>
      </c>
      <c r="E176" s="116" t="s">
        <v>6</v>
      </c>
      <c r="F176" s="116" t="s">
        <v>20</v>
      </c>
      <c r="G176" s="118" t="s">
        <v>118</v>
      </c>
      <c r="H176" s="123">
        <v>0.6234229256739342</v>
      </c>
    </row>
    <row r="177" spans="3:8">
      <c r="C177" s="116" t="s">
        <v>744</v>
      </c>
      <c r="D177" s="116" t="s">
        <v>746</v>
      </c>
      <c r="E177" s="116" t="s">
        <v>6</v>
      </c>
      <c r="F177" s="116" t="s">
        <v>21</v>
      </c>
      <c r="G177" s="118" t="s">
        <v>119</v>
      </c>
      <c r="H177" s="123">
        <v>117.27659390758843</v>
      </c>
    </row>
    <row r="178" spans="3:8">
      <c r="C178" s="116" t="s">
        <v>744</v>
      </c>
      <c r="D178" s="116" t="s">
        <v>746</v>
      </c>
      <c r="E178" s="116" t="s">
        <v>6</v>
      </c>
      <c r="F178" s="116" t="s">
        <v>21</v>
      </c>
      <c r="G178" s="118" t="s">
        <v>120</v>
      </c>
      <c r="H178" s="123">
        <v>12.819579287213692</v>
      </c>
    </row>
    <row r="179" spans="3:8">
      <c r="C179" s="116" t="s">
        <v>744</v>
      </c>
      <c r="D179" s="116" t="s">
        <v>746</v>
      </c>
      <c r="E179" s="116" t="s">
        <v>10</v>
      </c>
      <c r="F179" s="116" t="s">
        <v>22</v>
      </c>
      <c r="G179" s="118" t="s">
        <v>121</v>
      </c>
      <c r="H179" s="123">
        <v>50.048392597251279</v>
      </c>
    </row>
    <row r="180" spans="3:8">
      <c r="C180" s="116" t="s">
        <v>744</v>
      </c>
      <c r="D180" s="116" t="s">
        <v>746</v>
      </c>
      <c r="E180" s="116" t="s">
        <v>10</v>
      </c>
      <c r="F180" s="116" t="s">
        <v>23</v>
      </c>
      <c r="G180" s="118" t="s">
        <v>122</v>
      </c>
      <c r="H180" s="123">
        <v>32.509324167532348</v>
      </c>
    </row>
    <row r="181" spans="3:8">
      <c r="C181" s="116" t="s">
        <v>744</v>
      </c>
      <c r="D181" s="116" t="s">
        <v>746</v>
      </c>
      <c r="E181" s="116" t="s">
        <v>10</v>
      </c>
      <c r="F181" s="116" t="s">
        <v>24</v>
      </c>
      <c r="G181" s="118" t="s">
        <v>123</v>
      </c>
      <c r="H181" s="123">
        <v>0.31066711392414609</v>
      </c>
    </row>
    <row r="182" spans="3:8">
      <c r="C182" s="116" t="s">
        <v>744</v>
      </c>
      <c r="D182" s="116" t="s">
        <v>746</v>
      </c>
      <c r="E182" s="116" t="s">
        <v>10</v>
      </c>
      <c r="F182" s="116" t="s">
        <v>24</v>
      </c>
      <c r="G182" s="118" t="s">
        <v>124</v>
      </c>
      <c r="H182" s="123">
        <v>65.16640293558865</v>
      </c>
    </row>
    <row r="183" spans="3:8">
      <c r="C183" s="116" t="s">
        <v>744</v>
      </c>
      <c r="D183" s="116" t="s">
        <v>746</v>
      </c>
      <c r="E183" s="116" t="s">
        <v>10</v>
      </c>
      <c r="F183" s="116" t="s">
        <v>25</v>
      </c>
      <c r="G183" s="118" t="s">
        <v>125</v>
      </c>
      <c r="H183" s="123">
        <v>33.982264662189877</v>
      </c>
    </row>
    <row r="184" spans="3:8">
      <c r="C184" s="116" t="s">
        <v>744</v>
      </c>
      <c r="D184" s="116" t="s">
        <v>746</v>
      </c>
      <c r="E184" s="116" t="s">
        <v>10</v>
      </c>
      <c r="F184" s="116" t="s">
        <v>25</v>
      </c>
      <c r="G184" s="118" t="s">
        <v>126</v>
      </c>
      <c r="H184" s="123">
        <v>3.2267528615549868</v>
      </c>
    </row>
    <row r="185" spans="3:8">
      <c r="C185" s="116" t="s">
        <v>744</v>
      </c>
      <c r="D185" s="116" t="s">
        <v>746</v>
      </c>
      <c r="E185" s="116" t="s">
        <v>10</v>
      </c>
      <c r="F185" s="116" t="s">
        <v>25</v>
      </c>
      <c r="G185" s="118" t="s">
        <v>127</v>
      </c>
      <c r="H185" s="123">
        <v>1.3231869182261127</v>
      </c>
    </row>
    <row r="186" spans="3:8">
      <c r="C186" s="116" t="s">
        <v>744</v>
      </c>
      <c r="D186" s="116" t="s">
        <v>746</v>
      </c>
      <c r="E186" s="116" t="s">
        <v>10</v>
      </c>
      <c r="F186" s="116" t="s">
        <v>26</v>
      </c>
      <c r="G186" s="118" t="s">
        <v>128</v>
      </c>
      <c r="H186" s="123">
        <v>9.5322821294075073</v>
      </c>
    </row>
    <row r="187" spans="3:8">
      <c r="C187" s="116" t="s">
        <v>744</v>
      </c>
      <c r="D187" s="116" t="s">
        <v>746</v>
      </c>
      <c r="E187" s="116" t="s">
        <v>10</v>
      </c>
      <c r="F187" s="116" t="s">
        <v>26</v>
      </c>
      <c r="G187" s="118" t="s">
        <v>129</v>
      </c>
      <c r="H187" s="123">
        <v>0.10470368608564048</v>
      </c>
    </row>
    <row r="188" spans="3:8">
      <c r="C188" s="116" t="s">
        <v>744</v>
      </c>
      <c r="D188" s="116" t="s">
        <v>746</v>
      </c>
      <c r="E188" s="116" t="s">
        <v>11</v>
      </c>
      <c r="F188" s="116" t="s">
        <v>27</v>
      </c>
      <c r="G188" s="118" t="s">
        <v>130</v>
      </c>
      <c r="H188" s="123">
        <v>43.339047157041897</v>
      </c>
    </row>
    <row r="189" spans="3:8">
      <c r="C189" s="116" t="s">
        <v>744</v>
      </c>
      <c r="D189" s="116" t="s">
        <v>746</v>
      </c>
      <c r="E189" s="116" t="s">
        <v>11</v>
      </c>
      <c r="F189" s="116" t="s">
        <v>27</v>
      </c>
      <c r="G189" s="118" t="s">
        <v>131</v>
      </c>
      <c r="H189" s="123">
        <v>17.548606847357878</v>
      </c>
    </row>
    <row r="190" spans="3:8">
      <c r="C190" s="116" t="s">
        <v>744</v>
      </c>
      <c r="D190" s="116" t="s">
        <v>746</v>
      </c>
      <c r="E190" s="116" t="s">
        <v>11</v>
      </c>
      <c r="F190" s="116" t="s">
        <v>27</v>
      </c>
      <c r="G190" s="118" t="s">
        <v>132</v>
      </c>
      <c r="H190" s="123">
        <v>9.1705260039584129</v>
      </c>
    </row>
    <row r="191" spans="3:8">
      <c r="C191" s="116" t="s">
        <v>744</v>
      </c>
      <c r="D191" s="116" t="s">
        <v>746</v>
      </c>
      <c r="E191" s="116" t="s">
        <v>11</v>
      </c>
      <c r="F191" s="116" t="s">
        <v>27</v>
      </c>
      <c r="G191" s="118" t="s">
        <v>133</v>
      </c>
      <c r="H191" s="123">
        <v>82.342668081862868</v>
      </c>
    </row>
    <row r="192" spans="3:8">
      <c r="C192" s="116" t="s">
        <v>744</v>
      </c>
      <c r="D192" s="116" t="s">
        <v>746</v>
      </c>
      <c r="E192" s="116" t="s">
        <v>11</v>
      </c>
      <c r="F192" s="116" t="s">
        <v>27</v>
      </c>
      <c r="G192" s="118" t="s">
        <v>134</v>
      </c>
      <c r="H192" s="123">
        <v>15.410479289214754</v>
      </c>
    </row>
    <row r="193" spans="3:8">
      <c r="C193" s="116" t="s">
        <v>744</v>
      </c>
      <c r="D193" s="116" t="s">
        <v>746</v>
      </c>
      <c r="E193" s="116" t="s">
        <v>11</v>
      </c>
      <c r="F193" s="116" t="s">
        <v>27</v>
      </c>
      <c r="G193" s="118" t="s">
        <v>135</v>
      </c>
      <c r="H193" s="123">
        <v>6.3285903379457835</v>
      </c>
    </row>
    <row r="194" spans="3:8">
      <c r="C194" s="116" t="s">
        <v>744</v>
      </c>
      <c r="D194" s="116" t="s">
        <v>746</v>
      </c>
      <c r="E194" s="116" t="s">
        <v>11</v>
      </c>
      <c r="F194" s="116" t="s">
        <v>27</v>
      </c>
      <c r="G194" s="118" t="s">
        <v>136</v>
      </c>
      <c r="H194" s="123">
        <v>38.584241765265197</v>
      </c>
    </row>
    <row r="195" spans="3:8">
      <c r="C195" s="116" t="s">
        <v>744</v>
      </c>
      <c r="D195" s="116" t="s">
        <v>746</v>
      </c>
      <c r="E195" s="116" t="s">
        <v>11</v>
      </c>
      <c r="F195" s="116" t="s">
        <v>27</v>
      </c>
      <c r="G195" s="118" t="s">
        <v>137</v>
      </c>
      <c r="H195" s="123">
        <v>332.08978163429373</v>
      </c>
    </row>
    <row r="196" spans="3:8">
      <c r="C196" s="116" t="s">
        <v>744</v>
      </c>
      <c r="D196" s="116" t="s">
        <v>746</v>
      </c>
      <c r="E196" s="116" t="s">
        <v>11</v>
      </c>
      <c r="F196" s="116" t="s">
        <v>27</v>
      </c>
      <c r="G196" s="118" t="s">
        <v>138</v>
      </c>
      <c r="H196" s="123">
        <v>11.514479690475</v>
      </c>
    </row>
    <row r="197" spans="3:8">
      <c r="C197" s="116" t="s">
        <v>744</v>
      </c>
      <c r="D197" s="116" t="s">
        <v>746</v>
      </c>
      <c r="E197" s="116" t="s">
        <v>11</v>
      </c>
      <c r="F197" s="116" t="s">
        <v>28</v>
      </c>
      <c r="G197" s="118" t="s">
        <v>139</v>
      </c>
      <c r="H197" s="123">
        <v>93.606099797533773</v>
      </c>
    </row>
    <row r="198" spans="3:8">
      <c r="C198" s="116" t="s">
        <v>744</v>
      </c>
      <c r="D198" s="116" t="s">
        <v>746</v>
      </c>
      <c r="E198" s="116" t="s">
        <v>11</v>
      </c>
      <c r="F198" s="116" t="s">
        <v>29</v>
      </c>
      <c r="G198" s="118" t="s">
        <v>140</v>
      </c>
      <c r="H198" s="123">
        <v>4.4814019805689131</v>
      </c>
    </row>
    <row r="199" spans="3:8">
      <c r="C199" s="116" t="s">
        <v>744</v>
      </c>
      <c r="D199" s="116" t="s">
        <v>746</v>
      </c>
      <c r="E199" s="116" t="s">
        <v>11</v>
      </c>
      <c r="F199" s="116" t="s">
        <v>30</v>
      </c>
      <c r="G199" s="118" t="s">
        <v>141</v>
      </c>
      <c r="H199" s="123">
        <v>36.857975347674149</v>
      </c>
    </row>
    <row r="200" spans="3:8">
      <c r="C200" s="116" t="s">
        <v>744</v>
      </c>
      <c r="D200" s="116" t="s">
        <v>746</v>
      </c>
      <c r="E200" s="116" t="s">
        <v>11</v>
      </c>
      <c r="F200" s="116" t="s">
        <v>30</v>
      </c>
      <c r="G200" s="118" t="s">
        <v>142</v>
      </c>
      <c r="H200" s="123">
        <v>61.16442114169331</v>
      </c>
    </row>
    <row r="201" spans="3:8">
      <c r="C201" s="116" t="s">
        <v>744</v>
      </c>
      <c r="D201" s="116" t="s">
        <v>746</v>
      </c>
      <c r="E201" s="116" t="s">
        <v>11</v>
      </c>
      <c r="F201" s="116" t="s">
        <v>31</v>
      </c>
      <c r="G201" s="118" t="s">
        <v>143</v>
      </c>
      <c r="H201" s="123">
        <v>446.81409394237301</v>
      </c>
    </row>
    <row r="202" spans="3:8">
      <c r="C202" s="116" t="s">
        <v>744</v>
      </c>
      <c r="D202" s="116" t="s">
        <v>746</v>
      </c>
      <c r="E202" s="116" t="s">
        <v>11</v>
      </c>
      <c r="F202" s="116" t="s">
        <v>31</v>
      </c>
      <c r="G202" s="118" t="s">
        <v>144</v>
      </c>
      <c r="H202" s="123">
        <v>0.88986305494417983</v>
      </c>
    </row>
    <row r="203" spans="3:8">
      <c r="C203" s="116" t="s">
        <v>744</v>
      </c>
      <c r="D203" s="116" t="s">
        <v>746</v>
      </c>
      <c r="E203" s="116" t="s">
        <v>11</v>
      </c>
      <c r="F203" s="116" t="s">
        <v>31</v>
      </c>
      <c r="G203" s="118" t="s">
        <v>145</v>
      </c>
      <c r="H203" s="123">
        <v>2.9370116674022357</v>
      </c>
    </row>
    <row r="204" spans="3:8">
      <c r="C204" s="116" t="s">
        <v>744</v>
      </c>
      <c r="D204" s="116" t="s">
        <v>746</v>
      </c>
      <c r="E204" s="116" t="s">
        <v>11</v>
      </c>
      <c r="F204" s="116" t="s">
        <v>32</v>
      </c>
      <c r="G204" s="118" t="s">
        <v>146</v>
      </c>
      <c r="H204" s="123">
        <v>76.006002608805758</v>
      </c>
    </row>
    <row r="205" spans="3:8">
      <c r="C205" s="116" t="s">
        <v>744</v>
      </c>
      <c r="D205" s="116" t="s">
        <v>746</v>
      </c>
      <c r="E205" s="116" t="s">
        <v>11</v>
      </c>
      <c r="F205" s="116" t="s">
        <v>32</v>
      </c>
      <c r="G205" s="118" t="s">
        <v>147</v>
      </c>
      <c r="H205" s="123">
        <v>93.025719291326652</v>
      </c>
    </row>
    <row r="206" spans="3:8">
      <c r="C206" s="116" t="s">
        <v>744</v>
      </c>
      <c r="D206" s="116" t="s">
        <v>746</v>
      </c>
      <c r="E206" s="116" t="s">
        <v>11</v>
      </c>
      <c r="F206" s="116" t="s">
        <v>33</v>
      </c>
      <c r="G206" s="118" t="s">
        <v>148</v>
      </c>
      <c r="H206" s="123">
        <v>4.6891753714734783</v>
      </c>
    </row>
    <row r="207" spans="3:8">
      <c r="C207" s="116" t="s">
        <v>744</v>
      </c>
      <c r="D207" s="116" t="s">
        <v>746</v>
      </c>
      <c r="E207" s="116" t="s">
        <v>11</v>
      </c>
      <c r="F207" s="116" t="s">
        <v>33</v>
      </c>
      <c r="G207" s="118" t="s">
        <v>149</v>
      </c>
      <c r="H207" s="123">
        <v>0.53262238480823465</v>
      </c>
    </row>
    <row r="208" spans="3:8">
      <c r="C208" s="116" t="s">
        <v>744</v>
      </c>
      <c r="D208" s="116" t="s">
        <v>746</v>
      </c>
      <c r="E208" s="116" t="s">
        <v>11</v>
      </c>
      <c r="F208" s="116" t="s">
        <v>33</v>
      </c>
      <c r="G208" s="118" t="s">
        <v>150</v>
      </c>
      <c r="H208" s="123">
        <v>14.173288890968154</v>
      </c>
    </row>
    <row r="209" spans="3:8">
      <c r="C209" s="116" t="s">
        <v>744</v>
      </c>
      <c r="D209" s="116" t="s">
        <v>746</v>
      </c>
      <c r="E209" s="116" t="s">
        <v>11</v>
      </c>
      <c r="F209" s="116" t="s">
        <v>33</v>
      </c>
      <c r="G209" s="118" t="s">
        <v>151</v>
      </c>
      <c r="H209" s="123">
        <v>2.4486674104593704</v>
      </c>
    </row>
    <row r="210" spans="3:8">
      <c r="C210" s="116" t="s">
        <v>744</v>
      </c>
      <c r="D210" s="116" t="s">
        <v>746</v>
      </c>
      <c r="E210" s="116" t="s">
        <v>11</v>
      </c>
      <c r="F210" s="116" t="s">
        <v>33</v>
      </c>
      <c r="G210" s="118" t="s">
        <v>152</v>
      </c>
      <c r="H210" s="123">
        <v>29.289542776289156</v>
      </c>
    </row>
    <row r="211" spans="3:8">
      <c r="C211" s="116" t="s">
        <v>744</v>
      </c>
      <c r="D211" s="116" t="s">
        <v>746</v>
      </c>
      <c r="E211" s="116" t="s">
        <v>11</v>
      </c>
      <c r="F211" s="116" t="s">
        <v>34</v>
      </c>
      <c r="G211" s="118" t="s">
        <v>153</v>
      </c>
      <c r="H211" s="123">
        <v>33.990497772995134</v>
      </c>
    </row>
    <row r="212" spans="3:8">
      <c r="C212" s="116" t="s">
        <v>744</v>
      </c>
      <c r="D212" s="116" t="s">
        <v>746</v>
      </c>
      <c r="E212" s="116" t="s">
        <v>11</v>
      </c>
      <c r="F212" s="116" t="s">
        <v>35</v>
      </c>
      <c r="G212" s="118" t="s">
        <v>154</v>
      </c>
      <c r="H212" s="123">
        <v>36.172444167396428</v>
      </c>
    </row>
    <row r="213" spans="3:8">
      <c r="C213" s="116" t="s">
        <v>744</v>
      </c>
      <c r="D213" s="116" t="s">
        <v>746</v>
      </c>
      <c r="E213" s="116" t="s">
        <v>11</v>
      </c>
      <c r="F213" s="116" t="s">
        <v>35</v>
      </c>
      <c r="G213" s="118" t="s">
        <v>155</v>
      </c>
      <c r="H213" s="123">
        <v>0.45832348734856482</v>
      </c>
    </row>
    <row r="214" spans="3:8">
      <c r="C214" s="116" t="s">
        <v>744</v>
      </c>
      <c r="D214" s="116" t="s">
        <v>746</v>
      </c>
      <c r="E214" s="116" t="s">
        <v>11</v>
      </c>
      <c r="F214" s="116" t="s">
        <v>36</v>
      </c>
      <c r="G214" s="118" t="s">
        <v>156</v>
      </c>
      <c r="H214" s="123">
        <v>1.8543113083868235</v>
      </c>
    </row>
    <row r="215" spans="3:8">
      <c r="C215" s="116" t="s">
        <v>744</v>
      </c>
      <c r="D215" s="116" t="s">
        <v>746</v>
      </c>
      <c r="E215" s="116" t="s">
        <v>11</v>
      </c>
      <c r="F215" s="116" t="s">
        <v>36</v>
      </c>
      <c r="G215" s="118" t="s">
        <v>157</v>
      </c>
      <c r="H215" s="123">
        <v>3.2470380344031873</v>
      </c>
    </row>
    <row r="216" spans="3:8">
      <c r="C216" s="116" t="s">
        <v>744</v>
      </c>
      <c r="D216" s="116" t="s">
        <v>746</v>
      </c>
      <c r="E216" s="116" t="s">
        <v>11</v>
      </c>
      <c r="F216" s="116" t="s">
        <v>37</v>
      </c>
      <c r="G216" s="118" t="s">
        <v>158</v>
      </c>
      <c r="H216" s="123">
        <v>20.254449946177054</v>
      </c>
    </row>
    <row r="217" spans="3:8">
      <c r="C217" s="116" t="s">
        <v>744</v>
      </c>
      <c r="D217" s="116" t="s">
        <v>746</v>
      </c>
      <c r="E217" s="116" t="s">
        <v>11</v>
      </c>
      <c r="F217" s="116" t="s">
        <v>37</v>
      </c>
      <c r="G217" s="118" t="s">
        <v>159</v>
      </c>
      <c r="H217" s="123">
        <v>72.383403460962114</v>
      </c>
    </row>
    <row r="218" spans="3:8">
      <c r="C218" s="116" t="s">
        <v>744</v>
      </c>
      <c r="D218" s="116" t="s">
        <v>746</v>
      </c>
      <c r="E218" s="116" t="s">
        <v>11</v>
      </c>
      <c r="F218" s="116" t="s">
        <v>37</v>
      </c>
      <c r="G218" s="118" t="s">
        <v>160</v>
      </c>
      <c r="H218" s="123">
        <v>1.8497612292429308</v>
      </c>
    </row>
    <row r="219" spans="3:8">
      <c r="C219" s="116" t="s">
        <v>744</v>
      </c>
      <c r="D219" s="116" t="s">
        <v>746</v>
      </c>
      <c r="E219" s="116" t="s">
        <v>11</v>
      </c>
      <c r="F219" s="116" t="s">
        <v>38</v>
      </c>
      <c r="G219" s="118" t="s">
        <v>161</v>
      </c>
      <c r="H219" s="123">
        <v>42.48621159742023</v>
      </c>
    </row>
    <row r="220" spans="3:8">
      <c r="C220" s="116" t="s">
        <v>744</v>
      </c>
      <c r="D220" s="116" t="s">
        <v>746</v>
      </c>
      <c r="E220" s="116" t="s">
        <v>11</v>
      </c>
      <c r="F220" s="116" t="s">
        <v>39</v>
      </c>
      <c r="G220" s="118" t="s">
        <v>162</v>
      </c>
      <c r="H220" s="123">
        <v>8.5926717232202847</v>
      </c>
    </row>
    <row r="221" spans="3:8">
      <c r="C221" s="116" t="s">
        <v>744</v>
      </c>
      <c r="D221" s="116" t="s">
        <v>746</v>
      </c>
      <c r="E221" s="116" t="s">
        <v>11</v>
      </c>
      <c r="F221" s="116" t="s">
        <v>39</v>
      </c>
      <c r="G221" s="118" t="s">
        <v>163</v>
      </c>
      <c r="H221" s="123">
        <v>72.277130821312255</v>
      </c>
    </row>
    <row r="222" spans="3:8">
      <c r="C222" s="116" t="s">
        <v>744</v>
      </c>
      <c r="D222" s="116" t="s">
        <v>746</v>
      </c>
      <c r="E222" s="116" t="s">
        <v>11</v>
      </c>
      <c r="F222" s="116" t="s">
        <v>40</v>
      </c>
      <c r="G222" s="118" t="s">
        <v>164</v>
      </c>
      <c r="H222" s="123">
        <v>16.115465981381782</v>
      </c>
    </row>
    <row r="223" spans="3:8">
      <c r="C223" s="116" t="s">
        <v>744</v>
      </c>
      <c r="D223" s="116" t="s">
        <v>746</v>
      </c>
      <c r="E223" s="116" t="s">
        <v>11</v>
      </c>
      <c r="F223" s="116" t="s">
        <v>40</v>
      </c>
      <c r="G223" s="118" t="s">
        <v>165</v>
      </c>
      <c r="H223" s="123">
        <v>72.751993599499613</v>
      </c>
    </row>
    <row r="224" spans="3:8">
      <c r="C224" s="116" t="s">
        <v>744</v>
      </c>
      <c r="D224" s="116" t="s">
        <v>746</v>
      </c>
      <c r="E224" s="116" t="s">
        <v>11</v>
      </c>
      <c r="F224" s="116" t="s">
        <v>41</v>
      </c>
      <c r="G224" s="118" t="s">
        <v>166</v>
      </c>
      <c r="H224" s="123">
        <v>9.3492445655319081</v>
      </c>
    </row>
    <row r="225" spans="3:8">
      <c r="C225" s="116" t="s">
        <v>744</v>
      </c>
      <c r="D225" s="116" t="s">
        <v>746</v>
      </c>
      <c r="E225" s="116" t="s">
        <v>11</v>
      </c>
      <c r="F225" s="116" t="s">
        <v>41</v>
      </c>
      <c r="G225" s="118" t="s">
        <v>167</v>
      </c>
      <c r="H225" s="123">
        <v>2.3975467771137757</v>
      </c>
    </row>
    <row r="226" spans="3:8">
      <c r="C226" s="116" t="s">
        <v>744</v>
      </c>
      <c r="D226" s="116" t="s">
        <v>746</v>
      </c>
      <c r="E226" s="116" t="s">
        <v>11</v>
      </c>
      <c r="F226" s="116" t="s">
        <v>41</v>
      </c>
      <c r="G226" s="118" t="s">
        <v>168</v>
      </c>
      <c r="H226" s="123">
        <v>3.6611393992417192</v>
      </c>
    </row>
    <row r="227" spans="3:8">
      <c r="C227" s="116" t="s">
        <v>744</v>
      </c>
      <c r="D227" s="116" t="s">
        <v>746</v>
      </c>
      <c r="E227" s="116" t="s">
        <v>11</v>
      </c>
      <c r="F227" s="116" t="s">
        <v>42</v>
      </c>
      <c r="G227" s="118" t="s">
        <v>169</v>
      </c>
      <c r="H227" s="123">
        <v>133.95305564811463</v>
      </c>
    </row>
    <row r="228" spans="3:8">
      <c r="C228" s="116" t="s">
        <v>744</v>
      </c>
      <c r="D228" s="116" t="s">
        <v>746</v>
      </c>
      <c r="E228" s="116" t="s">
        <v>11</v>
      </c>
      <c r="F228" s="116" t="s">
        <v>42</v>
      </c>
      <c r="G228" s="118" t="s">
        <v>170</v>
      </c>
      <c r="H228" s="123">
        <v>2.8146455260239112</v>
      </c>
    </row>
    <row r="229" spans="3:8">
      <c r="C229" s="116" t="s">
        <v>744</v>
      </c>
      <c r="D229" s="116" t="s">
        <v>746</v>
      </c>
      <c r="E229" s="116" t="s">
        <v>11</v>
      </c>
      <c r="F229" s="116" t="s">
        <v>42</v>
      </c>
      <c r="G229" s="118" t="s">
        <v>171</v>
      </c>
      <c r="H229" s="123">
        <v>77.908058380499668</v>
      </c>
    </row>
    <row r="230" spans="3:8">
      <c r="C230" s="116" t="s">
        <v>744</v>
      </c>
      <c r="D230" s="116" t="s">
        <v>746</v>
      </c>
      <c r="E230" s="116" t="s">
        <v>11</v>
      </c>
      <c r="F230" s="116" t="s">
        <v>43</v>
      </c>
      <c r="G230" s="118" t="s">
        <v>172</v>
      </c>
      <c r="H230" s="123">
        <v>2.4030749703245964</v>
      </c>
    </row>
    <row r="231" spans="3:8">
      <c r="C231" s="116" t="s">
        <v>744</v>
      </c>
      <c r="D231" s="116" t="s">
        <v>746</v>
      </c>
      <c r="E231" s="116" t="s">
        <v>11</v>
      </c>
      <c r="F231" s="116" t="s">
        <v>43</v>
      </c>
      <c r="G231" s="118" t="s">
        <v>173</v>
      </c>
      <c r="H231" s="123">
        <v>1.0515523420496904</v>
      </c>
    </row>
    <row r="232" spans="3:8">
      <c r="C232" s="116" t="s">
        <v>744</v>
      </c>
      <c r="D232" s="116" t="s">
        <v>746</v>
      </c>
      <c r="E232" s="116" t="s">
        <v>11</v>
      </c>
      <c r="F232" s="116" t="s">
        <v>43</v>
      </c>
      <c r="G232" s="118" t="s">
        <v>174</v>
      </c>
      <c r="H232" s="123">
        <v>0.65314514227998954</v>
      </c>
    </row>
    <row r="233" spans="3:8">
      <c r="C233" s="116" t="s">
        <v>744</v>
      </c>
      <c r="D233" s="116" t="s">
        <v>746</v>
      </c>
      <c r="E233" s="116" t="s">
        <v>11</v>
      </c>
      <c r="F233" s="116" t="s">
        <v>43</v>
      </c>
      <c r="G233" s="118" t="s">
        <v>175</v>
      </c>
      <c r="H233" s="123">
        <v>0.59107169020749384</v>
      </c>
    </row>
    <row r="234" spans="3:8">
      <c r="C234" s="116" t="s">
        <v>744</v>
      </c>
      <c r="D234" s="116" t="s">
        <v>746</v>
      </c>
      <c r="E234" s="116" t="s">
        <v>11</v>
      </c>
      <c r="F234" s="116" t="s">
        <v>43</v>
      </c>
      <c r="G234" s="118" t="s">
        <v>176</v>
      </c>
      <c r="H234" s="123">
        <v>1.3096680612163962</v>
      </c>
    </row>
    <row r="235" spans="3:8">
      <c r="C235" s="116" t="s">
        <v>744</v>
      </c>
      <c r="D235" s="116" t="s">
        <v>746</v>
      </c>
      <c r="E235" s="116" t="s">
        <v>11</v>
      </c>
      <c r="F235" s="116" t="s">
        <v>43</v>
      </c>
      <c r="G235" s="118" t="s">
        <v>177</v>
      </c>
      <c r="H235" s="123">
        <v>0.27319539871934095</v>
      </c>
    </row>
    <row r="236" spans="3:8">
      <c r="C236" s="116" t="s">
        <v>744</v>
      </c>
      <c r="D236" s="116" t="s">
        <v>746</v>
      </c>
      <c r="E236" s="116" t="s">
        <v>11</v>
      </c>
      <c r="F236" s="116" t="s">
        <v>43</v>
      </c>
      <c r="G236" s="118" t="s">
        <v>178</v>
      </c>
      <c r="H236" s="123">
        <v>0.93777849963306004</v>
      </c>
    </row>
    <row r="237" spans="3:8">
      <c r="C237" s="116" t="s">
        <v>744</v>
      </c>
      <c r="D237" s="116" t="s">
        <v>746</v>
      </c>
      <c r="E237" s="116" t="s">
        <v>11</v>
      </c>
      <c r="F237" s="116" t="s">
        <v>44</v>
      </c>
      <c r="G237" s="118" t="s">
        <v>179</v>
      </c>
      <c r="H237" s="123">
        <v>4.5260845805816414</v>
      </c>
    </row>
    <row r="238" spans="3:8">
      <c r="C238" s="116" t="s">
        <v>744</v>
      </c>
      <c r="D238" s="116" t="s">
        <v>746</v>
      </c>
      <c r="E238" s="116" t="s">
        <v>11</v>
      </c>
      <c r="F238" s="116" t="s">
        <v>44</v>
      </c>
      <c r="G238" s="118" t="s">
        <v>180</v>
      </c>
      <c r="H238" s="123">
        <v>3.6218015858472032</v>
      </c>
    </row>
    <row r="239" spans="3:8">
      <c r="C239" s="116" t="s">
        <v>744</v>
      </c>
      <c r="D239" s="116" t="s">
        <v>746</v>
      </c>
      <c r="E239" s="116" t="s">
        <v>11</v>
      </c>
      <c r="F239" s="116" t="s">
        <v>44</v>
      </c>
      <c r="G239" s="118" t="s">
        <v>181</v>
      </c>
      <c r="H239" s="123">
        <v>2.3902030060313515</v>
      </c>
    </row>
    <row r="240" spans="3:8">
      <c r="C240" s="116" t="s">
        <v>744</v>
      </c>
      <c r="D240" s="116" t="s">
        <v>746</v>
      </c>
      <c r="E240" s="116" t="s">
        <v>11</v>
      </c>
      <c r="F240" s="116" t="s">
        <v>44</v>
      </c>
      <c r="G240" s="118" t="s">
        <v>182</v>
      </c>
      <c r="H240" s="123">
        <v>1.1774512855017201</v>
      </c>
    </row>
    <row r="241" spans="3:8">
      <c r="C241" s="116" t="s">
        <v>744</v>
      </c>
      <c r="D241" s="116" t="s">
        <v>746</v>
      </c>
      <c r="E241" s="116" t="s">
        <v>11</v>
      </c>
      <c r="F241" s="116" t="s">
        <v>44</v>
      </c>
      <c r="G241" s="118" t="s">
        <v>183</v>
      </c>
      <c r="H241" s="123">
        <v>17.083024912704598</v>
      </c>
    </row>
    <row r="242" spans="3:8">
      <c r="C242" s="116" t="s">
        <v>744</v>
      </c>
      <c r="D242" s="116" t="s">
        <v>746</v>
      </c>
      <c r="E242" s="116" t="s">
        <v>11</v>
      </c>
      <c r="F242" s="116" t="s">
        <v>44</v>
      </c>
      <c r="G242" s="118" t="s">
        <v>184</v>
      </c>
      <c r="H242" s="123">
        <v>3.2764851121393943</v>
      </c>
    </row>
    <row r="243" spans="3:8">
      <c r="C243" s="116" t="s">
        <v>744</v>
      </c>
      <c r="D243" s="116" t="s">
        <v>746</v>
      </c>
      <c r="E243" s="116" t="s">
        <v>11</v>
      </c>
      <c r="F243" s="116" t="s">
        <v>45</v>
      </c>
      <c r="G243" s="118" t="s">
        <v>185</v>
      </c>
      <c r="H243" s="123">
        <v>9.3156058416860752</v>
      </c>
    </row>
    <row r="244" spans="3:8">
      <c r="C244" s="116" t="s">
        <v>744</v>
      </c>
      <c r="D244" s="116" t="s">
        <v>746</v>
      </c>
      <c r="E244" s="116" t="s">
        <v>11</v>
      </c>
      <c r="F244" s="116" t="s">
        <v>45</v>
      </c>
      <c r="G244" s="118" t="s">
        <v>186</v>
      </c>
      <c r="H244" s="123">
        <v>15.764870419754043</v>
      </c>
    </row>
    <row r="245" spans="3:8">
      <c r="C245" s="116" t="s">
        <v>744</v>
      </c>
      <c r="D245" s="116" t="s">
        <v>746</v>
      </c>
      <c r="E245" s="116" t="s">
        <v>11</v>
      </c>
      <c r="F245" s="116" t="s">
        <v>46</v>
      </c>
      <c r="G245" s="118" t="s">
        <v>187</v>
      </c>
      <c r="H245" s="123">
        <v>7.2816934982067814</v>
      </c>
    </row>
    <row r="246" spans="3:8">
      <c r="C246" s="116" t="s">
        <v>744</v>
      </c>
      <c r="D246" s="116" t="s">
        <v>746</v>
      </c>
      <c r="E246" s="116" t="s">
        <v>11</v>
      </c>
      <c r="F246" s="116" t="s">
        <v>46</v>
      </c>
      <c r="G246" s="118" t="s">
        <v>188</v>
      </c>
      <c r="H246" s="123">
        <v>7.4095004770750243</v>
      </c>
    </row>
    <row r="247" spans="3:8">
      <c r="C247" s="116" t="s">
        <v>744</v>
      </c>
      <c r="D247" s="116" t="s">
        <v>746</v>
      </c>
      <c r="E247" s="116" t="s">
        <v>11</v>
      </c>
      <c r="F247" s="116" t="s">
        <v>46</v>
      </c>
      <c r="G247" s="118" t="s">
        <v>189</v>
      </c>
      <c r="H247" s="123">
        <v>14.95440927513148</v>
      </c>
    </row>
    <row r="248" spans="3:8">
      <c r="C248" s="116" t="s">
        <v>744</v>
      </c>
      <c r="D248" s="116" t="s">
        <v>746</v>
      </c>
      <c r="E248" s="116" t="s">
        <v>11</v>
      </c>
      <c r="F248" s="116" t="s">
        <v>47</v>
      </c>
      <c r="G248" s="118" t="s">
        <v>190</v>
      </c>
      <c r="H248" s="123">
        <v>2.8515234450979805</v>
      </c>
    </row>
    <row r="249" spans="3:8">
      <c r="C249" s="116" t="s">
        <v>744</v>
      </c>
      <c r="D249" s="116" t="s">
        <v>746</v>
      </c>
      <c r="E249" s="116" t="s">
        <v>11</v>
      </c>
      <c r="F249" s="116" t="s">
        <v>47</v>
      </c>
      <c r="G249" s="118" t="s">
        <v>191</v>
      </c>
      <c r="H249" s="123">
        <v>0.20275506920944791</v>
      </c>
    </row>
    <row r="250" spans="3:8">
      <c r="C250" s="116" t="s">
        <v>744</v>
      </c>
      <c r="D250" s="116" t="s">
        <v>746</v>
      </c>
      <c r="E250" s="116" t="s">
        <v>11</v>
      </c>
      <c r="F250" s="116" t="s">
        <v>47</v>
      </c>
      <c r="G250" s="118" t="s">
        <v>192</v>
      </c>
      <c r="H250" s="123">
        <v>8.4585125028926544</v>
      </c>
    </row>
    <row r="251" spans="3:8">
      <c r="C251" s="116" t="s">
        <v>744</v>
      </c>
      <c r="D251" s="116" t="s">
        <v>746</v>
      </c>
      <c r="E251" s="116" t="s">
        <v>11</v>
      </c>
      <c r="F251" s="116" t="s">
        <v>48</v>
      </c>
      <c r="G251" s="118" t="s">
        <v>193</v>
      </c>
      <c r="H251" s="123">
        <v>150.49816757476759</v>
      </c>
    </row>
    <row r="252" spans="3:8">
      <c r="C252" s="116" t="s">
        <v>744</v>
      </c>
      <c r="D252" s="116" t="s">
        <v>746</v>
      </c>
      <c r="E252" s="116" t="s">
        <v>11</v>
      </c>
      <c r="F252" s="116" t="s">
        <v>48</v>
      </c>
      <c r="G252" s="118" t="s">
        <v>194</v>
      </c>
      <c r="H252" s="123">
        <v>9.7610594471095737</v>
      </c>
    </row>
    <row r="253" spans="3:8">
      <c r="C253" s="116" t="s">
        <v>744</v>
      </c>
      <c r="D253" s="116" t="s">
        <v>746</v>
      </c>
      <c r="E253" s="116" t="s">
        <v>11</v>
      </c>
      <c r="F253" s="116" t="s">
        <v>49</v>
      </c>
      <c r="G253" s="118" t="s">
        <v>195</v>
      </c>
      <c r="H253" s="123">
        <v>19.105326413714561</v>
      </c>
    </row>
    <row r="254" spans="3:8">
      <c r="C254" s="116" t="s">
        <v>744</v>
      </c>
      <c r="D254" s="116" t="s">
        <v>746</v>
      </c>
      <c r="E254" s="116" t="s">
        <v>11</v>
      </c>
      <c r="F254" s="116" t="s">
        <v>49</v>
      </c>
      <c r="G254" s="118" t="s">
        <v>196</v>
      </c>
      <c r="H254" s="123">
        <v>0.59401878621085569</v>
      </c>
    </row>
    <row r="255" spans="3:8">
      <c r="C255" s="116" t="s">
        <v>744</v>
      </c>
      <c r="D255" s="116" t="s">
        <v>746</v>
      </c>
      <c r="E255" s="116" t="s">
        <v>11</v>
      </c>
      <c r="F255" s="116" t="s">
        <v>49</v>
      </c>
      <c r="G255" s="118" t="s">
        <v>197</v>
      </c>
      <c r="H255" s="123">
        <v>0.71700293818326588</v>
      </c>
    </row>
    <row r="256" spans="3:8">
      <c r="C256" s="116" t="s">
        <v>744</v>
      </c>
      <c r="D256" s="116" t="s">
        <v>746</v>
      </c>
      <c r="E256" s="116" t="s">
        <v>11</v>
      </c>
      <c r="F256" s="116" t="s">
        <v>49</v>
      </c>
      <c r="G256" s="118" t="s">
        <v>198</v>
      </c>
      <c r="H256" s="123">
        <v>6.2828583404673921</v>
      </c>
    </row>
    <row r="257" spans="3:8">
      <c r="C257" s="116" t="s">
        <v>744</v>
      </c>
      <c r="D257" s="116" t="s">
        <v>746</v>
      </c>
      <c r="E257" s="116" t="s">
        <v>11</v>
      </c>
      <c r="F257" s="116" t="s">
        <v>49</v>
      </c>
      <c r="G257" s="118" t="s">
        <v>199</v>
      </c>
      <c r="H257" s="123">
        <v>16.921338459138255</v>
      </c>
    </row>
    <row r="258" spans="3:8">
      <c r="C258" s="116" t="s">
        <v>744</v>
      </c>
      <c r="D258" s="116" t="s">
        <v>746</v>
      </c>
      <c r="E258" s="116" t="s">
        <v>11</v>
      </c>
      <c r="F258" s="116" t="s">
        <v>49</v>
      </c>
      <c r="G258" s="118" t="s">
        <v>200</v>
      </c>
      <c r="H258" s="123">
        <v>92.621757377926556</v>
      </c>
    </row>
    <row r="259" spans="3:8">
      <c r="C259" s="116" t="s">
        <v>744</v>
      </c>
      <c r="D259" s="116" t="s">
        <v>746</v>
      </c>
      <c r="E259" s="116" t="s">
        <v>11</v>
      </c>
      <c r="F259" s="116" t="s">
        <v>50</v>
      </c>
      <c r="G259" s="118" t="s">
        <v>201</v>
      </c>
      <c r="H259" s="123">
        <v>64.519577259537229</v>
      </c>
    </row>
    <row r="260" spans="3:8">
      <c r="C260" s="116" t="s">
        <v>744</v>
      </c>
      <c r="D260" s="116" t="s">
        <v>746</v>
      </c>
      <c r="E260" s="116" t="s">
        <v>11</v>
      </c>
      <c r="F260" s="116" t="s">
        <v>50</v>
      </c>
      <c r="G260" s="118" t="s">
        <v>202</v>
      </c>
      <c r="H260" s="123">
        <v>1.2327795887835438</v>
      </c>
    </row>
    <row r="261" spans="3:8">
      <c r="C261" s="116" t="s">
        <v>744</v>
      </c>
      <c r="D261" s="116" t="s">
        <v>746</v>
      </c>
      <c r="E261" s="116" t="s">
        <v>14</v>
      </c>
      <c r="F261" s="116" t="s">
        <v>51</v>
      </c>
      <c r="G261" s="118" t="s">
        <v>203</v>
      </c>
      <c r="H261" s="123">
        <v>56.309305903410987</v>
      </c>
    </row>
    <row r="262" spans="3:8">
      <c r="C262" s="116" t="s">
        <v>744</v>
      </c>
      <c r="D262" s="116" t="s">
        <v>746</v>
      </c>
      <c r="E262" s="116" t="s">
        <v>14</v>
      </c>
      <c r="F262" s="116" t="s">
        <v>51</v>
      </c>
      <c r="G262" s="118" t="s">
        <v>204</v>
      </c>
      <c r="H262" s="123">
        <v>14.346469510660452</v>
      </c>
    </row>
    <row r="263" spans="3:8">
      <c r="C263" s="116" t="s">
        <v>744</v>
      </c>
      <c r="D263" s="116" t="s">
        <v>746</v>
      </c>
      <c r="E263" s="116" t="s">
        <v>14</v>
      </c>
      <c r="F263" s="116" t="s">
        <v>51</v>
      </c>
      <c r="G263" s="118" t="s">
        <v>205</v>
      </c>
      <c r="H263" s="123">
        <v>8.5044330579037708E-2</v>
      </c>
    </row>
    <row r="264" spans="3:8">
      <c r="C264" s="116" t="s">
        <v>744</v>
      </c>
      <c r="D264" s="116" t="s">
        <v>746</v>
      </c>
      <c r="E264" s="116" t="s">
        <v>14</v>
      </c>
      <c r="F264" s="116" t="s">
        <v>52</v>
      </c>
      <c r="G264" s="118" t="s">
        <v>206</v>
      </c>
      <c r="H264" s="123">
        <v>46.399162331696353</v>
      </c>
    </row>
    <row r="265" spans="3:8">
      <c r="C265" s="116" t="s">
        <v>744</v>
      </c>
      <c r="D265" s="116" t="s">
        <v>746</v>
      </c>
      <c r="E265" s="116" t="s">
        <v>14</v>
      </c>
      <c r="F265" s="116" t="s">
        <v>53</v>
      </c>
      <c r="G265" s="118" t="s">
        <v>207</v>
      </c>
      <c r="H265" s="123">
        <v>5.3864450069099368</v>
      </c>
    </row>
    <row r="266" spans="3:8">
      <c r="C266" s="116" t="s">
        <v>744</v>
      </c>
      <c r="D266" s="116" t="s">
        <v>746</v>
      </c>
      <c r="E266" s="116" t="s">
        <v>14</v>
      </c>
      <c r="F266" s="116" t="s">
        <v>54</v>
      </c>
      <c r="G266" s="118" t="s">
        <v>208</v>
      </c>
      <c r="H266" s="123">
        <v>33.990857803947186</v>
      </c>
    </row>
    <row r="267" spans="3:8">
      <c r="C267" s="116" t="s">
        <v>744</v>
      </c>
      <c r="D267" s="116" t="s">
        <v>746</v>
      </c>
      <c r="E267" s="116" t="s">
        <v>14</v>
      </c>
      <c r="F267" s="116" t="s">
        <v>54</v>
      </c>
      <c r="G267" s="118" t="s">
        <v>209</v>
      </c>
      <c r="H267" s="123">
        <v>3.0369052595597319</v>
      </c>
    </row>
    <row r="268" spans="3:8">
      <c r="C268" s="116" t="s">
        <v>744</v>
      </c>
      <c r="D268" s="116" t="s">
        <v>746</v>
      </c>
      <c r="E268" s="116" t="s">
        <v>14</v>
      </c>
      <c r="F268" s="116" t="s">
        <v>54</v>
      </c>
      <c r="G268" s="118" t="s">
        <v>210</v>
      </c>
      <c r="H268" s="123">
        <v>36.250514183008605</v>
      </c>
    </row>
    <row r="269" spans="3:8">
      <c r="C269" s="116" t="s">
        <v>744</v>
      </c>
      <c r="D269" s="116" t="s">
        <v>746</v>
      </c>
      <c r="E269" s="116" t="s">
        <v>14</v>
      </c>
      <c r="F269" s="116" t="s">
        <v>55</v>
      </c>
      <c r="G269" s="118" t="s">
        <v>211</v>
      </c>
      <c r="H269" s="123">
        <v>1.3754099168286544</v>
      </c>
    </row>
    <row r="270" spans="3:8">
      <c r="C270" s="116" t="s">
        <v>744</v>
      </c>
      <c r="D270" s="116" t="s">
        <v>746</v>
      </c>
      <c r="E270" s="116" t="s">
        <v>9</v>
      </c>
      <c r="F270" s="116" t="s">
        <v>56</v>
      </c>
      <c r="G270" s="118" t="s">
        <v>212</v>
      </c>
      <c r="H270" s="123">
        <v>946.09936296827061</v>
      </c>
    </row>
    <row r="271" spans="3:8">
      <c r="C271" s="116" t="s">
        <v>744</v>
      </c>
      <c r="D271" s="116" t="s">
        <v>746</v>
      </c>
      <c r="E271" s="116" t="s">
        <v>9</v>
      </c>
      <c r="F271" s="116" t="s">
        <v>57</v>
      </c>
      <c r="G271" s="118" t="s">
        <v>213</v>
      </c>
      <c r="H271" s="123">
        <v>103.04624989622017</v>
      </c>
    </row>
    <row r="272" spans="3:8">
      <c r="C272" s="116" t="s">
        <v>744</v>
      </c>
      <c r="D272" s="116" t="s">
        <v>746</v>
      </c>
      <c r="E272" s="116" t="s">
        <v>9</v>
      </c>
      <c r="F272" s="116" t="s">
        <v>57</v>
      </c>
      <c r="G272" s="118" t="s">
        <v>214</v>
      </c>
      <c r="H272" s="123">
        <v>9.5209623062609143</v>
      </c>
    </row>
    <row r="273" spans="3:8">
      <c r="C273" s="116" t="s">
        <v>744</v>
      </c>
      <c r="D273" s="116" t="s">
        <v>746</v>
      </c>
      <c r="E273" s="116" t="s">
        <v>9</v>
      </c>
      <c r="F273" s="116" t="s">
        <v>57</v>
      </c>
      <c r="G273" s="118" t="s">
        <v>215</v>
      </c>
      <c r="H273" s="123">
        <v>98.034296021545373</v>
      </c>
    </row>
    <row r="274" spans="3:8">
      <c r="C274" s="116" t="s">
        <v>744</v>
      </c>
      <c r="D274" s="116" t="s">
        <v>746</v>
      </c>
      <c r="E274" s="116" t="s">
        <v>9</v>
      </c>
      <c r="F274" s="116" t="s">
        <v>58</v>
      </c>
      <c r="G274" s="118" t="s">
        <v>216</v>
      </c>
      <c r="H274" s="123">
        <v>2.7598699524725832</v>
      </c>
    </row>
    <row r="275" spans="3:8">
      <c r="C275" s="116" t="s">
        <v>744</v>
      </c>
      <c r="D275" s="116" t="s">
        <v>746</v>
      </c>
      <c r="E275" s="116" t="s">
        <v>9</v>
      </c>
      <c r="F275" s="116" t="s">
        <v>58</v>
      </c>
      <c r="G275" s="118" t="s">
        <v>217</v>
      </c>
      <c r="H275" s="123">
        <v>183.4907530330953</v>
      </c>
    </row>
    <row r="276" spans="3:8">
      <c r="C276" s="116" t="s">
        <v>744</v>
      </c>
      <c r="D276" s="116" t="s">
        <v>746</v>
      </c>
      <c r="E276" s="116" t="s">
        <v>9</v>
      </c>
      <c r="F276" s="116" t="s">
        <v>58</v>
      </c>
      <c r="G276" s="118" t="s">
        <v>218</v>
      </c>
      <c r="H276" s="123">
        <v>173.2039089011468</v>
      </c>
    </row>
    <row r="277" spans="3:8">
      <c r="C277" s="116" t="s">
        <v>744</v>
      </c>
      <c r="D277" s="116" t="s">
        <v>746</v>
      </c>
      <c r="E277" s="116" t="s">
        <v>9</v>
      </c>
      <c r="F277" s="116" t="s">
        <v>58</v>
      </c>
      <c r="G277" s="118" t="s">
        <v>219</v>
      </c>
      <c r="H277" s="123">
        <v>5.1123766784747628</v>
      </c>
    </row>
    <row r="278" spans="3:8">
      <c r="C278" s="116" t="s">
        <v>744</v>
      </c>
      <c r="D278" s="116" t="s">
        <v>746</v>
      </c>
      <c r="E278" s="116" t="s">
        <v>8</v>
      </c>
      <c r="F278" s="116" t="s">
        <v>59</v>
      </c>
      <c r="G278" s="118" t="s">
        <v>220</v>
      </c>
      <c r="H278" s="123">
        <v>51.769769219779</v>
      </c>
    </row>
    <row r="279" spans="3:8">
      <c r="C279" s="116" t="s">
        <v>744</v>
      </c>
      <c r="D279" s="116" t="s">
        <v>746</v>
      </c>
      <c r="E279" s="116" t="s">
        <v>8</v>
      </c>
      <c r="F279" s="116" t="s">
        <v>59</v>
      </c>
      <c r="G279" s="118" t="s">
        <v>221</v>
      </c>
      <c r="H279" s="123">
        <v>314.40808126519113</v>
      </c>
    </row>
    <row r="280" spans="3:8">
      <c r="C280" s="116" t="s">
        <v>744</v>
      </c>
      <c r="D280" s="116" t="s">
        <v>746</v>
      </c>
      <c r="E280" s="116" t="s">
        <v>8</v>
      </c>
      <c r="F280" s="116" t="s">
        <v>59</v>
      </c>
      <c r="G280" s="118" t="s">
        <v>222</v>
      </c>
      <c r="H280" s="123">
        <v>64.202940228924575</v>
      </c>
    </row>
    <row r="281" spans="3:8">
      <c r="C281" s="116" t="s">
        <v>744</v>
      </c>
      <c r="D281" s="116" t="s">
        <v>746</v>
      </c>
      <c r="E281" s="116" t="s">
        <v>8</v>
      </c>
      <c r="F281" s="116" t="s">
        <v>59</v>
      </c>
      <c r="G281" s="118" t="s">
        <v>223</v>
      </c>
      <c r="H281" s="123">
        <v>104.97813000534056</v>
      </c>
    </row>
    <row r="282" spans="3:8">
      <c r="C282" s="116" t="s">
        <v>744</v>
      </c>
      <c r="D282" s="116" t="s">
        <v>746</v>
      </c>
      <c r="E282" s="116" t="s">
        <v>8</v>
      </c>
      <c r="F282" s="116" t="s">
        <v>60</v>
      </c>
      <c r="G282" s="118" t="s">
        <v>224</v>
      </c>
      <c r="H282" s="123">
        <v>5.9055441411228262</v>
      </c>
    </row>
    <row r="283" spans="3:8">
      <c r="C283" s="116" t="s">
        <v>744</v>
      </c>
      <c r="D283" s="116" t="s">
        <v>746</v>
      </c>
      <c r="E283" s="116" t="s">
        <v>8</v>
      </c>
      <c r="F283" s="116" t="s">
        <v>60</v>
      </c>
      <c r="G283" s="118" t="s">
        <v>225</v>
      </c>
      <c r="H283" s="123">
        <v>37.216576643025938</v>
      </c>
    </row>
    <row r="284" spans="3:8">
      <c r="C284" s="116" t="s">
        <v>744</v>
      </c>
      <c r="D284" s="116" t="s">
        <v>746</v>
      </c>
      <c r="E284" s="116" t="s">
        <v>8</v>
      </c>
      <c r="F284" s="116" t="s">
        <v>60</v>
      </c>
      <c r="G284" s="118" t="s">
        <v>226</v>
      </c>
      <c r="H284" s="123">
        <v>144.10279328517407</v>
      </c>
    </row>
    <row r="285" spans="3:8">
      <c r="C285" s="116" t="s">
        <v>744</v>
      </c>
      <c r="D285" s="116" t="s">
        <v>746</v>
      </c>
      <c r="E285" s="116" t="s">
        <v>8</v>
      </c>
      <c r="F285" s="116" t="s">
        <v>60</v>
      </c>
      <c r="G285" s="118" t="s">
        <v>227</v>
      </c>
      <c r="H285" s="123">
        <v>84.795504919668176</v>
      </c>
    </row>
    <row r="286" spans="3:8">
      <c r="C286" s="116" t="s">
        <v>744</v>
      </c>
      <c r="D286" s="116" t="s">
        <v>746</v>
      </c>
      <c r="E286" s="116" t="s">
        <v>8</v>
      </c>
      <c r="F286" s="116" t="s">
        <v>60</v>
      </c>
      <c r="G286" s="118" t="s">
        <v>228</v>
      </c>
      <c r="H286" s="123">
        <v>30.99662842217294</v>
      </c>
    </row>
    <row r="287" spans="3:8">
      <c r="C287" s="116" t="s">
        <v>744</v>
      </c>
      <c r="D287" s="116" t="s">
        <v>746</v>
      </c>
      <c r="E287" s="116" t="s">
        <v>8</v>
      </c>
      <c r="F287" s="116" t="s">
        <v>60</v>
      </c>
      <c r="G287" s="118" t="s">
        <v>229</v>
      </c>
      <c r="H287" s="123">
        <v>153.74454915042881</v>
      </c>
    </row>
    <row r="288" spans="3:8">
      <c r="C288" s="116" t="s">
        <v>744</v>
      </c>
      <c r="D288" s="116" t="s">
        <v>746</v>
      </c>
      <c r="E288" s="116" t="s">
        <v>8</v>
      </c>
      <c r="F288" s="116" t="s">
        <v>60</v>
      </c>
      <c r="G288" s="118" t="s">
        <v>230</v>
      </c>
      <c r="H288" s="123">
        <v>2.9810931594437355</v>
      </c>
    </row>
    <row r="289" spans="3:8">
      <c r="C289" s="116" t="s">
        <v>744</v>
      </c>
      <c r="D289" s="116" t="s">
        <v>746</v>
      </c>
      <c r="E289" s="116" t="s">
        <v>8</v>
      </c>
      <c r="F289" s="116" t="s">
        <v>61</v>
      </c>
      <c r="G289" s="118" t="s">
        <v>231</v>
      </c>
      <c r="H289" s="123">
        <v>842.2022501575035</v>
      </c>
    </row>
    <row r="290" spans="3:8">
      <c r="C290" s="116" t="s">
        <v>744</v>
      </c>
      <c r="D290" s="116" t="s">
        <v>746</v>
      </c>
      <c r="E290" s="116" t="s">
        <v>8</v>
      </c>
      <c r="F290" s="116" t="s">
        <v>61</v>
      </c>
      <c r="G290" s="118" t="s">
        <v>232</v>
      </c>
      <c r="H290" s="123">
        <v>607.1864968393586</v>
      </c>
    </row>
    <row r="291" spans="3:8">
      <c r="C291" s="116" t="s">
        <v>744</v>
      </c>
      <c r="D291" s="116" t="s">
        <v>746</v>
      </c>
      <c r="E291" s="116" t="s">
        <v>8</v>
      </c>
      <c r="F291" s="116" t="s">
        <v>61</v>
      </c>
      <c r="G291" s="118" t="s">
        <v>233</v>
      </c>
      <c r="H291" s="123">
        <v>52.36485788376374</v>
      </c>
    </row>
    <row r="292" spans="3:8">
      <c r="C292" s="116" t="s">
        <v>744</v>
      </c>
      <c r="D292" s="116" t="s">
        <v>746</v>
      </c>
      <c r="E292" s="116" t="s">
        <v>8</v>
      </c>
      <c r="F292" s="116" t="s">
        <v>61</v>
      </c>
      <c r="G292" s="118" t="s">
        <v>234</v>
      </c>
      <c r="H292" s="123">
        <v>69.552281760264563</v>
      </c>
    </row>
    <row r="293" spans="3:8">
      <c r="C293" s="116" t="s">
        <v>744</v>
      </c>
      <c r="D293" s="116" t="s">
        <v>746</v>
      </c>
      <c r="E293" s="116" t="s">
        <v>8</v>
      </c>
      <c r="F293" s="116" t="s">
        <v>61</v>
      </c>
      <c r="G293" s="118" t="s">
        <v>235</v>
      </c>
      <c r="H293" s="123">
        <v>408.85406144410024</v>
      </c>
    </row>
    <row r="294" spans="3:8">
      <c r="C294" s="116" t="s">
        <v>744</v>
      </c>
      <c r="D294" s="116" t="s">
        <v>746</v>
      </c>
      <c r="E294" s="116" t="s">
        <v>8</v>
      </c>
      <c r="F294" s="116" t="s">
        <v>61</v>
      </c>
      <c r="G294" s="118" t="s">
        <v>236</v>
      </c>
      <c r="H294" s="123">
        <v>89.643502368582318</v>
      </c>
    </row>
    <row r="295" spans="3:8">
      <c r="C295" s="116" t="s">
        <v>744</v>
      </c>
      <c r="D295" s="116" t="s">
        <v>746</v>
      </c>
      <c r="E295" s="116" t="s">
        <v>8</v>
      </c>
      <c r="F295" s="116" t="s">
        <v>61</v>
      </c>
      <c r="G295" s="118" t="s">
        <v>237</v>
      </c>
      <c r="H295" s="123">
        <v>619.84022743857713</v>
      </c>
    </row>
    <row r="296" spans="3:8">
      <c r="C296" s="116" t="s">
        <v>744</v>
      </c>
      <c r="D296" s="116" t="s">
        <v>746</v>
      </c>
      <c r="E296" s="116" t="s">
        <v>8</v>
      </c>
      <c r="F296" s="116" t="s">
        <v>61</v>
      </c>
      <c r="G296" s="118" t="s">
        <v>238</v>
      </c>
      <c r="H296" s="123">
        <v>270.65585049563197</v>
      </c>
    </row>
    <row r="297" spans="3:8">
      <c r="C297" s="116" t="s">
        <v>744</v>
      </c>
      <c r="D297" s="116" t="s">
        <v>746</v>
      </c>
      <c r="E297" s="116" t="s">
        <v>8</v>
      </c>
      <c r="F297" s="116" t="s">
        <v>61</v>
      </c>
      <c r="G297" s="118" t="s">
        <v>239</v>
      </c>
      <c r="H297" s="123">
        <v>294.83461320205316</v>
      </c>
    </row>
    <row r="298" spans="3:8">
      <c r="C298" s="116" t="s">
        <v>744</v>
      </c>
      <c r="D298" s="116" t="s">
        <v>746</v>
      </c>
      <c r="E298" s="116" t="s">
        <v>15</v>
      </c>
      <c r="F298" s="116" t="s">
        <v>62</v>
      </c>
      <c r="G298" s="118" t="s">
        <v>240</v>
      </c>
      <c r="H298" s="123">
        <v>0.93654633433688439</v>
      </c>
    </row>
    <row r="299" spans="3:8">
      <c r="C299" s="116" t="s">
        <v>744</v>
      </c>
      <c r="D299" s="116" t="s">
        <v>746</v>
      </c>
      <c r="E299" s="116" t="s">
        <v>15</v>
      </c>
      <c r="F299" s="116" t="s">
        <v>62</v>
      </c>
      <c r="G299" s="118" t="s">
        <v>241</v>
      </c>
      <c r="H299" s="123">
        <v>1162.7612893275818</v>
      </c>
    </row>
    <row r="300" spans="3:8">
      <c r="C300" s="116" t="s">
        <v>744</v>
      </c>
      <c r="D300" s="116" t="s">
        <v>746</v>
      </c>
      <c r="E300" s="116" t="s">
        <v>15</v>
      </c>
      <c r="F300" s="116" t="s">
        <v>62</v>
      </c>
      <c r="G300" s="118" t="s">
        <v>242</v>
      </c>
      <c r="H300" s="123">
        <v>1.1839848269186535</v>
      </c>
    </row>
    <row r="301" spans="3:8">
      <c r="C301" s="116" t="s">
        <v>744</v>
      </c>
      <c r="D301" s="116" t="s">
        <v>746</v>
      </c>
      <c r="E301" s="116" t="s">
        <v>15</v>
      </c>
      <c r="F301" s="116" t="s">
        <v>63</v>
      </c>
      <c r="G301" s="118" t="s">
        <v>243</v>
      </c>
      <c r="H301" s="123">
        <v>4.6046842071260201</v>
      </c>
    </row>
    <row r="302" spans="3:8">
      <c r="C302" s="116" t="s">
        <v>744</v>
      </c>
      <c r="D302" s="116" t="s">
        <v>746</v>
      </c>
      <c r="E302" s="116" t="s">
        <v>15</v>
      </c>
      <c r="F302" s="116" t="s">
        <v>63</v>
      </c>
      <c r="G302" s="118" t="s">
        <v>244</v>
      </c>
      <c r="H302" s="123">
        <v>12.243185566048778</v>
      </c>
    </row>
    <row r="303" spans="3:8">
      <c r="C303" s="116" t="s">
        <v>744</v>
      </c>
      <c r="D303" s="116" t="s">
        <v>746</v>
      </c>
      <c r="E303" s="116" t="s">
        <v>15</v>
      </c>
      <c r="F303" s="116" t="s">
        <v>64</v>
      </c>
      <c r="G303" s="118" t="s">
        <v>245</v>
      </c>
      <c r="H303" s="123">
        <v>20.821937414886797</v>
      </c>
    </row>
    <row r="304" spans="3:8">
      <c r="C304" s="116" t="s">
        <v>744</v>
      </c>
      <c r="D304" s="116" t="s">
        <v>746</v>
      </c>
      <c r="E304" s="116" t="s">
        <v>15</v>
      </c>
      <c r="F304" s="116" t="s">
        <v>64</v>
      </c>
      <c r="G304" s="118" t="s">
        <v>246</v>
      </c>
      <c r="H304" s="123">
        <v>2.7318047795110529</v>
      </c>
    </row>
    <row r="305" spans="3:8">
      <c r="C305" s="116" t="s">
        <v>744</v>
      </c>
      <c r="D305" s="116" t="s">
        <v>746</v>
      </c>
      <c r="E305" s="116" t="s">
        <v>15</v>
      </c>
      <c r="F305" s="116" t="s">
        <v>65</v>
      </c>
      <c r="G305" s="118" t="s">
        <v>247</v>
      </c>
      <c r="H305" s="123">
        <v>18.980795044864198</v>
      </c>
    </row>
    <row r="306" spans="3:8">
      <c r="C306" s="116" t="s">
        <v>744</v>
      </c>
      <c r="D306" s="116" t="s">
        <v>746</v>
      </c>
      <c r="E306" s="116" t="s">
        <v>15</v>
      </c>
      <c r="F306" s="116" t="s">
        <v>65</v>
      </c>
      <c r="G306" s="118" t="s">
        <v>248</v>
      </c>
      <c r="H306" s="123">
        <v>232.62375322861664</v>
      </c>
    </row>
    <row r="307" spans="3:8">
      <c r="C307" s="116" t="s">
        <v>744</v>
      </c>
      <c r="D307" s="116" t="s">
        <v>746</v>
      </c>
      <c r="E307" s="116" t="s">
        <v>15</v>
      </c>
      <c r="F307" s="116" t="s">
        <v>66</v>
      </c>
      <c r="G307" s="118" t="s">
        <v>249</v>
      </c>
      <c r="H307" s="123">
        <v>3.3220439793356178</v>
      </c>
    </row>
    <row r="308" spans="3:8">
      <c r="C308" s="116" t="s">
        <v>744</v>
      </c>
      <c r="D308" s="116" t="s">
        <v>746</v>
      </c>
      <c r="E308" s="116" t="s">
        <v>15</v>
      </c>
      <c r="F308" s="116" t="s">
        <v>66</v>
      </c>
      <c r="G308" s="118" t="s">
        <v>250</v>
      </c>
      <c r="H308" s="123">
        <v>84.955356332722261</v>
      </c>
    </row>
    <row r="309" spans="3:8">
      <c r="C309" s="116" t="s">
        <v>744</v>
      </c>
      <c r="D309" s="116" t="s">
        <v>746</v>
      </c>
      <c r="E309" s="116" t="s">
        <v>7</v>
      </c>
      <c r="F309" s="116" t="s">
        <v>67</v>
      </c>
      <c r="G309" s="118" t="s">
        <v>251</v>
      </c>
      <c r="H309" s="123">
        <v>121.30116711356176</v>
      </c>
    </row>
    <row r="310" spans="3:8">
      <c r="C310" s="116" t="s">
        <v>744</v>
      </c>
      <c r="D310" s="116" t="s">
        <v>746</v>
      </c>
      <c r="E310" s="116" t="s">
        <v>7</v>
      </c>
      <c r="F310" s="116" t="s">
        <v>67</v>
      </c>
      <c r="G310" s="118" t="s">
        <v>252</v>
      </c>
      <c r="H310" s="123">
        <v>4.9736878036354029E-2</v>
      </c>
    </row>
    <row r="311" spans="3:8">
      <c r="C311" s="116" t="s">
        <v>744</v>
      </c>
      <c r="D311" s="116" t="s">
        <v>746</v>
      </c>
      <c r="E311" s="116" t="s">
        <v>7</v>
      </c>
      <c r="F311" s="116" t="s">
        <v>67</v>
      </c>
      <c r="G311" s="118" t="s">
        <v>253</v>
      </c>
      <c r="H311" s="123">
        <v>11.21343812497636</v>
      </c>
    </row>
    <row r="312" spans="3:8">
      <c r="C312" s="116" t="s">
        <v>744</v>
      </c>
      <c r="D312" s="116" t="s">
        <v>746</v>
      </c>
      <c r="E312" s="116" t="s">
        <v>7</v>
      </c>
      <c r="F312" s="116" t="s">
        <v>67</v>
      </c>
      <c r="G312" s="118" t="s">
        <v>254</v>
      </c>
      <c r="H312" s="123">
        <v>3.6299683789657919</v>
      </c>
    </row>
    <row r="313" spans="3:8">
      <c r="C313" s="116" t="s">
        <v>744</v>
      </c>
      <c r="D313" s="116" t="s">
        <v>746</v>
      </c>
      <c r="E313" s="116" t="s">
        <v>7</v>
      </c>
      <c r="F313" s="116" t="s">
        <v>68</v>
      </c>
      <c r="G313" s="118" t="s">
        <v>255</v>
      </c>
      <c r="H313" s="123">
        <v>1359.3001833839683</v>
      </c>
    </row>
    <row r="314" spans="3:8">
      <c r="C314" s="116" t="s">
        <v>744</v>
      </c>
      <c r="D314" s="116" t="s">
        <v>746</v>
      </c>
      <c r="E314" s="116" t="s">
        <v>7</v>
      </c>
      <c r="F314" s="116" t="s">
        <v>68</v>
      </c>
      <c r="G314" s="118" t="s">
        <v>256</v>
      </c>
      <c r="H314" s="123">
        <v>40.174017639246394</v>
      </c>
    </row>
    <row r="315" spans="3:8">
      <c r="C315" s="116" t="s">
        <v>744</v>
      </c>
      <c r="D315" s="116" t="s">
        <v>746</v>
      </c>
      <c r="E315" s="116" t="s">
        <v>7</v>
      </c>
      <c r="F315" s="116" t="s">
        <v>68</v>
      </c>
      <c r="G315" s="118" t="s">
        <v>257</v>
      </c>
      <c r="H315" s="123">
        <v>119.71575547708098</v>
      </c>
    </row>
    <row r="316" spans="3:8">
      <c r="C316" s="116" t="s">
        <v>744</v>
      </c>
      <c r="D316" s="116" t="s">
        <v>746</v>
      </c>
      <c r="E316" s="116" t="s">
        <v>12</v>
      </c>
      <c r="F316" s="116" t="s">
        <v>69</v>
      </c>
      <c r="G316" s="118" t="s">
        <v>258</v>
      </c>
      <c r="H316" s="123">
        <v>14.261548607036659</v>
      </c>
    </row>
    <row r="317" spans="3:8">
      <c r="C317" s="116" t="s">
        <v>744</v>
      </c>
      <c r="D317" s="116" t="s">
        <v>746</v>
      </c>
      <c r="E317" s="116" t="s">
        <v>12</v>
      </c>
      <c r="F317" s="116" t="s">
        <v>69</v>
      </c>
      <c r="G317" s="118" t="s">
        <v>259</v>
      </c>
      <c r="H317" s="123">
        <v>2.2853611421992759</v>
      </c>
    </row>
    <row r="318" spans="3:8">
      <c r="C318" s="116" t="s">
        <v>744</v>
      </c>
      <c r="D318" s="116" t="s">
        <v>746</v>
      </c>
      <c r="E318" s="116" t="s">
        <v>12</v>
      </c>
      <c r="F318" s="116" t="s">
        <v>70</v>
      </c>
      <c r="G318" s="118" t="s">
        <v>260</v>
      </c>
      <c r="H318" s="123">
        <v>14.138551692258435</v>
      </c>
    </row>
    <row r="319" spans="3:8">
      <c r="C319" s="116" t="s">
        <v>744</v>
      </c>
      <c r="D319" s="116" t="s">
        <v>746</v>
      </c>
      <c r="E319" s="116" t="s">
        <v>12</v>
      </c>
      <c r="F319" s="116" t="s">
        <v>70</v>
      </c>
      <c r="G319" s="118" t="s">
        <v>261</v>
      </c>
      <c r="H319" s="123">
        <v>2.3305156408864538</v>
      </c>
    </row>
    <row r="320" spans="3:8">
      <c r="C320" s="116" t="s">
        <v>744</v>
      </c>
      <c r="D320" s="116" t="s">
        <v>746</v>
      </c>
      <c r="E320" s="116" t="s">
        <v>12</v>
      </c>
      <c r="F320" s="116" t="s">
        <v>71</v>
      </c>
      <c r="G320" s="118" t="s">
        <v>262</v>
      </c>
      <c r="H320" s="123">
        <v>11.380338073357594</v>
      </c>
    </row>
    <row r="321" spans="3:8">
      <c r="C321" s="116" t="s">
        <v>744</v>
      </c>
      <c r="D321" s="116" t="s">
        <v>746</v>
      </c>
      <c r="E321" s="116" t="s">
        <v>12</v>
      </c>
      <c r="F321" s="116" t="s">
        <v>71</v>
      </c>
      <c r="G321" s="118" t="s">
        <v>263</v>
      </c>
      <c r="H321" s="123">
        <v>6.7154974049516483</v>
      </c>
    </row>
    <row r="322" spans="3:8">
      <c r="C322" s="116" t="s">
        <v>744</v>
      </c>
      <c r="D322" s="116" t="s">
        <v>746</v>
      </c>
      <c r="E322" s="116" t="s">
        <v>12</v>
      </c>
      <c r="F322" s="116" t="s">
        <v>72</v>
      </c>
      <c r="G322" s="118" t="s">
        <v>264</v>
      </c>
      <c r="H322" s="123">
        <v>43.361401284858808</v>
      </c>
    </row>
    <row r="323" spans="3:8">
      <c r="C323" s="116" t="s">
        <v>744</v>
      </c>
      <c r="D323" s="116" t="s">
        <v>746</v>
      </c>
      <c r="E323" s="116" t="s">
        <v>12</v>
      </c>
      <c r="F323" s="116" t="s">
        <v>72</v>
      </c>
      <c r="G323" s="118" t="s">
        <v>265</v>
      </c>
      <c r="H323" s="123">
        <v>43.889035445432391</v>
      </c>
    </row>
    <row r="324" spans="3:8">
      <c r="C324" s="116" t="s">
        <v>744</v>
      </c>
      <c r="D324" s="116" t="s">
        <v>746</v>
      </c>
      <c r="E324" s="116" t="s">
        <v>12</v>
      </c>
      <c r="F324" s="116" t="s">
        <v>72</v>
      </c>
      <c r="G324" s="118" t="s">
        <v>266</v>
      </c>
      <c r="H324" s="123">
        <v>5.539566016594561</v>
      </c>
    </row>
    <row r="325" spans="3:8">
      <c r="C325" s="116" t="s">
        <v>744</v>
      </c>
      <c r="D325" s="116" t="s">
        <v>746</v>
      </c>
      <c r="E325" s="116" t="s">
        <v>12</v>
      </c>
      <c r="F325" s="116" t="s">
        <v>72</v>
      </c>
      <c r="G325" s="118" t="s">
        <v>267</v>
      </c>
      <c r="H325" s="123">
        <v>81.495790853007648</v>
      </c>
    </row>
    <row r="326" spans="3:8">
      <c r="C326" s="116" t="s">
        <v>744</v>
      </c>
      <c r="D326" s="116" t="s">
        <v>746</v>
      </c>
      <c r="E326" s="116" t="s">
        <v>12</v>
      </c>
      <c r="F326" s="116" t="s">
        <v>73</v>
      </c>
      <c r="G326" s="118" t="s">
        <v>268</v>
      </c>
      <c r="H326" s="123">
        <v>91.77213322226936</v>
      </c>
    </row>
    <row r="327" spans="3:8">
      <c r="C327" s="116" t="s">
        <v>744</v>
      </c>
      <c r="D327" s="116" t="s">
        <v>746</v>
      </c>
      <c r="E327" s="116" t="s">
        <v>12</v>
      </c>
      <c r="F327" s="116" t="s">
        <v>74</v>
      </c>
      <c r="G327" s="118" t="s">
        <v>269</v>
      </c>
      <c r="H327" s="123">
        <v>2.8897845273819249</v>
      </c>
    </row>
    <row r="328" spans="3:8">
      <c r="C328" s="116" t="s">
        <v>744</v>
      </c>
      <c r="D328" s="116" t="s">
        <v>746</v>
      </c>
      <c r="E328" s="116" t="s">
        <v>12</v>
      </c>
      <c r="F328" s="116" t="s">
        <v>74</v>
      </c>
      <c r="G328" s="118" t="s">
        <v>270</v>
      </c>
      <c r="H328" s="123">
        <v>3.1531197025518978</v>
      </c>
    </row>
    <row r="329" spans="3:8">
      <c r="C329" s="116" t="s">
        <v>744</v>
      </c>
      <c r="D329" s="116" t="s">
        <v>746</v>
      </c>
      <c r="E329" s="116" t="s">
        <v>2</v>
      </c>
      <c r="F329" s="116" t="s">
        <v>75</v>
      </c>
      <c r="G329" s="118" t="s">
        <v>271</v>
      </c>
      <c r="H329" s="123">
        <v>139.97099157155102</v>
      </c>
    </row>
    <row r="330" spans="3:8">
      <c r="C330" s="116" t="s">
        <v>744</v>
      </c>
      <c r="D330" s="116" t="s">
        <v>746</v>
      </c>
      <c r="E330" s="116" t="s">
        <v>2</v>
      </c>
      <c r="F330" s="116" t="s">
        <v>75</v>
      </c>
      <c r="G330" s="118" t="s">
        <v>272</v>
      </c>
      <c r="H330" s="123">
        <v>26.965754615150519</v>
      </c>
    </row>
    <row r="331" spans="3:8">
      <c r="C331" s="116" t="s">
        <v>744</v>
      </c>
      <c r="D331" s="116" t="s">
        <v>746</v>
      </c>
      <c r="E331" s="116" t="s">
        <v>2</v>
      </c>
      <c r="F331" s="116" t="s">
        <v>75</v>
      </c>
      <c r="G331" s="118" t="s">
        <v>273</v>
      </c>
      <c r="H331" s="123">
        <v>4.3408337014977141</v>
      </c>
    </row>
    <row r="332" spans="3:8">
      <c r="C332" s="116" t="s">
        <v>744</v>
      </c>
      <c r="D332" s="116" t="s">
        <v>746</v>
      </c>
      <c r="E332" s="116" t="s">
        <v>2</v>
      </c>
      <c r="F332" s="116" t="s">
        <v>75</v>
      </c>
      <c r="G332" s="118" t="s">
        <v>274</v>
      </c>
      <c r="H332" s="123">
        <v>62.228778796112124</v>
      </c>
    </row>
    <row r="333" spans="3:8">
      <c r="C333" s="116" t="s">
        <v>744</v>
      </c>
      <c r="D333" s="116" t="s">
        <v>746</v>
      </c>
      <c r="E333" s="116" t="s">
        <v>2</v>
      </c>
      <c r="F333" s="116" t="s">
        <v>76</v>
      </c>
      <c r="G333" s="118" t="s">
        <v>275</v>
      </c>
      <c r="H333" s="123">
        <v>54.989274741646668</v>
      </c>
    </row>
    <row r="334" spans="3:8">
      <c r="C334" s="116" t="s">
        <v>744</v>
      </c>
      <c r="D334" s="116" t="s">
        <v>746</v>
      </c>
      <c r="E334" s="116" t="s">
        <v>2</v>
      </c>
      <c r="F334" s="116" t="s">
        <v>76</v>
      </c>
      <c r="G334" s="118" t="s">
        <v>276</v>
      </c>
      <c r="H334" s="123">
        <v>4.0508400682142378</v>
      </c>
    </row>
    <row r="335" spans="3:8">
      <c r="C335" s="116" t="s">
        <v>744</v>
      </c>
      <c r="D335" s="116" t="s">
        <v>746</v>
      </c>
      <c r="E335" s="116" t="s">
        <v>2</v>
      </c>
      <c r="F335" s="116" t="s">
        <v>76</v>
      </c>
      <c r="G335" s="118" t="s">
        <v>277</v>
      </c>
      <c r="H335" s="123">
        <v>5.403907045133538</v>
      </c>
    </row>
    <row r="336" spans="3:8">
      <c r="C336" s="116" t="s">
        <v>744</v>
      </c>
      <c r="D336" s="116" t="s">
        <v>746</v>
      </c>
      <c r="E336" s="116" t="s">
        <v>2</v>
      </c>
      <c r="F336" s="116" t="s">
        <v>77</v>
      </c>
      <c r="G336" s="118" t="s">
        <v>278</v>
      </c>
      <c r="H336" s="123">
        <v>13.548419987938603</v>
      </c>
    </row>
    <row r="337" spans="3:8">
      <c r="C337" s="116" t="s">
        <v>744</v>
      </c>
      <c r="D337" s="116" t="s">
        <v>746</v>
      </c>
      <c r="E337" s="116" t="s">
        <v>2</v>
      </c>
      <c r="F337" s="116" t="s">
        <v>77</v>
      </c>
      <c r="G337" s="118" t="s">
        <v>279</v>
      </c>
      <c r="H337" s="123">
        <v>1.2523453870194465</v>
      </c>
    </row>
    <row r="338" spans="3:8">
      <c r="C338" s="116" t="s">
        <v>744</v>
      </c>
      <c r="D338" s="116" t="s">
        <v>746</v>
      </c>
      <c r="E338" s="116" t="s">
        <v>2</v>
      </c>
      <c r="F338" s="116" t="s">
        <v>77</v>
      </c>
      <c r="G338" s="118" t="s">
        <v>280</v>
      </c>
      <c r="H338" s="123">
        <v>4.0123198151246138</v>
      </c>
    </row>
    <row r="339" spans="3:8">
      <c r="C339" s="116" t="s">
        <v>744</v>
      </c>
      <c r="D339" s="116" t="s">
        <v>746</v>
      </c>
      <c r="E339" s="116" t="s">
        <v>3</v>
      </c>
      <c r="F339" s="116" t="s">
        <v>78</v>
      </c>
      <c r="G339" s="118" t="s">
        <v>281</v>
      </c>
      <c r="H339" s="123">
        <v>6.5228291547263533</v>
      </c>
    </row>
    <row r="340" spans="3:8">
      <c r="C340" s="116" t="s">
        <v>744</v>
      </c>
      <c r="D340" s="116" t="s">
        <v>746</v>
      </c>
      <c r="E340" s="116" t="s">
        <v>3</v>
      </c>
      <c r="F340" s="116" t="s">
        <v>78</v>
      </c>
      <c r="G340" s="118" t="s">
        <v>282</v>
      </c>
      <c r="H340" s="123">
        <v>275.39954676237738</v>
      </c>
    </row>
    <row r="341" spans="3:8">
      <c r="C341" s="116" t="s">
        <v>744</v>
      </c>
      <c r="D341" s="116" t="s">
        <v>746</v>
      </c>
      <c r="E341" s="116" t="s">
        <v>4</v>
      </c>
      <c r="F341" s="116" t="s">
        <v>79</v>
      </c>
      <c r="G341" s="118" t="s">
        <v>283</v>
      </c>
      <c r="H341" s="123">
        <v>120.30079390428631</v>
      </c>
    </row>
    <row r="342" spans="3:8">
      <c r="C342" s="116" t="s">
        <v>744</v>
      </c>
      <c r="D342" s="116" t="s">
        <v>746</v>
      </c>
      <c r="E342" s="116" t="s">
        <v>4</v>
      </c>
      <c r="F342" s="116" t="s">
        <v>79</v>
      </c>
      <c r="G342" s="118" t="s">
        <v>284</v>
      </c>
      <c r="H342" s="123">
        <v>73.205647628347805</v>
      </c>
    </row>
    <row r="343" spans="3:8">
      <c r="C343" s="116" t="s">
        <v>744</v>
      </c>
      <c r="D343" s="116" t="s">
        <v>746</v>
      </c>
      <c r="E343" s="116" t="s">
        <v>4</v>
      </c>
      <c r="F343" s="116" t="s">
        <v>80</v>
      </c>
      <c r="G343" s="118" t="s">
        <v>285</v>
      </c>
      <c r="H343" s="123">
        <v>27.439455941185606</v>
      </c>
    </row>
    <row r="344" spans="3:8">
      <c r="C344" s="116" t="s">
        <v>744</v>
      </c>
      <c r="D344" s="116" t="s">
        <v>746</v>
      </c>
      <c r="E344" s="116" t="s">
        <v>4</v>
      </c>
      <c r="F344" s="116" t="s">
        <v>80</v>
      </c>
      <c r="G344" s="118" t="s">
        <v>286</v>
      </c>
      <c r="H344" s="123">
        <v>38.688945308610847</v>
      </c>
    </row>
    <row r="345" spans="3:8">
      <c r="C345" s="116" t="s">
        <v>744</v>
      </c>
      <c r="D345" s="116" t="s">
        <v>746</v>
      </c>
      <c r="E345" s="116" t="s">
        <v>4</v>
      </c>
      <c r="F345" s="116" t="s">
        <v>81</v>
      </c>
      <c r="G345" s="118" t="s">
        <v>287</v>
      </c>
      <c r="H345" s="123">
        <v>86.188608199398047</v>
      </c>
    </row>
    <row r="346" spans="3:8">
      <c r="C346" s="116" t="s">
        <v>744</v>
      </c>
      <c r="D346" s="116" t="s">
        <v>746</v>
      </c>
      <c r="E346" s="116" t="s">
        <v>4</v>
      </c>
      <c r="F346" s="116" t="s">
        <v>81</v>
      </c>
      <c r="G346" s="118" t="s">
        <v>288</v>
      </c>
      <c r="H346" s="123">
        <v>13.442296213379253</v>
      </c>
    </row>
    <row r="347" spans="3:8">
      <c r="C347" s="116" t="s">
        <v>744</v>
      </c>
      <c r="D347" s="116" t="s">
        <v>746</v>
      </c>
      <c r="E347" s="116" t="s">
        <v>4</v>
      </c>
      <c r="F347" s="116" t="s">
        <v>82</v>
      </c>
      <c r="G347" s="118" t="s">
        <v>289</v>
      </c>
      <c r="H347" s="123">
        <v>6.8467167822863138</v>
      </c>
    </row>
    <row r="348" spans="3:8">
      <c r="C348" s="116" t="s">
        <v>744</v>
      </c>
      <c r="D348" s="116" t="s">
        <v>746</v>
      </c>
      <c r="E348" s="116" t="s">
        <v>4</v>
      </c>
      <c r="F348" s="116" t="s">
        <v>82</v>
      </c>
      <c r="G348" s="118" t="s">
        <v>290</v>
      </c>
      <c r="H348" s="123">
        <v>0.68944930904369828</v>
      </c>
    </row>
    <row r="349" spans="3:8">
      <c r="C349" s="116" t="s">
        <v>744</v>
      </c>
      <c r="D349" s="116" t="s">
        <v>746</v>
      </c>
      <c r="E349" s="116" t="s">
        <v>4</v>
      </c>
      <c r="F349" s="116" t="s">
        <v>83</v>
      </c>
      <c r="G349" s="118" t="s">
        <v>291</v>
      </c>
      <c r="H349" s="123">
        <v>78.15604883095709</v>
      </c>
    </row>
    <row r="350" spans="3:8">
      <c r="C350" s="116" t="s">
        <v>744</v>
      </c>
      <c r="D350" s="116" t="s">
        <v>746</v>
      </c>
      <c r="E350" s="116" t="s">
        <v>4</v>
      </c>
      <c r="F350" s="116" t="s">
        <v>83</v>
      </c>
      <c r="G350" s="118" t="s">
        <v>292</v>
      </c>
      <c r="H350" s="123">
        <v>5.3644252715645822</v>
      </c>
    </row>
    <row r="351" spans="3:8">
      <c r="C351" s="116" t="s">
        <v>744</v>
      </c>
      <c r="D351" s="116" t="s">
        <v>746</v>
      </c>
      <c r="E351" s="116" t="s">
        <v>4</v>
      </c>
      <c r="F351" s="116" t="s">
        <v>84</v>
      </c>
      <c r="G351" s="118" t="s">
        <v>293</v>
      </c>
      <c r="H351" s="123">
        <v>38.674051224556514</v>
      </c>
    </row>
    <row r="352" spans="3:8">
      <c r="C352" s="116" t="s">
        <v>744</v>
      </c>
      <c r="D352" s="116" t="s">
        <v>746</v>
      </c>
      <c r="E352" s="116" t="s">
        <v>4</v>
      </c>
      <c r="F352" s="116" t="s">
        <v>84</v>
      </c>
      <c r="G352" s="118" t="s">
        <v>294</v>
      </c>
      <c r="H352" s="123">
        <v>19.811296252986175</v>
      </c>
    </row>
    <row r="353" spans="3:8">
      <c r="C353" s="116" t="s">
        <v>744</v>
      </c>
      <c r="D353" s="116" t="s">
        <v>746</v>
      </c>
      <c r="E353" s="116" t="s">
        <v>4</v>
      </c>
      <c r="F353" s="116" t="s">
        <v>84</v>
      </c>
      <c r="G353" s="118" t="s">
        <v>295</v>
      </c>
      <c r="H353" s="123">
        <v>48.471271000598435</v>
      </c>
    </row>
    <row r="354" spans="3:8">
      <c r="C354" s="116" t="s">
        <v>744</v>
      </c>
      <c r="D354" s="116" t="s">
        <v>746</v>
      </c>
      <c r="E354" s="116" t="s">
        <v>4</v>
      </c>
      <c r="F354" s="116" t="s">
        <v>85</v>
      </c>
      <c r="G354" s="118" t="s">
        <v>296</v>
      </c>
      <c r="H354" s="123">
        <v>20.555551775167412</v>
      </c>
    </row>
    <row r="355" spans="3:8">
      <c r="C355" s="116" t="s">
        <v>744</v>
      </c>
      <c r="D355" s="116" t="s">
        <v>746</v>
      </c>
      <c r="E355" s="116" t="s">
        <v>4</v>
      </c>
      <c r="F355" s="116" t="s">
        <v>86</v>
      </c>
      <c r="G355" s="118" t="s">
        <v>297</v>
      </c>
      <c r="H355" s="123">
        <v>3.2303466775440826</v>
      </c>
    </row>
    <row r="356" spans="3:8">
      <c r="C356" s="116" t="s">
        <v>744</v>
      </c>
      <c r="D356" s="116" t="s">
        <v>746</v>
      </c>
      <c r="E356" s="116" t="s">
        <v>4</v>
      </c>
      <c r="F356" s="116" t="s">
        <v>86</v>
      </c>
      <c r="G356" s="118" t="s">
        <v>298</v>
      </c>
      <c r="H356" s="123">
        <v>18.560556238251642</v>
      </c>
    </row>
    <row r="357" spans="3:8">
      <c r="C357" s="116" t="s">
        <v>744</v>
      </c>
      <c r="D357" s="116" t="s">
        <v>746</v>
      </c>
      <c r="E357" s="116" t="s">
        <v>4</v>
      </c>
      <c r="F357" s="116" t="s">
        <v>86</v>
      </c>
      <c r="G357" s="118" t="s">
        <v>299</v>
      </c>
      <c r="H357" s="123">
        <v>27.395021147613704</v>
      </c>
    </row>
    <row r="358" spans="3:8">
      <c r="C358" s="116" t="s">
        <v>744</v>
      </c>
      <c r="D358" s="116" t="s">
        <v>746</v>
      </c>
      <c r="E358" s="116" t="s">
        <v>4</v>
      </c>
      <c r="F358" s="116" t="s">
        <v>87</v>
      </c>
      <c r="G358" s="118" t="s">
        <v>300</v>
      </c>
      <c r="H358" s="123">
        <v>29.379851465650006</v>
      </c>
    </row>
    <row r="359" spans="3:8">
      <c r="C359" s="116" t="s">
        <v>744</v>
      </c>
      <c r="D359" s="116" t="s">
        <v>746</v>
      </c>
      <c r="E359" s="116" t="s">
        <v>4</v>
      </c>
      <c r="F359" s="116" t="s">
        <v>87</v>
      </c>
      <c r="G359" s="118" t="s">
        <v>301</v>
      </c>
      <c r="H359" s="123">
        <v>8.889135917037013</v>
      </c>
    </row>
    <row r="360" spans="3:8">
      <c r="C360" s="116" t="s">
        <v>744</v>
      </c>
      <c r="D360" s="116" t="s">
        <v>746</v>
      </c>
      <c r="E360" s="116" t="s">
        <v>4</v>
      </c>
      <c r="F360" s="116" t="s">
        <v>87</v>
      </c>
      <c r="G360" s="118" t="s">
        <v>302</v>
      </c>
      <c r="H360" s="123">
        <v>0.13996930711067287</v>
      </c>
    </row>
    <row r="361" spans="3:8">
      <c r="C361" s="116" t="s">
        <v>744</v>
      </c>
      <c r="D361" s="116" t="s">
        <v>746</v>
      </c>
      <c r="E361" s="116" t="s">
        <v>4</v>
      </c>
      <c r="F361" s="116" t="s">
        <v>88</v>
      </c>
      <c r="G361" s="118" t="s">
        <v>303</v>
      </c>
      <c r="H361" s="123">
        <v>23.681016474264389</v>
      </c>
    </row>
    <row r="362" spans="3:8">
      <c r="C362" s="116" t="s">
        <v>744</v>
      </c>
      <c r="D362" s="116" t="s">
        <v>746</v>
      </c>
      <c r="E362" s="116" t="s">
        <v>4</v>
      </c>
      <c r="F362" s="116" t="s">
        <v>88</v>
      </c>
      <c r="G362" s="118" t="s">
        <v>304</v>
      </c>
      <c r="H362" s="123">
        <v>6.2945840896508853</v>
      </c>
    </row>
    <row r="363" spans="3:8">
      <c r="C363" s="116" t="s">
        <v>744</v>
      </c>
      <c r="D363" s="116" t="s">
        <v>746</v>
      </c>
      <c r="E363" s="116" t="s">
        <v>4</v>
      </c>
      <c r="F363" s="116" t="s">
        <v>89</v>
      </c>
      <c r="G363" s="118" t="s">
        <v>305</v>
      </c>
      <c r="H363" s="123">
        <v>96.363417759348835</v>
      </c>
    </row>
    <row r="364" spans="3:8">
      <c r="C364" s="116" t="s">
        <v>744</v>
      </c>
      <c r="D364" s="116" t="s">
        <v>746</v>
      </c>
      <c r="E364" s="116" t="s">
        <v>4</v>
      </c>
      <c r="F364" s="116" t="s">
        <v>89</v>
      </c>
      <c r="G364" s="118" t="s">
        <v>306</v>
      </c>
      <c r="H364" s="123">
        <v>8.7133473370097949</v>
      </c>
    </row>
    <row r="365" spans="3:8">
      <c r="C365" s="116" t="s">
        <v>744</v>
      </c>
      <c r="D365" s="116" t="s">
        <v>746</v>
      </c>
      <c r="E365" s="116" t="s">
        <v>4</v>
      </c>
      <c r="F365" s="116" t="s">
        <v>89</v>
      </c>
      <c r="G365" s="118" t="s">
        <v>307</v>
      </c>
      <c r="H365" s="123">
        <v>5.4888543102591184E-2</v>
      </c>
    </row>
    <row r="366" spans="3:8">
      <c r="C366" s="116" t="s">
        <v>744</v>
      </c>
      <c r="D366" s="116" t="s">
        <v>746</v>
      </c>
      <c r="E366" s="116" t="s">
        <v>4</v>
      </c>
      <c r="F366" s="116" t="s">
        <v>90</v>
      </c>
      <c r="G366" s="118" t="s">
        <v>308</v>
      </c>
      <c r="H366" s="123">
        <v>0.22730200587814148</v>
      </c>
    </row>
    <row r="367" spans="3:8">
      <c r="C367" s="116" t="s">
        <v>744</v>
      </c>
      <c r="D367" s="116" t="s">
        <v>746</v>
      </c>
      <c r="E367" s="116" t="s">
        <v>4</v>
      </c>
      <c r="F367" s="116" t="s">
        <v>90</v>
      </c>
      <c r="G367" s="118" t="s">
        <v>309</v>
      </c>
      <c r="H367" s="123">
        <v>348.60069906488678</v>
      </c>
    </row>
    <row r="368" spans="3:8">
      <c r="C368" s="116" t="s">
        <v>744</v>
      </c>
      <c r="D368" s="116" t="s">
        <v>746</v>
      </c>
      <c r="E368" s="116" t="s">
        <v>4</v>
      </c>
      <c r="F368" s="116" t="s">
        <v>90</v>
      </c>
      <c r="G368" s="118" t="s">
        <v>310</v>
      </c>
      <c r="H368" s="123">
        <v>23.261709356077365</v>
      </c>
    </row>
    <row r="369" spans="3:8">
      <c r="C369" s="116" t="s">
        <v>744</v>
      </c>
      <c r="D369" s="116" t="s">
        <v>746</v>
      </c>
      <c r="E369" s="116" t="s">
        <v>4</v>
      </c>
      <c r="F369" s="116" t="s">
        <v>91</v>
      </c>
      <c r="G369" s="118" t="s">
        <v>311</v>
      </c>
      <c r="H369" s="123">
        <v>13.886754722057153</v>
      </c>
    </row>
    <row r="370" spans="3:8">
      <c r="C370" s="116" t="s">
        <v>744</v>
      </c>
      <c r="D370" s="116" t="s">
        <v>746</v>
      </c>
      <c r="E370" s="116" t="s">
        <v>4</v>
      </c>
      <c r="F370" s="116" t="s">
        <v>91</v>
      </c>
      <c r="G370" s="118" t="s">
        <v>312</v>
      </c>
      <c r="H370" s="123">
        <v>115.18461366475209</v>
      </c>
    </row>
    <row r="371" spans="3:8">
      <c r="C371" s="116" t="s">
        <v>744</v>
      </c>
      <c r="D371" s="116" t="s">
        <v>746</v>
      </c>
      <c r="E371" s="116" t="s">
        <v>4</v>
      </c>
      <c r="F371" s="116" t="s">
        <v>91</v>
      </c>
      <c r="G371" s="118" t="s">
        <v>313</v>
      </c>
      <c r="H371" s="123">
        <v>21.998437597179706</v>
      </c>
    </row>
    <row r="372" spans="3:8">
      <c r="C372" s="116" t="s">
        <v>744</v>
      </c>
      <c r="D372" s="116" t="s">
        <v>746</v>
      </c>
      <c r="E372" s="116" t="s">
        <v>4</v>
      </c>
      <c r="F372" s="116" t="s">
        <v>91</v>
      </c>
      <c r="G372" s="118" t="s">
        <v>314</v>
      </c>
      <c r="H372" s="123">
        <v>58.13902873630402</v>
      </c>
    </row>
    <row r="373" spans="3:8">
      <c r="C373" s="116" t="s">
        <v>744</v>
      </c>
      <c r="D373" s="116" t="s">
        <v>746</v>
      </c>
      <c r="E373" s="116" t="s">
        <v>5</v>
      </c>
      <c r="F373" s="116" t="s">
        <v>92</v>
      </c>
      <c r="G373" s="118" t="s">
        <v>315</v>
      </c>
      <c r="H373" s="123">
        <v>407.6334945584648</v>
      </c>
    </row>
    <row r="374" spans="3:8">
      <c r="C374" s="116" t="s">
        <v>744</v>
      </c>
      <c r="D374" s="116" t="s">
        <v>746</v>
      </c>
      <c r="E374" s="116" t="s">
        <v>5</v>
      </c>
      <c r="F374" s="116" t="s">
        <v>92</v>
      </c>
      <c r="G374" s="118" t="s">
        <v>316</v>
      </c>
      <c r="H374" s="123">
        <v>228.62342515633898</v>
      </c>
    </row>
    <row r="375" spans="3:8">
      <c r="C375" s="116" t="s">
        <v>744</v>
      </c>
      <c r="D375" s="116" t="s">
        <v>746</v>
      </c>
      <c r="E375" s="116" t="s">
        <v>5</v>
      </c>
      <c r="F375" s="116" t="s">
        <v>92</v>
      </c>
      <c r="G375" s="118" t="s">
        <v>317</v>
      </c>
      <c r="H375" s="123">
        <v>12.741946253540954</v>
      </c>
    </row>
    <row r="376" spans="3:8">
      <c r="C376" s="116" t="s">
        <v>744</v>
      </c>
      <c r="D376" s="116" t="s">
        <v>746</v>
      </c>
      <c r="E376" s="116" t="s">
        <v>5</v>
      </c>
      <c r="F376" s="116" t="s">
        <v>93</v>
      </c>
      <c r="G376" s="118" t="s">
        <v>318</v>
      </c>
      <c r="H376" s="123">
        <v>132.15222007417114</v>
      </c>
    </row>
    <row r="377" spans="3:8">
      <c r="C377" s="116" t="s">
        <v>744</v>
      </c>
      <c r="D377" s="116" t="s">
        <v>746</v>
      </c>
      <c r="E377" s="116" t="s">
        <v>5</v>
      </c>
      <c r="F377" s="116" t="s">
        <v>93</v>
      </c>
      <c r="G377" s="118" t="s">
        <v>319</v>
      </c>
      <c r="H377" s="123">
        <v>28.054166755392558</v>
      </c>
    </row>
    <row r="378" spans="3:8">
      <c r="C378" s="116" t="s">
        <v>744</v>
      </c>
      <c r="D378" s="116" t="s">
        <v>746</v>
      </c>
      <c r="E378" s="116" t="s">
        <v>5</v>
      </c>
      <c r="F378" s="116" t="s">
        <v>93</v>
      </c>
      <c r="G378" s="118" t="s">
        <v>320</v>
      </c>
      <c r="H378" s="123">
        <v>485.98802920279962</v>
      </c>
    </row>
    <row r="379" spans="3:8">
      <c r="C379" s="116" t="s">
        <v>744</v>
      </c>
      <c r="D379" s="116" t="s">
        <v>746</v>
      </c>
      <c r="E379" s="116" t="s">
        <v>5</v>
      </c>
      <c r="F379" s="116" t="s">
        <v>93</v>
      </c>
      <c r="G379" s="118" t="s">
        <v>321</v>
      </c>
      <c r="H379" s="123">
        <v>172.23944195156611</v>
      </c>
    </row>
    <row r="380" spans="3:8">
      <c r="C380" s="116" t="s">
        <v>744</v>
      </c>
      <c r="D380" s="116" t="s">
        <v>746</v>
      </c>
      <c r="E380" s="116" t="s">
        <v>5</v>
      </c>
      <c r="F380" s="116" t="s">
        <v>93</v>
      </c>
      <c r="G380" s="118" t="s">
        <v>322</v>
      </c>
      <c r="H380" s="123">
        <v>118.90639873390158</v>
      </c>
    </row>
    <row r="381" spans="3:8">
      <c r="C381" s="116" t="s">
        <v>744</v>
      </c>
      <c r="D381" s="116" t="s">
        <v>746</v>
      </c>
      <c r="E381" s="116" t="s">
        <v>5</v>
      </c>
      <c r="F381" s="116" t="s">
        <v>93</v>
      </c>
      <c r="G381" s="118" t="s">
        <v>323</v>
      </c>
      <c r="H381" s="123">
        <v>13.79015726128001</v>
      </c>
    </row>
    <row r="382" spans="3:8">
      <c r="C382" s="116" t="s">
        <v>744</v>
      </c>
      <c r="D382" s="116" t="s">
        <v>746</v>
      </c>
      <c r="E382" s="116" t="s">
        <v>5</v>
      </c>
      <c r="F382" s="116" t="s">
        <v>94</v>
      </c>
      <c r="G382" s="118" t="s">
        <v>324</v>
      </c>
      <c r="H382" s="123">
        <v>316.07097067907449</v>
      </c>
    </row>
    <row r="383" spans="3:8">
      <c r="C383" s="116" t="s">
        <v>744</v>
      </c>
      <c r="D383" s="116" t="s">
        <v>746</v>
      </c>
      <c r="E383" s="116" t="s">
        <v>5</v>
      </c>
      <c r="F383" s="116" t="s">
        <v>94</v>
      </c>
      <c r="G383" s="118" t="s">
        <v>325</v>
      </c>
      <c r="H383" s="123">
        <v>256.38287809435712</v>
      </c>
    </row>
    <row r="384" spans="3:8">
      <c r="C384" s="116" t="s">
        <v>744</v>
      </c>
      <c r="D384" s="116" t="s">
        <v>746</v>
      </c>
      <c r="E384" s="116" t="s">
        <v>5</v>
      </c>
      <c r="F384" s="116" t="s">
        <v>94</v>
      </c>
      <c r="G384" s="118" t="s">
        <v>326</v>
      </c>
      <c r="H384" s="123">
        <v>100.09613522857136</v>
      </c>
    </row>
    <row r="385" spans="3:8">
      <c r="C385" s="116" t="s">
        <v>744</v>
      </c>
      <c r="D385" s="116" t="s">
        <v>746</v>
      </c>
      <c r="E385" s="116" t="s">
        <v>5</v>
      </c>
      <c r="F385" s="116" t="s">
        <v>95</v>
      </c>
      <c r="G385" s="118" t="s">
        <v>327</v>
      </c>
      <c r="H385" s="123">
        <v>0.3395761842257537</v>
      </c>
    </row>
    <row r="386" spans="3:8">
      <c r="C386" s="116" t="s">
        <v>744</v>
      </c>
      <c r="D386" s="116" t="s">
        <v>746</v>
      </c>
      <c r="E386" s="116" t="s">
        <v>5</v>
      </c>
      <c r="F386" s="116" t="s">
        <v>95</v>
      </c>
      <c r="G386" s="118" t="s">
        <v>328</v>
      </c>
      <c r="H386" s="123">
        <v>1.4985467222439313</v>
      </c>
    </row>
    <row r="387" spans="3:8">
      <c r="C387" s="116" t="s">
        <v>744</v>
      </c>
      <c r="D387" s="116" t="s">
        <v>746</v>
      </c>
      <c r="E387" s="116" t="s">
        <v>5</v>
      </c>
      <c r="F387" s="116" t="s">
        <v>95</v>
      </c>
      <c r="G387" s="118" t="s">
        <v>329</v>
      </c>
      <c r="H387" s="123">
        <v>21.580687426341356</v>
      </c>
    </row>
    <row r="388" spans="3:8">
      <c r="C388" s="116" t="s">
        <v>744</v>
      </c>
      <c r="D388" s="116" t="s">
        <v>746</v>
      </c>
      <c r="E388" s="116" t="s">
        <v>5</v>
      </c>
      <c r="F388" s="116" t="s">
        <v>95</v>
      </c>
      <c r="G388" s="118" t="s">
        <v>330</v>
      </c>
      <c r="H388" s="123">
        <v>1.274222146227636</v>
      </c>
    </row>
    <row r="389" spans="3:8">
      <c r="C389" s="116" t="s">
        <v>744</v>
      </c>
      <c r="D389" s="116" t="s">
        <v>746</v>
      </c>
      <c r="E389" s="116" t="s">
        <v>5</v>
      </c>
      <c r="F389" s="116" t="s">
        <v>96</v>
      </c>
      <c r="G389" s="118" t="s">
        <v>331</v>
      </c>
      <c r="H389" s="123">
        <v>4.9744903695517682</v>
      </c>
    </row>
    <row r="390" spans="3:8">
      <c r="C390" s="116" t="s">
        <v>744</v>
      </c>
      <c r="D390" s="116" t="s">
        <v>746</v>
      </c>
      <c r="E390" s="116" t="s">
        <v>5</v>
      </c>
      <c r="F390" s="116" t="s">
        <v>96</v>
      </c>
      <c r="G390" s="118" t="s">
        <v>332</v>
      </c>
      <c r="H390" s="123">
        <v>227.2795399428966</v>
      </c>
    </row>
    <row r="391" spans="3:8">
      <c r="C391" s="116" t="s">
        <v>744</v>
      </c>
      <c r="D391" s="116" t="s">
        <v>746</v>
      </c>
      <c r="E391" s="116" t="s">
        <v>1</v>
      </c>
      <c r="F391" s="116" t="s">
        <v>97</v>
      </c>
      <c r="G391" s="118" t="s">
        <v>333</v>
      </c>
      <c r="H391" s="123">
        <v>59.770899163573695</v>
      </c>
    </row>
    <row r="392" spans="3:8">
      <c r="C392" s="116" t="s">
        <v>744</v>
      </c>
      <c r="D392" s="116" t="s">
        <v>746</v>
      </c>
      <c r="E392" s="116" t="s">
        <v>1</v>
      </c>
      <c r="F392" s="116" t="s">
        <v>98</v>
      </c>
      <c r="G392" s="118" t="s">
        <v>334</v>
      </c>
      <c r="H392" s="123">
        <v>16.483310135387232</v>
      </c>
    </row>
    <row r="393" spans="3:8">
      <c r="C393" s="116" t="s">
        <v>744</v>
      </c>
      <c r="D393" s="116" t="s">
        <v>746</v>
      </c>
      <c r="E393" s="116" t="s">
        <v>1</v>
      </c>
      <c r="F393" s="116" t="s">
        <v>99</v>
      </c>
      <c r="G393" s="118" t="s">
        <v>335</v>
      </c>
      <c r="H393" s="123">
        <v>111.16976386449393</v>
      </c>
    </row>
    <row r="394" spans="3:8">
      <c r="C394" s="116" t="s">
        <v>744</v>
      </c>
      <c r="D394" s="116" t="s">
        <v>746</v>
      </c>
      <c r="E394" s="116" t="s">
        <v>1</v>
      </c>
      <c r="F394" s="116" t="s">
        <v>100</v>
      </c>
      <c r="G394" s="118" t="s">
        <v>336</v>
      </c>
      <c r="H394" s="123">
        <v>49.138473586912454</v>
      </c>
    </row>
    <row r="395" spans="3:8">
      <c r="C395" s="116" t="s">
        <v>744</v>
      </c>
      <c r="D395" s="116" t="s">
        <v>746</v>
      </c>
      <c r="E395" s="116" t="s">
        <v>1</v>
      </c>
      <c r="F395" s="116" t="s">
        <v>100</v>
      </c>
      <c r="G395" s="118" t="s">
        <v>337</v>
      </c>
      <c r="H395" s="123">
        <v>72.382168302675254</v>
      </c>
    </row>
    <row r="396" spans="3:8">
      <c r="C396" s="116" t="s">
        <v>744</v>
      </c>
      <c r="D396" s="116" t="s">
        <v>746</v>
      </c>
      <c r="E396" s="116" t="s">
        <v>1</v>
      </c>
      <c r="F396" s="116" t="s">
        <v>101</v>
      </c>
      <c r="G396" s="118" t="s">
        <v>338</v>
      </c>
      <c r="H396" s="123">
        <v>15.89204992314783</v>
      </c>
    </row>
    <row r="397" spans="3:8">
      <c r="C397" s="116" t="s">
        <v>744</v>
      </c>
      <c r="D397" s="116" t="s">
        <v>746</v>
      </c>
      <c r="E397" s="116" t="s">
        <v>1</v>
      </c>
      <c r="F397" s="116" t="s">
        <v>101</v>
      </c>
      <c r="G397" s="118" t="s">
        <v>339</v>
      </c>
      <c r="H397" s="123">
        <v>1.586505836075206</v>
      </c>
    </row>
    <row r="398" spans="3:8">
      <c r="C398" s="116" t="s">
        <v>744</v>
      </c>
      <c r="D398" s="116" t="s">
        <v>746</v>
      </c>
      <c r="E398" s="116" t="s">
        <v>1</v>
      </c>
      <c r="F398" s="116" t="s">
        <v>101</v>
      </c>
      <c r="G398" s="118" t="s">
        <v>340</v>
      </c>
      <c r="H398" s="123">
        <v>116.13211437380903</v>
      </c>
    </row>
    <row r="399" spans="3:8">
      <c r="C399" s="116" t="s">
        <v>744</v>
      </c>
      <c r="D399" s="116" t="s">
        <v>746</v>
      </c>
      <c r="E399" s="116" t="s">
        <v>1</v>
      </c>
      <c r="F399" s="116" t="s">
        <v>102</v>
      </c>
      <c r="G399" s="118" t="s">
        <v>341</v>
      </c>
      <c r="H399" s="123">
        <v>61.456529973451815</v>
      </c>
    </row>
    <row r="400" spans="3:8">
      <c r="C400" s="116" t="s">
        <v>744</v>
      </c>
      <c r="D400" s="116" t="s">
        <v>746</v>
      </c>
      <c r="E400" s="116" t="s">
        <v>1</v>
      </c>
      <c r="F400" s="116" t="s">
        <v>102</v>
      </c>
      <c r="G400" s="118" t="s">
        <v>342</v>
      </c>
      <c r="H400" s="123">
        <v>201.67671988418462</v>
      </c>
    </row>
    <row r="401" spans="3:8">
      <c r="C401" s="116" t="s">
        <v>744</v>
      </c>
      <c r="D401" s="116" t="s">
        <v>746</v>
      </c>
      <c r="E401" s="116" t="s">
        <v>1</v>
      </c>
      <c r="F401" s="116" t="s">
        <v>103</v>
      </c>
      <c r="G401" s="118" t="s">
        <v>343</v>
      </c>
      <c r="H401" s="123">
        <v>629.3326480950534</v>
      </c>
    </row>
    <row r="402" spans="3:8">
      <c r="C402" s="116" t="s">
        <v>744</v>
      </c>
      <c r="D402" s="116" t="s">
        <v>746</v>
      </c>
      <c r="E402" s="116" t="s">
        <v>1</v>
      </c>
      <c r="F402" s="116" t="s">
        <v>104</v>
      </c>
      <c r="G402" s="118" t="s">
        <v>344</v>
      </c>
      <c r="H402" s="123">
        <v>724.2444650729617</v>
      </c>
    </row>
    <row r="403" spans="3:8">
      <c r="C403" s="116" t="s">
        <v>744</v>
      </c>
      <c r="D403" s="116" t="s">
        <v>746</v>
      </c>
      <c r="E403" s="116" t="s">
        <v>1</v>
      </c>
      <c r="F403" s="116" t="s">
        <v>105</v>
      </c>
      <c r="G403" s="118" t="s">
        <v>345</v>
      </c>
      <c r="H403" s="123">
        <v>3.5985115617853567</v>
      </c>
    </row>
    <row r="404" spans="3:8">
      <c r="C404" s="116" t="s">
        <v>744</v>
      </c>
      <c r="D404" s="116" t="s">
        <v>746</v>
      </c>
      <c r="E404" s="116" t="s">
        <v>13</v>
      </c>
      <c r="F404" s="116" t="s">
        <v>18</v>
      </c>
      <c r="G404" s="118" t="s">
        <v>107</v>
      </c>
      <c r="H404" s="123">
        <v>0.78923089422968351</v>
      </c>
    </row>
    <row r="405" spans="3:8" hidden="1">
      <c r="C405" s="116" t="s">
        <v>744</v>
      </c>
      <c r="D405" s="116" t="s">
        <v>746</v>
      </c>
      <c r="E405" s="118" t="s">
        <v>6</v>
      </c>
      <c r="F405" s="116"/>
      <c r="G405" s="116"/>
      <c r="H405" s="123">
        <v>3521.2804251974726</v>
      </c>
    </row>
    <row r="406" spans="3:8" hidden="1">
      <c r="C406" s="116" t="s">
        <v>744</v>
      </c>
      <c r="D406" s="116" t="s">
        <v>746</v>
      </c>
      <c r="E406" s="118" t="s">
        <v>10</v>
      </c>
      <c r="F406" s="116"/>
      <c r="G406" s="116"/>
      <c r="H406" s="123">
        <v>196.20397707176033</v>
      </c>
    </row>
    <row r="407" spans="3:8" hidden="1">
      <c r="C407" s="116" t="s">
        <v>744</v>
      </c>
      <c r="D407" s="116" t="s">
        <v>746</v>
      </c>
      <c r="E407" s="118" t="s">
        <v>11</v>
      </c>
      <c r="F407" s="116"/>
      <c r="G407" s="116"/>
      <c r="H407" s="123">
        <v>2503.5489932021405</v>
      </c>
    </row>
    <row r="408" spans="3:8" hidden="1">
      <c r="C408" s="116" t="s">
        <v>744</v>
      </c>
      <c r="D408" s="116" t="s">
        <v>746</v>
      </c>
      <c r="E408" s="118" t="s">
        <v>14</v>
      </c>
      <c r="F408" s="116"/>
      <c r="G408" s="116"/>
      <c r="H408" s="123">
        <v>197.18011424660105</v>
      </c>
    </row>
    <row r="409" spans="3:8" hidden="1">
      <c r="C409" s="116" t="s">
        <v>744</v>
      </c>
      <c r="D409" s="116" t="s">
        <v>746</v>
      </c>
      <c r="E409" s="118" t="s">
        <v>9</v>
      </c>
      <c r="F409" s="116"/>
      <c r="G409" s="116"/>
      <c r="H409" s="123">
        <v>1521.2677797574913</v>
      </c>
    </row>
    <row r="410" spans="3:8" hidden="1">
      <c r="C410" s="116" t="s">
        <v>744</v>
      </c>
      <c r="D410" s="116" t="s">
        <v>746</v>
      </c>
      <c r="E410" s="118" t="s">
        <v>8</v>
      </c>
      <c r="F410" s="116"/>
      <c r="G410" s="116"/>
      <c r="H410" s="123">
        <v>4250.235752030193</v>
      </c>
    </row>
    <row r="411" spans="3:8" hidden="1">
      <c r="C411" s="116" t="s">
        <v>744</v>
      </c>
      <c r="D411" s="116" t="s">
        <v>746</v>
      </c>
      <c r="E411" s="118" t="s">
        <v>15</v>
      </c>
      <c r="F411" s="116"/>
      <c r="G411" s="116"/>
      <c r="H411" s="123">
        <v>1545.1653810419409</v>
      </c>
    </row>
    <row r="412" spans="3:8" hidden="1">
      <c r="C412" s="116" t="s">
        <v>744</v>
      </c>
      <c r="D412" s="116" t="s">
        <v>746</v>
      </c>
      <c r="E412" s="118" t="s">
        <v>7</v>
      </c>
      <c r="F412" s="116"/>
      <c r="G412" s="116"/>
      <c r="H412" s="123">
        <v>1655.3842669958194</v>
      </c>
    </row>
    <row r="413" spans="3:8" hidden="1">
      <c r="C413" s="116" t="s">
        <v>744</v>
      </c>
      <c r="D413" s="116" t="s">
        <v>746</v>
      </c>
      <c r="E413" s="118" t="s">
        <v>12</v>
      </c>
      <c r="F413" s="116"/>
      <c r="G413" s="116"/>
      <c r="H413" s="123">
        <v>323.21264361278651</v>
      </c>
    </row>
    <row r="414" spans="3:8" hidden="1">
      <c r="C414" s="116" t="s">
        <v>744</v>
      </c>
      <c r="D414" s="116" t="s">
        <v>746</v>
      </c>
      <c r="E414" s="118" t="s">
        <v>2</v>
      </c>
      <c r="F414" s="116"/>
      <c r="G414" s="116"/>
      <c r="H414" s="123">
        <v>316.76346572938843</v>
      </c>
    </row>
    <row r="415" spans="3:8" hidden="1">
      <c r="C415" s="116" t="s">
        <v>744</v>
      </c>
      <c r="D415" s="116" t="s">
        <v>746</v>
      </c>
      <c r="E415" s="118" t="s">
        <v>3</v>
      </c>
      <c r="F415" s="116"/>
      <c r="G415" s="116"/>
      <c r="H415" s="123">
        <v>281.92237591710347</v>
      </c>
    </row>
    <row r="416" spans="3:8" hidden="1">
      <c r="C416" s="116" t="s">
        <v>744</v>
      </c>
      <c r="D416" s="116" t="s">
        <v>746</v>
      </c>
      <c r="E416" s="118" t="s">
        <v>1</v>
      </c>
      <c r="F416" s="116"/>
      <c r="G416" s="116"/>
      <c r="H416" s="123">
        <v>2062.8641597735182</v>
      </c>
    </row>
    <row r="417" spans="3:8" hidden="1">
      <c r="C417" s="116" t="s">
        <v>744</v>
      </c>
      <c r="D417" s="116" t="s">
        <v>746</v>
      </c>
      <c r="E417" s="118" t="s">
        <v>4</v>
      </c>
      <c r="F417" s="116"/>
      <c r="G417" s="116"/>
      <c r="H417" s="123">
        <v>1381.8352377460853</v>
      </c>
    </row>
    <row r="418" spans="3:8" hidden="1">
      <c r="C418" s="116" t="s">
        <v>744</v>
      </c>
      <c r="D418" s="116" t="s">
        <v>746</v>
      </c>
      <c r="E418" s="118" t="s">
        <v>5</v>
      </c>
      <c r="F418" s="116"/>
      <c r="G418" s="116"/>
      <c r="H418" s="123">
        <v>2529.6263267409395</v>
      </c>
    </row>
    <row r="419" spans="3:8" hidden="1">
      <c r="C419" s="116" t="s">
        <v>744</v>
      </c>
      <c r="D419" s="116" t="s">
        <v>746</v>
      </c>
      <c r="E419" s="118" t="s">
        <v>13</v>
      </c>
      <c r="F419" s="116"/>
      <c r="G419" s="116"/>
      <c r="H419" s="123">
        <v>0.78923089422968351</v>
      </c>
    </row>
    <row r="420" spans="3:8">
      <c r="C420" s="116" t="s">
        <v>744</v>
      </c>
      <c r="D420" s="116" t="s">
        <v>746</v>
      </c>
      <c r="E420" s="116" t="s">
        <v>6</v>
      </c>
      <c r="F420" s="116" t="s">
        <v>19</v>
      </c>
      <c r="G420" s="118" t="s">
        <v>108</v>
      </c>
      <c r="H420" s="123">
        <v>480.05571848288906</v>
      </c>
    </row>
    <row r="421" spans="3:8">
      <c r="C421" s="116" t="s">
        <v>744</v>
      </c>
      <c r="D421" s="116" t="s">
        <v>746</v>
      </c>
      <c r="E421" s="116" t="s">
        <v>6</v>
      </c>
      <c r="F421" s="116" t="s">
        <v>19</v>
      </c>
      <c r="G421" s="118" t="s">
        <v>109</v>
      </c>
      <c r="H421" s="123">
        <v>1218.4447952853404</v>
      </c>
    </row>
    <row r="422" spans="3:8">
      <c r="C422" s="116" t="s">
        <v>744</v>
      </c>
      <c r="D422" s="116" t="s">
        <v>746</v>
      </c>
      <c r="E422" s="116" t="s">
        <v>6</v>
      </c>
      <c r="F422" s="116" t="s">
        <v>19</v>
      </c>
      <c r="G422" s="118" t="s">
        <v>110</v>
      </c>
      <c r="H422" s="123">
        <v>4.4199475744907026</v>
      </c>
    </row>
    <row r="423" spans="3:8">
      <c r="C423" s="116" t="s">
        <v>744</v>
      </c>
      <c r="D423" s="116" t="s">
        <v>746</v>
      </c>
      <c r="E423" s="116" t="s">
        <v>6</v>
      </c>
      <c r="F423" s="116" t="s">
        <v>19</v>
      </c>
      <c r="G423" s="118" t="s">
        <v>111</v>
      </c>
      <c r="H423" s="123">
        <v>920.03921576906782</v>
      </c>
    </row>
    <row r="424" spans="3:8">
      <c r="C424" s="116" t="s">
        <v>744</v>
      </c>
      <c r="D424" s="116" t="s">
        <v>746</v>
      </c>
      <c r="E424" s="116" t="s">
        <v>6</v>
      </c>
      <c r="F424" s="116" t="s">
        <v>19</v>
      </c>
      <c r="G424" s="118" t="s">
        <v>112</v>
      </c>
      <c r="H424" s="123">
        <v>69.035490906658524</v>
      </c>
    </row>
    <row r="425" spans="3:8">
      <c r="C425" s="116" t="s">
        <v>744</v>
      </c>
      <c r="D425" s="116" t="s">
        <v>746</v>
      </c>
      <c r="E425" s="116" t="s">
        <v>6</v>
      </c>
      <c r="F425" s="116" t="s">
        <v>19</v>
      </c>
      <c r="G425" s="118" t="s">
        <v>113</v>
      </c>
      <c r="H425" s="123">
        <v>670.66391941746394</v>
      </c>
    </row>
    <row r="426" spans="3:8">
      <c r="C426" s="116" t="s">
        <v>744</v>
      </c>
      <c r="D426" s="116" t="s">
        <v>746</v>
      </c>
      <c r="E426" s="116" t="s">
        <v>6</v>
      </c>
      <c r="F426" s="116" t="s">
        <v>19</v>
      </c>
      <c r="G426" s="118" t="s">
        <v>114</v>
      </c>
      <c r="H426" s="123">
        <v>0.11996712740444559</v>
      </c>
    </row>
    <row r="427" spans="3:8">
      <c r="C427" s="116" t="s">
        <v>744</v>
      </c>
      <c r="D427" s="116" t="s">
        <v>746</v>
      </c>
      <c r="E427" s="116" t="s">
        <v>6</v>
      </c>
      <c r="F427" s="116" t="s">
        <v>20</v>
      </c>
      <c r="G427" s="118" t="s">
        <v>115</v>
      </c>
      <c r="H427" s="123">
        <v>8.8436029689215303</v>
      </c>
    </row>
    <row r="428" spans="3:8">
      <c r="C428" s="116" t="s">
        <v>744</v>
      </c>
      <c r="D428" s="116" t="s">
        <v>746</v>
      </c>
      <c r="E428" s="116" t="s">
        <v>6</v>
      </c>
      <c r="F428" s="116" t="s">
        <v>20</v>
      </c>
      <c r="G428" s="118" t="s">
        <v>116</v>
      </c>
      <c r="H428" s="123">
        <v>18.769928105721906</v>
      </c>
    </row>
    <row r="429" spans="3:8">
      <c r="C429" s="116" t="s">
        <v>744</v>
      </c>
      <c r="D429" s="116" t="s">
        <v>746</v>
      </c>
      <c r="E429" s="116" t="s">
        <v>6</v>
      </c>
      <c r="F429" s="116" t="s">
        <v>20</v>
      </c>
      <c r="G429" s="118" t="s">
        <v>117</v>
      </c>
      <c r="H429" s="123">
        <v>0.16824343907197048</v>
      </c>
    </row>
    <row r="430" spans="3:8">
      <c r="C430" s="116" t="s">
        <v>744</v>
      </c>
      <c r="D430" s="116" t="s">
        <v>746</v>
      </c>
      <c r="E430" s="116" t="s">
        <v>6</v>
      </c>
      <c r="F430" s="116" t="s">
        <v>20</v>
      </c>
      <c r="G430" s="118" t="s">
        <v>118</v>
      </c>
      <c r="H430" s="123">
        <v>0.6234229256739342</v>
      </c>
    </row>
    <row r="431" spans="3:8">
      <c r="C431" s="116" t="s">
        <v>744</v>
      </c>
      <c r="D431" s="116" t="s">
        <v>746</v>
      </c>
      <c r="E431" s="116" t="s">
        <v>6</v>
      </c>
      <c r="F431" s="116" t="s">
        <v>21</v>
      </c>
      <c r="G431" s="118" t="s">
        <v>119</v>
      </c>
      <c r="H431" s="123">
        <v>117.27659390758843</v>
      </c>
    </row>
    <row r="432" spans="3:8">
      <c r="C432" s="116" t="s">
        <v>744</v>
      </c>
      <c r="D432" s="116" t="s">
        <v>746</v>
      </c>
      <c r="E432" s="116" t="s">
        <v>6</v>
      </c>
      <c r="F432" s="116" t="s">
        <v>21</v>
      </c>
      <c r="G432" s="118" t="s">
        <v>120</v>
      </c>
      <c r="H432" s="123">
        <v>12.819579287213692</v>
      </c>
    </row>
    <row r="433" spans="3:8">
      <c r="C433" s="116" t="s">
        <v>744</v>
      </c>
      <c r="D433" s="116" t="s">
        <v>746</v>
      </c>
      <c r="E433" s="116" t="s">
        <v>10</v>
      </c>
      <c r="F433" s="116" t="s">
        <v>22</v>
      </c>
      <c r="G433" s="118" t="s">
        <v>121</v>
      </c>
      <c r="H433" s="123">
        <v>50.048392597251279</v>
      </c>
    </row>
    <row r="434" spans="3:8">
      <c r="C434" s="116" t="s">
        <v>744</v>
      </c>
      <c r="D434" s="116" t="s">
        <v>746</v>
      </c>
      <c r="E434" s="116" t="s">
        <v>10</v>
      </c>
      <c r="F434" s="116" t="s">
        <v>23</v>
      </c>
      <c r="G434" s="118" t="s">
        <v>122</v>
      </c>
      <c r="H434" s="123">
        <v>32.509324167532348</v>
      </c>
    </row>
    <row r="435" spans="3:8">
      <c r="C435" s="116" t="s">
        <v>744</v>
      </c>
      <c r="D435" s="116" t="s">
        <v>746</v>
      </c>
      <c r="E435" s="116" t="s">
        <v>10</v>
      </c>
      <c r="F435" s="116" t="s">
        <v>24</v>
      </c>
      <c r="G435" s="118" t="s">
        <v>123</v>
      </c>
      <c r="H435" s="123">
        <v>0.31066711392414609</v>
      </c>
    </row>
    <row r="436" spans="3:8">
      <c r="C436" s="116" t="s">
        <v>744</v>
      </c>
      <c r="D436" s="116" t="s">
        <v>746</v>
      </c>
      <c r="E436" s="116" t="s">
        <v>10</v>
      </c>
      <c r="F436" s="116" t="s">
        <v>24</v>
      </c>
      <c r="G436" s="118" t="s">
        <v>124</v>
      </c>
      <c r="H436" s="123">
        <v>65.16640293558865</v>
      </c>
    </row>
    <row r="437" spans="3:8">
      <c r="C437" s="116" t="s">
        <v>744</v>
      </c>
      <c r="D437" s="116" t="s">
        <v>746</v>
      </c>
      <c r="E437" s="116" t="s">
        <v>10</v>
      </c>
      <c r="F437" s="116" t="s">
        <v>25</v>
      </c>
      <c r="G437" s="118" t="s">
        <v>125</v>
      </c>
      <c r="H437" s="123">
        <v>33.982264662189877</v>
      </c>
    </row>
    <row r="438" spans="3:8">
      <c r="C438" s="116" t="s">
        <v>744</v>
      </c>
      <c r="D438" s="116" t="s">
        <v>746</v>
      </c>
      <c r="E438" s="116" t="s">
        <v>10</v>
      </c>
      <c r="F438" s="116" t="s">
        <v>25</v>
      </c>
      <c r="G438" s="118" t="s">
        <v>126</v>
      </c>
      <c r="H438" s="123">
        <v>3.2267528615549868</v>
      </c>
    </row>
    <row r="439" spans="3:8">
      <c r="C439" s="116" t="s">
        <v>744</v>
      </c>
      <c r="D439" s="116" t="s">
        <v>746</v>
      </c>
      <c r="E439" s="116" t="s">
        <v>10</v>
      </c>
      <c r="F439" s="116" t="s">
        <v>25</v>
      </c>
      <c r="G439" s="118" t="s">
        <v>127</v>
      </c>
      <c r="H439" s="123">
        <v>1.3231869182261127</v>
      </c>
    </row>
    <row r="440" spans="3:8">
      <c r="C440" s="116" t="s">
        <v>744</v>
      </c>
      <c r="D440" s="116" t="s">
        <v>746</v>
      </c>
      <c r="E440" s="116" t="s">
        <v>10</v>
      </c>
      <c r="F440" s="116" t="s">
        <v>26</v>
      </c>
      <c r="G440" s="118" t="s">
        <v>128</v>
      </c>
      <c r="H440" s="123">
        <v>9.5322821294075073</v>
      </c>
    </row>
    <row r="441" spans="3:8">
      <c r="C441" s="116" t="s">
        <v>744</v>
      </c>
      <c r="D441" s="116" t="s">
        <v>746</v>
      </c>
      <c r="E441" s="116" t="s">
        <v>10</v>
      </c>
      <c r="F441" s="116" t="s">
        <v>26</v>
      </c>
      <c r="G441" s="118" t="s">
        <v>129</v>
      </c>
      <c r="H441" s="123">
        <v>0.10470368608564048</v>
      </c>
    </row>
    <row r="442" spans="3:8">
      <c r="C442" s="116" t="s">
        <v>744</v>
      </c>
      <c r="D442" s="116" t="s">
        <v>746</v>
      </c>
      <c r="E442" s="116" t="s">
        <v>11</v>
      </c>
      <c r="F442" s="116" t="s">
        <v>27</v>
      </c>
      <c r="G442" s="118" t="s">
        <v>130</v>
      </c>
      <c r="H442" s="123">
        <v>43.339047157041897</v>
      </c>
    </row>
    <row r="443" spans="3:8">
      <c r="C443" s="116" t="s">
        <v>744</v>
      </c>
      <c r="D443" s="116" t="s">
        <v>746</v>
      </c>
      <c r="E443" s="116" t="s">
        <v>11</v>
      </c>
      <c r="F443" s="116" t="s">
        <v>27</v>
      </c>
      <c r="G443" s="118" t="s">
        <v>131</v>
      </c>
      <c r="H443" s="123">
        <v>17.548606847357878</v>
      </c>
    </row>
    <row r="444" spans="3:8">
      <c r="C444" s="116" t="s">
        <v>744</v>
      </c>
      <c r="D444" s="116" t="s">
        <v>746</v>
      </c>
      <c r="E444" s="116" t="s">
        <v>11</v>
      </c>
      <c r="F444" s="116" t="s">
        <v>27</v>
      </c>
      <c r="G444" s="118" t="s">
        <v>132</v>
      </c>
      <c r="H444" s="123">
        <v>9.1705260039584129</v>
      </c>
    </row>
    <row r="445" spans="3:8">
      <c r="C445" s="116" t="s">
        <v>744</v>
      </c>
      <c r="D445" s="116" t="s">
        <v>746</v>
      </c>
      <c r="E445" s="116" t="s">
        <v>11</v>
      </c>
      <c r="F445" s="116" t="s">
        <v>27</v>
      </c>
      <c r="G445" s="118" t="s">
        <v>133</v>
      </c>
      <c r="H445" s="123">
        <v>82.342668081862868</v>
      </c>
    </row>
    <row r="446" spans="3:8">
      <c r="C446" s="116" t="s">
        <v>744</v>
      </c>
      <c r="D446" s="116" t="s">
        <v>746</v>
      </c>
      <c r="E446" s="116" t="s">
        <v>11</v>
      </c>
      <c r="F446" s="116" t="s">
        <v>27</v>
      </c>
      <c r="G446" s="118" t="s">
        <v>134</v>
      </c>
      <c r="H446" s="123">
        <v>15.410479289214754</v>
      </c>
    </row>
    <row r="447" spans="3:8">
      <c r="C447" s="116" t="s">
        <v>744</v>
      </c>
      <c r="D447" s="116" t="s">
        <v>746</v>
      </c>
      <c r="E447" s="116" t="s">
        <v>11</v>
      </c>
      <c r="F447" s="116" t="s">
        <v>27</v>
      </c>
      <c r="G447" s="118" t="s">
        <v>135</v>
      </c>
      <c r="H447" s="123">
        <v>6.3285903379457835</v>
      </c>
    </row>
    <row r="448" spans="3:8">
      <c r="C448" s="116" t="s">
        <v>744</v>
      </c>
      <c r="D448" s="116" t="s">
        <v>746</v>
      </c>
      <c r="E448" s="116" t="s">
        <v>11</v>
      </c>
      <c r="F448" s="116" t="s">
        <v>27</v>
      </c>
      <c r="G448" s="118" t="s">
        <v>136</v>
      </c>
      <c r="H448" s="123">
        <v>38.584241765265197</v>
      </c>
    </row>
    <row r="449" spans="3:8">
      <c r="C449" s="116" t="s">
        <v>744</v>
      </c>
      <c r="D449" s="116" t="s">
        <v>746</v>
      </c>
      <c r="E449" s="116" t="s">
        <v>11</v>
      </c>
      <c r="F449" s="116" t="s">
        <v>27</v>
      </c>
      <c r="G449" s="118" t="s">
        <v>137</v>
      </c>
      <c r="H449" s="123">
        <v>332.08978163429373</v>
      </c>
    </row>
    <row r="450" spans="3:8">
      <c r="C450" s="116" t="s">
        <v>744</v>
      </c>
      <c r="D450" s="116" t="s">
        <v>746</v>
      </c>
      <c r="E450" s="116" t="s">
        <v>11</v>
      </c>
      <c r="F450" s="116" t="s">
        <v>27</v>
      </c>
      <c r="G450" s="118" t="s">
        <v>138</v>
      </c>
      <c r="H450" s="123">
        <v>11.514479690475</v>
      </c>
    </row>
    <row r="451" spans="3:8">
      <c r="C451" s="116" t="s">
        <v>744</v>
      </c>
      <c r="D451" s="116" t="s">
        <v>746</v>
      </c>
      <c r="E451" s="116" t="s">
        <v>11</v>
      </c>
      <c r="F451" s="116" t="s">
        <v>28</v>
      </c>
      <c r="G451" s="118" t="s">
        <v>139</v>
      </c>
      <c r="H451" s="123">
        <v>93.606099797533773</v>
      </c>
    </row>
    <row r="452" spans="3:8">
      <c r="C452" s="116" t="s">
        <v>744</v>
      </c>
      <c r="D452" s="116" t="s">
        <v>746</v>
      </c>
      <c r="E452" s="116" t="s">
        <v>11</v>
      </c>
      <c r="F452" s="116" t="s">
        <v>29</v>
      </c>
      <c r="G452" s="118" t="s">
        <v>140</v>
      </c>
      <c r="H452" s="123">
        <v>4.4814019805689131</v>
      </c>
    </row>
    <row r="453" spans="3:8">
      <c r="C453" s="116" t="s">
        <v>744</v>
      </c>
      <c r="D453" s="116" t="s">
        <v>746</v>
      </c>
      <c r="E453" s="116" t="s">
        <v>11</v>
      </c>
      <c r="F453" s="116" t="s">
        <v>30</v>
      </c>
      <c r="G453" s="118" t="s">
        <v>141</v>
      </c>
      <c r="H453" s="123">
        <v>36.857975347674149</v>
      </c>
    </row>
    <row r="454" spans="3:8">
      <c r="C454" s="116" t="s">
        <v>744</v>
      </c>
      <c r="D454" s="116" t="s">
        <v>746</v>
      </c>
      <c r="E454" s="116" t="s">
        <v>11</v>
      </c>
      <c r="F454" s="116" t="s">
        <v>30</v>
      </c>
      <c r="G454" s="118" t="s">
        <v>142</v>
      </c>
      <c r="H454" s="123">
        <v>61.16442114169331</v>
      </c>
    </row>
    <row r="455" spans="3:8">
      <c r="C455" s="116" t="s">
        <v>744</v>
      </c>
      <c r="D455" s="116" t="s">
        <v>746</v>
      </c>
      <c r="E455" s="116" t="s">
        <v>11</v>
      </c>
      <c r="F455" s="116" t="s">
        <v>31</v>
      </c>
      <c r="G455" s="118" t="s">
        <v>143</v>
      </c>
      <c r="H455" s="123">
        <v>446.81409394237301</v>
      </c>
    </row>
    <row r="456" spans="3:8">
      <c r="C456" s="116" t="s">
        <v>744</v>
      </c>
      <c r="D456" s="116" t="s">
        <v>746</v>
      </c>
      <c r="E456" s="116" t="s">
        <v>11</v>
      </c>
      <c r="F456" s="116" t="s">
        <v>31</v>
      </c>
      <c r="G456" s="118" t="s">
        <v>144</v>
      </c>
      <c r="H456" s="123">
        <v>0.88986305494417983</v>
      </c>
    </row>
    <row r="457" spans="3:8">
      <c r="C457" s="116" t="s">
        <v>744</v>
      </c>
      <c r="D457" s="116" t="s">
        <v>746</v>
      </c>
      <c r="E457" s="116" t="s">
        <v>11</v>
      </c>
      <c r="F457" s="116" t="s">
        <v>31</v>
      </c>
      <c r="G457" s="118" t="s">
        <v>145</v>
      </c>
      <c r="H457" s="123">
        <v>2.9370116674022357</v>
      </c>
    </row>
    <row r="458" spans="3:8">
      <c r="C458" s="116" t="s">
        <v>744</v>
      </c>
      <c r="D458" s="116" t="s">
        <v>746</v>
      </c>
      <c r="E458" s="116" t="s">
        <v>11</v>
      </c>
      <c r="F458" s="116" t="s">
        <v>32</v>
      </c>
      <c r="G458" s="118" t="s">
        <v>146</v>
      </c>
      <c r="H458" s="123">
        <v>76.006002608805758</v>
      </c>
    </row>
    <row r="459" spans="3:8">
      <c r="C459" s="116" t="s">
        <v>744</v>
      </c>
      <c r="D459" s="116" t="s">
        <v>746</v>
      </c>
      <c r="E459" s="116" t="s">
        <v>11</v>
      </c>
      <c r="F459" s="116" t="s">
        <v>32</v>
      </c>
      <c r="G459" s="118" t="s">
        <v>147</v>
      </c>
      <c r="H459" s="123">
        <v>93.025719291326652</v>
      </c>
    </row>
    <row r="460" spans="3:8">
      <c r="C460" s="116" t="s">
        <v>744</v>
      </c>
      <c r="D460" s="116" t="s">
        <v>746</v>
      </c>
      <c r="E460" s="116" t="s">
        <v>11</v>
      </c>
      <c r="F460" s="116" t="s">
        <v>33</v>
      </c>
      <c r="G460" s="118" t="s">
        <v>148</v>
      </c>
      <c r="H460" s="123">
        <v>4.6891753714734783</v>
      </c>
    </row>
    <row r="461" spans="3:8">
      <c r="C461" s="116" t="s">
        <v>744</v>
      </c>
      <c r="D461" s="116" t="s">
        <v>746</v>
      </c>
      <c r="E461" s="116" t="s">
        <v>11</v>
      </c>
      <c r="F461" s="116" t="s">
        <v>33</v>
      </c>
      <c r="G461" s="118" t="s">
        <v>149</v>
      </c>
      <c r="H461" s="123">
        <v>0.53262238480823465</v>
      </c>
    </row>
    <row r="462" spans="3:8">
      <c r="C462" s="116" t="s">
        <v>744</v>
      </c>
      <c r="D462" s="116" t="s">
        <v>746</v>
      </c>
      <c r="E462" s="116" t="s">
        <v>11</v>
      </c>
      <c r="F462" s="116" t="s">
        <v>33</v>
      </c>
      <c r="G462" s="118" t="s">
        <v>150</v>
      </c>
      <c r="H462" s="123">
        <v>14.173288890968154</v>
      </c>
    </row>
    <row r="463" spans="3:8">
      <c r="C463" s="116" t="s">
        <v>744</v>
      </c>
      <c r="D463" s="116" t="s">
        <v>746</v>
      </c>
      <c r="E463" s="116" t="s">
        <v>11</v>
      </c>
      <c r="F463" s="116" t="s">
        <v>33</v>
      </c>
      <c r="G463" s="118" t="s">
        <v>151</v>
      </c>
      <c r="H463" s="123">
        <v>2.4486674104593704</v>
      </c>
    </row>
    <row r="464" spans="3:8">
      <c r="C464" s="116" t="s">
        <v>744</v>
      </c>
      <c r="D464" s="116" t="s">
        <v>746</v>
      </c>
      <c r="E464" s="116" t="s">
        <v>11</v>
      </c>
      <c r="F464" s="116" t="s">
        <v>33</v>
      </c>
      <c r="G464" s="118" t="s">
        <v>152</v>
      </c>
      <c r="H464" s="123">
        <v>29.289542776289156</v>
      </c>
    </row>
    <row r="465" spans="3:8">
      <c r="C465" s="116" t="s">
        <v>744</v>
      </c>
      <c r="D465" s="116" t="s">
        <v>746</v>
      </c>
      <c r="E465" s="116" t="s">
        <v>11</v>
      </c>
      <c r="F465" s="116" t="s">
        <v>34</v>
      </c>
      <c r="G465" s="118" t="s">
        <v>153</v>
      </c>
      <c r="H465" s="123">
        <v>33.990497772995134</v>
      </c>
    </row>
    <row r="466" spans="3:8">
      <c r="C466" s="116" t="s">
        <v>744</v>
      </c>
      <c r="D466" s="116" t="s">
        <v>746</v>
      </c>
      <c r="E466" s="116" t="s">
        <v>11</v>
      </c>
      <c r="F466" s="116" t="s">
        <v>35</v>
      </c>
      <c r="G466" s="118" t="s">
        <v>154</v>
      </c>
      <c r="H466" s="123">
        <v>36.172444167396428</v>
      </c>
    </row>
    <row r="467" spans="3:8">
      <c r="C467" s="116" t="s">
        <v>744</v>
      </c>
      <c r="D467" s="116" t="s">
        <v>746</v>
      </c>
      <c r="E467" s="116" t="s">
        <v>11</v>
      </c>
      <c r="F467" s="116" t="s">
        <v>35</v>
      </c>
      <c r="G467" s="118" t="s">
        <v>155</v>
      </c>
      <c r="H467" s="123">
        <v>0.45832348734856482</v>
      </c>
    </row>
    <row r="468" spans="3:8">
      <c r="C468" s="116" t="s">
        <v>744</v>
      </c>
      <c r="D468" s="116" t="s">
        <v>746</v>
      </c>
      <c r="E468" s="116" t="s">
        <v>11</v>
      </c>
      <c r="F468" s="116" t="s">
        <v>36</v>
      </c>
      <c r="G468" s="118" t="s">
        <v>156</v>
      </c>
      <c r="H468" s="123">
        <v>1.8543113083868235</v>
      </c>
    </row>
    <row r="469" spans="3:8">
      <c r="C469" s="116" t="s">
        <v>744</v>
      </c>
      <c r="D469" s="116" t="s">
        <v>746</v>
      </c>
      <c r="E469" s="116" t="s">
        <v>11</v>
      </c>
      <c r="F469" s="116" t="s">
        <v>36</v>
      </c>
      <c r="G469" s="118" t="s">
        <v>157</v>
      </c>
      <c r="H469" s="123">
        <v>3.2470380344031873</v>
      </c>
    </row>
    <row r="470" spans="3:8">
      <c r="C470" s="116" t="s">
        <v>744</v>
      </c>
      <c r="D470" s="116" t="s">
        <v>746</v>
      </c>
      <c r="E470" s="116" t="s">
        <v>11</v>
      </c>
      <c r="F470" s="116" t="s">
        <v>37</v>
      </c>
      <c r="G470" s="118" t="s">
        <v>158</v>
      </c>
      <c r="H470" s="123">
        <v>20.254449946177054</v>
      </c>
    </row>
    <row r="471" spans="3:8">
      <c r="C471" s="116" t="s">
        <v>744</v>
      </c>
      <c r="D471" s="116" t="s">
        <v>746</v>
      </c>
      <c r="E471" s="116" t="s">
        <v>11</v>
      </c>
      <c r="F471" s="116" t="s">
        <v>37</v>
      </c>
      <c r="G471" s="118" t="s">
        <v>159</v>
      </c>
      <c r="H471" s="123">
        <v>72.383403460962114</v>
      </c>
    </row>
    <row r="472" spans="3:8">
      <c r="C472" s="116" t="s">
        <v>744</v>
      </c>
      <c r="D472" s="116" t="s">
        <v>746</v>
      </c>
      <c r="E472" s="116" t="s">
        <v>11</v>
      </c>
      <c r="F472" s="116" t="s">
        <v>37</v>
      </c>
      <c r="G472" s="118" t="s">
        <v>160</v>
      </c>
      <c r="H472" s="123">
        <v>1.8497612292429308</v>
      </c>
    </row>
    <row r="473" spans="3:8">
      <c r="C473" s="116" t="s">
        <v>744</v>
      </c>
      <c r="D473" s="116" t="s">
        <v>746</v>
      </c>
      <c r="E473" s="116" t="s">
        <v>11</v>
      </c>
      <c r="F473" s="116" t="s">
        <v>38</v>
      </c>
      <c r="G473" s="118" t="s">
        <v>161</v>
      </c>
      <c r="H473" s="123">
        <v>42.48621159742023</v>
      </c>
    </row>
    <row r="474" spans="3:8">
      <c r="C474" s="116" t="s">
        <v>744</v>
      </c>
      <c r="D474" s="116" t="s">
        <v>746</v>
      </c>
      <c r="E474" s="116" t="s">
        <v>11</v>
      </c>
      <c r="F474" s="116" t="s">
        <v>39</v>
      </c>
      <c r="G474" s="118" t="s">
        <v>162</v>
      </c>
      <c r="H474" s="123">
        <v>8.5926717232202847</v>
      </c>
    </row>
    <row r="475" spans="3:8">
      <c r="C475" s="116" t="s">
        <v>744</v>
      </c>
      <c r="D475" s="116" t="s">
        <v>746</v>
      </c>
      <c r="E475" s="116" t="s">
        <v>11</v>
      </c>
      <c r="F475" s="116" t="s">
        <v>39</v>
      </c>
      <c r="G475" s="118" t="s">
        <v>163</v>
      </c>
      <c r="H475" s="123">
        <v>72.277130821312255</v>
      </c>
    </row>
    <row r="476" spans="3:8">
      <c r="C476" s="116" t="s">
        <v>744</v>
      </c>
      <c r="D476" s="116" t="s">
        <v>746</v>
      </c>
      <c r="E476" s="116" t="s">
        <v>11</v>
      </c>
      <c r="F476" s="116" t="s">
        <v>40</v>
      </c>
      <c r="G476" s="118" t="s">
        <v>164</v>
      </c>
      <c r="H476" s="123">
        <v>16.115465981381782</v>
      </c>
    </row>
    <row r="477" spans="3:8">
      <c r="C477" s="116" t="s">
        <v>744</v>
      </c>
      <c r="D477" s="116" t="s">
        <v>746</v>
      </c>
      <c r="E477" s="116" t="s">
        <v>11</v>
      </c>
      <c r="F477" s="116" t="s">
        <v>40</v>
      </c>
      <c r="G477" s="118" t="s">
        <v>165</v>
      </c>
      <c r="H477" s="123">
        <v>72.751993599499613</v>
      </c>
    </row>
    <row r="478" spans="3:8">
      <c r="C478" s="116" t="s">
        <v>744</v>
      </c>
      <c r="D478" s="116" t="s">
        <v>746</v>
      </c>
      <c r="E478" s="116" t="s">
        <v>11</v>
      </c>
      <c r="F478" s="116" t="s">
        <v>41</v>
      </c>
      <c r="G478" s="118" t="s">
        <v>166</v>
      </c>
      <c r="H478" s="123">
        <v>9.3492445655319081</v>
      </c>
    </row>
    <row r="479" spans="3:8">
      <c r="C479" s="116" t="s">
        <v>744</v>
      </c>
      <c r="D479" s="116" t="s">
        <v>746</v>
      </c>
      <c r="E479" s="116" t="s">
        <v>11</v>
      </c>
      <c r="F479" s="116" t="s">
        <v>41</v>
      </c>
      <c r="G479" s="118" t="s">
        <v>167</v>
      </c>
      <c r="H479" s="123">
        <v>2.3975467771137757</v>
      </c>
    </row>
    <row r="480" spans="3:8">
      <c r="C480" s="116" t="s">
        <v>744</v>
      </c>
      <c r="D480" s="116" t="s">
        <v>746</v>
      </c>
      <c r="E480" s="116" t="s">
        <v>11</v>
      </c>
      <c r="F480" s="116" t="s">
        <v>41</v>
      </c>
      <c r="G480" s="118" t="s">
        <v>168</v>
      </c>
      <c r="H480" s="123">
        <v>3.6611393992417192</v>
      </c>
    </row>
    <row r="481" spans="3:8">
      <c r="C481" s="116" t="s">
        <v>744</v>
      </c>
      <c r="D481" s="116" t="s">
        <v>746</v>
      </c>
      <c r="E481" s="116" t="s">
        <v>11</v>
      </c>
      <c r="F481" s="116" t="s">
        <v>42</v>
      </c>
      <c r="G481" s="118" t="s">
        <v>169</v>
      </c>
      <c r="H481" s="123">
        <v>133.95305564811463</v>
      </c>
    </row>
    <row r="482" spans="3:8">
      <c r="C482" s="116" t="s">
        <v>744</v>
      </c>
      <c r="D482" s="116" t="s">
        <v>746</v>
      </c>
      <c r="E482" s="116" t="s">
        <v>11</v>
      </c>
      <c r="F482" s="116" t="s">
        <v>42</v>
      </c>
      <c r="G482" s="118" t="s">
        <v>170</v>
      </c>
      <c r="H482" s="123">
        <v>2.8146455260239112</v>
      </c>
    </row>
    <row r="483" spans="3:8">
      <c r="C483" s="116" t="s">
        <v>744</v>
      </c>
      <c r="D483" s="116" t="s">
        <v>746</v>
      </c>
      <c r="E483" s="116" t="s">
        <v>11</v>
      </c>
      <c r="F483" s="116" t="s">
        <v>42</v>
      </c>
      <c r="G483" s="118" t="s">
        <v>171</v>
      </c>
      <c r="H483" s="123">
        <v>77.908058380499668</v>
      </c>
    </row>
    <row r="484" spans="3:8">
      <c r="C484" s="116" t="s">
        <v>744</v>
      </c>
      <c r="D484" s="116" t="s">
        <v>746</v>
      </c>
      <c r="E484" s="116" t="s">
        <v>11</v>
      </c>
      <c r="F484" s="116" t="s">
        <v>43</v>
      </c>
      <c r="G484" s="118" t="s">
        <v>172</v>
      </c>
      <c r="H484" s="123">
        <v>2.4030749703245964</v>
      </c>
    </row>
    <row r="485" spans="3:8">
      <c r="C485" s="116" t="s">
        <v>744</v>
      </c>
      <c r="D485" s="116" t="s">
        <v>746</v>
      </c>
      <c r="E485" s="116" t="s">
        <v>11</v>
      </c>
      <c r="F485" s="116" t="s">
        <v>43</v>
      </c>
      <c r="G485" s="118" t="s">
        <v>173</v>
      </c>
      <c r="H485" s="123">
        <v>1.0515523420496904</v>
      </c>
    </row>
    <row r="486" spans="3:8">
      <c r="C486" s="116" t="s">
        <v>744</v>
      </c>
      <c r="D486" s="116" t="s">
        <v>746</v>
      </c>
      <c r="E486" s="116" t="s">
        <v>11</v>
      </c>
      <c r="F486" s="116" t="s">
        <v>43</v>
      </c>
      <c r="G486" s="118" t="s">
        <v>174</v>
      </c>
      <c r="H486" s="123">
        <v>0.65314514227998954</v>
      </c>
    </row>
    <row r="487" spans="3:8">
      <c r="C487" s="116" t="s">
        <v>744</v>
      </c>
      <c r="D487" s="116" t="s">
        <v>746</v>
      </c>
      <c r="E487" s="116" t="s">
        <v>11</v>
      </c>
      <c r="F487" s="116" t="s">
        <v>43</v>
      </c>
      <c r="G487" s="118" t="s">
        <v>175</v>
      </c>
      <c r="H487" s="123">
        <v>0.59107169020749384</v>
      </c>
    </row>
    <row r="488" spans="3:8">
      <c r="C488" s="116" t="s">
        <v>744</v>
      </c>
      <c r="D488" s="116" t="s">
        <v>746</v>
      </c>
      <c r="E488" s="116" t="s">
        <v>11</v>
      </c>
      <c r="F488" s="116" t="s">
        <v>43</v>
      </c>
      <c r="G488" s="118" t="s">
        <v>176</v>
      </c>
      <c r="H488" s="123">
        <v>1.3096680612163962</v>
      </c>
    </row>
    <row r="489" spans="3:8">
      <c r="C489" s="116" t="s">
        <v>744</v>
      </c>
      <c r="D489" s="116" t="s">
        <v>746</v>
      </c>
      <c r="E489" s="116" t="s">
        <v>11</v>
      </c>
      <c r="F489" s="116" t="s">
        <v>43</v>
      </c>
      <c r="G489" s="118" t="s">
        <v>177</v>
      </c>
      <c r="H489" s="123">
        <v>0.27319539871934095</v>
      </c>
    </row>
    <row r="490" spans="3:8">
      <c r="C490" s="116" t="s">
        <v>744</v>
      </c>
      <c r="D490" s="116" t="s">
        <v>746</v>
      </c>
      <c r="E490" s="116" t="s">
        <v>11</v>
      </c>
      <c r="F490" s="116" t="s">
        <v>43</v>
      </c>
      <c r="G490" s="118" t="s">
        <v>178</v>
      </c>
      <c r="H490" s="123">
        <v>0.93777849963306004</v>
      </c>
    </row>
    <row r="491" spans="3:8">
      <c r="C491" s="116" t="s">
        <v>744</v>
      </c>
      <c r="D491" s="116" t="s">
        <v>746</v>
      </c>
      <c r="E491" s="116" t="s">
        <v>11</v>
      </c>
      <c r="F491" s="116" t="s">
        <v>44</v>
      </c>
      <c r="G491" s="118" t="s">
        <v>179</v>
      </c>
      <c r="H491" s="123">
        <v>4.5260845805816414</v>
      </c>
    </row>
    <row r="492" spans="3:8">
      <c r="C492" s="116" t="s">
        <v>744</v>
      </c>
      <c r="D492" s="116" t="s">
        <v>746</v>
      </c>
      <c r="E492" s="116" t="s">
        <v>11</v>
      </c>
      <c r="F492" s="116" t="s">
        <v>44</v>
      </c>
      <c r="G492" s="118" t="s">
        <v>180</v>
      </c>
      <c r="H492" s="123">
        <v>3.6218015858472032</v>
      </c>
    </row>
    <row r="493" spans="3:8">
      <c r="C493" s="116" t="s">
        <v>744</v>
      </c>
      <c r="D493" s="116" t="s">
        <v>746</v>
      </c>
      <c r="E493" s="116" t="s">
        <v>11</v>
      </c>
      <c r="F493" s="116" t="s">
        <v>44</v>
      </c>
      <c r="G493" s="118" t="s">
        <v>181</v>
      </c>
      <c r="H493" s="123">
        <v>2.3902030060313515</v>
      </c>
    </row>
    <row r="494" spans="3:8">
      <c r="C494" s="116" t="s">
        <v>744</v>
      </c>
      <c r="D494" s="116" t="s">
        <v>746</v>
      </c>
      <c r="E494" s="116" t="s">
        <v>11</v>
      </c>
      <c r="F494" s="116" t="s">
        <v>44</v>
      </c>
      <c r="G494" s="118" t="s">
        <v>182</v>
      </c>
      <c r="H494" s="123">
        <v>1.1774512855017201</v>
      </c>
    </row>
    <row r="495" spans="3:8">
      <c r="C495" s="116" t="s">
        <v>744</v>
      </c>
      <c r="D495" s="116" t="s">
        <v>746</v>
      </c>
      <c r="E495" s="116" t="s">
        <v>11</v>
      </c>
      <c r="F495" s="116" t="s">
        <v>44</v>
      </c>
      <c r="G495" s="118" t="s">
        <v>183</v>
      </c>
      <c r="H495" s="123">
        <v>17.083024912704598</v>
      </c>
    </row>
    <row r="496" spans="3:8">
      <c r="C496" s="116" t="s">
        <v>744</v>
      </c>
      <c r="D496" s="116" t="s">
        <v>746</v>
      </c>
      <c r="E496" s="116" t="s">
        <v>11</v>
      </c>
      <c r="F496" s="116" t="s">
        <v>44</v>
      </c>
      <c r="G496" s="118" t="s">
        <v>184</v>
      </c>
      <c r="H496" s="123">
        <v>3.2764851121393943</v>
      </c>
    </row>
    <row r="497" spans="3:8">
      <c r="C497" s="116" t="s">
        <v>744</v>
      </c>
      <c r="D497" s="116" t="s">
        <v>746</v>
      </c>
      <c r="E497" s="116" t="s">
        <v>11</v>
      </c>
      <c r="F497" s="116" t="s">
        <v>45</v>
      </c>
      <c r="G497" s="118" t="s">
        <v>185</v>
      </c>
      <c r="H497" s="123">
        <v>9.3156058416860752</v>
      </c>
    </row>
    <row r="498" spans="3:8">
      <c r="C498" s="116" t="s">
        <v>744</v>
      </c>
      <c r="D498" s="116" t="s">
        <v>746</v>
      </c>
      <c r="E498" s="116" t="s">
        <v>11</v>
      </c>
      <c r="F498" s="116" t="s">
        <v>45</v>
      </c>
      <c r="G498" s="118" t="s">
        <v>186</v>
      </c>
      <c r="H498" s="123">
        <v>15.764870419754043</v>
      </c>
    </row>
    <row r="499" spans="3:8">
      <c r="C499" s="116" t="s">
        <v>744</v>
      </c>
      <c r="D499" s="116" t="s">
        <v>746</v>
      </c>
      <c r="E499" s="116" t="s">
        <v>11</v>
      </c>
      <c r="F499" s="116" t="s">
        <v>46</v>
      </c>
      <c r="G499" s="118" t="s">
        <v>187</v>
      </c>
      <c r="H499" s="123">
        <v>7.2816934982067814</v>
      </c>
    </row>
    <row r="500" spans="3:8">
      <c r="C500" s="116" t="s">
        <v>744</v>
      </c>
      <c r="D500" s="116" t="s">
        <v>746</v>
      </c>
      <c r="E500" s="116" t="s">
        <v>11</v>
      </c>
      <c r="F500" s="116" t="s">
        <v>46</v>
      </c>
      <c r="G500" s="118" t="s">
        <v>188</v>
      </c>
      <c r="H500" s="123">
        <v>7.4095004770750243</v>
      </c>
    </row>
    <row r="501" spans="3:8">
      <c r="C501" s="116" t="s">
        <v>744</v>
      </c>
      <c r="D501" s="116" t="s">
        <v>746</v>
      </c>
      <c r="E501" s="116" t="s">
        <v>11</v>
      </c>
      <c r="F501" s="116" t="s">
        <v>46</v>
      </c>
      <c r="G501" s="118" t="s">
        <v>189</v>
      </c>
      <c r="H501" s="123">
        <v>14.95440927513148</v>
      </c>
    </row>
    <row r="502" spans="3:8">
      <c r="C502" s="116" t="s">
        <v>744</v>
      </c>
      <c r="D502" s="116" t="s">
        <v>746</v>
      </c>
      <c r="E502" s="116" t="s">
        <v>11</v>
      </c>
      <c r="F502" s="116" t="s">
        <v>47</v>
      </c>
      <c r="G502" s="118" t="s">
        <v>190</v>
      </c>
      <c r="H502" s="123">
        <v>2.8515234450979805</v>
      </c>
    </row>
    <row r="503" spans="3:8">
      <c r="C503" s="116" t="s">
        <v>744</v>
      </c>
      <c r="D503" s="116" t="s">
        <v>746</v>
      </c>
      <c r="E503" s="116" t="s">
        <v>11</v>
      </c>
      <c r="F503" s="116" t="s">
        <v>47</v>
      </c>
      <c r="G503" s="118" t="s">
        <v>191</v>
      </c>
      <c r="H503" s="123">
        <v>0.20275506920944791</v>
      </c>
    </row>
    <row r="504" spans="3:8">
      <c r="C504" s="116" t="s">
        <v>744</v>
      </c>
      <c r="D504" s="116" t="s">
        <v>746</v>
      </c>
      <c r="E504" s="116" t="s">
        <v>11</v>
      </c>
      <c r="F504" s="116" t="s">
        <v>47</v>
      </c>
      <c r="G504" s="118" t="s">
        <v>192</v>
      </c>
      <c r="H504" s="123">
        <v>8.4585125028926544</v>
      </c>
    </row>
    <row r="505" spans="3:8">
      <c r="C505" s="116" t="s">
        <v>744</v>
      </c>
      <c r="D505" s="116" t="s">
        <v>746</v>
      </c>
      <c r="E505" s="116" t="s">
        <v>11</v>
      </c>
      <c r="F505" s="116" t="s">
        <v>48</v>
      </c>
      <c r="G505" s="118" t="s">
        <v>193</v>
      </c>
      <c r="H505" s="123">
        <v>150.49816757476759</v>
      </c>
    </row>
    <row r="506" spans="3:8">
      <c r="C506" s="116" t="s">
        <v>744</v>
      </c>
      <c r="D506" s="116" t="s">
        <v>746</v>
      </c>
      <c r="E506" s="116" t="s">
        <v>11</v>
      </c>
      <c r="F506" s="116" t="s">
        <v>48</v>
      </c>
      <c r="G506" s="118" t="s">
        <v>194</v>
      </c>
      <c r="H506" s="123">
        <v>9.7610594471095737</v>
      </c>
    </row>
    <row r="507" spans="3:8">
      <c r="C507" s="116" t="s">
        <v>744</v>
      </c>
      <c r="D507" s="116" t="s">
        <v>746</v>
      </c>
      <c r="E507" s="116" t="s">
        <v>11</v>
      </c>
      <c r="F507" s="116" t="s">
        <v>49</v>
      </c>
      <c r="G507" s="118" t="s">
        <v>195</v>
      </c>
      <c r="H507" s="123">
        <v>19.105326413714561</v>
      </c>
    </row>
    <row r="508" spans="3:8">
      <c r="C508" s="116" t="s">
        <v>744</v>
      </c>
      <c r="D508" s="116" t="s">
        <v>746</v>
      </c>
      <c r="E508" s="116" t="s">
        <v>11</v>
      </c>
      <c r="F508" s="116" t="s">
        <v>49</v>
      </c>
      <c r="G508" s="118" t="s">
        <v>196</v>
      </c>
      <c r="H508" s="123">
        <v>0.59401878621085569</v>
      </c>
    </row>
    <row r="509" spans="3:8">
      <c r="C509" s="116" t="s">
        <v>744</v>
      </c>
      <c r="D509" s="116" t="s">
        <v>746</v>
      </c>
      <c r="E509" s="116" t="s">
        <v>11</v>
      </c>
      <c r="F509" s="116" t="s">
        <v>49</v>
      </c>
      <c r="G509" s="118" t="s">
        <v>197</v>
      </c>
      <c r="H509" s="123">
        <v>0.71700293818326588</v>
      </c>
    </row>
    <row r="510" spans="3:8">
      <c r="C510" s="116" t="s">
        <v>744</v>
      </c>
      <c r="D510" s="116" t="s">
        <v>746</v>
      </c>
      <c r="E510" s="116" t="s">
        <v>11</v>
      </c>
      <c r="F510" s="116" t="s">
        <v>49</v>
      </c>
      <c r="G510" s="118" t="s">
        <v>198</v>
      </c>
      <c r="H510" s="123">
        <v>6.2828583404673921</v>
      </c>
    </row>
    <row r="511" spans="3:8">
      <c r="C511" s="116" t="s">
        <v>744</v>
      </c>
      <c r="D511" s="116" t="s">
        <v>746</v>
      </c>
      <c r="E511" s="116" t="s">
        <v>11</v>
      </c>
      <c r="F511" s="116" t="s">
        <v>49</v>
      </c>
      <c r="G511" s="118" t="s">
        <v>199</v>
      </c>
      <c r="H511" s="123">
        <v>16.921338459138255</v>
      </c>
    </row>
    <row r="512" spans="3:8">
      <c r="C512" s="116" t="s">
        <v>744</v>
      </c>
      <c r="D512" s="116" t="s">
        <v>746</v>
      </c>
      <c r="E512" s="116" t="s">
        <v>11</v>
      </c>
      <c r="F512" s="116" t="s">
        <v>49</v>
      </c>
      <c r="G512" s="118" t="s">
        <v>200</v>
      </c>
      <c r="H512" s="123">
        <v>92.621757377926556</v>
      </c>
    </row>
    <row r="513" spans="3:8">
      <c r="C513" s="116" t="s">
        <v>744</v>
      </c>
      <c r="D513" s="116" t="s">
        <v>746</v>
      </c>
      <c r="E513" s="116" t="s">
        <v>11</v>
      </c>
      <c r="F513" s="116" t="s">
        <v>50</v>
      </c>
      <c r="G513" s="118" t="s">
        <v>201</v>
      </c>
      <c r="H513" s="123">
        <v>64.519577259537229</v>
      </c>
    </row>
    <row r="514" spans="3:8">
      <c r="C514" s="116" t="s">
        <v>744</v>
      </c>
      <c r="D514" s="116" t="s">
        <v>746</v>
      </c>
      <c r="E514" s="116" t="s">
        <v>11</v>
      </c>
      <c r="F514" s="116" t="s">
        <v>50</v>
      </c>
      <c r="G514" s="118" t="s">
        <v>202</v>
      </c>
      <c r="H514" s="123">
        <v>1.2327795887835438</v>
      </c>
    </row>
    <row r="515" spans="3:8">
      <c r="C515" s="116" t="s">
        <v>744</v>
      </c>
      <c r="D515" s="116" t="s">
        <v>746</v>
      </c>
      <c r="E515" s="116" t="s">
        <v>14</v>
      </c>
      <c r="F515" s="116" t="s">
        <v>51</v>
      </c>
      <c r="G515" s="118" t="s">
        <v>203</v>
      </c>
      <c r="H515" s="123">
        <v>56.309305903410987</v>
      </c>
    </row>
    <row r="516" spans="3:8">
      <c r="C516" s="116" t="s">
        <v>744</v>
      </c>
      <c r="D516" s="116" t="s">
        <v>746</v>
      </c>
      <c r="E516" s="116" t="s">
        <v>14</v>
      </c>
      <c r="F516" s="116" t="s">
        <v>51</v>
      </c>
      <c r="G516" s="118" t="s">
        <v>204</v>
      </c>
      <c r="H516" s="123">
        <v>14.346469510660452</v>
      </c>
    </row>
    <row r="517" spans="3:8">
      <c r="C517" s="116" t="s">
        <v>744</v>
      </c>
      <c r="D517" s="116" t="s">
        <v>746</v>
      </c>
      <c r="E517" s="116" t="s">
        <v>14</v>
      </c>
      <c r="F517" s="116" t="s">
        <v>51</v>
      </c>
      <c r="G517" s="118" t="s">
        <v>205</v>
      </c>
      <c r="H517" s="123">
        <v>8.5044330579037708E-2</v>
      </c>
    </row>
    <row r="518" spans="3:8">
      <c r="C518" s="116" t="s">
        <v>744</v>
      </c>
      <c r="D518" s="116" t="s">
        <v>746</v>
      </c>
      <c r="E518" s="116" t="s">
        <v>14</v>
      </c>
      <c r="F518" s="116" t="s">
        <v>52</v>
      </c>
      <c r="G518" s="118" t="s">
        <v>206</v>
      </c>
      <c r="H518" s="123">
        <v>46.399162331696353</v>
      </c>
    </row>
    <row r="519" spans="3:8">
      <c r="C519" s="116" t="s">
        <v>744</v>
      </c>
      <c r="D519" s="116" t="s">
        <v>746</v>
      </c>
      <c r="E519" s="116" t="s">
        <v>14</v>
      </c>
      <c r="F519" s="116" t="s">
        <v>53</v>
      </c>
      <c r="G519" s="118" t="s">
        <v>207</v>
      </c>
      <c r="H519" s="123">
        <v>5.3864450069099368</v>
      </c>
    </row>
    <row r="520" spans="3:8">
      <c r="C520" s="116" t="s">
        <v>744</v>
      </c>
      <c r="D520" s="116" t="s">
        <v>746</v>
      </c>
      <c r="E520" s="116" t="s">
        <v>14</v>
      </c>
      <c r="F520" s="116" t="s">
        <v>54</v>
      </c>
      <c r="G520" s="118" t="s">
        <v>208</v>
      </c>
      <c r="H520" s="123">
        <v>33.990857803947186</v>
      </c>
    </row>
    <row r="521" spans="3:8">
      <c r="C521" s="116" t="s">
        <v>744</v>
      </c>
      <c r="D521" s="116" t="s">
        <v>746</v>
      </c>
      <c r="E521" s="116" t="s">
        <v>14</v>
      </c>
      <c r="F521" s="116" t="s">
        <v>54</v>
      </c>
      <c r="G521" s="118" t="s">
        <v>209</v>
      </c>
      <c r="H521" s="123">
        <v>3.0369052595597319</v>
      </c>
    </row>
    <row r="522" spans="3:8">
      <c r="C522" s="116" t="s">
        <v>744</v>
      </c>
      <c r="D522" s="116" t="s">
        <v>746</v>
      </c>
      <c r="E522" s="116" t="s">
        <v>14</v>
      </c>
      <c r="F522" s="116" t="s">
        <v>54</v>
      </c>
      <c r="G522" s="118" t="s">
        <v>210</v>
      </c>
      <c r="H522" s="123">
        <v>36.250514183008605</v>
      </c>
    </row>
    <row r="523" spans="3:8">
      <c r="C523" s="116" t="s">
        <v>744</v>
      </c>
      <c r="D523" s="116" t="s">
        <v>746</v>
      </c>
      <c r="E523" s="116" t="s">
        <v>14</v>
      </c>
      <c r="F523" s="116" t="s">
        <v>55</v>
      </c>
      <c r="G523" s="118" t="s">
        <v>211</v>
      </c>
      <c r="H523" s="123">
        <v>1.3754099168286544</v>
      </c>
    </row>
    <row r="524" spans="3:8">
      <c r="C524" s="116" t="s">
        <v>744</v>
      </c>
      <c r="D524" s="116" t="s">
        <v>746</v>
      </c>
      <c r="E524" s="116" t="s">
        <v>9</v>
      </c>
      <c r="F524" s="116" t="s">
        <v>56</v>
      </c>
      <c r="G524" s="118" t="s">
        <v>212</v>
      </c>
      <c r="H524" s="123">
        <v>946.09936296827061</v>
      </c>
    </row>
    <row r="525" spans="3:8">
      <c r="C525" s="116" t="s">
        <v>744</v>
      </c>
      <c r="D525" s="116" t="s">
        <v>746</v>
      </c>
      <c r="E525" s="116" t="s">
        <v>9</v>
      </c>
      <c r="F525" s="116" t="s">
        <v>57</v>
      </c>
      <c r="G525" s="118" t="s">
        <v>213</v>
      </c>
      <c r="H525" s="123">
        <v>103.04624989622017</v>
      </c>
    </row>
    <row r="526" spans="3:8">
      <c r="C526" s="116" t="s">
        <v>744</v>
      </c>
      <c r="D526" s="116" t="s">
        <v>746</v>
      </c>
      <c r="E526" s="116" t="s">
        <v>9</v>
      </c>
      <c r="F526" s="116" t="s">
        <v>57</v>
      </c>
      <c r="G526" s="118" t="s">
        <v>214</v>
      </c>
      <c r="H526" s="123">
        <v>9.5209623062609143</v>
      </c>
    </row>
    <row r="527" spans="3:8">
      <c r="C527" s="116" t="s">
        <v>744</v>
      </c>
      <c r="D527" s="116" t="s">
        <v>746</v>
      </c>
      <c r="E527" s="116" t="s">
        <v>9</v>
      </c>
      <c r="F527" s="116" t="s">
        <v>57</v>
      </c>
      <c r="G527" s="118" t="s">
        <v>215</v>
      </c>
      <c r="H527" s="123">
        <v>98.034296021545373</v>
      </c>
    </row>
    <row r="528" spans="3:8">
      <c r="C528" s="116" t="s">
        <v>744</v>
      </c>
      <c r="D528" s="116" t="s">
        <v>746</v>
      </c>
      <c r="E528" s="116" t="s">
        <v>9</v>
      </c>
      <c r="F528" s="116" t="s">
        <v>58</v>
      </c>
      <c r="G528" s="118" t="s">
        <v>216</v>
      </c>
      <c r="H528" s="123">
        <v>2.7598699524725832</v>
      </c>
    </row>
    <row r="529" spans="3:8">
      <c r="C529" s="116" t="s">
        <v>744</v>
      </c>
      <c r="D529" s="116" t="s">
        <v>746</v>
      </c>
      <c r="E529" s="116" t="s">
        <v>9</v>
      </c>
      <c r="F529" s="116" t="s">
        <v>58</v>
      </c>
      <c r="G529" s="118" t="s">
        <v>217</v>
      </c>
      <c r="H529" s="123">
        <v>183.4907530330953</v>
      </c>
    </row>
    <row r="530" spans="3:8">
      <c r="C530" s="116" t="s">
        <v>744</v>
      </c>
      <c r="D530" s="116" t="s">
        <v>746</v>
      </c>
      <c r="E530" s="116" t="s">
        <v>9</v>
      </c>
      <c r="F530" s="116" t="s">
        <v>58</v>
      </c>
      <c r="G530" s="118" t="s">
        <v>218</v>
      </c>
      <c r="H530" s="123">
        <v>173.2039089011468</v>
      </c>
    </row>
    <row r="531" spans="3:8">
      <c r="C531" s="116" t="s">
        <v>744</v>
      </c>
      <c r="D531" s="116" t="s">
        <v>746</v>
      </c>
      <c r="E531" s="116" t="s">
        <v>9</v>
      </c>
      <c r="F531" s="116" t="s">
        <v>58</v>
      </c>
      <c r="G531" s="118" t="s">
        <v>219</v>
      </c>
      <c r="H531" s="123">
        <v>5.1123766784747628</v>
      </c>
    </row>
    <row r="532" spans="3:8">
      <c r="C532" s="116" t="s">
        <v>744</v>
      </c>
      <c r="D532" s="116" t="s">
        <v>746</v>
      </c>
      <c r="E532" s="116" t="s">
        <v>8</v>
      </c>
      <c r="F532" s="116" t="s">
        <v>59</v>
      </c>
      <c r="G532" s="118" t="s">
        <v>220</v>
      </c>
      <c r="H532" s="123">
        <v>51.769769219779</v>
      </c>
    </row>
    <row r="533" spans="3:8">
      <c r="C533" s="116" t="s">
        <v>744</v>
      </c>
      <c r="D533" s="116" t="s">
        <v>746</v>
      </c>
      <c r="E533" s="116" t="s">
        <v>8</v>
      </c>
      <c r="F533" s="116" t="s">
        <v>59</v>
      </c>
      <c r="G533" s="118" t="s">
        <v>221</v>
      </c>
      <c r="H533" s="123">
        <v>314.40808126519113</v>
      </c>
    </row>
    <row r="534" spans="3:8">
      <c r="C534" s="116" t="s">
        <v>744</v>
      </c>
      <c r="D534" s="116" t="s">
        <v>746</v>
      </c>
      <c r="E534" s="116" t="s">
        <v>8</v>
      </c>
      <c r="F534" s="116" t="s">
        <v>59</v>
      </c>
      <c r="G534" s="118" t="s">
        <v>222</v>
      </c>
      <c r="H534" s="123">
        <v>64.202940228924575</v>
      </c>
    </row>
    <row r="535" spans="3:8">
      <c r="C535" s="116" t="s">
        <v>744</v>
      </c>
      <c r="D535" s="116" t="s">
        <v>746</v>
      </c>
      <c r="E535" s="116" t="s">
        <v>8</v>
      </c>
      <c r="F535" s="116" t="s">
        <v>59</v>
      </c>
      <c r="G535" s="118" t="s">
        <v>223</v>
      </c>
      <c r="H535" s="123">
        <v>104.97813000534056</v>
      </c>
    </row>
    <row r="536" spans="3:8">
      <c r="C536" s="116" t="s">
        <v>744</v>
      </c>
      <c r="D536" s="116" t="s">
        <v>746</v>
      </c>
      <c r="E536" s="116" t="s">
        <v>8</v>
      </c>
      <c r="F536" s="116" t="s">
        <v>60</v>
      </c>
      <c r="G536" s="118" t="s">
        <v>224</v>
      </c>
      <c r="H536" s="123">
        <v>5.9055441411228262</v>
      </c>
    </row>
    <row r="537" spans="3:8">
      <c r="C537" s="116" t="s">
        <v>744</v>
      </c>
      <c r="D537" s="116" t="s">
        <v>746</v>
      </c>
      <c r="E537" s="116" t="s">
        <v>8</v>
      </c>
      <c r="F537" s="116" t="s">
        <v>60</v>
      </c>
      <c r="G537" s="118" t="s">
        <v>225</v>
      </c>
      <c r="H537" s="123">
        <v>37.216576643025938</v>
      </c>
    </row>
    <row r="538" spans="3:8">
      <c r="C538" s="116" t="s">
        <v>744</v>
      </c>
      <c r="D538" s="116" t="s">
        <v>746</v>
      </c>
      <c r="E538" s="116" t="s">
        <v>8</v>
      </c>
      <c r="F538" s="116" t="s">
        <v>60</v>
      </c>
      <c r="G538" s="118" t="s">
        <v>226</v>
      </c>
      <c r="H538" s="123">
        <v>144.10279328517407</v>
      </c>
    </row>
    <row r="539" spans="3:8">
      <c r="C539" s="116" t="s">
        <v>744</v>
      </c>
      <c r="D539" s="116" t="s">
        <v>746</v>
      </c>
      <c r="E539" s="116" t="s">
        <v>8</v>
      </c>
      <c r="F539" s="116" t="s">
        <v>60</v>
      </c>
      <c r="G539" s="118" t="s">
        <v>227</v>
      </c>
      <c r="H539" s="123">
        <v>84.795504919668176</v>
      </c>
    </row>
    <row r="540" spans="3:8">
      <c r="C540" s="116" t="s">
        <v>744</v>
      </c>
      <c r="D540" s="116" t="s">
        <v>746</v>
      </c>
      <c r="E540" s="116" t="s">
        <v>8</v>
      </c>
      <c r="F540" s="116" t="s">
        <v>60</v>
      </c>
      <c r="G540" s="118" t="s">
        <v>228</v>
      </c>
      <c r="H540" s="123">
        <v>30.99662842217294</v>
      </c>
    </row>
    <row r="541" spans="3:8">
      <c r="C541" s="116" t="s">
        <v>744</v>
      </c>
      <c r="D541" s="116" t="s">
        <v>746</v>
      </c>
      <c r="E541" s="116" t="s">
        <v>8</v>
      </c>
      <c r="F541" s="116" t="s">
        <v>60</v>
      </c>
      <c r="G541" s="118" t="s">
        <v>229</v>
      </c>
      <c r="H541" s="123">
        <v>153.74454915042881</v>
      </c>
    </row>
    <row r="542" spans="3:8">
      <c r="C542" s="116" t="s">
        <v>744</v>
      </c>
      <c r="D542" s="116" t="s">
        <v>746</v>
      </c>
      <c r="E542" s="116" t="s">
        <v>8</v>
      </c>
      <c r="F542" s="116" t="s">
        <v>60</v>
      </c>
      <c r="G542" s="118" t="s">
        <v>230</v>
      </c>
      <c r="H542" s="123">
        <v>2.9810931594437355</v>
      </c>
    </row>
    <row r="543" spans="3:8">
      <c r="C543" s="116" t="s">
        <v>744</v>
      </c>
      <c r="D543" s="116" t="s">
        <v>746</v>
      </c>
      <c r="E543" s="116" t="s">
        <v>8</v>
      </c>
      <c r="F543" s="116" t="s">
        <v>61</v>
      </c>
      <c r="G543" s="118" t="s">
        <v>231</v>
      </c>
      <c r="H543" s="123">
        <v>842.2022501575035</v>
      </c>
    </row>
    <row r="544" spans="3:8">
      <c r="C544" s="116" t="s">
        <v>744</v>
      </c>
      <c r="D544" s="116" t="s">
        <v>746</v>
      </c>
      <c r="E544" s="116" t="s">
        <v>8</v>
      </c>
      <c r="F544" s="116" t="s">
        <v>61</v>
      </c>
      <c r="G544" s="118" t="s">
        <v>232</v>
      </c>
      <c r="H544" s="123">
        <v>607.1864968393586</v>
      </c>
    </row>
    <row r="545" spans="3:8">
      <c r="C545" s="116" t="s">
        <v>744</v>
      </c>
      <c r="D545" s="116" t="s">
        <v>746</v>
      </c>
      <c r="E545" s="116" t="s">
        <v>8</v>
      </c>
      <c r="F545" s="116" t="s">
        <v>61</v>
      </c>
      <c r="G545" s="118" t="s">
        <v>233</v>
      </c>
      <c r="H545" s="123">
        <v>52.36485788376374</v>
      </c>
    </row>
    <row r="546" spans="3:8">
      <c r="C546" s="116" t="s">
        <v>744</v>
      </c>
      <c r="D546" s="116" t="s">
        <v>746</v>
      </c>
      <c r="E546" s="116" t="s">
        <v>8</v>
      </c>
      <c r="F546" s="116" t="s">
        <v>61</v>
      </c>
      <c r="G546" s="118" t="s">
        <v>234</v>
      </c>
      <c r="H546" s="123">
        <v>69.552281760264563</v>
      </c>
    </row>
    <row r="547" spans="3:8">
      <c r="C547" s="116" t="s">
        <v>744</v>
      </c>
      <c r="D547" s="116" t="s">
        <v>746</v>
      </c>
      <c r="E547" s="116" t="s">
        <v>8</v>
      </c>
      <c r="F547" s="116" t="s">
        <v>61</v>
      </c>
      <c r="G547" s="118" t="s">
        <v>235</v>
      </c>
      <c r="H547" s="123">
        <v>408.85406144410024</v>
      </c>
    </row>
    <row r="548" spans="3:8">
      <c r="C548" s="116" t="s">
        <v>744</v>
      </c>
      <c r="D548" s="116" t="s">
        <v>746</v>
      </c>
      <c r="E548" s="116" t="s">
        <v>8</v>
      </c>
      <c r="F548" s="116" t="s">
        <v>61</v>
      </c>
      <c r="G548" s="118" t="s">
        <v>236</v>
      </c>
      <c r="H548" s="123">
        <v>89.643502368582318</v>
      </c>
    </row>
    <row r="549" spans="3:8">
      <c r="C549" s="116" t="s">
        <v>744</v>
      </c>
      <c r="D549" s="116" t="s">
        <v>746</v>
      </c>
      <c r="E549" s="116" t="s">
        <v>8</v>
      </c>
      <c r="F549" s="116" t="s">
        <v>61</v>
      </c>
      <c r="G549" s="118" t="s">
        <v>237</v>
      </c>
      <c r="H549" s="123">
        <v>619.84022743857713</v>
      </c>
    </row>
    <row r="550" spans="3:8">
      <c r="C550" s="116" t="s">
        <v>744</v>
      </c>
      <c r="D550" s="116" t="s">
        <v>746</v>
      </c>
      <c r="E550" s="116" t="s">
        <v>8</v>
      </c>
      <c r="F550" s="116" t="s">
        <v>61</v>
      </c>
      <c r="G550" s="118" t="s">
        <v>238</v>
      </c>
      <c r="H550" s="123">
        <v>270.65585049563197</v>
      </c>
    </row>
    <row r="551" spans="3:8">
      <c r="C551" s="116" t="s">
        <v>744</v>
      </c>
      <c r="D551" s="116" t="s">
        <v>746</v>
      </c>
      <c r="E551" s="116" t="s">
        <v>8</v>
      </c>
      <c r="F551" s="116" t="s">
        <v>61</v>
      </c>
      <c r="G551" s="118" t="s">
        <v>239</v>
      </c>
      <c r="H551" s="123">
        <v>294.83461320205316</v>
      </c>
    </row>
    <row r="552" spans="3:8">
      <c r="C552" s="116" t="s">
        <v>744</v>
      </c>
      <c r="D552" s="116" t="s">
        <v>746</v>
      </c>
      <c r="E552" s="116" t="s">
        <v>15</v>
      </c>
      <c r="F552" s="116" t="s">
        <v>62</v>
      </c>
      <c r="G552" s="118" t="s">
        <v>240</v>
      </c>
      <c r="H552" s="123">
        <v>0.93654633433688439</v>
      </c>
    </row>
    <row r="553" spans="3:8">
      <c r="C553" s="116" t="s">
        <v>744</v>
      </c>
      <c r="D553" s="116" t="s">
        <v>746</v>
      </c>
      <c r="E553" s="116" t="s">
        <v>15</v>
      </c>
      <c r="F553" s="116" t="s">
        <v>62</v>
      </c>
      <c r="G553" s="118" t="s">
        <v>241</v>
      </c>
      <c r="H553" s="123">
        <v>1162.7612893275818</v>
      </c>
    </row>
    <row r="554" spans="3:8">
      <c r="C554" s="116" t="s">
        <v>744</v>
      </c>
      <c r="D554" s="116" t="s">
        <v>746</v>
      </c>
      <c r="E554" s="116" t="s">
        <v>15</v>
      </c>
      <c r="F554" s="116" t="s">
        <v>62</v>
      </c>
      <c r="G554" s="118" t="s">
        <v>242</v>
      </c>
      <c r="H554" s="123">
        <v>1.1839848269186535</v>
      </c>
    </row>
    <row r="555" spans="3:8">
      <c r="C555" s="116" t="s">
        <v>744</v>
      </c>
      <c r="D555" s="116" t="s">
        <v>746</v>
      </c>
      <c r="E555" s="116" t="s">
        <v>15</v>
      </c>
      <c r="F555" s="116" t="s">
        <v>63</v>
      </c>
      <c r="G555" s="118" t="s">
        <v>243</v>
      </c>
      <c r="H555" s="123">
        <v>4.6046842071260201</v>
      </c>
    </row>
    <row r="556" spans="3:8">
      <c r="C556" s="116" t="s">
        <v>744</v>
      </c>
      <c r="D556" s="116" t="s">
        <v>746</v>
      </c>
      <c r="E556" s="116" t="s">
        <v>15</v>
      </c>
      <c r="F556" s="116" t="s">
        <v>63</v>
      </c>
      <c r="G556" s="118" t="s">
        <v>244</v>
      </c>
      <c r="H556" s="123">
        <v>12.243185566048778</v>
      </c>
    </row>
    <row r="557" spans="3:8">
      <c r="C557" s="116" t="s">
        <v>744</v>
      </c>
      <c r="D557" s="116" t="s">
        <v>746</v>
      </c>
      <c r="E557" s="116" t="s">
        <v>15</v>
      </c>
      <c r="F557" s="116" t="s">
        <v>64</v>
      </c>
      <c r="G557" s="118" t="s">
        <v>245</v>
      </c>
      <c r="H557" s="123">
        <v>20.821937414886797</v>
      </c>
    </row>
    <row r="558" spans="3:8">
      <c r="C558" s="116" t="s">
        <v>744</v>
      </c>
      <c r="D558" s="116" t="s">
        <v>746</v>
      </c>
      <c r="E558" s="116" t="s">
        <v>15</v>
      </c>
      <c r="F558" s="116" t="s">
        <v>64</v>
      </c>
      <c r="G558" s="118" t="s">
        <v>246</v>
      </c>
      <c r="H558" s="123">
        <v>2.7318047795110529</v>
      </c>
    </row>
    <row r="559" spans="3:8">
      <c r="C559" s="116" t="s">
        <v>744</v>
      </c>
      <c r="D559" s="116" t="s">
        <v>746</v>
      </c>
      <c r="E559" s="116" t="s">
        <v>15</v>
      </c>
      <c r="F559" s="116" t="s">
        <v>65</v>
      </c>
      <c r="G559" s="118" t="s">
        <v>247</v>
      </c>
      <c r="H559" s="123">
        <v>18.980795044864198</v>
      </c>
    </row>
    <row r="560" spans="3:8">
      <c r="C560" s="116" t="s">
        <v>744</v>
      </c>
      <c r="D560" s="116" t="s">
        <v>746</v>
      </c>
      <c r="E560" s="116" t="s">
        <v>15</v>
      </c>
      <c r="F560" s="116" t="s">
        <v>65</v>
      </c>
      <c r="G560" s="118" t="s">
        <v>248</v>
      </c>
      <c r="H560" s="123">
        <v>232.62375322861664</v>
      </c>
    </row>
    <row r="561" spans="3:8">
      <c r="C561" s="116" t="s">
        <v>744</v>
      </c>
      <c r="D561" s="116" t="s">
        <v>746</v>
      </c>
      <c r="E561" s="116" t="s">
        <v>15</v>
      </c>
      <c r="F561" s="116" t="s">
        <v>66</v>
      </c>
      <c r="G561" s="118" t="s">
        <v>249</v>
      </c>
      <c r="H561" s="123">
        <v>3.3220439793356178</v>
      </c>
    </row>
    <row r="562" spans="3:8">
      <c r="C562" s="116" t="s">
        <v>744</v>
      </c>
      <c r="D562" s="116" t="s">
        <v>746</v>
      </c>
      <c r="E562" s="116" t="s">
        <v>15</v>
      </c>
      <c r="F562" s="116" t="s">
        <v>66</v>
      </c>
      <c r="G562" s="118" t="s">
        <v>250</v>
      </c>
      <c r="H562" s="123">
        <v>84.955356332722261</v>
      </c>
    </row>
    <row r="563" spans="3:8">
      <c r="C563" s="116" t="s">
        <v>744</v>
      </c>
      <c r="D563" s="116" t="s">
        <v>746</v>
      </c>
      <c r="E563" s="116" t="s">
        <v>7</v>
      </c>
      <c r="F563" s="116" t="s">
        <v>67</v>
      </c>
      <c r="G563" s="118" t="s">
        <v>251</v>
      </c>
      <c r="H563" s="123">
        <v>121.30116711356176</v>
      </c>
    </row>
    <row r="564" spans="3:8">
      <c r="C564" s="116" t="s">
        <v>744</v>
      </c>
      <c r="D564" s="116" t="s">
        <v>746</v>
      </c>
      <c r="E564" s="116" t="s">
        <v>7</v>
      </c>
      <c r="F564" s="116" t="s">
        <v>67</v>
      </c>
      <c r="G564" s="118" t="s">
        <v>252</v>
      </c>
      <c r="H564" s="123">
        <v>4.9736878036354029E-2</v>
      </c>
    </row>
    <row r="565" spans="3:8">
      <c r="C565" s="116" t="s">
        <v>744</v>
      </c>
      <c r="D565" s="116" t="s">
        <v>746</v>
      </c>
      <c r="E565" s="116" t="s">
        <v>7</v>
      </c>
      <c r="F565" s="116" t="s">
        <v>67</v>
      </c>
      <c r="G565" s="118" t="s">
        <v>253</v>
      </c>
      <c r="H565" s="123">
        <v>11.21343812497636</v>
      </c>
    </row>
    <row r="566" spans="3:8">
      <c r="C566" s="116" t="s">
        <v>744</v>
      </c>
      <c r="D566" s="116" t="s">
        <v>746</v>
      </c>
      <c r="E566" s="116" t="s">
        <v>7</v>
      </c>
      <c r="F566" s="116" t="s">
        <v>67</v>
      </c>
      <c r="G566" s="118" t="s">
        <v>254</v>
      </c>
      <c r="H566" s="123">
        <v>3.6299683789657919</v>
      </c>
    </row>
    <row r="567" spans="3:8">
      <c r="C567" s="116" t="s">
        <v>744</v>
      </c>
      <c r="D567" s="116" t="s">
        <v>746</v>
      </c>
      <c r="E567" s="116" t="s">
        <v>7</v>
      </c>
      <c r="F567" s="116" t="s">
        <v>68</v>
      </c>
      <c r="G567" s="118" t="s">
        <v>255</v>
      </c>
      <c r="H567" s="123">
        <v>1359.3001833839683</v>
      </c>
    </row>
    <row r="568" spans="3:8">
      <c r="C568" s="116" t="s">
        <v>744</v>
      </c>
      <c r="D568" s="116" t="s">
        <v>746</v>
      </c>
      <c r="E568" s="116" t="s">
        <v>7</v>
      </c>
      <c r="F568" s="116" t="s">
        <v>68</v>
      </c>
      <c r="G568" s="118" t="s">
        <v>256</v>
      </c>
      <c r="H568" s="123">
        <v>40.174017639246394</v>
      </c>
    </row>
    <row r="569" spans="3:8">
      <c r="C569" s="116" t="s">
        <v>744</v>
      </c>
      <c r="D569" s="116" t="s">
        <v>746</v>
      </c>
      <c r="E569" s="116" t="s">
        <v>7</v>
      </c>
      <c r="F569" s="116" t="s">
        <v>68</v>
      </c>
      <c r="G569" s="118" t="s">
        <v>257</v>
      </c>
      <c r="H569" s="123">
        <v>119.71575547708098</v>
      </c>
    </row>
    <row r="570" spans="3:8">
      <c r="C570" s="116" t="s">
        <v>744</v>
      </c>
      <c r="D570" s="116" t="s">
        <v>746</v>
      </c>
      <c r="E570" s="116" t="s">
        <v>12</v>
      </c>
      <c r="F570" s="116" t="s">
        <v>69</v>
      </c>
      <c r="G570" s="118" t="s">
        <v>258</v>
      </c>
      <c r="H570" s="123">
        <v>14.261548607036659</v>
      </c>
    </row>
    <row r="571" spans="3:8">
      <c r="C571" s="116" t="s">
        <v>744</v>
      </c>
      <c r="D571" s="116" t="s">
        <v>746</v>
      </c>
      <c r="E571" s="116" t="s">
        <v>12</v>
      </c>
      <c r="F571" s="116" t="s">
        <v>69</v>
      </c>
      <c r="G571" s="118" t="s">
        <v>259</v>
      </c>
      <c r="H571" s="123">
        <v>2.2853611421992759</v>
      </c>
    </row>
    <row r="572" spans="3:8">
      <c r="C572" s="116" t="s">
        <v>744</v>
      </c>
      <c r="D572" s="116" t="s">
        <v>746</v>
      </c>
      <c r="E572" s="116" t="s">
        <v>12</v>
      </c>
      <c r="F572" s="116" t="s">
        <v>70</v>
      </c>
      <c r="G572" s="118" t="s">
        <v>260</v>
      </c>
      <c r="H572" s="123">
        <v>14.138551692258435</v>
      </c>
    </row>
    <row r="573" spans="3:8">
      <c r="C573" s="116" t="s">
        <v>744</v>
      </c>
      <c r="D573" s="116" t="s">
        <v>746</v>
      </c>
      <c r="E573" s="116" t="s">
        <v>12</v>
      </c>
      <c r="F573" s="116" t="s">
        <v>70</v>
      </c>
      <c r="G573" s="118" t="s">
        <v>261</v>
      </c>
      <c r="H573" s="123">
        <v>2.3305156408864538</v>
      </c>
    </row>
    <row r="574" spans="3:8">
      <c r="C574" s="116" t="s">
        <v>744</v>
      </c>
      <c r="D574" s="116" t="s">
        <v>746</v>
      </c>
      <c r="E574" s="116" t="s">
        <v>12</v>
      </c>
      <c r="F574" s="116" t="s">
        <v>71</v>
      </c>
      <c r="G574" s="118" t="s">
        <v>262</v>
      </c>
      <c r="H574" s="123">
        <v>11.380338073357594</v>
      </c>
    </row>
    <row r="575" spans="3:8">
      <c r="C575" s="116" t="s">
        <v>744</v>
      </c>
      <c r="D575" s="116" t="s">
        <v>746</v>
      </c>
      <c r="E575" s="116" t="s">
        <v>12</v>
      </c>
      <c r="F575" s="116" t="s">
        <v>71</v>
      </c>
      <c r="G575" s="118" t="s">
        <v>263</v>
      </c>
      <c r="H575" s="123">
        <v>6.7154974049516483</v>
      </c>
    </row>
    <row r="576" spans="3:8">
      <c r="C576" s="116" t="s">
        <v>744</v>
      </c>
      <c r="D576" s="116" t="s">
        <v>746</v>
      </c>
      <c r="E576" s="116" t="s">
        <v>12</v>
      </c>
      <c r="F576" s="116" t="s">
        <v>72</v>
      </c>
      <c r="G576" s="118" t="s">
        <v>264</v>
      </c>
      <c r="H576" s="123">
        <v>43.361401284858808</v>
      </c>
    </row>
    <row r="577" spans="3:8">
      <c r="C577" s="116" t="s">
        <v>744</v>
      </c>
      <c r="D577" s="116" t="s">
        <v>746</v>
      </c>
      <c r="E577" s="116" t="s">
        <v>12</v>
      </c>
      <c r="F577" s="116" t="s">
        <v>72</v>
      </c>
      <c r="G577" s="118" t="s">
        <v>265</v>
      </c>
      <c r="H577" s="123">
        <v>43.889035445432391</v>
      </c>
    </row>
    <row r="578" spans="3:8">
      <c r="C578" s="116" t="s">
        <v>744</v>
      </c>
      <c r="D578" s="116" t="s">
        <v>746</v>
      </c>
      <c r="E578" s="116" t="s">
        <v>12</v>
      </c>
      <c r="F578" s="116" t="s">
        <v>72</v>
      </c>
      <c r="G578" s="118" t="s">
        <v>266</v>
      </c>
      <c r="H578" s="123">
        <v>5.539566016594561</v>
      </c>
    </row>
    <row r="579" spans="3:8">
      <c r="C579" s="116" t="s">
        <v>744</v>
      </c>
      <c r="D579" s="116" t="s">
        <v>746</v>
      </c>
      <c r="E579" s="116" t="s">
        <v>12</v>
      </c>
      <c r="F579" s="116" t="s">
        <v>72</v>
      </c>
      <c r="G579" s="118" t="s">
        <v>267</v>
      </c>
      <c r="H579" s="123">
        <v>81.495790853007648</v>
      </c>
    </row>
    <row r="580" spans="3:8">
      <c r="C580" s="116" t="s">
        <v>744</v>
      </c>
      <c r="D580" s="116" t="s">
        <v>746</v>
      </c>
      <c r="E580" s="116" t="s">
        <v>12</v>
      </c>
      <c r="F580" s="116" t="s">
        <v>73</v>
      </c>
      <c r="G580" s="118" t="s">
        <v>268</v>
      </c>
      <c r="H580" s="123">
        <v>91.77213322226936</v>
      </c>
    </row>
    <row r="581" spans="3:8">
      <c r="C581" s="116" t="s">
        <v>744</v>
      </c>
      <c r="D581" s="116" t="s">
        <v>746</v>
      </c>
      <c r="E581" s="116" t="s">
        <v>12</v>
      </c>
      <c r="F581" s="116" t="s">
        <v>74</v>
      </c>
      <c r="G581" s="118" t="s">
        <v>269</v>
      </c>
      <c r="H581" s="123">
        <v>2.8897845273819249</v>
      </c>
    </row>
    <row r="582" spans="3:8">
      <c r="C582" s="116" t="s">
        <v>744</v>
      </c>
      <c r="D582" s="116" t="s">
        <v>746</v>
      </c>
      <c r="E582" s="116" t="s">
        <v>12</v>
      </c>
      <c r="F582" s="116" t="s">
        <v>74</v>
      </c>
      <c r="G582" s="118" t="s">
        <v>270</v>
      </c>
      <c r="H582" s="123">
        <v>3.1531197025518978</v>
      </c>
    </row>
    <row r="583" spans="3:8">
      <c r="C583" s="116" t="s">
        <v>744</v>
      </c>
      <c r="D583" s="116" t="s">
        <v>746</v>
      </c>
      <c r="E583" s="116" t="s">
        <v>2</v>
      </c>
      <c r="F583" s="116" t="s">
        <v>75</v>
      </c>
      <c r="G583" s="118" t="s">
        <v>271</v>
      </c>
      <c r="H583" s="123">
        <v>139.97099157155102</v>
      </c>
    </row>
    <row r="584" spans="3:8">
      <c r="C584" s="116" t="s">
        <v>744</v>
      </c>
      <c r="D584" s="116" t="s">
        <v>746</v>
      </c>
      <c r="E584" s="116" t="s">
        <v>2</v>
      </c>
      <c r="F584" s="116" t="s">
        <v>75</v>
      </c>
      <c r="G584" s="118" t="s">
        <v>272</v>
      </c>
      <c r="H584" s="123">
        <v>26.965754615150519</v>
      </c>
    </row>
    <row r="585" spans="3:8">
      <c r="C585" s="116" t="s">
        <v>744</v>
      </c>
      <c r="D585" s="116" t="s">
        <v>746</v>
      </c>
      <c r="E585" s="116" t="s">
        <v>2</v>
      </c>
      <c r="F585" s="116" t="s">
        <v>75</v>
      </c>
      <c r="G585" s="118" t="s">
        <v>273</v>
      </c>
      <c r="H585" s="123">
        <v>4.3408337014977141</v>
      </c>
    </row>
    <row r="586" spans="3:8">
      <c r="C586" s="116" t="s">
        <v>744</v>
      </c>
      <c r="D586" s="116" t="s">
        <v>746</v>
      </c>
      <c r="E586" s="116" t="s">
        <v>2</v>
      </c>
      <c r="F586" s="116" t="s">
        <v>75</v>
      </c>
      <c r="G586" s="118" t="s">
        <v>274</v>
      </c>
      <c r="H586" s="123">
        <v>62.228778796112124</v>
      </c>
    </row>
    <row r="587" spans="3:8">
      <c r="C587" s="116" t="s">
        <v>744</v>
      </c>
      <c r="D587" s="116" t="s">
        <v>746</v>
      </c>
      <c r="E587" s="116" t="s">
        <v>2</v>
      </c>
      <c r="F587" s="116" t="s">
        <v>76</v>
      </c>
      <c r="G587" s="118" t="s">
        <v>275</v>
      </c>
      <c r="H587" s="123">
        <v>54.989274741646668</v>
      </c>
    </row>
    <row r="588" spans="3:8">
      <c r="C588" s="116" t="s">
        <v>744</v>
      </c>
      <c r="D588" s="116" t="s">
        <v>746</v>
      </c>
      <c r="E588" s="116" t="s">
        <v>2</v>
      </c>
      <c r="F588" s="116" t="s">
        <v>76</v>
      </c>
      <c r="G588" s="118" t="s">
        <v>276</v>
      </c>
      <c r="H588" s="123">
        <v>4.0508400682142378</v>
      </c>
    </row>
    <row r="589" spans="3:8">
      <c r="C589" s="116" t="s">
        <v>744</v>
      </c>
      <c r="D589" s="116" t="s">
        <v>746</v>
      </c>
      <c r="E589" s="116" t="s">
        <v>2</v>
      </c>
      <c r="F589" s="116" t="s">
        <v>76</v>
      </c>
      <c r="G589" s="118" t="s">
        <v>277</v>
      </c>
      <c r="H589" s="123">
        <v>5.403907045133538</v>
      </c>
    </row>
    <row r="590" spans="3:8">
      <c r="C590" s="116" t="s">
        <v>744</v>
      </c>
      <c r="D590" s="116" t="s">
        <v>746</v>
      </c>
      <c r="E590" s="116" t="s">
        <v>2</v>
      </c>
      <c r="F590" s="116" t="s">
        <v>77</v>
      </c>
      <c r="G590" s="118" t="s">
        <v>278</v>
      </c>
      <c r="H590" s="123">
        <v>13.548419987938603</v>
      </c>
    </row>
    <row r="591" spans="3:8">
      <c r="C591" s="116" t="s">
        <v>744</v>
      </c>
      <c r="D591" s="116" t="s">
        <v>746</v>
      </c>
      <c r="E591" s="116" t="s">
        <v>2</v>
      </c>
      <c r="F591" s="116" t="s">
        <v>77</v>
      </c>
      <c r="G591" s="118" t="s">
        <v>279</v>
      </c>
      <c r="H591" s="123">
        <v>1.2523453870194465</v>
      </c>
    </row>
    <row r="592" spans="3:8">
      <c r="C592" s="116" t="s">
        <v>744</v>
      </c>
      <c r="D592" s="116" t="s">
        <v>746</v>
      </c>
      <c r="E592" s="116" t="s">
        <v>2</v>
      </c>
      <c r="F592" s="116" t="s">
        <v>77</v>
      </c>
      <c r="G592" s="118" t="s">
        <v>280</v>
      </c>
      <c r="H592" s="123">
        <v>4.0123198151246138</v>
      </c>
    </row>
    <row r="593" spans="3:8">
      <c r="C593" s="116" t="s">
        <v>744</v>
      </c>
      <c r="D593" s="116" t="s">
        <v>746</v>
      </c>
      <c r="E593" s="116" t="s">
        <v>3</v>
      </c>
      <c r="F593" s="116" t="s">
        <v>78</v>
      </c>
      <c r="G593" s="118" t="s">
        <v>281</v>
      </c>
      <c r="H593" s="123">
        <v>6.5228291547263533</v>
      </c>
    </row>
    <row r="594" spans="3:8">
      <c r="C594" s="116" t="s">
        <v>744</v>
      </c>
      <c r="D594" s="116" t="s">
        <v>746</v>
      </c>
      <c r="E594" s="116" t="s">
        <v>3</v>
      </c>
      <c r="F594" s="116" t="s">
        <v>78</v>
      </c>
      <c r="G594" s="118" t="s">
        <v>282</v>
      </c>
      <c r="H594" s="123">
        <v>275.39954676237738</v>
      </c>
    </row>
    <row r="595" spans="3:8">
      <c r="C595" s="116" t="s">
        <v>744</v>
      </c>
      <c r="D595" s="116" t="s">
        <v>746</v>
      </c>
      <c r="E595" s="116" t="s">
        <v>4</v>
      </c>
      <c r="F595" s="116" t="s">
        <v>79</v>
      </c>
      <c r="G595" s="118" t="s">
        <v>283</v>
      </c>
      <c r="H595" s="123">
        <v>120.30079390428631</v>
      </c>
    </row>
    <row r="596" spans="3:8">
      <c r="C596" s="116" t="s">
        <v>744</v>
      </c>
      <c r="D596" s="116" t="s">
        <v>746</v>
      </c>
      <c r="E596" s="116" t="s">
        <v>4</v>
      </c>
      <c r="F596" s="116" t="s">
        <v>79</v>
      </c>
      <c r="G596" s="118" t="s">
        <v>284</v>
      </c>
      <c r="H596" s="123">
        <v>73.205647628347805</v>
      </c>
    </row>
    <row r="597" spans="3:8">
      <c r="C597" s="116" t="s">
        <v>744</v>
      </c>
      <c r="D597" s="116" t="s">
        <v>746</v>
      </c>
      <c r="E597" s="116" t="s">
        <v>4</v>
      </c>
      <c r="F597" s="116" t="s">
        <v>80</v>
      </c>
      <c r="G597" s="118" t="s">
        <v>285</v>
      </c>
      <c r="H597" s="123">
        <v>27.439455941185606</v>
      </c>
    </row>
    <row r="598" spans="3:8">
      <c r="C598" s="116" t="s">
        <v>744</v>
      </c>
      <c r="D598" s="116" t="s">
        <v>746</v>
      </c>
      <c r="E598" s="116" t="s">
        <v>4</v>
      </c>
      <c r="F598" s="116" t="s">
        <v>80</v>
      </c>
      <c r="G598" s="118" t="s">
        <v>286</v>
      </c>
      <c r="H598" s="123">
        <v>38.688945308610847</v>
      </c>
    </row>
    <row r="599" spans="3:8">
      <c r="C599" s="116" t="s">
        <v>744</v>
      </c>
      <c r="D599" s="116" t="s">
        <v>746</v>
      </c>
      <c r="E599" s="116" t="s">
        <v>4</v>
      </c>
      <c r="F599" s="116" t="s">
        <v>81</v>
      </c>
      <c r="G599" s="118" t="s">
        <v>287</v>
      </c>
      <c r="H599" s="123">
        <v>86.188608199398047</v>
      </c>
    </row>
    <row r="600" spans="3:8">
      <c r="C600" s="116" t="s">
        <v>744</v>
      </c>
      <c r="D600" s="116" t="s">
        <v>746</v>
      </c>
      <c r="E600" s="116" t="s">
        <v>4</v>
      </c>
      <c r="F600" s="116" t="s">
        <v>81</v>
      </c>
      <c r="G600" s="118" t="s">
        <v>288</v>
      </c>
      <c r="H600" s="123">
        <v>13.442296213379253</v>
      </c>
    </row>
    <row r="601" spans="3:8">
      <c r="C601" s="116" t="s">
        <v>744</v>
      </c>
      <c r="D601" s="116" t="s">
        <v>746</v>
      </c>
      <c r="E601" s="116" t="s">
        <v>4</v>
      </c>
      <c r="F601" s="116" t="s">
        <v>82</v>
      </c>
      <c r="G601" s="118" t="s">
        <v>289</v>
      </c>
      <c r="H601" s="123">
        <v>6.8467167822863138</v>
      </c>
    </row>
    <row r="602" spans="3:8">
      <c r="C602" s="116" t="s">
        <v>744</v>
      </c>
      <c r="D602" s="116" t="s">
        <v>746</v>
      </c>
      <c r="E602" s="116" t="s">
        <v>4</v>
      </c>
      <c r="F602" s="116" t="s">
        <v>82</v>
      </c>
      <c r="G602" s="118" t="s">
        <v>290</v>
      </c>
      <c r="H602" s="123">
        <v>0.68944930904369828</v>
      </c>
    </row>
    <row r="603" spans="3:8">
      <c r="C603" s="116" t="s">
        <v>744</v>
      </c>
      <c r="D603" s="116" t="s">
        <v>746</v>
      </c>
      <c r="E603" s="116" t="s">
        <v>4</v>
      </c>
      <c r="F603" s="116" t="s">
        <v>83</v>
      </c>
      <c r="G603" s="118" t="s">
        <v>291</v>
      </c>
      <c r="H603" s="123">
        <v>78.15604883095709</v>
      </c>
    </row>
    <row r="604" spans="3:8">
      <c r="C604" s="116" t="s">
        <v>744</v>
      </c>
      <c r="D604" s="116" t="s">
        <v>746</v>
      </c>
      <c r="E604" s="116" t="s">
        <v>4</v>
      </c>
      <c r="F604" s="116" t="s">
        <v>83</v>
      </c>
      <c r="G604" s="118" t="s">
        <v>292</v>
      </c>
      <c r="H604" s="123">
        <v>5.3644252715645822</v>
      </c>
    </row>
    <row r="605" spans="3:8">
      <c r="C605" s="116" t="s">
        <v>744</v>
      </c>
      <c r="D605" s="116" t="s">
        <v>746</v>
      </c>
      <c r="E605" s="116" t="s">
        <v>4</v>
      </c>
      <c r="F605" s="116" t="s">
        <v>84</v>
      </c>
      <c r="G605" s="118" t="s">
        <v>293</v>
      </c>
      <c r="H605" s="123">
        <v>38.674051224556514</v>
      </c>
    </row>
    <row r="606" spans="3:8">
      <c r="C606" s="116" t="s">
        <v>744</v>
      </c>
      <c r="D606" s="116" t="s">
        <v>746</v>
      </c>
      <c r="E606" s="116" t="s">
        <v>4</v>
      </c>
      <c r="F606" s="116" t="s">
        <v>84</v>
      </c>
      <c r="G606" s="118" t="s">
        <v>294</v>
      </c>
      <c r="H606" s="123">
        <v>19.811296252986175</v>
      </c>
    </row>
    <row r="607" spans="3:8">
      <c r="C607" s="116" t="s">
        <v>744</v>
      </c>
      <c r="D607" s="116" t="s">
        <v>746</v>
      </c>
      <c r="E607" s="116" t="s">
        <v>4</v>
      </c>
      <c r="F607" s="116" t="s">
        <v>84</v>
      </c>
      <c r="G607" s="118" t="s">
        <v>295</v>
      </c>
      <c r="H607" s="123">
        <v>48.471271000598435</v>
      </c>
    </row>
    <row r="608" spans="3:8">
      <c r="C608" s="116" t="s">
        <v>744</v>
      </c>
      <c r="D608" s="116" t="s">
        <v>746</v>
      </c>
      <c r="E608" s="116" t="s">
        <v>4</v>
      </c>
      <c r="F608" s="116" t="s">
        <v>85</v>
      </c>
      <c r="G608" s="118" t="s">
        <v>296</v>
      </c>
      <c r="H608" s="123">
        <v>20.555551775167412</v>
      </c>
    </row>
    <row r="609" spans="3:8">
      <c r="C609" s="116" t="s">
        <v>744</v>
      </c>
      <c r="D609" s="116" t="s">
        <v>746</v>
      </c>
      <c r="E609" s="116" t="s">
        <v>4</v>
      </c>
      <c r="F609" s="116" t="s">
        <v>86</v>
      </c>
      <c r="G609" s="118" t="s">
        <v>297</v>
      </c>
      <c r="H609" s="123">
        <v>3.2303466775440826</v>
      </c>
    </row>
    <row r="610" spans="3:8">
      <c r="C610" s="116" t="s">
        <v>744</v>
      </c>
      <c r="D610" s="116" t="s">
        <v>746</v>
      </c>
      <c r="E610" s="116" t="s">
        <v>4</v>
      </c>
      <c r="F610" s="116" t="s">
        <v>86</v>
      </c>
      <c r="G610" s="118" t="s">
        <v>298</v>
      </c>
      <c r="H610" s="123">
        <v>18.560556238251642</v>
      </c>
    </row>
    <row r="611" spans="3:8">
      <c r="C611" s="116" t="s">
        <v>744</v>
      </c>
      <c r="D611" s="116" t="s">
        <v>746</v>
      </c>
      <c r="E611" s="116" t="s">
        <v>4</v>
      </c>
      <c r="F611" s="116" t="s">
        <v>86</v>
      </c>
      <c r="G611" s="118" t="s">
        <v>299</v>
      </c>
      <c r="H611" s="123">
        <v>27.395021147613704</v>
      </c>
    </row>
    <row r="612" spans="3:8">
      <c r="C612" s="116" t="s">
        <v>744</v>
      </c>
      <c r="D612" s="116" t="s">
        <v>746</v>
      </c>
      <c r="E612" s="116" t="s">
        <v>4</v>
      </c>
      <c r="F612" s="116" t="s">
        <v>87</v>
      </c>
      <c r="G612" s="118" t="s">
        <v>300</v>
      </c>
      <c r="H612" s="123">
        <v>29.379851465650006</v>
      </c>
    </row>
    <row r="613" spans="3:8">
      <c r="C613" s="116" t="s">
        <v>744</v>
      </c>
      <c r="D613" s="116" t="s">
        <v>746</v>
      </c>
      <c r="E613" s="116" t="s">
        <v>4</v>
      </c>
      <c r="F613" s="116" t="s">
        <v>87</v>
      </c>
      <c r="G613" s="118" t="s">
        <v>301</v>
      </c>
      <c r="H613" s="123">
        <v>8.889135917037013</v>
      </c>
    </row>
    <row r="614" spans="3:8">
      <c r="C614" s="116" t="s">
        <v>744</v>
      </c>
      <c r="D614" s="116" t="s">
        <v>746</v>
      </c>
      <c r="E614" s="116" t="s">
        <v>4</v>
      </c>
      <c r="F614" s="116" t="s">
        <v>87</v>
      </c>
      <c r="G614" s="118" t="s">
        <v>302</v>
      </c>
      <c r="H614" s="123">
        <v>0.13996930711067287</v>
      </c>
    </row>
    <row r="615" spans="3:8">
      <c r="C615" s="116" t="s">
        <v>744</v>
      </c>
      <c r="D615" s="116" t="s">
        <v>746</v>
      </c>
      <c r="E615" s="116" t="s">
        <v>4</v>
      </c>
      <c r="F615" s="116" t="s">
        <v>88</v>
      </c>
      <c r="G615" s="118" t="s">
        <v>303</v>
      </c>
      <c r="H615" s="123">
        <v>23.681016474264389</v>
      </c>
    </row>
    <row r="616" spans="3:8">
      <c r="C616" s="116" t="s">
        <v>744</v>
      </c>
      <c r="D616" s="116" t="s">
        <v>746</v>
      </c>
      <c r="E616" s="116" t="s">
        <v>4</v>
      </c>
      <c r="F616" s="116" t="s">
        <v>88</v>
      </c>
      <c r="G616" s="118" t="s">
        <v>304</v>
      </c>
      <c r="H616" s="123">
        <v>6.2945840896508853</v>
      </c>
    </row>
    <row r="617" spans="3:8">
      <c r="C617" s="116" t="s">
        <v>744</v>
      </c>
      <c r="D617" s="116" t="s">
        <v>746</v>
      </c>
      <c r="E617" s="116" t="s">
        <v>4</v>
      </c>
      <c r="F617" s="116" t="s">
        <v>89</v>
      </c>
      <c r="G617" s="118" t="s">
        <v>305</v>
      </c>
      <c r="H617" s="123">
        <v>96.363417759348835</v>
      </c>
    </row>
    <row r="618" spans="3:8">
      <c r="C618" s="116" t="s">
        <v>744</v>
      </c>
      <c r="D618" s="116" t="s">
        <v>746</v>
      </c>
      <c r="E618" s="116" t="s">
        <v>4</v>
      </c>
      <c r="F618" s="116" t="s">
        <v>89</v>
      </c>
      <c r="G618" s="118" t="s">
        <v>306</v>
      </c>
      <c r="H618" s="123">
        <v>8.7133473370097949</v>
      </c>
    </row>
    <row r="619" spans="3:8">
      <c r="C619" s="116" t="s">
        <v>744</v>
      </c>
      <c r="D619" s="116" t="s">
        <v>746</v>
      </c>
      <c r="E619" s="116" t="s">
        <v>4</v>
      </c>
      <c r="F619" s="116" t="s">
        <v>89</v>
      </c>
      <c r="G619" s="118" t="s">
        <v>307</v>
      </c>
      <c r="H619" s="123">
        <v>5.4888543102591184E-2</v>
      </c>
    </row>
    <row r="620" spans="3:8">
      <c r="C620" s="116" t="s">
        <v>744</v>
      </c>
      <c r="D620" s="116" t="s">
        <v>746</v>
      </c>
      <c r="E620" s="116" t="s">
        <v>4</v>
      </c>
      <c r="F620" s="116" t="s">
        <v>90</v>
      </c>
      <c r="G620" s="118" t="s">
        <v>308</v>
      </c>
      <c r="H620" s="123">
        <v>0.22730200587814148</v>
      </c>
    </row>
    <row r="621" spans="3:8">
      <c r="C621" s="116" t="s">
        <v>744</v>
      </c>
      <c r="D621" s="116" t="s">
        <v>746</v>
      </c>
      <c r="E621" s="116" t="s">
        <v>4</v>
      </c>
      <c r="F621" s="116" t="s">
        <v>90</v>
      </c>
      <c r="G621" s="118" t="s">
        <v>309</v>
      </c>
      <c r="H621" s="123">
        <v>348.60069906488678</v>
      </c>
    </row>
    <row r="622" spans="3:8">
      <c r="C622" s="116" t="s">
        <v>744</v>
      </c>
      <c r="D622" s="116" t="s">
        <v>746</v>
      </c>
      <c r="E622" s="116" t="s">
        <v>4</v>
      </c>
      <c r="F622" s="116" t="s">
        <v>90</v>
      </c>
      <c r="G622" s="118" t="s">
        <v>310</v>
      </c>
      <c r="H622" s="123">
        <v>23.261709356077365</v>
      </c>
    </row>
    <row r="623" spans="3:8">
      <c r="C623" s="116" t="s">
        <v>744</v>
      </c>
      <c r="D623" s="116" t="s">
        <v>746</v>
      </c>
      <c r="E623" s="116" t="s">
        <v>4</v>
      </c>
      <c r="F623" s="116" t="s">
        <v>91</v>
      </c>
      <c r="G623" s="118" t="s">
        <v>311</v>
      </c>
      <c r="H623" s="123">
        <v>13.886754722057153</v>
      </c>
    </row>
    <row r="624" spans="3:8">
      <c r="C624" s="116" t="s">
        <v>744</v>
      </c>
      <c r="D624" s="116" t="s">
        <v>746</v>
      </c>
      <c r="E624" s="116" t="s">
        <v>4</v>
      </c>
      <c r="F624" s="116" t="s">
        <v>91</v>
      </c>
      <c r="G624" s="118" t="s">
        <v>312</v>
      </c>
      <c r="H624" s="123">
        <v>115.18461366475209</v>
      </c>
    </row>
    <row r="625" spans="3:8">
      <c r="C625" s="116" t="s">
        <v>744</v>
      </c>
      <c r="D625" s="116" t="s">
        <v>746</v>
      </c>
      <c r="E625" s="116" t="s">
        <v>4</v>
      </c>
      <c r="F625" s="116" t="s">
        <v>91</v>
      </c>
      <c r="G625" s="118" t="s">
        <v>313</v>
      </c>
      <c r="H625" s="123">
        <v>21.998437597179706</v>
      </c>
    </row>
    <row r="626" spans="3:8">
      <c r="C626" s="116" t="s">
        <v>744</v>
      </c>
      <c r="D626" s="116" t="s">
        <v>746</v>
      </c>
      <c r="E626" s="116" t="s">
        <v>4</v>
      </c>
      <c r="F626" s="116" t="s">
        <v>91</v>
      </c>
      <c r="G626" s="118" t="s">
        <v>314</v>
      </c>
      <c r="H626" s="123">
        <v>58.13902873630402</v>
      </c>
    </row>
    <row r="627" spans="3:8">
      <c r="C627" s="116" t="s">
        <v>744</v>
      </c>
      <c r="D627" s="116" t="s">
        <v>746</v>
      </c>
      <c r="E627" s="116" t="s">
        <v>5</v>
      </c>
      <c r="F627" s="116" t="s">
        <v>92</v>
      </c>
      <c r="G627" s="118" t="s">
        <v>315</v>
      </c>
      <c r="H627" s="123">
        <v>407.6334945584648</v>
      </c>
    </row>
    <row r="628" spans="3:8">
      <c r="C628" s="116" t="s">
        <v>744</v>
      </c>
      <c r="D628" s="116" t="s">
        <v>746</v>
      </c>
      <c r="E628" s="116" t="s">
        <v>5</v>
      </c>
      <c r="F628" s="116" t="s">
        <v>92</v>
      </c>
      <c r="G628" s="118" t="s">
        <v>316</v>
      </c>
      <c r="H628" s="123">
        <v>228.62342515633898</v>
      </c>
    </row>
    <row r="629" spans="3:8">
      <c r="C629" s="116" t="s">
        <v>744</v>
      </c>
      <c r="D629" s="116" t="s">
        <v>746</v>
      </c>
      <c r="E629" s="116" t="s">
        <v>5</v>
      </c>
      <c r="F629" s="116" t="s">
        <v>92</v>
      </c>
      <c r="G629" s="118" t="s">
        <v>317</v>
      </c>
      <c r="H629" s="123">
        <v>12.741946253540954</v>
      </c>
    </row>
    <row r="630" spans="3:8">
      <c r="C630" s="116" t="s">
        <v>744</v>
      </c>
      <c r="D630" s="116" t="s">
        <v>746</v>
      </c>
      <c r="E630" s="116" t="s">
        <v>5</v>
      </c>
      <c r="F630" s="116" t="s">
        <v>93</v>
      </c>
      <c r="G630" s="118" t="s">
        <v>318</v>
      </c>
      <c r="H630" s="123">
        <v>132.15222007417114</v>
      </c>
    </row>
    <row r="631" spans="3:8">
      <c r="C631" s="116" t="s">
        <v>744</v>
      </c>
      <c r="D631" s="116" t="s">
        <v>746</v>
      </c>
      <c r="E631" s="116" t="s">
        <v>5</v>
      </c>
      <c r="F631" s="116" t="s">
        <v>93</v>
      </c>
      <c r="G631" s="118" t="s">
        <v>319</v>
      </c>
      <c r="H631" s="123">
        <v>28.054166755392558</v>
      </c>
    </row>
    <row r="632" spans="3:8">
      <c r="C632" s="116" t="s">
        <v>744</v>
      </c>
      <c r="D632" s="116" t="s">
        <v>746</v>
      </c>
      <c r="E632" s="116" t="s">
        <v>5</v>
      </c>
      <c r="F632" s="116" t="s">
        <v>93</v>
      </c>
      <c r="G632" s="118" t="s">
        <v>320</v>
      </c>
      <c r="H632" s="123">
        <v>485.98802920279962</v>
      </c>
    </row>
    <row r="633" spans="3:8">
      <c r="C633" s="116" t="s">
        <v>744</v>
      </c>
      <c r="D633" s="116" t="s">
        <v>746</v>
      </c>
      <c r="E633" s="116" t="s">
        <v>5</v>
      </c>
      <c r="F633" s="116" t="s">
        <v>93</v>
      </c>
      <c r="G633" s="118" t="s">
        <v>321</v>
      </c>
      <c r="H633" s="123">
        <v>172.23944195156611</v>
      </c>
    </row>
    <row r="634" spans="3:8">
      <c r="C634" s="116" t="s">
        <v>744</v>
      </c>
      <c r="D634" s="116" t="s">
        <v>746</v>
      </c>
      <c r="E634" s="116" t="s">
        <v>5</v>
      </c>
      <c r="F634" s="116" t="s">
        <v>93</v>
      </c>
      <c r="G634" s="118" t="s">
        <v>322</v>
      </c>
      <c r="H634" s="123">
        <v>118.90639873390158</v>
      </c>
    </row>
    <row r="635" spans="3:8">
      <c r="C635" s="116" t="s">
        <v>744</v>
      </c>
      <c r="D635" s="116" t="s">
        <v>746</v>
      </c>
      <c r="E635" s="116" t="s">
        <v>5</v>
      </c>
      <c r="F635" s="116" t="s">
        <v>93</v>
      </c>
      <c r="G635" s="118" t="s">
        <v>323</v>
      </c>
      <c r="H635" s="123">
        <v>13.79015726128001</v>
      </c>
    </row>
    <row r="636" spans="3:8">
      <c r="C636" s="116" t="s">
        <v>744</v>
      </c>
      <c r="D636" s="116" t="s">
        <v>746</v>
      </c>
      <c r="E636" s="116" t="s">
        <v>5</v>
      </c>
      <c r="F636" s="116" t="s">
        <v>94</v>
      </c>
      <c r="G636" s="118" t="s">
        <v>324</v>
      </c>
      <c r="H636" s="123">
        <v>316.07097067907449</v>
      </c>
    </row>
    <row r="637" spans="3:8">
      <c r="C637" s="116" t="s">
        <v>744</v>
      </c>
      <c r="D637" s="116" t="s">
        <v>746</v>
      </c>
      <c r="E637" s="116" t="s">
        <v>5</v>
      </c>
      <c r="F637" s="116" t="s">
        <v>94</v>
      </c>
      <c r="G637" s="118" t="s">
        <v>325</v>
      </c>
      <c r="H637" s="123">
        <v>256.38287809435712</v>
      </c>
    </row>
    <row r="638" spans="3:8">
      <c r="C638" s="116" t="s">
        <v>744</v>
      </c>
      <c r="D638" s="116" t="s">
        <v>746</v>
      </c>
      <c r="E638" s="116" t="s">
        <v>5</v>
      </c>
      <c r="F638" s="116" t="s">
        <v>94</v>
      </c>
      <c r="G638" s="118" t="s">
        <v>326</v>
      </c>
      <c r="H638" s="123">
        <v>100.09613522857136</v>
      </c>
    </row>
    <row r="639" spans="3:8">
      <c r="C639" s="116" t="s">
        <v>744</v>
      </c>
      <c r="D639" s="116" t="s">
        <v>746</v>
      </c>
      <c r="E639" s="116" t="s">
        <v>5</v>
      </c>
      <c r="F639" s="116" t="s">
        <v>95</v>
      </c>
      <c r="G639" s="118" t="s">
        <v>327</v>
      </c>
      <c r="H639" s="123">
        <v>0.3395761842257537</v>
      </c>
    </row>
    <row r="640" spans="3:8">
      <c r="C640" s="116" t="s">
        <v>744</v>
      </c>
      <c r="D640" s="116" t="s">
        <v>746</v>
      </c>
      <c r="E640" s="116" t="s">
        <v>5</v>
      </c>
      <c r="F640" s="116" t="s">
        <v>95</v>
      </c>
      <c r="G640" s="118" t="s">
        <v>328</v>
      </c>
      <c r="H640" s="123">
        <v>1.4985467222439313</v>
      </c>
    </row>
    <row r="641" spans="3:8">
      <c r="C641" s="116" t="s">
        <v>744</v>
      </c>
      <c r="D641" s="116" t="s">
        <v>746</v>
      </c>
      <c r="E641" s="116" t="s">
        <v>5</v>
      </c>
      <c r="F641" s="116" t="s">
        <v>95</v>
      </c>
      <c r="G641" s="118" t="s">
        <v>329</v>
      </c>
      <c r="H641" s="123">
        <v>21.580687426341356</v>
      </c>
    </row>
    <row r="642" spans="3:8">
      <c r="C642" s="116" t="s">
        <v>744</v>
      </c>
      <c r="D642" s="116" t="s">
        <v>746</v>
      </c>
      <c r="E642" s="116" t="s">
        <v>5</v>
      </c>
      <c r="F642" s="116" t="s">
        <v>95</v>
      </c>
      <c r="G642" s="118" t="s">
        <v>330</v>
      </c>
      <c r="H642" s="123">
        <v>1.274222146227636</v>
      </c>
    </row>
    <row r="643" spans="3:8">
      <c r="C643" s="116" t="s">
        <v>744</v>
      </c>
      <c r="D643" s="116" t="s">
        <v>746</v>
      </c>
      <c r="E643" s="116" t="s">
        <v>5</v>
      </c>
      <c r="F643" s="116" t="s">
        <v>96</v>
      </c>
      <c r="G643" s="118" t="s">
        <v>331</v>
      </c>
      <c r="H643" s="123">
        <v>4.9744903695517682</v>
      </c>
    </row>
    <row r="644" spans="3:8">
      <c r="C644" s="116" t="s">
        <v>744</v>
      </c>
      <c r="D644" s="116" t="s">
        <v>746</v>
      </c>
      <c r="E644" s="116" t="s">
        <v>5</v>
      </c>
      <c r="F644" s="116" t="s">
        <v>96</v>
      </c>
      <c r="G644" s="118" t="s">
        <v>332</v>
      </c>
      <c r="H644" s="123">
        <v>227.2795399428966</v>
      </c>
    </row>
    <row r="645" spans="3:8">
      <c r="C645" s="116" t="s">
        <v>744</v>
      </c>
      <c r="D645" s="116" t="s">
        <v>746</v>
      </c>
      <c r="E645" s="116" t="s">
        <v>1</v>
      </c>
      <c r="F645" s="116" t="s">
        <v>97</v>
      </c>
      <c r="G645" s="118" t="s">
        <v>333</v>
      </c>
      <c r="H645" s="123">
        <v>59.770899163573695</v>
      </c>
    </row>
    <row r="646" spans="3:8">
      <c r="C646" s="116" t="s">
        <v>744</v>
      </c>
      <c r="D646" s="116" t="s">
        <v>746</v>
      </c>
      <c r="E646" s="116" t="s">
        <v>1</v>
      </c>
      <c r="F646" s="116" t="s">
        <v>98</v>
      </c>
      <c r="G646" s="118" t="s">
        <v>334</v>
      </c>
      <c r="H646" s="123">
        <v>16.483310135387232</v>
      </c>
    </row>
    <row r="647" spans="3:8">
      <c r="C647" s="116" t="s">
        <v>744</v>
      </c>
      <c r="D647" s="116" t="s">
        <v>746</v>
      </c>
      <c r="E647" s="116" t="s">
        <v>1</v>
      </c>
      <c r="F647" s="116" t="s">
        <v>99</v>
      </c>
      <c r="G647" s="118" t="s">
        <v>335</v>
      </c>
      <c r="H647" s="123">
        <v>111.16976386449393</v>
      </c>
    </row>
    <row r="648" spans="3:8">
      <c r="C648" s="116" t="s">
        <v>744</v>
      </c>
      <c r="D648" s="116" t="s">
        <v>746</v>
      </c>
      <c r="E648" s="116" t="s">
        <v>1</v>
      </c>
      <c r="F648" s="116" t="s">
        <v>100</v>
      </c>
      <c r="G648" s="118" t="s">
        <v>336</v>
      </c>
      <c r="H648" s="123">
        <v>49.138473586912454</v>
      </c>
    </row>
    <row r="649" spans="3:8">
      <c r="C649" s="116" t="s">
        <v>744</v>
      </c>
      <c r="D649" s="116" t="s">
        <v>746</v>
      </c>
      <c r="E649" s="116" t="s">
        <v>1</v>
      </c>
      <c r="F649" s="116" t="s">
        <v>100</v>
      </c>
      <c r="G649" s="118" t="s">
        <v>337</v>
      </c>
      <c r="H649" s="123">
        <v>72.382168302675254</v>
      </c>
    </row>
    <row r="650" spans="3:8">
      <c r="C650" s="116" t="s">
        <v>744</v>
      </c>
      <c r="D650" s="116" t="s">
        <v>746</v>
      </c>
      <c r="E650" s="116" t="s">
        <v>1</v>
      </c>
      <c r="F650" s="116" t="s">
        <v>101</v>
      </c>
      <c r="G650" s="118" t="s">
        <v>338</v>
      </c>
      <c r="H650" s="123">
        <v>15.89204992314783</v>
      </c>
    </row>
    <row r="651" spans="3:8">
      <c r="C651" s="116" t="s">
        <v>744</v>
      </c>
      <c r="D651" s="116" t="s">
        <v>746</v>
      </c>
      <c r="E651" s="116" t="s">
        <v>1</v>
      </c>
      <c r="F651" s="116" t="s">
        <v>101</v>
      </c>
      <c r="G651" s="118" t="s">
        <v>339</v>
      </c>
      <c r="H651" s="123">
        <v>1.586505836075206</v>
      </c>
    </row>
    <row r="652" spans="3:8">
      <c r="C652" s="116" t="s">
        <v>744</v>
      </c>
      <c r="D652" s="116" t="s">
        <v>746</v>
      </c>
      <c r="E652" s="116" t="s">
        <v>1</v>
      </c>
      <c r="F652" s="116" t="s">
        <v>101</v>
      </c>
      <c r="G652" s="118" t="s">
        <v>340</v>
      </c>
      <c r="H652" s="123">
        <v>116.13211437380903</v>
      </c>
    </row>
    <row r="653" spans="3:8">
      <c r="C653" s="116" t="s">
        <v>744</v>
      </c>
      <c r="D653" s="116" t="s">
        <v>746</v>
      </c>
      <c r="E653" s="116" t="s">
        <v>1</v>
      </c>
      <c r="F653" s="116" t="s">
        <v>102</v>
      </c>
      <c r="G653" s="118" t="s">
        <v>341</v>
      </c>
      <c r="H653" s="123">
        <v>61.456529973451815</v>
      </c>
    </row>
    <row r="654" spans="3:8">
      <c r="C654" s="116" t="s">
        <v>744</v>
      </c>
      <c r="D654" s="116" t="s">
        <v>746</v>
      </c>
      <c r="E654" s="116" t="s">
        <v>1</v>
      </c>
      <c r="F654" s="116" t="s">
        <v>102</v>
      </c>
      <c r="G654" s="118" t="s">
        <v>342</v>
      </c>
      <c r="H654" s="123">
        <v>201.67671988418462</v>
      </c>
    </row>
    <row r="655" spans="3:8">
      <c r="C655" s="116" t="s">
        <v>744</v>
      </c>
      <c r="D655" s="116" t="s">
        <v>746</v>
      </c>
      <c r="E655" s="116" t="s">
        <v>1</v>
      </c>
      <c r="F655" s="116" t="s">
        <v>103</v>
      </c>
      <c r="G655" s="118" t="s">
        <v>343</v>
      </c>
      <c r="H655" s="123">
        <v>629.3326480950534</v>
      </c>
    </row>
    <row r="656" spans="3:8">
      <c r="C656" s="116" t="s">
        <v>744</v>
      </c>
      <c r="D656" s="116" t="s">
        <v>746</v>
      </c>
      <c r="E656" s="116" t="s">
        <v>1</v>
      </c>
      <c r="F656" s="116" t="s">
        <v>104</v>
      </c>
      <c r="G656" s="118" t="s">
        <v>344</v>
      </c>
      <c r="H656" s="123">
        <v>724.2444650729617</v>
      </c>
    </row>
    <row r="657" spans="3:8">
      <c r="C657" s="116" t="s">
        <v>744</v>
      </c>
      <c r="D657" s="116" t="s">
        <v>746</v>
      </c>
      <c r="E657" s="116" t="s">
        <v>1</v>
      </c>
      <c r="F657" s="116" t="s">
        <v>105</v>
      </c>
      <c r="G657" s="118" t="s">
        <v>345</v>
      </c>
      <c r="H657" s="123">
        <v>3.5985115617853567</v>
      </c>
    </row>
    <row r="658" spans="3:8">
      <c r="C658" s="116" t="s">
        <v>744</v>
      </c>
      <c r="D658" s="116" t="s">
        <v>746</v>
      </c>
      <c r="E658" s="116" t="s">
        <v>13</v>
      </c>
      <c r="F658" s="116" t="s">
        <v>18</v>
      </c>
      <c r="G658" s="118" t="s">
        <v>107</v>
      </c>
      <c r="H658" s="123">
        <v>0.78923089422968351</v>
      </c>
    </row>
    <row r="659" spans="3:8" hidden="1">
      <c r="C659" s="116" t="s">
        <v>744</v>
      </c>
      <c r="D659" s="116" t="s">
        <v>746</v>
      </c>
      <c r="E659" s="116" t="s">
        <v>6</v>
      </c>
      <c r="F659" s="118" t="s">
        <v>19</v>
      </c>
      <c r="G659" s="116"/>
      <c r="H659" s="123">
        <v>3362.7790545632743</v>
      </c>
    </row>
    <row r="660" spans="3:8" hidden="1">
      <c r="C660" s="116" t="s">
        <v>744</v>
      </c>
      <c r="D660" s="116" t="s">
        <v>746</v>
      </c>
      <c r="E660" s="116" t="s">
        <v>6</v>
      </c>
      <c r="F660" s="118" t="s">
        <v>20</v>
      </c>
      <c r="G660" s="116"/>
      <c r="H660" s="123">
        <v>28.405197439389337</v>
      </c>
    </row>
    <row r="661" spans="3:8" hidden="1">
      <c r="C661" s="116" t="s">
        <v>744</v>
      </c>
      <c r="D661" s="116" t="s">
        <v>746</v>
      </c>
      <c r="E661" s="116" t="s">
        <v>6</v>
      </c>
      <c r="F661" s="118" t="s">
        <v>21</v>
      </c>
      <c r="G661" s="116"/>
      <c r="H661" s="123">
        <v>130.09617319480191</v>
      </c>
    </row>
    <row r="662" spans="3:8" hidden="1">
      <c r="C662" s="116" t="s">
        <v>744</v>
      </c>
      <c r="D662" s="116" t="s">
        <v>746</v>
      </c>
      <c r="E662" s="116" t="s">
        <v>10</v>
      </c>
      <c r="F662" s="118" t="s">
        <v>22</v>
      </c>
      <c r="G662" s="116"/>
      <c r="H662" s="123">
        <v>50.04839259725123</v>
      </c>
    </row>
    <row r="663" spans="3:8" hidden="1">
      <c r="C663" s="116" t="s">
        <v>744</v>
      </c>
      <c r="D663" s="116" t="s">
        <v>746</v>
      </c>
      <c r="E663" s="116" t="s">
        <v>10</v>
      </c>
      <c r="F663" s="118" t="s">
        <v>23</v>
      </c>
      <c r="G663" s="116"/>
      <c r="H663" s="123">
        <v>32.509324167532348</v>
      </c>
    </row>
    <row r="664" spans="3:8" hidden="1">
      <c r="C664" s="116" t="s">
        <v>744</v>
      </c>
      <c r="D664" s="116" t="s">
        <v>746</v>
      </c>
      <c r="E664" s="116" t="s">
        <v>10</v>
      </c>
      <c r="F664" s="118" t="s">
        <v>24</v>
      </c>
      <c r="G664" s="116"/>
      <c r="H664" s="123">
        <v>65.477070049512761</v>
      </c>
    </row>
    <row r="665" spans="3:8" hidden="1">
      <c r="C665" s="116" t="s">
        <v>744</v>
      </c>
      <c r="D665" s="116" t="s">
        <v>746</v>
      </c>
      <c r="E665" s="116" t="s">
        <v>10</v>
      </c>
      <c r="F665" s="118" t="s">
        <v>25</v>
      </c>
      <c r="G665" s="116"/>
      <c r="H665" s="123">
        <v>38.532204441970954</v>
      </c>
    </row>
    <row r="666" spans="3:8" hidden="1">
      <c r="C666" s="116" t="s">
        <v>744</v>
      </c>
      <c r="D666" s="116" t="s">
        <v>746</v>
      </c>
      <c r="E666" s="116" t="s">
        <v>10</v>
      </c>
      <c r="F666" s="118" t="s">
        <v>26</v>
      </c>
      <c r="G666" s="116"/>
      <c r="H666" s="123">
        <v>9.6369858154931514</v>
      </c>
    </row>
    <row r="667" spans="3:8" hidden="1">
      <c r="C667" s="116" t="s">
        <v>744</v>
      </c>
      <c r="D667" s="116" t="s">
        <v>746</v>
      </c>
      <c r="E667" s="116" t="s">
        <v>11</v>
      </c>
      <c r="F667" s="118" t="s">
        <v>27</v>
      </c>
      <c r="G667" s="116"/>
      <c r="H667" s="123">
        <v>556.32842080741943</v>
      </c>
    </row>
    <row r="668" spans="3:8" hidden="1">
      <c r="C668" s="116" t="s">
        <v>744</v>
      </c>
      <c r="D668" s="116" t="s">
        <v>746</v>
      </c>
      <c r="E668" s="116" t="s">
        <v>11</v>
      </c>
      <c r="F668" s="118" t="s">
        <v>28</v>
      </c>
      <c r="G668" s="116"/>
      <c r="H668" s="123">
        <v>93.606099797533645</v>
      </c>
    </row>
    <row r="669" spans="3:8" hidden="1">
      <c r="C669" s="116" t="s">
        <v>744</v>
      </c>
      <c r="D669" s="116" t="s">
        <v>746</v>
      </c>
      <c r="E669" s="116" t="s">
        <v>11</v>
      </c>
      <c r="F669" s="118" t="s">
        <v>29</v>
      </c>
      <c r="G669" s="116"/>
      <c r="H669" s="123">
        <v>4.4814019805689123</v>
      </c>
    </row>
    <row r="670" spans="3:8" hidden="1">
      <c r="C670" s="116" t="s">
        <v>744</v>
      </c>
      <c r="D670" s="116" t="s">
        <v>746</v>
      </c>
      <c r="E670" s="116" t="s">
        <v>11</v>
      </c>
      <c r="F670" s="118" t="s">
        <v>30</v>
      </c>
      <c r="G670" s="116"/>
      <c r="H670" s="123">
        <v>98.022396489367509</v>
      </c>
    </row>
    <row r="671" spans="3:8" hidden="1">
      <c r="C671" s="116" t="s">
        <v>744</v>
      </c>
      <c r="D671" s="116" t="s">
        <v>746</v>
      </c>
      <c r="E671" s="116" t="s">
        <v>11</v>
      </c>
      <c r="F671" s="118" t="s">
        <v>31</v>
      </c>
      <c r="G671" s="116"/>
      <c r="H671" s="123">
        <v>450.64096866471817</v>
      </c>
    </row>
    <row r="672" spans="3:8" hidden="1">
      <c r="C672" s="116" t="s">
        <v>744</v>
      </c>
      <c r="D672" s="116" t="s">
        <v>746</v>
      </c>
      <c r="E672" s="116" t="s">
        <v>11</v>
      </c>
      <c r="F672" s="118" t="s">
        <v>32</v>
      </c>
      <c r="G672" s="116"/>
      <c r="H672" s="123">
        <v>169.03172190013211</v>
      </c>
    </row>
    <row r="673" spans="3:8" hidden="1">
      <c r="C673" s="116" t="s">
        <v>744</v>
      </c>
      <c r="D673" s="116" t="s">
        <v>746</v>
      </c>
      <c r="E673" s="116" t="s">
        <v>11</v>
      </c>
      <c r="F673" s="118" t="s">
        <v>33</v>
      </c>
      <c r="G673" s="116"/>
      <c r="H673" s="123">
        <v>51.133296833998401</v>
      </c>
    </row>
    <row r="674" spans="3:8" hidden="1">
      <c r="C674" s="116" t="s">
        <v>744</v>
      </c>
      <c r="D674" s="116" t="s">
        <v>746</v>
      </c>
      <c r="E674" s="116" t="s">
        <v>11</v>
      </c>
      <c r="F674" s="118" t="s">
        <v>34</v>
      </c>
      <c r="G674" s="116"/>
      <c r="H674" s="123">
        <v>33.990497772995134</v>
      </c>
    </row>
    <row r="675" spans="3:8" hidden="1">
      <c r="C675" s="116" t="s">
        <v>744</v>
      </c>
      <c r="D675" s="116" t="s">
        <v>746</v>
      </c>
      <c r="E675" s="116" t="s">
        <v>11</v>
      </c>
      <c r="F675" s="118" t="s">
        <v>35</v>
      </c>
      <c r="G675" s="116"/>
      <c r="H675" s="123">
        <v>36.630767654744972</v>
      </c>
    </row>
    <row r="676" spans="3:8" hidden="1">
      <c r="C676" s="116" t="s">
        <v>744</v>
      </c>
      <c r="D676" s="116" t="s">
        <v>746</v>
      </c>
      <c r="E676" s="116" t="s">
        <v>11</v>
      </c>
      <c r="F676" s="118" t="s">
        <v>36</v>
      </c>
      <c r="G676" s="116"/>
      <c r="H676" s="123">
        <v>5.1013493427900132</v>
      </c>
    </row>
    <row r="677" spans="3:8" hidden="1">
      <c r="C677" s="116" t="s">
        <v>744</v>
      </c>
      <c r="D677" s="116" t="s">
        <v>746</v>
      </c>
      <c r="E677" s="116" t="s">
        <v>11</v>
      </c>
      <c r="F677" s="118" t="s">
        <v>37</v>
      </c>
      <c r="G677" s="116"/>
      <c r="H677" s="123">
        <v>94.487614636382176</v>
      </c>
    </row>
    <row r="678" spans="3:8" hidden="1">
      <c r="C678" s="116" t="s">
        <v>744</v>
      </c>
      <c r="D678" s="116" t="s">
        <v>746</v>
      </c>
      <c r="E678" s="116" t="s">
        <v>11</v>
      </c>
      <c r="F678" s="118" t="s">
        <v>38</v>
      </c>
      <c r="G678" s="116"/>
      <c r="H678" s="123">
        <v>42.486211597420265</v>
      </c>
    </row>
    <row r="679" spans="3:8" hidden="1">
      <c r="C679" s="116" t="s">
        <v>744</v>
      </c>
      <c r="D679" s="116" t="s">
        <v>746</v>
      </c>
      <c r="E679" s="116" t="s">
        <v>11</v>
      </c>
      <c r="F679" s="118" t="s">
        <v>39</v>
      </c>
      <c r="G679" s="116"/>
      <c r="H679" s="123">
        <v>80.869802544532646</v>
      </c>
    </row>
    <row r="680" spans="3:8" hidden="1">
      <c r="C680" s="116" t="s">
        <v>744</v>
      </c>
      <c r="D680" s="116" t="s">
        <v>746</v>
      </c>
      <c r="E680" s="116" t="s">
        <v>11</v>
      </c>
      <c r="F680" s="118" t="s">
        <v>40</v>
      </c>
      <c r="G680" s="116"/>
      <c r="H680" s="123">
        <v>88.867459580881402</v>
      </c>
    </row>
    <row r="681" spans="3:8" hidden="1">
      <c r="C681" s="116" t="s">
        <v>744</v>
      </c>
      <c r="D681" s="116" t="s">
        <v>746</v>
      </c>
      <c r="E681" s="116" t="s">
        <v>11</v>
      </c>
      <c r="F681" s="118" t="s">
        <v>41</v>
      </c>
      <c r="G681" s="116"/>
      <c r="H681" s="123">
        <v>15.407930741887402</v>
      </c>
    </row>
    <row r="682" spans="3:8" hidden="1">
      <c r="C682" s="116" t="s">
        <v>744</v>
      </c>
      <c r="D682" s="116" t="s">
        <v>746</v>
      </c>
      <c r="E682" s="116" t="s">
        <v>11</v>
      </c>
      <c r="F682" s="118" t="s">
        <v>42</v>
      </c>
      <c r="G682" s="116"/>
      <c r="H682" s="123">
        <v>214.67575955463784</v>
      </c>
    </row>
    <row r="683" spans="3:8" hidden="1">
      <c r="C683" s="116" t="s">
        <v>744</v>
      </c>
      <c r="D683" s="116" t="s">
        <v>746</v>
      </c>
      <c r="E683" s="116" t="s">
        <v>11</v>
      </c>
      <c r="F683" s="118" t="s">
        <v>43</v>
      </c>
      <c r="G683" s="116"/>
      <c r="H683" s="123">
        <v>7.2194861044305654</v>
      </c>
    </row>
    <row r="684" spans="3:8" hidden="1">
      <c r="C684" s="116" t="s">
        <v>744</v>
      </c>
      <c r="D684" s="116" t="s">
        <v>746</v>
      </c>
      <c r="E684" s="116" t="s">
        <v>11</v>
      </c>
      <c r="F684" s="118" t="s">
        <v>44</v>
      </c>
      <c r="G684" s="116"/>
      <c r="H684" s="123">
        <v>32.075050482805906</v>
      </c>
    </row>
    <row r="685" spans="3:8" hidden="1">
      <c r="C685" s="116" t="s">
        <v>744</v>
      </c>
      <c r="D685" s="116" t="s">
        <v>746</v>
      </c>
      <c r="E685" s="116" t="s">
        <v>11</v>
      </c>
      <c r="F685" s="118" t="s">
        <v>45</v>
      </c>
      <c r="G685" s="116"/>
      <c r="H685" s="123">
        <v>25.080476261440122</v>
      </c>
    </row>
    <row r="686" spans="3:8" hidden="1">
      <c r="C686" s="116" t="s">
        <v>744</v>
      </c>
      <c r="D686" s="116" t="s">
        <v>746</v>
      </c>
      <c r="E686" s="116" t="s">
        <v>11</v>
      </c>
      <c r="F686" s="118" t="s">
        <v>46</v>
      </c>
      <c r="G686" s="116"/>
      <c r="H686" s="123">
        <v>29.64560325041327</v>
      </c>
    </row>
    <row r="687" spans="3:8" hidden="1">
      <c r="C687" s="116" t="s">
        <v>744</v>
      </c>
      <c r="D687" s="116" t="s">
        <v>746</v>
      </c>
      <c r="E687" s="116" t="s">
        <v>11</v>
      </c>
      <c r="F687" s="118" t="s">
        <v>47</v>
      </c>
      <c r="G687" s="116"/>
      <c r="H687" s="123">
        <v>11.512791017200083</v>
      </c>
    </row>
    <row r="688" spans="3:8" hidden="1">
      <c r="C688" s="116" t="s">
        <v>744</v>
      </c>
      <c r="D688" s="116" t="s">
        <v>746</v>
      </c>
      <c r="E688" s="116" t="s">
        <v>11</v>
      </c>
      <c r="F688" s="118" t="s">
        <v>48</v>
      </c>
      <c r="G688" s="116"/>
      <c r="H688" s="123">
        <v>160.25922702187717</v>
      </c>
    </row>
    <row r="689" spans="3:8" hidden="1">
      <c r="C689" s="116" t="s">
        <v>744</v>
      </c>
      <c r="D689" s="116" t="s">
        <v>746</v>
      </c>
      <c r="E689" s="116" t="s">
        <v>11</v>
      </c>
      <c r="F689" s="118" t="s">
        <v>49</v>
      </c>
      <c r="G689" s="116"/>
      <c r="H689" s="123">
        <v>136.24230231564093</v>
      </c>
    </row>
    <row r="690" spans="3:8" hidden="1">
      <c r="C690" s="116" t="s">
        <v>744</v>
      </c>
      <c r="D690" s="116" t="s">
        <v>746</v>
      </c>
      <c r="E690" s="116" t="s">
        <v>11</v>
      </c>
      <c r="F690" s="118" t="s">
        <v>50</v>
      </c>
      <c r="G690" s="116"/>
      <c r="H690" s="123">
        <v>65.752356848320701</v>
      </c>
    </row>
    <row r="691" spans="3:8" hidden="1">
      <c r="C691" s="116" t="s">
        <v>744</v>
      </c>
      <c r="D691" s="116" t="s">
        <v>746</v>
      </c>
      <c r="E691" s="116" t="s">
        <v>14</v>
      </c>
      <c r="F691" s="118" t="s">
        <v>51</v>
      </c>
      <c r="G691" s="116"/>
      <c r="H691" s="123">
        <v>70.740819744650267</v>
      </c>
    </row>
    <row r="692" spans="3:8" hidden="1">
      <c r="C692" s="116" t="s">
        <v>744</v>
      </c>
      <c r="D692" s="116" t="s">
        <v>746</v>
      </c>
      <c r="E692" s="116" t="s">
        <v>14</v>
      </c>
      <c r="F692" s="118" t="s">
        <v>52</v>
      </c>
      <c r="G692" s="116"/>
      <c r="H692" s="123">
        <v>46.399162331696353</v>
      </c>
    </row>
    <row r="693" spans="3:8" hidden="1">
      <c r="C693" s="116" t="s">
        <v>744</v>
      </c>
      <c r="D693" s="116" t="s">
        <v>746</v>
      </c>
      <c r="E693" s="116" t="s">
        <v>14</v>
      </c>
      <c r="F693" s="118" t="s">
        <v>53</v>
      </c>
      <c r="G693" s="116"/>
      <c r="H693" s="123">
        <v>5.3864450069099368</v>
      </c>
    </row>
    <row r="694" spans="3:8" hidden="1">
      <c r="C694" s="116" t="s">
        <v>744</v>
      </c>
      <c r="D694" s="116" t="s">
        <v>746</v>
      </c>
      <c r="E694" s="116" t="s">
        <v>14</v>
      </c>
      <c r="F694" s="118" t="s">
        <v>54</v>
      </c>
      <c r="G694" s="116"/>
      <c r="H694" s="123">
        <v>73.278277246515458</v>
      </c>
    </row>
    <row r="695" spans="3:8" hidden="1">
      <c r="C695" s="116" t="s">
        <v>744</v>
      </c>
      <c r="D695" s="116" t="s">
        <v>746</v>
      </c>
      <c r="E695" s="116" t="s">
        <v>14</v>
      </c>
      <c r="F695" s="118" t="s">
        <v>55</v>
      </c>
      <c r="G695" s="116"/>
      <c r="H695" s="123">
        <v>1.3754099168286542</v>
      </c>
    </row>
    <row r="696" spans="3:8" hidden="1">
      <c r="C696" s="116" t="s">
        <v>744</v>
      </c>
      <c r="D696" s="116" t="s">
        <v>746</v>
      </c>
      <c r="E696" s="116" t="s">
        <v>9</v>
      </c>
      <c r="F696" s="118" t="s">
        <v>56</v>
      </c>
      <c r="G696" s="116"/>
      <c r="H696" s="123">
        <v>946.09936296827573</v>
      </c>
    </row>
    <row r="697" spans="3:8" hidden="1">
      <c r="C697" s="116" t="s">
        <v>744</v>
      </c>
      <c r="D697" s="116" t="s">
        <v>746</v>
      </c>
      <c r="E697" s="116" t="s">
        <v>9</v>
      </c>
      <c r="F697" s="118" t="s">
        <v>57</v>
      </c>
      <c r="G697" s="116"/>
      <c r="H697" s="123">
        <v>210.60150822402636</v>
      </c>
    </row>
    <row r="698" spans="3:8" hidden="1">
      <c r="C698" s="116" t="s">
        <v>744</v>
      </c>
      <c r="D698" s="116" t="s">
        <v>746</v>
      </c>
      <c r="E698" s="116" t="s">
        <v>9</v>
      </c>
      <c r="F698" s="118" t="s">
        <v>58</v>
      </c>
      <c r="G698" s="116"/>
      <c r="H698" s="123">
        <v>364.56690856519157</v>
      </c>
    </row>
    <row r="699" spans="3:8" hidden="1">
      <c r="C699" s="116" t="s">
        <v>744</v>
      </c>
      <c r="D699" s="116" t="s">
        <v>746</v>
      </c>
      <c r="E699" s="116" t="s">
        <v>8</v>
      </c>
      <c r="F699" s="118" t="s">
        <v>59</v>
      </c>
      <c r="G699" s="116"/>
      <c r="H699" s="123">
        <v>535.35892071923604</v>
      </c>
    </row>
    <row r="700" spans="3:8" hidden="1">
      <c r="C700" s="116" t="s">
        <v>744</v>
      </c>
      <c r="D700" s="116" t="s">
        <v>746</v>
      </c>
      <c r="E700" s="116" t="s">
        <v>8</v>
      </c>
      <c r="F700" s="118" t="s">
        <v>60</v>
      </c>
      <c r="G700" s="116"/>
      <c r="H700" s="123">
        <v>459.74268972104005</v>
      </c>
    </row>
    <row r="701" spans="3:8" hidden="1">
      <c r="C701" s="116" t="s">
        <v>744</v>
      </c>
      <c r="D701" s="116" t="s">
        <v>746</v>
      </c>
      <c r="E701" s="116" t="s">
        <v>8</v>
      </c>
      <c r="F701" s="118" t="s">
        <v>61</v>
      </c>
      <c r="G701" s="116"/>
      <c r="H701" s="123">
        <v>3255.1341415897932</v>
      </c>
    </row>
    <row r="702" spans="3:8" hidden="1">
      <c r="C702" s="116" t="s">
        <v>744</v>
      </c>
      <c r="D702" s="116" t="s">
        <v>746</v>
      </c>
      <c r="E702" s="116" t="s">
        <v>15</v>
      </c>
      <c r="F702" s="118" t="s">
        <v>62</v>
      </c>
      <c r="G702" s="116"/>
      <c r="H702" s="123">
        <v>1164.8818204888255</v>
      </c>
    </row>
    <row r="703" spans="3:8" hidden="1">
      <c r="C703" s="116" t="s">
        <v>744</v>
      </c>
      <c r="D703" s="116" t="s">
        <v>746</v>
      </c>
      <c r="E703" s="116" t="s">
        <v>15</v>
      </c>
      <c r="F703" s="118" t="s">
        <v>63</v>
      </c>
      <c r="G703" s="116"/>
      <c r="H703" s="123">
        <v>16.8478697731748</v>
      </c>
    </row>
    <row r="704" spans="3:8" hidden="1">
      <c r="C704" s="116" t="s">
        <v>744</v>
      </c>
      <c r="D704" s="116" t="s">
        <v>746</v>
      </c>
      <c r="E704" s="116" t="s">
        <v>15</v>
      </c>
      <c r="F704" s="118" t="s">
        <v>64</v>
      </c>
      <c r="G704" s="116"/>
      <c r="H704" s="123">
        <v>23.553742194397863</v>
      </c>
    </row>
    <row r="705" spans="3:8" hidden="1">
      <c r="C705" s="116" t="s">
        <v>744</v>
      </c>
      <c r="D705" s="116" t="s">
        <v>746</v>
      </c>
      <c r="E705" s="116" t="s">
        <v>15</v>
      </c>
      <c r="F705" s="118" t="s">
        <v>65</v>
      </c>
      <c r="G705" s="116"/>
      <c r="H705" s="123">
        <v>251.60454827347985</v>
      </c>
    </row>
    <row r="706" spans="3:8" hidden="1">
      <c r="C706" s="116" t="s">
        <v>744</v>
      </c>
      <c r="D706" s="116" t="s">
        <v>746</v>
      </c>
      <c r="E706" s="116" t="s">
        <v>15</v>
      </c>
      <c r="F706" s="118" t="s">
        <v>66</v>
      </c>
      <c r="G706" s="116"/>
      <c r="H706" s="123">
        <v>88.277400312057907</v>
      </c>
    </row>
    <row r="707" spans="3:8" hidden="1">
      <c r="C707" s="116" t="s">
        <v>744</v>
      </c>
      <c r="D707" s="116" t="s">
        <v>746</v>
      </c>
      <c r="E707" s="116" t="s">
        <v>7</v>
      </c>
      <c r="F707" s="118" t="s">
        <v>67</v>
      </c>
      <c r="G707" s="116"/>
      <c r="H707" s="123">
        <v>136.19431049554041</v>
      </c>
    </row>
    <row r="708" spans="3:8" hidden="1">
      <c r="C708" s="116" t="s">
        <v>744</v>
      </c>
      <c r="D708" s="116" t="s">
        <v>746</v>
      </c>
      <c r="E708" s="116" t="s">
        <v>7</v>
      </c>
      <c r="F708" s="118" t="s">
        <v>68</v>
      </c>
      <c r="G708" s="116"/>
      <c r="H708" s="123">
        <v>1519.1899565002846</v>
      </c>
    </row>
    <row r="709" spans="3:8" hidden="1">
      <c r="C709" s="116" t="s">
        <v>744</v>
      </c>
      <c r="D709" s="116" t="s">
        <v>746</v>
      </c>
      <c r="E709" s="116" t="s">
        <v>12</v>
      </c>
      <c r="F709" s="118" t="s">
        <v>69</v>
      </c>
      <c r="G709" s="116"/>
      <c r="H709" s="123">
        <v>16.546909749235926</v>
      </c>
    </row>
    <row r="710" spans="3:8" hidden="1">
      <c r="C710" s="116" t="s">
        <v>744</v>
      </c>
      <c r="D710" s="116" t="s">
        <v>746</v>
      </c>
      <c r="E710" s="116" t="s">
        <v>12</v>
      </c>
      <c r="F710" s="118" t="s">
        <v>70</v>
      </c>
      <c r="G710" s="116"/>
      <c r="H710" s="123">
        <v>16.469067333144885</v>
      </c>
    </row>
    <row r="711" spans="3:8" hidden="1">
      <c r="C711" s="116" t="s">
        <v>744</v>
      </c>
      <c r="D711" s="116" t="s">
        <v>746</v>
      </c>
      <c r="E711" s="116" t="s">
        <v>12</v>
      </c>
      <c r="F711" s="118" t="s">
        <v>71</v>
      </c>
      <c r="G711" s="116"/>
      <c r="H711" s="123">
        <v>18.095835478309237</v>
      </c>
    </row>
    <row r="712" spans="3:8" hidden="1">
      <c r="C712" s="116" t="s">
        <v>744</v>
      </c>
      <c r="D712" s="116" t="s">
        <v>746</v>
      </c>
      <c r="E712" s="116" t="s">
        <v>12</v>
      </c>
      <c r="F712" s="118" t="s">
        <v>72</v>
      </c>
      <c r="G712" s="116"/>
      <c r="H712" s="123">
        <v>174.28579359989322</v>
      </c>
    </row>
    <row r="713" spans="3:8" hidden="1">
      <c r="C713" s="116" t="s">
        <v>744</v>
      </c>
      <c r="D713" s="116" t="s">
        <v>746</v>
      </c>
      <c r="E713" s="116" t="s">
        <v>12</v>
      </c>
      <c r="F713" s="118" t="s">
        <v>73</v>
      </c>
      <c r="G713" s="116"/>
      <c r="H713" s="123">
        <v>91.772133222269389</v>
      </c>
    </row>
    <row r="714" spans="3:8" hidden="1">
      <c r="C714" s="116" t="s">
        <v>744</v>
      </c>
      <c r="D714" s="116" t="s">
        <v>746</v>
      </c>
      <c r="E714" s="116" t="s">
        <v>12</v>
      </c>
      <c r="F714" s="118" t="s">
        <v>74</v>
      </c>
      <c r="G714" s="116"/>
      <c r="H714" s="123">
        <v>6.0429042299338205</v>
      </c>
    </row>
    <row r="715" spans="3:8" hidden="1">
      <c r="C715" s="116" t="s">
        <v>744</v>
      </c>
      <c r="D715" s="116" t="s">
        <v>746</v>
      </c>
      <c r="E715" s="116" t="s">
        <v>2</v>
      </c>
      <c r="F715" s="118" t="s">
        <v>75</v>
      </c>
      <c r="G715" s="116"/>
      <c r="H715" s="123">
        <v>233.50635868431161</v>
      </c>
    </row>
    <row r="716" spans="3:8" hidden="1">
      <c r="C716" s="116" t="s">
        <v>744</v>
      </c>
      <c r="D716" s="116" t="s">
        <v>746</v>
      </c>
      <c r="E716" s="116" t="s">
        <v>2</v>
      </c>
      <c r="F716" s="118" t="s">
        <v>76</v>
      </c>
      <c r="G716" s="116"/>
      <c r="H716" s="123">
        <v>64.444021854994432</v>
      </c>
    </row>
    <row r="717" spans="3:8" hidden="1">
      <c r="C717" s="116" t="s">
        <v>744</v>
      </c>
      <c r="D717" s="116" t="s">
        <v>746</v>
      </c>
      <c r="E717" s="116" t="s">
        <v>2</v>
      </c>
      <c r="F717" s="118" t="s">
        <v>77</v>
      </c>
      <c r="G717" s="116"/>
      <c r="H717" s="123">
        <v>18.813085190082646</v>
      </c>
    </row>
    <row r="718" spans="3:8" hidden="1">
      <c r="C718" s="116" t="s">
        <v>744</v>
      </c>
      <c r="D718" s="116" t="s">
        <v>746</v>
      </c>
      <c r="E718" s="116" t="s">
        <v>3</v>
      </c>
      <c r="F718" s="118" t="s">
        <v>78</v>
      </c>
      <c r="G718" s="116"/>
      <c r="H718" s="123">
        <v>281.92237591710335</v>
      </c>
    </row>
    <row r="719" spans="3:8" hidden="1">
      <c r="C719" s="116" t="s">
        <v>744</v>
      </c>
      <c r="D719" s="116" t="s">
        <v>746</v>
      </c>
      <c r="E719" s="116" t="s">
        <v>4</v>
      </c>
      <c r="F719" s="118" t="s">
        <v>79</v>
      </c>
      <c r="G719" s="116"/>
      <c r="H719" s="123">
        <v>193.50644153263389</v>
      </c>
    </row>
    <row r="720" spans="3:8" hidden="1">
      <c r="C720" s="116" t="s">
        <v>744</v>
      </c>
      <c r="D720" s="116" t="s">
        <v>746</v>
      </c>
      <c r="E720" s="116" t="s">
        <v>4</v>
      </c>
      <c r="F720" s="118" t="s">
        <v>80</v>
      </c>
      <c r="G720" s="116"/>
      <c r="H720" s="123">
        <v>66.128401249796539</v>
      </c>
    </row>
    <row r="721" spans="3:8" hidden="1">
      <c r="C721" s="116" t="s">
        <v>744</v>
      </c>
      <c r="D721" s="116" t="s">
        <v>746</v>
      </c>
      <c r="E721" s="116" t="s">
        <v>4</v>
      </c>
      <c r="F721" s="118" t="s">
        <v>81</v>
      </c>
      <c r="G721" s="116"/>
      <c r="H721" s="123">
        <v>99.630904412777454</v>
      </c>
    </row>
    <row r="722" spans="3:8" hidden="1">
      <c r="C722" s="116" t="s">
        <v>744</v>
      </c>
      <c r="D722" s="116" t="s">
        <v>746</v>
      </c>
      <c r="E722" s="116" t="s">
        <v>4</v>
      </c>
      <c r="F722" s="118" t="s">
        <v>82</v>
      </c>
      <c r="G722" s="116"/>
      <c r="H722" s="123">
        <v>7.5361660913300117</v>
      </c>
    </row>
    <row r="723" spans="3:8" hidden="1">
      <c r="C723" s="116" t="s">
        <v>744</v>
      </c>
      <c r="D723" s="116" t="s">
        <v>746</v>
      </c>
      <c r="E723" s="116" t="s">
        <v>4</v>
      </c>
      <c r="F723" s="118" t="s">
        <v>83</v>
      </c>
      <c r="G723" s="116"/>
      <c r="H723" s="123">
        <v>83.520474102521717</v>
      </c>
    </row>
    <row r="724" spans="3:8" hidden="1">
      <c r="C724" s="116" t="s">
        <v>744</v>
      </c>
      <c r="D724" s="116" t="s">
        <v>746</v>
      </c>
      <c r="E724" s="116" t="s">
        <v>4</v>
      </c>
      <c r="F724" s="118" t="s">
        <v>84</v>
      </c>
      <c r="G724" s="116"/>
      <c r="H724" s="123">
        <v>106.95661847814121</v>
      </c>
    </row>
    <row r="725" spans="3:8" hidden="1">
      <c r="C725" s="116" t="s">
        <v>744</v>
      </c>
      <c r="D725" s="116" t="s">
        <v>746</v>
      </c>
      <c r="E725" s="116" t="s">
        <v>4</v>
      </c>
      <c r="F725" s="118" t="s">
        <v>85</v>
      </c>
      <c r="G725" s="116"/>
      <c r="H725" s="123">
        <v>20.555551775167437</v>
      </c>
    </row>
    <row r="726" spans="3:8" hidden="1">
      <c r="C726" s="116" t="s">
        <v>744</v>
      </c>
      <c r="D726" s="116" t="s">
        <v>746</v>
      </c>
      <c r="E726" s="116" t="s">
        <v>4</v>
      </c>
      <c r="F726" s="118" t="s">
        <v>86</v>
      </c>
      <c r="G726" s="116"/>
      <c r="H726" s="123">
        <v>49.185924063409445</v>
      </c>
    </row>
    <row r="727" spans="3:8" hidden="1">
      <c r="C727" s="116" t="s">
        <v>744</v>
      </c>
      <c r="D727" s="116" t="s">
        <v>746</v>
      </c>
      <c r="E727" s="116" t="s">
        <v>4</v>
      </c>
      <c r="F727" s="118" t="s">
        <v>87</v>
      </c>
      <c r="G727" s="116"/>
      <c r="H727" s="123">
        <v>38.408956689797677</v>
      </c>
    </row>
    <row r="728" spans="3:8" hidden="1">
      <c r="C728" s="116" t="s">
        <v>744</v>
      </c>
      <c r="D728" s="116" t="s">
        <v>746</v>
      </c>
      <c r="E728" s="116" t="s">
        <v>4</v>
      </c>
      <c r="F728" s="118" t="s">
        <v>88</v>
      </c>
      <c r="G728" s="116"/>
      <c r="H728" s="123">
        <v>29.975600563915272</v>
      </c>
    </row>
    <row r="729" spans="3:8" hidden="1">
      <c r="C729" s="116" t="s">
        <v>744</v>
      </c>
      <c r="D729" s="116" t="s">
        <v>746</v>
      </c>
      <c r="E729" s="116" t="s">
        <v>4</v>
      </c>
      <c r="F729" s="118" t="s">
        <v>89</v>
      </c>
      <c r="G729" s="116"/>
      <c r="H729" s="123">
        <v>105.13165363946123</v>
      </c>
    </row>
    <row r="730" spans="3:8" hidden="1">
      <c r="C730" s="116" t="s">
        <v>744</v>
      </c>
      <c r="D730" s="116" t="s">
        <v>746</v>
      </c>
      <c r="E730" s="116" t="s">
        <v>4</v>
      </c>
      <c r="F730" s="118" t="s">
        <v>90</v>
      </c>
      <c r="G730" s="116"/>
      <c r="H730" s="123">
        <v>372.08971042684368</v>
      </c>
    </row>
    <row r="731" spans="3:8" hidden="1">
      <c r="C731" s="116" t="s">
        <v>744</v>
      </c>
      <c r="D731" s="116" t="s">
        <v>746</v>
      </c>
      <c r="E731" s="116" t="s">
        <v>4</v>
      </c>
      <c r="F731" s="118" t="s">
        <v>91</v>
      </c>
      <c r="G731" s="116"/>
      <c r="H731" s="123">
        <v>209.20883472029323</v>
      </c>
    </row>
    <row r="732" spans="3:8" hidden="1">
      <c r="C732" s="116" t="s">
        <v>744</v>
      </c>
      <c r="D732" s="116" t="s">
        <v>746</v>
      </c>
      <c r="E732" s="116" t="s">
        <v>5</v>
      </c>
      <c r="F732" s="118" t="s">
        <v>92</v>
      </c>
      <c r="G732" s="116"/>
      <c r="H732" s="123">
        <v>648.99886596834153</v>
      </c>
    </row>
    <row r="733" spans="3:8" hidden="1">
      <c r="C733" s="116" t="s">
        <v>744</v>
      </c>
      <c r="D733" s="116" t="s">
        <v>746</v>
      </c>
      <c r="E733" s="116" t="s">
        <v>5</v>
      </c>
      <c r="F733" s="118" t="s">
        <v>93</v>
      </c>
      <c r="G733" s="116"/>
      <c r="H733" s="123">
        <v>951.13041397911104</v>
      </c>
    </row>
    <row r="734" spans="3:8" hidden="1">
      <c r="C734" s="116" t="s">
        <v>744</v>
      </c>
      <c r="D734" s="116" t="s">
        <v>746</v>
      </c>
      <c r="E734" s="116" t="s">
        <v>5</v>
      </c>
      <c r="F734" s="118" t="s">
        <v>94</v>
      </c>
      <c r="G734" s="116"/>
      <c r="H734" s="123">
        <v>672.54998400200634</v>
      </c>
    </row>
    <row r="735" spans="3:8" hidden="1">
      <c r="C735" s="116" t="s">
        <v>744</v>
      </c>
      <c r="D735" s="116" t="s">
        <v>746</v>
      </c>
      <c r="E735" s="116" t="s">
        <v>5</v>
      </c>
      <c r="F735" s="118" t="s">
        <v>95</v>
      </c>
      <c r="G735" s="116"/>
      <c r="H735" s="123">
        <v>24.693032479038681</v>
      </c>
    </row>
    <row r="736" spans="3:8" hidden="1">
      <c r="C736" s="116" t="s">
        <v>744</v>
      </c>
      <c r="D736" s="116" t="s">
        <v>746</v>
      </c>
      <c r="E736" s="116" t="s">
        <v>5</v>
      </c>
      <c r="F736" s="118" t="s">
        <v>96</v>
      </c>
      <c r="G736" s="116"/>
      <c r="H736" s="123">
        <v>232.25403031244869</v>
      </c>
    </row>
    <row r="737" spans="3:8" hidden="1">
      <c r="C737" s="116" t="s">
        <v>744</v>
      </c>
      <c r="D737" s="116" t="s">
        <v>746</v>
      </c>
      <c r="E737" s="116" t="s">
        <v>1</v>
      </c>
      <c r="F737" s="118" t="s">
        <v>97</v>
      </c>
      <c r="G737" s="116"/>
      <c r="H737" s="123">
        <v>59.770899163573667</v>
      </c>
    </row>
    <row r="738" spans="3:8" hidden="1">
      <c r="C738" s="116" t="s">
        <v>744</v>
      </c>
      <c r="D738" s="116" t="s">
        <v>746</v>
      </c>
      <c r="E738" s="116" t="s">
        <v>1</v>
      </c>
      <c r="F738" s="118" t="s">
        <v>98</v>
      </c>
      <c r="G738" s="116"/>
      <c r="H738" s="123">
        <v>16.483310135387224</v>
      </c>
    </row>
    <row r="739" spans="3:8" hidden="1">
      <c r="C739" s="116" t="s">
        <v>744</v>
      </c>
      <c r="D739" s="116" t="s">
        <v>746</v>
      </c>
      <c r="E739" s="116" t="s">
        <v>1</v>
      </c>
      <c r="F739" s="118" t="s">
        <v>99</v>
      </c>
      <c r="G739" s="116"/>
      <c r="H739" s="123">
        <v>111.16976386449387</v>
      </c>
    </row>
    <row r="740" spans="3:8" hidden="1">
      <c r="C740" s="116" t="s">
        <v>744</v>
      </c>
      <c r="D740" s="116" t="s">
        <v>746</v>
      </c>
      <c r="E740" s="116" t="s">
        <v>1</v>
      </c>
      <c r="F740" s="118" t="s">
        <v>100</v>
      </c>
      <c r="G740" s="116"/>
      <c r="H740" s="123">
        <v>121.52064188958786</v>
      </c>
    </row>
    <row r="741" spans="3:8" hidden="1">
      <c r="C741" s="116" t="s">
        <v>744</v>
      </c>
      <c r="D741" s="116" t="s">
        <v>746</v>
      </c>
      <c r="E741" s="116" t="s">
        <v>1</v>
      </c>
      <c r="F741" s="118" t="s">
        <v>101</v>
      </c>
      <c r="G741" s="116"/>
      <c r="H741" s="123">
        <v>133.61067013303219</v>
      </c>
    </row>
    <row r="742" spans="3:8" hidden="1">
      <c r="C742" s="116" t="s">
        <v>744</v>
      </c>
      <c r="D742" s="116" t="s">
        <v>746</v>
      </c>
      <c r="E742" s="116" t="s">
        <v>1</v>
      </c>
      <c r="F742" s="118" t="s">
        <v>102</v>
      </c>
      <c r="G742" s="116"/>
      <c r="H742" s="123">
        <v>263.13324985763654</v>
      </c>
    </row>
    <row r="743" spans="3:8" hidden="1">
      <c r="C743" s="116" t="s">
        <v>744</v>
      </c>
      <c r="D743" s="116" t="s">
        <v>746</v>
      </c>
      <c r="E743" s="116" t="s">
        <v>1</v>
      </c>
      <c r="F743" s="118" t="s">
        <v>103</v>
      </c>
      <c r="G743" s="116"/>
      <c r="H743" s="123">
        <v>629.33264809505272</v>
      </c>
    </row>
    <row r="744" spans="3:8" hidden="1">
      <c r="C744" s="116" t="s">
        <v>744</v>
      </c>
      <c r="D744" s="116" t="s">
        <v>746</v>
      </c>
      <c r="E744" s="116" t="s">
        <v>1</v>
      </c>
      <c r="F744" s="118" t="s">
        <v>104</v>
      </c>
      <c r="G744" s="116"/>
      <c r="H744" s="123">
        <v>724.24446507296329</v>
      </c>
    </row>
    <row r="745" spans="3:8" hidden="1">
      <c r="C745" s="116" t="s">
        <v>744</v>
      </c>
      <c r="D745" s="116" t="s">
        <v>746</v>
      </c>
      <c r="E745" s="116" t="s">
        <v>1</v>
      </c>
      <c r="F745" s="118" t="s">
        <v>105</v>
      </c>
      <c r="G745" s="116"/>
      <c r="H745" s="123">
        <v>3.5985115617853571</v>
      </c>
    </row>
    <row r="746" spans="3:8" hidden="1">
      <c r="C746" s="116" t="s">
        <v>744</v>
      </c>
      <c r="D746" s="116" t="s">
        <v>746</v>
      </c>
      <c r="E746" s="116" t="s">
        <v>13</v>
      </c>
      <c r="F746" s="118" t="s">
        <v>18</v>
      </c>
      <c r="G746" s="116"/>
      <c r="H746" s="123">
        <v>0.78923089422968351</v>
      </c>
    </row>
  </sheetData>
  <sheetProtection algorithmName="SHA-512" hashValue="FT9lWj6sjQ0Fb8X10ZMpAshgxK4ZunJYgiUi1Hmyu5Astaq9CbN74m/crgp6dYOyUnbpcU5pwvYk0pSMvaowMA==" saltValue="00FQ65gXMHs4Gb46f5IfVA==" spinCount="100000" sheet="1" objects="1" scenarios="1"/>
  <autoFilter ref="C77:H746" xr:uid="{00000000-0009-0000-0000-000004000000}">
    <filterColumn colId="4">
      <customFilters>
        <customFilter operator="notEqual" val=" "/>
      </customFilters>
    </filterColumn>
  </autoFilter>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3:D243"/>
  <sheetViews>
    <sheetView workbookViewId="0">
      <selection activeCell="S2" sqref="S2"/>
    </sheetView>
  </sheetViews>
  <sheetFormatPr baseColWidth="10" defaultRowHeight="15"/>
  <cols>
    <col min="1" max="1" width="54.6640625" customWidth="1"/>
    <col min="2" max="2" width="62.6640625" customWidth="1"/>
    <col min="3" max="3" width="144.83203125" bestFit="1" customWidth="1"/>
    <col min="4" max="4" width="22.1640625" bestFit="1" customWidth="1"/>
    <col min="5" max="15" width="65.1640625" bestFit="1" customWidth="1"/>
    <col min="16" max="16" width="11.1640625" bestFit="1" customWidth="1"/>
  </cols>
  <sheetData>
    <row r="3" spans="1:4">
      <c r="A3" s="2" t="s">
        <v>17</v>
      </c>
      <c r="B3" s="2" t="s">
        <v>106</v>
      </c>
      <c r="C3" s="2" t="s">
        <v>350</v>
      </c>
      <c r="D3" t="s">
        <v>0</v>
      </c>
    </row>
    <row r="4" spans="1:4">
      <c r="A4" s="1" t="s">
        <v>1</v>
      </c>
      <c r="B4" s="1" t="s">
        <v>97</v>
      </c>
      <c r="C4" s="1" t="s">
        <v>333</v>
      </c>
      <c r="D4" s="3">
        <v>119.54179832714739</v>
      </c>
    </row>
    <row r="5" spans="1:4">
      <c r="A5" s="1" t="s">
        <v>1</v>
      </c>
      <c r="B5" s="1" t="s">
        <v>98</v>
      </c>
      <c r="C5" s="1" t="s">
        <v>334</v>
      </c>
      <c r="D5" s="3">
        <v>32.966620270774463</v>
      </c>
    </row>
    <row r="6" spans="1:4">
      <c r="A6" s="1" t="s">
        <v>1</v>
      </c>
      <c r="B6" s="1" t="s">
        <v>99</v>
      </c>
      <c r="C6" s="1" t="s">
        <v>335</v>
      </c>
      <c r="D6" s="3">
        <v>222.33952772898786</v>
      </c>
    </row>
    <row r="7" spans="1:4">
      <c r="A7" s="1" t="s">
        <v>1</v>
      </c>
      <c r="B7" s="1" t="s">
        <v>100</v>
      </c>
      <c r="C7" s="1" t="s">
        <v>336</v>
      </c>
      <c r="D7" s="3">
        <v>98.276947173824908</v>
      </c>
    </row>
    <row r="8" spans="1:4">
      <c r="A8" s="1" t="s">
        <v>1</v>
      </c>
      <c r="B8" s="1" t="s">
        <v>100</v>
      </c>
      <c r="C8" s="1" t="s">
        <v>337</v>
      </c>
      <c r="D8" s="3">
        <v>144.76433660535051</v>
      </c>
    </row>
    <row r="9" spans="1:4">
      <c r="A9" s="1" t="s">
        <v>1</v>
      </c>
      <c r="B9" s="1" t="s">
        <v>101</v>
      </c>
      <c r="C9" s="1" t="s">
        <v>338</v>
      </c>
      <c r="D9" s="3">
        <v>31.784099846295661</v>
      </c>
    </row>
    <row r="10" spans="1:4">
      <c r="A10" s="1" t="s">
        <v>1</v>
      </c>
      <c r="B10" s="1" t="s">
        <v>101</v>
      </c>
      <c r="C10" s="1" t="s">
        <v>339</v>
      </c>
      <c r="D10" s="3">
        <v>3.173011672150412</v>
      </c>
    </row>
    <row r="11" spans="1:4">
      <c r="A11" s="1" t="s">
        <v>1</v>
      </c>
      <c r="B11" s="1" t="s">
        <v>101</v>
      </c>
      <c r="C11" s="1" t="s">
        <v>340</v>
      </c>
      <c r="D11" s="3">
        <v>232.26422874761806</v>
      </c>
    </row>
    <row r="12" spans="1:4">
      <c r="A12" s="1" t="s">
        <v>1</v>
      </c>
      <c r="B12" s="1" t="s">
        <v>102</v>
      </c>
      <c r="C12" s="1" t="s">
        <v>341</v>
      </c>
      <c r="D12" s="3">
        <v>122.91305994690363</v>
      </c>
    </row>
    <row r="13" spans="1:4">
      <c r="A13" s="1" t="s">
        <v>1</v>
      </c>
      <c r="B13" s="1" t="s">
        <v>102</v>
      </c>
      <c r="C13" s="1" t="s">
        <v>342</v>
      </c>
      <c r="D13" s="3">
        <v>403.35343976836924</v>
      </c>
    </row>
    <row r="14" spans="1:4">
      <c r="A14" s="1" t="s">
        <v>1</v>
      </c>
      <c r="B14" s="1" t="s">
        <v>103</v>
      </c>
      <c r="C14" s="1" t="s">
        <v>343</v>
      </c>
      <c r="D14" s="3">
        <v>1258.6652961901068</v>
      </c>
    </row>
    <row r="15" spans="1:4">
      <c r="A15" s="1" t="s">
        <v>1</v>
      </c>
      <c r="B15" s="1" t="s">
        <v>104</v>
      </c>
      <c r="C15" s="1" t="s">
        <v>344</v>
      </c>
      <c r="D15" s="3">
        <v>1448.4889301459234</v>
      </c>
    </row>
    <row r="16" spans="1:4">
      <c r="A16" s="1" t="s">
        <v>1</v>
      </c>
      <c r="B16" s="1" t="s">
        <v>105</v>
      </c>
      <c r="C16" s="1" t="s">
        <v>345</v>
      </c>
      <c r="D16" s="3">
        <v>7.1970231235707134</v>
      </c>
    </row>
    <row r="17" spans="1:4">
      <c r="A17" s="1" t="s">
        <v>2</v>
      </c>
      <c r="B17" s="1" t="s">
        <v>75</v>
      </c>
      <c r="C17" s="1" t="s">
        <v>271</v>
      </c>
      <c r="D17" s="3">
        <v>279.94198314310205</v>
      </c>
    </row>
    <row r="18" spans="1:4">
      <c r="A18" s="1" t="s">
        <v>2</v>
      </c>
      <c r="B18" s="1" t="s">
        <v>75</v>
      </c>
      <c r="C18" s="1" t="s">
        <v>272</v>
      </c>
      <c r="D18" s="3">
        <v>53.931509230301039</v>
      </c>
    </row>
    <row r="19" spans="1:4">
      <c r="A19" s="1" t="s">
        <v>2</v>
      </c>
      <c r="B19" s="1" t="s">
        <v>75</v>
      </c>
      <c r="C19" s="1" t="s">
        <v>273</v>
      </c>
      <c r="D19" s="3">
        <v>8.6816674029954282</v>
      </c>
    </row>
    <row r="20" spans="1:4">
      <c r="A20" s="1" t="s">
        <v>2</v>
      </c>
      <c r="B20" s="1" t="s">
        <v>75</v>
      </c>
      <c r="C20" s="1" t="s">
        <v>274</v>
      </c>
      <c r="D20" s="3">
        <v>124.45755759222425</v>
      </c>
    </row>
    <row r="21" spans="1:4">
      <c r="A21" s="1" t="s">
        <v>2</v>
      </c>
      <c r="B21" s="1" t="s">
        <v>76</v>
      </c>
      <c r="C21" s="1" t="s">
        <v>275</v>
      </c>
      <c r="D21" s="3">
        <v>109.97854948329334</v>
      </c>
    </row>
    <row r="22" spans="1:4">
      <c r="A22" s="1" t="s">
        <v>2</v>
      </c>
      <c r="B22" s="1" t="s">
        <v>76</v>
      </c>
      <c r="C22" s="1" t="s">
        <v>276</v>
      </c>
      <c r="D22" s="3">
        <v>8.1016801364284756</v>
      </c>
    </row>
    <row r="23" spans="1:4">
      <c r="A23" s="1" t="s">
        <v>2</v>
      </c>
      <c r="B23" s="1" t="s">
        <v>76</v>
      </c>
      <c r="C23" s="1" t="s">
        <v>277</v>
      </c>
      <c r="D23" s="3">
        <v>10.807814090267076</v>
      </c>
    </row>
    <row r="24" spans="1:4">
      <c r="A24" s="1" t="s">
        <v>2</v>
      </c>
      <c r="B24" s="1" t="s">
        <v>77</v>
      </c>
      <c r="C24" s="1" t="s">
        <v>278</v>
      </c>
      <c r="D24" s="3">
        <v>27.096839975877206</v>
      </c>
    </row>
    <row r="25" spans="1:4">
      <c r="A25" s="1" t="s">
        <v>2</v>
      </c>
      <c r="B25" s="1" t="s">
        <v>77</v>
      </c>
      <c r="C25" s="1" t="s">
        <v>279</v>
      </c>
      <c r="D25" s="3">
        <v>2.5046907740388931</v>
      </c>
    </row>
    <row r="26" spans="1:4">
      <c r="A26" s="1" t="s">
        <v>2</v>
      </c>
      <c r="B26" s="1" t="s">
        <v>77</v>
      </c>
      <c r="C26" s="1" t="s">
        <v>280</v>
      </c>
      <c r="D26" s="3">
        <v>8.0246396302492276</v>
      </c>
    </row>
    <row r="27" spans="1:4">
      <c r="A27" s="1" t="s">
        <v>3</v>
      </c>
      <c r="B27" s="1" t="s">
        <v>78</v>
      </c>
      <c r="C27" s="1" t="s">
        <v>281</v>
      </c>
      <c r="D27" s="3">
        <v>13.045658309452707</v>
      </c>
    </row>
    <row r="28" spans="1:4">
      <c r="A28" s="1" t="s">
        <v>3</v>
      </c>
      <c r="B28" s="1" t="s">
        <v>78</v>
      </c>
      <c r="C28" s="1" t="s">
        <v>282</v>
      </c>
      <c r="D28" s="3">
        <v>550.79909352475477</v>
      </c>
    </row>
    <row r="29" spans="1:4">
      <c r="A29" s="1" t="s">
        <v>4</v>
      </c>
      <c r="B29" s="1" t="s">
        <v>79</v>
      </c>
      <c r="C29" s="1" t="s">
        <v>283</v>
      </c>
      <c r="D29" s="3">
        <v>240.60158780857262</v>
      </c>
    </row>
    <row r="30" spans="1:4">
      <c r="A30" s="1" t="s">
        <v>4</v>
      </c>
      <c r="B30" s="1" t="s">
        <v>79</v>
      </c>
      <c r="C30" s="1" t="s">
        <v>284</v>
      </c>
      <c r="D30" s="3">
        <v>146.41129525669561</v>
      </c>
    </row>
    <row r="31" spans="1:4">
      <c r="A31" s="1" t="s">
        <v>4</v>
      </c>
      <c r="B31" s="1" t="s">
        <v>80</v>
      </c>
      <c r="C31" s="1" t="s">
        <v>285</v>
      </c>
      <c r="D31" s="3">
        <v>54.878911882371213</v>
      </c>
    </row>
    <row r="32" spans="1:4">
      <c r="A32" s="1" t="s">
        <v>4</v>
      </c>
      <c r="B32" s="1" t="s">
        <v>80</v>
      </c>
      <c r="C32" s="1" t="s">
        <v>286</v>
      </c>
      <c r="D32" s="3">
        <v>77.377890617221695</v>
      </c>
    </row>
    <row r="33" spans="1:4">
      <c r="A33" s="1" t="s">
        <v>4</v>
      </c>
      <c r="B33" s="1" t="s">
        <v>81</v>
      </c>
      <c r="C33" s="1" t="s">
        <v>287</v>
      </c>
      <c r="D33" s="3">
        <v>172.37721639879609</v>
      </c>
    </row>
    <row r="34" spans="1:4">
      <c r="A34" s="1" t="s">
        <v>4</v>
      </c>
      <c r="B34" s="1" t="s">
        <v>81</v>
      </c>
      <c r="C34" s="1" t="s">
        <v>288</v>
      </c>
      <c r="D34" s="3">
        <v>26.884592426758505</v>
      </c>
    </row>
    <row r="35" spans="1:4">
      <c r="A35" s="1" t="s">
        <v>4</v>
      </c>
      <c r="B35" s="1" t="s">
        <v>82</v>
      </c>
      <c r="C35" s="1" t="s">
        <v>289</v>
      </c>
      <c r="D35" s="3">
        <v>13.693433564572628</v>
      </c>
    </row>
    <row r="36" spans="1:4">
      <c r="A36" s="1" t="s">
        <v>4</v>
      </c>
      <c r="B36" s="1" t="s">
        <v>82</v>
      </c>
      <c r="C36" s="1" t="s">
        <v>290</v>
      </c>
      <c r="D36" s="3">
        <v>1.3788986180873966</v>
      </c>
    </row>
    <row r="37" spans="1:4">
      <c r="A37" s="1" t="s">
        <v>4</v>
      </c>
      <c r="B37" s="1" t="s">
        <v>83</v>
      </c>
      <c r="C37" s="1" t="s">
        <v>291</v>
      </c>
      <c r="D37" s="3">
        <v>156.31209766191418</v>
      </c>
    </row>
    <row r="38" spans="1:4">
      <c r="A38" s="1" t="s">
        <v>4</v>
      </c>
      <c r="B38" s="1" t="s">
        <v>83</v>
      </c>
      <c r="C38" s="1" t="s">
        <v>292</v>
      </c>
      <c r="D38" s="3">
        <v>10.728850543129164</v>
      </c>
    </row>
    <row r="39" spans="1:4">
      <c r="A39" s="1" t="s">
        <v>4</v>
      </c>
      <c r="B39" s="1" t="s">
        <v>84</v>
      </c>
      <c r="C39" s="1" t="s">
        <v>293</v>
      </c>
      <c r="D39" s="3">
        <v>77.348102449113028</v>
      </c>
    </row>
    <row r="40" spans="1:4">
      <c r="A40" s="1" t="s">
        <v>4</v>
      </c>
      <c r="B40" s="1" t="s">
        <v>84</v>
      </c>
      <c r="C40" s="1" t="s">
        <v>294</v>
      </c>
      <c r="D40" s="3">
        <v>39.622592505972349</v>
      </c>
    </row>
    <row r="41" spans="1:4">
      <c r="A41" s="1" t="s">
        <v>4</v>
      </c>
      <c r="B41" s="1" t="s">
        <v>84</v>
      </c>
      <c r="C41" s="1" t="s">
        <v>295</v>
      </c>
      <c r="D41" s="3">
        <v>96.94254200119687</v>
      </c>
    </row>
    <row r="42" spans="1:4">
      <c r="A42" s="1" t="s">
        <v>4</v>
      </c>
      <c r="B42" s="1" t="s">
        <v>85</v>
      </c>
      <c r="C42" s="1" t="s">
        <v>296</v>
      </c>
      <c r="D42" s="3">
        <v>41.111103550334825</v>
      </c>
    </row>
    <row r="43" spans="1:4">
      <c r="A43" s="1" t="s">
        <v>4</v>
      </c>
      <c r="B43" s="1" t="s">
        <v>86</v>
      </c>
      <c r="C43" s="1" t="s">
        <v>297</v>
      </c>
      <c r="D43" s="3">
        <v>6.4606933550881651</v>
      </c>
    </row>
    <row r="44" spans="1:4">
      <c r="A44" s="1" t="s">
        <v>4</v>
      </c>
      <c r="B44" s="1" t="s">
        <v>86</v>
      </c>
      <c r="C44" s="1" t="s">
        <v>298</v>
      </c>
      <c r="D44" s="3">
        <v>37.121112476503285</v>
      </c>
    </row>
    <row r="45" spans="1:4">
      <c r="A45" s="1" t="s">
        <v>4</v>
      </c>
      <c r="B45" s="1" t="s">
        <v>86</v>
      </c>
      <c r="C45" s="1" t="s">
        <v>299</v>
      </c>
      <c r="D45" s="3">
        <v>54.790042295227408</v>
      </c>
    </row>
    <row r="46" spans="1:4">
      <c r="A46" s="1" t="s">
        <v>4</v>
      </c>
      <c r="B46" s="1" t="s">
        <v>87</v>
      </c>
      <c r="C46" s="1" t="s">
        <v>300</v>
      </c>
      <c r="D46" s="3">
        <v>58.759702931300012</v>
      </c>
    </row>
    <row r="47" spans="1:4">
      <c r="A47" s="1" t="s">
        <v>4</v>
      </c>
      <c r="B47" s="1" t="s">
        <v>87</v>
      </c>
      <c r="C47" s="1" t="s">
        <v>301</v>
      </c>
      <c r="D47" s="3">
        <v>17.778271834074026</v>
      </c>
    </row>
    <row r="48" spans="1:4">
      <c r="A48" s="1" t="s">
        <v>4</v>
      </c>
      <c r="B48" s="1" t="s">
        <v>87</v>
      </c>
      <c r="C48" s="1" t="s">
        <v>302</v>
      </c>
      <c r="D48" s="3">
        <v>0.27993861422134575</v>
      </c>
    </row>
    <row r="49" spans="1:4">
      <c r="A49" s="1" t="s">
        <v>4</v>
      </c>
      <c r="B49" s="1" t="s">
        <v>88</v>
      </c>
      <c r="C49" s="1" t="s">
        <v>303</v>
      </c>
      <c r="D49" s="3">
        <v>47.362032948528778</v>
      </c>
    </row>
    <row r="50" spans="1:4">
      <c r="A50" s="1" t="s">
        <v>4</v>
      </c>
      <c r="B50" s="1" t="s">
        <v>88</v>
      </c>
      <c r="C50" s="1" t="s">
        <v>304</v>
      </c>
      <c r="D50" s="3">
        <v>12.589168179301771</v>
      </c>
    </row>
    <row r="51" spans="1:4">
      <c r="A51" s="1" t="s">
        <v>4</v>
      </c>
      <c r="B51" s="1" t="s">
        <v>89</v>
      </c>
      <c r="C51" s="1" t="s">
        <v>305</v>
      </c>
      <c r="D51" s="3">
        <v>192.72683551869767</v>
      </c>
    </row>
    <row r="52" spans="1:4">
      <c r="A52" s="1" t="s">
        <v>4</v>
      </c>
      <c r="B52" s="1" t="s">
        <v>89</v>
      </c>
      <c r="C52" s="1" t="s">
        <v>306</v>
      </c>
      <c r="D52" s="3">
        <v>17.42669467401959</v>
      </c>
    </row>
    <row r="53" spans="1:4">
      <c r="A53" s="1" t="s">
        <v>4</v>
      </c>
      <c r="B53" s="1" t="s">
        <v>89</v>
      </c>
      <c r="C53" s="1" t="s">
        <v>307</v>
      </c>
      <c r="D53" s="3">
        <v>0.10977708620518237</v>
      </c>
    </row>
    <row r="54" spans="1:4">
      <c r="A54" s="1" t="s">
        <v>4</v>
      </c>
      <c r="B54" s="1" t="s">
        <v>90</v>
      </c>
      <c r="C54" s="1" t="s">
        <v>308</v>
      </c>
      <c r="D54" s="3">
        <v>0.45460401175628296</v>
      </c>
    </row>
    <row r="55" spans="1:4">
      <c r="A55" s="1" t="s">
        <v>4</v>
      </c>
      <c r="B55" s="1" t="s">
        <v>90</v>
      </c>
      <c r="C55" s="1" t="s">
        <v>309</v>
      </c>
      <c r="D55" s="3">
        <v>697.20139812977357</v>
      </c>
    </row>
    <row r="56" spans="1:4">
      <c r="A56" s="1" t="s">
        <v>4</v>
      </c>
      <c r="B56" s="1" t="s">
        <v>90</v>
      </c>
      <c r="C56" s="1" t="s">
        <v>310</v>
      </c>
      <c r="D56" s="3">
        <v>46.523418712154729</v>
      </c>
    </row>
    <row r="57" spans="1:4">
      <c r="A57" s="1" t="s">
        <v>4</v>
      </c>
      <c r="B57" s="1" t="s">
        <v>91</v>
      </c>
      <c r="C57" s="1" t="s">
        <v>311</v>
      </c>
      <c r="D57" s="3">
        <v>27.773509444114307</v>
      </c>
    </row>
    <row r="58" spans="1:4">
      <c r="A58" s="1" t="s">
        <v>4</v>
      </c>
      <c r="B58" s="1" t="s">
        <v>91</v>
      </c>
      <c r="C58" s="1" t="s">
        <v>312</v>
      </c>
      <c r="D58" s="3">
        <v>230.36922732950418</v>
      </c>
    </row>
    <row r="59" spans="1:4">
      <c r="A59" s="1" t="s">
        <v>4</v>
      </c>
      <c r="B59" s="1" t="s">
        <v>91</v>
      </c>
      <c r="C59" s="1" t="s">
        <v>313</v>
      </c>
      <c r="D59" s="3">
        <v>43.996875194359411</v>
      </c>
    </row>
    <row r="60" spans="1:4">
      <c r="A60" s="1" t="s">
        <v>4</v>
      </c>
      <c r="B60" s="1" t="s">
        <v>91</v>
      </c>
      <c r="C60" s="1" t="s">
        <v>314</v>
      </c>
      <c r="D60" s="3">
        <v>116.27805747260804</v>
      </c>
    </row>
    <row r="61" spans="1:4">
      <c r="A61" s="1" t="s">
        <v>5</v>
      </c>
      <c r="B61" s="1" t="s">
        <v>92</v>
      </c>
      <c r="C61" s="1" t="s">
        <v>315</v>
      </c>
      <c r="D61" s="3">
        <v>815.26698911692961</v>
      </c>
    </row>
    <row r="62" spans="1:4">
      <c r="A62" s="1" t="s">
        <v>5</v>
      </c>
      <c r="B62" s="1" t="s">
        <v>92</v>
      </c>
      <c r="C62" s="1" t="s">
        <v>316</v>
      </c>
      <c r="D62" s="3">
        <v>457.24685031267796</v>
      </c>
    </row>
    <row r="63" spans="1:4">
      <c r="A63" s="1" t="s">
        <v>5</v>
      </c>
      <c r="B63" s="1" t="s">
        <v>92</v>
      </c>
      <c r="C63" s="1" t="s">
        <v>317</v>
      </c>
      <c r="D63" s="3">
        <v>25.483892507081908</v>
      </c>
    </row>
    <row r="64" spans="1:4">
      <c r="A64" s="1" t="s">
        <v>5</v>
      </c>
      <c r="B64" s="1" t="s">
        <v>93</v>
      </c>
      <c r="C64" s="1" t="s">
        <v>318</v>
      </c>
      <c r="D64" s="3">
        <v>264.30444014834228</v>
      </c>
    </row>
    <row r="65" spans="1:4">
      <c r="A65" s="1" t="s">
        <v>5</v>
      </c>
      <c r="B65" s="1" t="s">
        <v>93</v>
      </c>
      <c r="C65" s="1" t="s">
        <v>319</v>
      </c>
      <c r="D65" s="3">
        <v>56.108333510785116</v>
      </c>
    </row>
    <row r="66" spans="1:4">
      <c r="A66" s="1" t="s">
        <v>5</v>
      </c>
      <c r="B66" s="1" t="s">
        <v>93</v>
      </c>
      <c r="C66" s="1" t="s">
        <v>320</v>
      </c>
      <c r="D66" s="3">
        <v>971.97605840559925</v>
      </c>
    </row>
    <row r="67" spans="1:4">
      <c r="A67" s="1" t="s">
        <v>5</v>
      </c>
      <c r="B67" s="1" t="s">
        <v>93</v>
      </c>
      <c r="C67" s="1" t="s">
        <v>321</v>
      </c>
      <c r="D67" s="3">
        <v>344.47888390313221</v>
      </c>
    </row>
    <row r="68" spans="1:4">
      <c r="A68" s="1" t="s">
        <v>5</v>
      </c>
      <c r="B68" s="1" t="s">
        <v>93</v>
      </c>
      <c r="C68" s="1" t="s">
        <v>322</v>
      </c>
      <c r="D68" s="3">
        <v>237.81279746780316</v>
      </c>
    </row>
    <row r="69" spans="1:4">
      <c r="A69" s="1" t="s">
        <v>5</v>
      </c>
      <c r="B69" s="1" t="s">
        <v>93</v>
      </c>
      <c r="C69" s="1" t="s">
        <v>323</v>
      </c>
      <c r="D69" s="3">
        <v>27.58031452256002</v>
      </c>
    </row>
    <row r="70" spans="1:4">
      <c r="A70" s="1" t="s">
        <v>5</v>
      </c>
      <c r="B70" s="1" t="s">
        <v>94</v>
      </c>
      <c r="C70" s="1" t="s">
        <v>324</v>
      </c>
      <c r="D70" s="3">
        <v>632.14194135814898</v>
      </c>
    </row>
    <row r="71" spans="1:4">
      <c r="A71" s="1" t="s">
        <v>5</v>
      </c>
      <c r="B71" s="1" t="s">
        <v>94</v>
      </c>
      <c r="C71" s="1" t="s">
        <v>325</v>
      </c>
      <c r="D71" s="3">
        <v>512.76575618871425</v>
      </c>
    </row>
    <row r="72" spans="1:4">
      <c r="A72" s="1" t="s">
        <v>5</v>
      </c>
      <c r="B72" s="1" t="s">
        <v>94</v>
      </c>
      <c r="C72" s="1" t="s">
        <v>326</v>
      </c>
      <c r="D72" s="3">
        <v>200.19227045714271</v>
      </c>
    </row>
    <row r="73" spans="1:4">
      <c r="A73" s="1" t="s">
        <v>5</v>
      </c>
      <c r="B73" s="1" t="s">
        <v>95</v>
      </c>
      <c r="C73" s="1" t="s">
        <v>327</v>
      </c>
      <c r="D73" s="3">
        <v>0.67915236845150739</v>
      </c>
    </row>
    <row r="74" spans="1:4">
      <c r="A74" s="1" t="s">
        <v>5</v>
      </c>
      <c r="B74" s="1" t="s">
        <v>95</v>
      </c>
      <c r="C74" s="1" t="s">
        <v>328</v>
      </c>
      <c r="D74" s="3">
        <v>2.9970934444878625</v>
      </c>
    </row>
    <row r="75" spans="1:4">
      <c r="A75" s="1" t="s">
        <v>5</v>
      </c>
      <c r="B75" s="1" t="s">
        <v>95</v>
      </c>
      <c r="C75" s="1" t="s">
        <v>329</v>
      </c>
      <c r="D75" s="3">
        <v>43.161374852682712</v>
      </c>
    </row>
    <row r="76" spans="1:4">
      <c r="A76" s="1" t="s">
        <v>5</v>
      </c>
      <c r="B76" s="1" t="s">
        <v>95</v>
      </c>
      <c r="C76" s="1" t="s">
        <v>330</v>
      </c>
      <c r="D76" s="3">
        <v>2.5484442924552719</v>
      </c>
    </row>
    <row r="77" spans="1:4">
      <c r="A77" s="1" t="s">
        <v>5</v>
      </c>
      <c r="B77" s="1" t="s">
        <v>96</v>
      </c>
      <c r="C77" s="1" t="s">
        <v>331</v>
      </c>
      <c r="D77" s="3">
        <v>9.9489807391035363</v>
      </c>
    </row>
    <row r="78" spans="1:4">
      <c r="A78" s="1" t="s">
        <v>5</v>
      </c>
      <c r="B78" s="1" t="s">
        <v>96</v>
      </c>
      <c r="C78" s="1" t="s">
        <v>332</v>
      </c>
      <c r="D78" s="3">
        <v>454.55907988579321</v>
      </c>
    </row>
    <row r="79" spans="1:4">
      <c r="A79" s="1" t="s">
        <v>6</v>
      </c>
      <c r="B79" s="1" t="s">
        <v>19</v>
      </c>
      <c r="C79" s="1" t="s">
        <v>108</v>
      </c>
      <c r="D79" s="3">
        <v>960.11143696577813</v>
      </c>
    </row>
    <row r="80" spans="1:4">
      <c r="A80" s="1" t="s">
        <v>6</v>
      </c>
      <c r="B80" s="1" t="s">
        <v>19</v>
      </c>
      <c r="C80" s="1" t="s">
        <v>109</v>
      </c>
      <c r="D80" s="3">
        <v>2436.8895905706809</v>
      </c>
    </row>
    <row r="81" spans="1:4">
      <c r="A81" s="1" t="s">
        <v>6</v>
      </c>
      <c r="B81" s="1" t="s">
        <v>19</v>
      </c>
      <c r="C81" s="1" t="s">
        <v>110</v>
      </c>
      <c r="D81" s="3">
        <v>8.8398951489814053</v>
      </c>
    </row>
    <row r="82" spans="1:4">
      <c r="A82" s="1" t="s">
        <v>6</v>
      </c>
      <c r="B82" s="1" t="s">
        <v>19</v>
      </c>
      <c r="C82" s="1" t="s">
        <v>111</v>
      </c>
      <c r="D82" s="3">
        <v>1840.0784315381356</v>
      </c>
    </row>
    <row r="83" spans="1:4">
      <c r="A83" s="1" t="s">
        <v>6</v>
      </c>
      <c r="B83" s="1" t="s">
        <v>19</v>
      </c>
      <c r="C83" s="1" t="s">
        <v>112</v>
      </c>
      <c r="D83" s="3">
        <v>138.07098181331705</v>
      </c>
    </row>
    <row r="84" spans="1:4">
      <c r="A84" s="1" t="s">
        <v>6</v>
      </c>
      <c r="B84" s="1" t="s">
        <v>19</v>
      </c>
      <c r="C84" s="1" t="s">
        <v>113</v>
      </c>
      <c r="D84" s="3">
        <v>1341.3278388349279</v>
      </c>
    </row>
    <row r="85" spans="1:4">
      <c r="A85" s="1" t="s">
        <v>6</v>
      </c>
      <c r="B85" s="1" t="s">
        <v>19</v>
      </c>
      <c r="C85" s="1" t="s">
        <v>114</v>
      </c>
      <c r="D85" s="3">
        <v>0.23993425480889119</v>
      </c>
    </row>
    <row r="86" spans="1:4">
      <c r="A86" s="1" t="s">
        <v>6</v>
      </c>
      <c r="B86" s="1" t="s">
        <v>20</v>
      </c>
      <c r="C86" s="1" t="s">
        <v>115</v>
      </c>
      <c r="D86" s="3">
        <v>17.687205937843061</v>
      </c>
    </row>
    <row r="87" spans="1:4">
      <c r="A87" s="1" t="s">
        <v>6</v>
      </c>
      <c r="B87" s="1" t="s">
        <v>20</v>
      </c>
      <c r="C87" s="1" t="s">
        <v>116</v>
      </c>
      <c r="D87" s="3">
        <v>37.539856211443812</v>
      </c>
    </row>
    <row r="88" spans="1:4">
      <c r="A88" s="1" t="s">
        <v>6</v>
      </c>
      <c r="B88" s="1" t="s">
        <v>20</v>
      </c>
      <c r="C88" s="1" t="s">
        <v>117</v>
      </c>
      <c r="D88" s="3">
        <v>0.33648687814394096</v>
      </c>
    </row>
    <row r="89" spans="1:4">
      <c r="A89" s="1" t="s">
        <v>6</v>
      </c>
      <c r="B89" s="1" t="s">
        <v>20</v>
      </c>
      <c r="C89" s="1" t="s">
        <v>118</v>
      </c>
      <c r="D89" s="3">
        <v>1.2468458513478684</v>
      </c>
    </row>
    <row r="90" spans="1:4">
      <c r="A90" s="1" t="s">
        <v>6</v>
      </c>
      <c r="B90" s="1" t="s">
        <v>21</v>
      </c>
      <c r="C90" s="1" t="s">
        <v>119</v>
      </c>
      <c r="D90" s="3">
        <v>234.55318781517687</v>
      </c>
    </row>
    <row r="91" spans="1:4">
      <c r="A91" s="1" t="s">
        <v>6</v>
      </c>
      <c r="B91" s="1" t="s">
        <v>21</v>
      </c>
      <c r="C91" s="1" t="s">
        <v>120</v>
      </c>
      <c r="D91" s="3">
        <v>25.639158574427384</v>
      </c>
    </row>
    <row r="92" spans="1:4">
      <c r="A92" s="1" t="s">
        <v>7</v>
      </c>
      <c r="B92" s="1" t="s">
        <v>67</v>
      </c>
      <c r="C92" s="1" t="s">
        <v>251</v>
      </c>
      <c r="D92" s="3">
        <v>242.60233422712352</v>
      </c>
    </row>
    <row r="93" spans="1:4">
      <c r="A93" s="1" t="s">
        <v>7</v>
      </c>
      <c r="B93" s="1" t="s">
        <v>67</v>
      </c>
      <c r="C93" s="1" t="s">
        <v>252</v>
      </c>
      <c r="D93" s="3">
        <v>9.9473756072708058E-2</v>
      </c>
    </row>
    <row r="94" spans="1:4">
      <c r="A94" s="1" t="s">
        <v>7</v>
      </c>
      <c r="B94" s="1" t="s">
        <v>67</v>
      </c>
      <c r="C94" s="1" t="s">
        <v>253</v>
      </c>
      <c r="D94" s="3">
        <v>22.42687624995272</v>
      </c>
    </row>
    <row r="95" spans="1:4">
      <c r="A95" s="1" t="s">
        <v>7</v>
      </c>
      <c r="B95" s="1" t="s">
        <v>67</v>
      </c>
      <c r="C95" s="1" t="s">
        <v>254</v>
      </c>
      <c r="D95" s="3">
        <v>7.2599367579315839</v>
      </c>
    </row>
    <row r="96" spans="1:4">
      <c r="A96" s="1" t="s">
        <v>7</v>
      </c>
      <c r="B96" s="1" t="s">
        <v>68</v>
      </c>
      <c r="C96" s="1" t="s">
        <v>255</v>
      </c>
      <c r="D96" s="3">
        <v>2718.6003667679365</v>
      </c>
    </row>
    <row r="97" spans="1:4">
      <c r="A97" s="1" t="s">
        <v>7</v>
      </c>
      <c r="B97" s="1" t="s">
        <v>68</v>
      </c>
      <c r="C97" s="1" t="s">
        <v>256</v>
      </c>
      <c r="D97" s="3">
        <v>80.348035278492787</v>
      </c>
    </row>
    <row r="98" spans="1:4">
      <c r="A98" s="1" t="s">
        <v>7</v>
      </c>
      <c r="B98" s="1" t="s">
        <v>68</v>
      </c>
      <c r="C98" s="1" t="s">
        <v>257</v>
      </c>
      <c r="D98" s="3">
        <v>239.43151095416195</v>
      </c>
    </row>
    <row r="99" spans="1:4">
      <c r="A99" s="1" t="s">
        <v>8</v>
      </c>
      <c r="B99" s="1" t="s">
        <v>59</v>
      </c>
      <c r="C99" s="1" t="s">
        <v>220</v>
      </c>
      <c r="D99" s="3">
        <v>103.539538439558</v>
      </c>
    </row>
    <row r="100" spans="1:4">
      <c r="A100" s="1" t="s">
        <v>8</v>
      </c>
      <c r="B100" s="1" t="s">
        <v>59</v>
      </c>
      <c r="C100" s="1" t="s">
        <v>221</v>
      </c>
      <c r="D100" s="3">
        <v>628.81616253038226</v>
      </c>
    </row>
    <row r="101" spans="1:4">
      <c r="A101" s="1" t="s">
        <v>8</v>
      </c>
      <c r="B101" s="1" t="s">
        <v>59</v>
      </c>
      <c r="C101" s="1" t="s">
        <v>222</v>
      </c>
      <c r="D101" s="3">
        <v>128.40588045784915</v>
      </c>
    </row>
    <row r="102" spans="1:4">
      <c r="A102" s="1" t="s">
        <v>8</v>
      </c>
      <c r="B102" s="1" t="s">
        <v>59</v>
      </c>
      <c r="C102" s="1" t="s">
        <v>223</v>
      </c>
      <c r="D102" s="3">
        <v>209.95626001068112</v>
      </c>
    </row>
    <row r="103" spans="1:4">
      <c r="A103" s="1" t="s">
        <v>8</v>
      </c>
      <c r="B103" s="1" t="s">
        <v>60</v>
      </c>
      <c r="C103" s="1" t="s">
        <v>224</v>
      </c>
      <c r="D103" s="3">
        <v>11.811088282245652</v>
      </c>
    </row>
    <row r="104" spans="1:4">
      <c r="A104" s="1" t="s">
        <v>8</v>
      </c>
      <c r="B104" s="1" t="s">
        <v>60</v>
      </c>
      <c r="C104" s="1" t="s">
        <v>225</v>
      </c>
      <c r="D104" s="3">
        <v>74.433153286051876</v>
      </c>
    </row>
    <row r="105" spans="1:4">
      <c r="A105" s="1" t="s">
        <v>8</v>
      </c>
      <c r="B105" s="1" t="s">
        <v>60</v>
      </c>
      <c r="C105" s="1" t="s">
        <v>226</v>
      </c>
      <c r="D105" s="3">
        <v>288.20558657034815</v>
      </c>
    </row>
    <row r="106" spans="1:4">
      <c r="A106" s="1" t="s">
        <v>8</v>
      </c>
      <c r="B106" s="1" t="s">
        <v>60</v>
      </c>
      <c r="C106" s="1" t="s">
        <v>227</v>
      </c>
      <c r="D106" s="3">
        <v>169.59100983933635</v>
      </c>
    </row>
    <row r="107" spans="1:4">
      <c r="A107" s="1" t="s">
        <v>8</v>
      </c>
      <c r="B107" s="1" t="s">
        <v>60</v>
      </c>
      <c r="C107" s="1" t="s">
        <v>228</v>
      </c>
      <c r="D107" s="3">
        <v>61.993256844345879</v>
      </c>
    </row>
    <row r="108" spans="1:4">
      <c r="A108" s="1" t="s">
        <v>8</v>
      </c>
      <c r="B108" s="1" t="s">
        <v>60</v>
      </c>
      <c r="C108" s="1" t="s">
        <v>229</v>
      </c>
      <c r="D108" s="3">
        <v>307.48909830085762</v>
      </c>
    </row>
    <row r="109" spans="1:4">
      <c r="A109" s="1" t="s">
        <v>8</v>
      </c>
      <c r="B109" s="1" t="s">
        <v>60</v>
      </c>
      <c r="C109" s="1" t="s">
        <v>230</v>
      </c>
      <c r="D109" s="3">
        <v>5.9621863188874711</v>
      </c>
    </row>
    <row r="110" spans="1:4">
      <c r="A110" s="1" t="s">
        <v>8</v>
      </c>
      <c r="B110" s="1" t="s">
        <v>61</v>
      </c>
      <c r="C110" s="1" t="s">
        <v>231</v>
      </c>
      <c r="D110" s="3">
        <v>1684.404500315007</v>
      </c>
    </row>
    <row r="111" spans="1:4">
      <c r="A111" s="1" t="s">
        <v>8</v>
      </c>
      <c r="B111" s="1" t="s">
        <v>61</v>
      </c>
      <c r="C111" s="1" t="s">
        <v>232</v>
      </c>
      <c r="D111" s="3">
        <v>1214.3729936787172</v>
      </c>
    </row>
    <row r="112" spans="1:4">
      <c r="A112" s="1" t="s">
        <v>8</v>
      </c>
      <c r="B112" s="1" t="s">
        <v>61</v>
      </c>
      <c r="C112" s="1" t="s">
        <v>233</v>
      </c>
      <c r="D112" s="3">
        <v>104.72971576752748</v>
      </c>
    </row>
    <row r="113" spans="1:4">
      <c r="A113" s="1" t="s">
        <v>8</v>
      </c>
      <c r="B113" s="1" t="s">
        <v>61</v>
      </c>
      <c r="C113" s="1" t="s">
        <v>234</v>
      </c>
      <c r="D113" s="3">
        <v>139.10456352052913</v>
      </c>
    </row>
    <row r="114" spans="1:4">
      <c r="A114" s="1" t="s">
        <v>8</v>
      </c>
      <c r="B114" s="1" t="s">
        <v>61</v>
      </c>
      <c r="C114" s="1" t="s">
        <v>235</v>
      </c>
      <c r="D114" s="3">
        <v>817.70812288820048</v>
      </c>
    </row>
    <row r="115" spans="1:4">
      <c r="A115" s="1" t="s">
        <v>8</v>
      </c>
      <c r="B115" s="1" t="s">
        <v>61</v>
      </c>
      <c r="C115" s="1" t="s">
        <v>236</v>
      </c>
      <c r="D115" s="3">
        <v>179.28700473716464</v>
      </c>
    </row>
    <row r="116" spans="1:4">
      <c r="A116" s="1" t="s">
        <v>8</v>
      </c>
      <c r="B116" s="1" t="s">
        <v>61</v>
      </c>
      <c r="C116" s="1" t="s">
        <v>237</v>
      </c>
      <c r="D116" s="3">
        <v>1239.6804548771543</v>
      </c>
    </row>
    <row r="117" spans="1:4">
      <c r="A117" s="1" t="s">
        <v>8</v>
      </c>
      <c r="B117" s="1" t="s">
        <v>61</v>
      </c>
      <c r="C117" s="1" t="s">
        <v>238</v>
      </c>
      <c r="D117" s="3">
        <v>541.31170099126393</v>
      </c>
    </row>
    <row r="118" spans="1:4">
      <c r="A118" s="1" t="s">
        <v>8</v>
      </c>
      <c r="B118" s="1" t="s">
        <v>61</v>
      </c>
      <c r="C118" s="1" t="s">
        <v>239</v>
      </c>
      <c r="D118" s="3">
        <v>589.66922640410633</v>
      </c>
    </row>
    <row r="119" spans="1:4">
      <c r="A119" s="1" t="s">
        <v>9</v>
      </c>
      <c r="B119" s="1" t="s">
        <v>56</v>
      </c>
      <c r="C119" s="1" t="s">
        <v>212</v>
      </c>
      <c r="D119" s="3">
        <v>1892.1987259365412</v>
      </c>
    </row>
    <row r="120" spans="1:4">
      <c r="A120" s="1" t="s">
        <v>9</v>
      </c>
      <c r="B120" s="1" t="s">
        <v>57</v>
      </c>
      <c r="C120" s="1" t="s">
        <v>213</v>
      </c>
      <c r="D120" s="3">
        <v>206.09249979244035</v>
      </c>
    </row>
    <row r="121" spans="1:4">
      <c r="A121" s="1" t="s">
        <v>9</v>
      </c>
      <c r="B121" s="1" t="s">
        <v>57</v>
      </c>
      <c r="C121" s="1" t="s">
        <v>214</v>
      </c>
      <c r="D121" s="3">
        <v>19.041924612521829</v>
      </c>
    </row>
    <row r="122" spans="1:4">
      <c r="A122" s="1" t="s">
        <v>9</v>
      </c>
      <c r="B122" s="1" t="s">
        <v>57</v>
      </c>
      <c r="C122" s="1" t="s">
        <v>215</v>
      </c>
      <c r="D122" s="3">
        <v>196.06859204309075</v>
      </c>
    </row>
    <row r="123" spans="1:4">
      <c r="A123" s="1" t="s">
        <v>9</v>
      </c>
      <c r="B123" s="1" t="s">
        <v>58</v>
      </c>
      <c r="C123" s="1" t="s">
        <v>216</v>
      </c>
      <c r="D123" s="3">
        <v>5.5197399049451663</v>
      </c>
    </row>
    <row r="124" spans="1:4">
      <c r="A124" s="1" t="s">
        <v>9</v>
      </c>
      <c r="B124" s="1" t="s">
        <v>58</v>
      </c>
      <c r="C124" s="1" t="s">
        <v>217</v>
      </c>
      <c r="D124" s="3">
        <v>366.9815060661906</v>
      </c>
    </row>
    <row r="125" spans="1:4">
      <c r="A125" s="1" t="s">
        <v>9</v>
      </c>
      <c r="B125" s="1" t="s">
        <v>58</v>
      </c>
      <c r="C125" s="1" t="s">
        <v>218</v>
      </c>
      <c r="D125" s="3">
        <v>346.40781780229361</v>
      </c>
    </row>
    <row r="126" spans="1:4">
      <c r="A126" s="1" t="s">
        <v>9</v>
      </c>
      <c r="B126" s="1" t="s">
        <v>58</v>
      </c>
      <c r="C126" s="1" t="s">
        <v>219</v>
      </c>
      <c r="D126" s="3">
        <v>10.224753356949526</v>
      </c>
    </row>
    <row r="127" spans="1:4">
      <c r="A127" s="1" t="s">
        <v>10</v>
      </c>
      <c r="B127" s="1" t="s">
        <v>22</v>
      </c>
      <c r="C127" s="1" t="s">
        <v>121</v>
      </c>
      <c r="D127" s="3">
        <v>100.09678519450256</v>
      </c>
    </row>
    <row r="128" spans="1:4">
      <c r="A128" s="1" t="s">
        <v>10</v>
      </c>
      <c r="B128" s="1" t="s">
        <v>23</v>
      </c>
      <c r="C128" s="1" t="s">
        <v>122</v>
      </c>
      <c r="D128" s="3">
        <v>65.018648335064697</v>
      </c>
    </row>
    <row r="129" spans="1:4">
      <c r="A129" s="1" t="s">
        <v>10</v>
      </c>
      <c r="B129" s="1" t="s">
        <v>24</v>
      </c>
      <c r="C129" s="1" t="s">
        <v>123</v>
      </c>
      <c r="D129" s="3">
        <v>0.62133422784829218</v>
      </c>
    </row>
    <row r="130" spans="1:4">
      <c r="A130" s="1" t="s">
        <v>10</v>
      </c>
      <c r="B130" s="1" t="s">
        <v>24</v>
      </c>
      <c r="C130" s="1" t="s">
        <v>124</v>
      </c>
      <c r="D130" s="3">
        <v>130.3328058711773</v>
      </c>
    </row>
    <row r="131" spans="1:4">
      <c r="A131" s="1" t="s">
        <v>10</v>
      </c>
      <c r="B131" s="1" t="s">
        <v>25</v>
      </c>
      <c r="C131" s="1" t="s">
        <v>125</v>
      </c>
      <c r="D131" s="3">
        <v>67.964529324379754</v>
      </c>
    </row>
    <row r="132" spans="1:4">
      <c r="A132" s="1" t="s">
        <v>10</v>
      </c>
      <c r="B132" s="1" t="s">
        <v>25</v>
      </c>
      <c r="C132" s="1" t="s">
        <v>126</v>
      </c>
      <c r="D132" s="3">
        <v>6.4535057231099735</v>
      </c>
    </row>
    <row r="133" spans="1:4">
      <c r="A133" s="1" t="s">
        <v>10</v>
      </c>
      <c r="B133" s="1" t="s">
        <v>25</v>
      </c>
      <c r="C133" s="1" t="s">
        <v>127</v>
      </c>
      <c r="D133" s="3">
        <v>2.6463738364522253</v>
      </c>
    </row>
    <row r="134" spans="1:4">
      <c r="A134" s="1" t="s">
        <v>10</v>
      </c>
      <c r="B134" s="1" t="s">
        <v>26</v>
      </c>
      <c r="C134" s="1" t="s">
        <v>128</v>
      </c>
      <c r="D134" s="3">
        <v>19.064564258815015</v>
      </c>
    </row>
    <row r="135" spans="1:4">
      <c r="A135" s="1" t="s">
        <v>10</v>
      </c>
      <c r="B135" s="1" t="s">
        <v>26</v>
      </c>
      <c r="C135" s="1" t="s">
        <v>129</v>
      </c>
      <c r="D135" s="3">
        <v>0.20940737217128097</v>
      </c>
    </row>
    <row r="136" spans="1:4">
      <c r="A136" s="1" t="s">
        <v>11</v>
      </c>
      <c r="B136" s="1" t="s">
        <v>27</v>
      </c>
      <c r="C136" s="1" t="s">
        <v>130</v>
      </c>
      <c r="D136" s="3">
        <v>86.678094314083793</v>
      </c>
    </row>
    <row r="137" spans="1:4">
      <c r="A137" s="1" t="s">
        <v>11</v>
      </c>
      <c r="B137" s="1" t="s">
        <v>27</v>
      </c>
      <c r="C137" s="1" t="s">
        <v>131</v>
      </c>
      <c r="D137" s="3">
        <v>35.097213694715755</v>
      </c>
    </row>
    <row r="138" spans="1:4">
      <c r="A138" s="1" t="s">
        <v>11</v>
      </c>
      <c r="B138" s="1" t="s">
        <v>27</v>
      </c>
      <c r="C138" s="1" t="s">
        <v>132</v>
      </c>
      <c r="D138" s="3">
        <v>18.341052007916826</v>
      </c>
    </row>
    <row r="139" spans="1:4">
      <c r="A139" s="1" t="s">
        <v>11</v>
      </c>
      <c r="B139" s="1" t="s">
        <v>27</v>
      </c>
      <c r="C139" s="1" t="s">
        <v>133</v>
      </c>
      <c r="D139" s="3">
        <v>164.68533616372574</v>
      </c>
    </row>
    <row r="140" spans="1:4">
      <c r="A140" s="1" t="s">
        <v>11</v>
      </c>
      <c r="B140" s="1" t="s">
        <v>27</v>
      </c>
      <c r="C140" s="1" t="s">
        <v>134</v>
      </c>
      <c r="D140" s="3">
        <v>30.820958578429508</v>
      </c>
    </row>
    <row r="141" spans="1:4">
      <c r="A141" s="1" t="s">
        <v>11</v>
      </c>
      <c r="B141" s="1" t="s">
        <v>27</v>
      </c>
      <c r="C141" s="1" t="s">
        <v>135</v>
      </c>
      <c r="D141" s="3">
        <v>12.657180675891567</v>
      </c>
    </row>
    <row r="142" spans="1:4">
      <c r="A142" s="1" t="s">
        <v>11</v>
      </c>
      <c r="B142" s="1" t="s">
        <v>27</v>
      </c>
      <c r="C142" s="1" t="s">
        <v>136</v>
      </c>
      <c r="D142" s="3">
        <v>77.168483530530395</v>
      </c>
    </row>
    <row r="143" spans="1:4">
      <c r="A143" s="1" t="s">
        <v>11</v>
      </c>
      <c r="B143" s="1" t="s">
        <v>27</v>
      </c>
      <c r="C143" s="1" t="s">
        <v>137</v>
      </c>
      <c r="D143" s="3">
        <v>664.17956326858746</v>
      </c>
    </row>
    <row r="144" spans="1:4">
      <c r="A144" s="1" t="s">
        <v>11</v>
      </c>
      <c r="B144" s="1" t="s">
        <v>27</v>
      </c>
      <c r="C144" s="1" t="s">
        <v>138</v>
      </c>
      <c r="D144" s="3">
        <v>23.028959380949999</v>
      </c>
    </row>
    <row r="145" spans="1:4">
      <c r="A145" s="1" t="s">
        <v>11</v>
      </c>
      <c r="B145" s="1" t="s">
        <v>28</v>
      </c>
      <c r="C145" s="1" t="s">
        <v>139</v>
      </c>
      <c r="D145" s="3">
        <v>187.21219959506755</v>
      </c>
    </row>
    <row r="146" spans="1:4">
      <c r="A146" s="1" t="s">
        <v>11</v>
      </c>
      <c r="B146" s="1" t="s">
        <v>29</v>
      </c>
      <c r="C146" s="1" t="s">
        <v>140</v>
      </c>
      <c r="D146" s="3">
        <v>8.9628039611378263</v>
      </c>
    </row>
    <row r="147" spans="1:4">
      <c r="A147" s="1" t="s">
        <v>11</v>
      </c>
      <c r="B147" s="1" t="s">
        <v>30</v>
      </c>
      <c r="C147" s="1" t="s">
        <v>141</v>
      </c>
      <c r="D147" s="3">
        <v>73.715950695348297</v>
      </c>
    </row>
    <row r="148" spans="1:4">
      <c r="A148" s="1" t="s">
        <v>11</v>
      </c>
      <c r="B148" s="1" t="s">
        <v>30</v>
      </c>
      <c r="C148" s="1" t="s">
        <v>142</v>
      </c>
      <c r="D148" s="3">
        <v>122.32884228338662</v>
      </c>
    </row>
    <row r="149" spans="1:4">
      <c r="A149" s="1" t="s">
        <v>11</v>
      </c>
      <c r="B149" s="1" t="s">
        <v>31</v>
      </c>
      <c r="C149" s="1" t="s">
        <v>143</v>
      </c>
      <c r="D149" s="3">
        <v>893.62818788474601</v>
      </c>
    </row>
    <row r="150" spans="1:4">
      <c r="A150" s="1" t="s">
        <v>11</v>
      </c>
      <c r="B150" s="1" t="s">
        <v>31</v>
      </c>
      <c r="C150" s="1" t="s">
        <v>144</v>
      </c>
      <c r="D150" s="3">
        <v>1.7797261098883597</v>
      </c>
    </row>
    <row r="151" spans="1:4">
      <c r="A151" s="1" t="s">
        <v>11</v>
      </c>
      <c r="B151" s="1" t="s">
        <v>31</v>
      </c>
      <c r="C151" s="1" t="s">
        <v>145</v>
      </c>
      <c r="D151" s="3">
        <v>5.8740233348044715</v>
      </c>
    </row>
    <row r="152" spans="1:4">
      <c r="A152" s="1" t="s">
        <v>11</v>
      </c>
      <c r="B152" s="1" t="s">
        <v>32</v>
      </c>
      <c r="C152" s="1" t="s">
        <v>146</v>
      </c>
      <c r="D152" s="3">
        <v>152.01200521761152</v>
      </c>
    </row>
    <row r="153" spans="1:4">
      <c r="A153" s="1" t="s">
        <v>11</v>
      </c>
      <c r="B153" s="1" t="s">
        <v>32</v>
      </c>
      <c r="C153" s="1" t="s">
        <v>147</v>
      </c>
      <c r="D153" s="3">
        <v>186.0514385826533</v>
      </c>
    </row>
    <row r="154" spans="1:4">
      <c r="A154" s="1" t="s">
        <v>11</v>
      </c>
      <c r="B154" s="1" t="s">
        <v>33</v>
      </c>
      <c r="C154" s="1" t="s">
        <v>148</v>
      </c>
      <c r="D154" s="3">
        <v>9.3783507429469566</v>
      </c>
    </row>
    <row r="155" spans="1:4">
      <c r="A155" s="1" t="s">
        <v>11</v>
      </c>
      <c r="B155" s="1" t="s">
        <v>33</v>
      </c>
      <c r="C155" s="1" t="s">
        <v>149</v>
      </c>
      <c r="D155" s="3">
        <v>1.0652447696164693</v>
      </c>
    </row>
    <row r="156" spans="1:4">
      <c r="A156" s="1" t="s">
        <v>11</v>
      </c>
      <c r="B156" s="1" t="s">
        <v>33</v>
      </c>
      <c r="C156" s="1" t="s">
        <v>150</v>
      </c>
      <c r="D156" s="3">
        <v>28.346577781936308</v>
      </c>
    </row>
    <row r="157" spans="1:4">
      <c r="A157" s="1" t="s">
        <v>11</v>
      </c>
      <c r="B157" s="1" t="s">
        <v>33</v>
      </c>
      <c r="C157" s="1" t="s">
        <v>151</v>
      </c>
      <c r="D157" s="3">
        <v>4.8973348209187408</v>
      </c>
    </row>
    <row r="158" spans="1:4">
      <c r="A158" s="1" t="s">
        <v>11</v>
      </c>
      <c r="B158" s="1" t="s">
        <v>33</v>
      </c>
      <c r="C158" s="1" t="s">
        <v>152</v>
      </c>
      <c r="D158" s="3">
        <v>58.579085552578313</v>
      </c>
    </row>
    <row r="159" spans="1:4">
      <c r="A159" s="1" t="s">
        <v>11</v>
      </c>
      <c r="B159" s="1" t="s">
        <v>34</v>
      </c>
      <c r="C159" s="1" t="s">
        <v>153</v>
      </c>
      <c r="D159" s="3">
        <v>67.980995545990268</v>
      </c>
    </row>
    <row r="160" spans="1:4">
      <c r="A160" s="1" t="s">
        <v>11</v>
      </c>
      <c r="B160" s="1" t="s">
        <v>35</v>
      </c>
      <c r="C160" s="1" t="s">
        <v>154</v>
      </c>
      <c r="D160" s="3">
        <v>72.344888334792856</v>
      </c>
    </row>
    <row r="161" spans="1:4">
      <c r="A161" s="1" t="s">
        <v>11</v>
      </c>
      <c r="B161" s="1" t="s">
        <v>35</v>
      </c>
      <c r="C161" s="1" t="s">
        <v>155</v>
      </c>
      <c r="D161" s="3">
        <v>0.91664697469712964</v>
      </c>
    </row>
    <row r="162" spans="1:4">
      <c r="A162" s="1" t="s">
        <v>11</v>
      </c>
      <c r="B162" s="1" t="s">
        <v>36</v>
      </c>
      <c r="C162" s="1" t="s">
        <v>156</v>
      </c>
      <c r="D162" s="3">
        <v>3.7086226167736469</v>
      </c>
    </row>
    <row r="163" spans="1:4">
      <c r="A163" s="1" t="s">
        <v>11</v>
      </c>
      <c r="B163" s="1" t="s">
        <v>36</v>
      </c>
      <c r="C163" s="1" t="s">
        <v>157</v>
      </c>
      <c r="D163" s="3">
        <v>6.4940760688063746</v>
      </c>
    </row>
    <row r="164" spans="1:4">
      <c r="A164" s="1" t="s">
        <v>11</v>
      </c>
      <c r="B164" s="1" t="s">
        <v>37</v>
      </c>
      <c r="C164" s="1" t="s">
        <v>158</v>
      </c>
      <c r="D164" s="3">
        <v>40.508899892354108</v>
      </c>
    </row>
    <row r="165" spans="1:4">
      <c r="A165" s="1" t="s">
        <v>11</v>
      </c>
      <c r="B165" s="1" t="s">
        <v>37</v>
      </c>
      <c r="C165" s="1" t="s">
        <v>159</v>
      </c>
      <c r="D165" s="3">
        <v>144.76680692192423</v>
      </c>
    </row>
    <row r="166" spans="1:4">
      <c r="A166" s="1" t="s">
        <v>11</v>
      </c>
      <c r="B166" s="1" t="s">
        <v>37</v>
      </c>
      <c r="C166" s="1" t="s">
        <v>160</v>
      </c>
      <c r="D166" s="3">
        <v>3.6995224584858617</v>
      </c>
    </row>
    <row r="167" spans="1:4">
      <c r="A167" s="1" t="s">
        <v>11</v>
      </c>
      <c r="B167" s="1" t="s">
        <v>38</v>
      </c>
      <c r="C167" s="1" t="s">
        <v>161</v>
      </c>
      <c r="D167" s="3">
        <v>84.972423194840459</v>
      </c>
    </row>
    <row r="168" spans="1:4">
      <c r="A168" s="1" t="s">
        <v>11</v>
      </c>
      <c r="B168" s="1" t="s">
        <v>39</v>
      </c>
      <c r="C168" s="1" t="s">
        <v>162</v>
      </c>
      <c r="D168" s="3">
        <v>17.185343446440569</v>
      </c>
    </row>
    <row r="169" spans="1:4">
      <c r="A169" s="1" t="s">
        <v>11</v>
      </c>
      <c r="B169" s="1" t="s">
        <v>39</v>
      </c>
      <c r="C169" s="1" t="s">
        <v>163</v>
      </c>
      <c r="D169" s="3">
        <v>144.55426164262451</v>
      </c>
    </row>
    <row r="170" spans="1:4">
      <c r="A170" s="1" t="s">
        <v>11</v>
      </c>
      <c r="B170" s="1" t="s">
        <v>40</v>
      </c>
      <c r="C170" s="1" t="s">
        <v>164</v>
      </c>
      <c r="D170" s="3">
        <v>32.230931962763563</v>
      </c>
    </row>
    <row r="171" spans="1:4">
      <c r="A171" s="1" t="s">
        <v>11</v>
      </c>
      <c r="B171" s="1" t="s">
        <v>40</v>
      </c>
      <c r="C171" s="1" t="s">
        <v>165</v>
      </c>
      <c r="D171" s="3">
        <v>145.50398719899923</v>
      </c>
    </row>
    <row r="172" spans="1:4">
      <c r="A172" s="1" t="s">
        <v>11</v>
      </c>
      <c r="B172" s="1" t="s">
        <v>41</v>
      </c>
      <c r="C172" s="1" t="s">
        <v>166</v>
      </c>
      <c r="D172" s="3">
        <v>18.698489131063816</v>
      </c>
    </row>
    <row r="173" spans="1:4">
      <c r="A173" s="1" t="s">
        <v>11</v>
      </c>
      <c r="B173" s="1" t="s">
        <v>41</v>
      </c>
      <c r="C173" s="1" t="s">
        <v>167</v>
      </c>
      <c r="D173" s="3">
        <v>4.7950935542275515</v>
      </c>
    </row>
    <row r="174" spans="1:4">
      <c r="A174" s="1" t="s">
        <v>11</v>
      </c>
      <c r="B174" s="1" t="s">
        <v>41</v>
      </c>
      <c r="C174" s="1" t="s">
        <v>168</v>
      </c>
      <c r="D174" s="3">
        <v>7.3222787984834383</v>
      </c>
    </row>
    <row r="175" spans="1:4">
      <c r="A175" s="1" t="s">
        <v>11</v>
      </c>
      <c r="B175" s="1" t="s">
        <v>42</v>
      </c>
      <c r="C175" s="1" t="s">
        <v>169</v>
      </c>
      <c r="D175" s="3">
        <v>267.90611129622926</v>
      </c>
    </row>
    <row r="176" spans="1:4">
      <c r="A176" s="1" t="s">
        <v>11</v>
      </c>
      <c r="B176" s="1" t="s">
        <v>42</v>
      </c>
      <c r="C176" s="1" t="s">
        <v>170</v>
      </c>
      <c r="D176" s="3">
        <v>5.6292910520478223</v>
      </c>
    </row>
    <row r="177" spans="1:4">
      <c r="A177" s="1" t="s">
        <v>11</v>
      </c>
      <c r="B177" s="1" t="s">
        <v>42</v>
      </c>
      <c r="C177" s="1" t="s">
        <v>171</v>
      </c>
      <c r="D177" s="3">
        <v>155.81611676099934</v>
      </c>
    </row>
    <row r="178" spans="1:4">
      <c r="A178" s="1" t="s">
        <v>11</v>
      </c>
      <c r="B178" s="1" t="s">
        <v>43</v>
      </c>
      <c r="C178" s="1" t="s">
        <v>172</v>
      </c>
      <c r="D178" s="3">
        <v>4.8061499406491928</v>
      </c>
    </row>
    <row r="179" spans="1:4">
      <c r="A179" s="1" t="s">
        <v>11</v>
      </c>
      <c r="B179" s="1" t="s">
        <v>43</v>
      </c>
      <c r="C179" s="1" t="s">
        <v>173</v>
      </c>
      <c r="D179" s="3">
        <v>2.1031046840993808</v>
      </c>
    </row>
    <row r="180" spans="1:4">
      <c r="A180" s="1" t="s">
        <v>11</v>
      </c>
      <c r="B180" s="1" t="s">
        <v>43</v>
      </c>
      <c r="C180" s="1" t="s">
        <v>174</v>
      </c>
      <c r="D180" s="3">
        <v>1.3062902845599791</v>
      </c>
    </row>
    <row r="181" spans="1:4">
      <c r="A181" s="1" t="s">
        <v>11</v>
      </c>
      <c r="B181" s="1" t="s">
        <v>43</v>
      </c>
      <c r="C181" s="1" t="s">
        <v>175</v>
      </c>
      <c r="D181" s="3">
        <v>1.1821433804149877</v>
      </c>
    </row>
    <row r="182" spans="1:4">
      <c r="A182" s="1" t="s">
        <v>11</v>
      </c>
      <c r="B182" s="1" t="s">
        <v>43</v>
      </c>
      <c r="C182" s="1" t="s">
        <v>176</v>
      </c>
      <c r="D182" s="3">
        <v>2.6193361224327925</v>
      </c>
    </row>
    <row r="183" spans="1:4">
      <c r="A183" s="1" t="s">
        <v>11</v>
      </c>
      <c r="B183" s="1" t="s">
        <v>43</v>
      </c>
      <c r="C183" s="1" t="s">
        <v>177</v>
      </c>
      <c r="D183" s="3">
        <v>0.54639079743868191</v>
      </c>
    </row>
    <row r="184" spans="1:4">
      <c r="A184" s="1" t="s">
        <v>11</v>
      </c>
      <c r="B184" s="1" t="s">
        <v>43</v>
      </c>
      <c r="C184" s="1" t="s">
        <v>178</v>
      </c>
      <c r="D184" s="3">
        <v>1.8755569992661201</v>
      </c>
    </row>
    <row r="185" spans="1:4">
      <c r="A185" s="1" t="s">
        <v>11</v>
      </c>
      <c r="B185" s="1" t="s">
        <v>44</v>
      </c>
      <c r="C185" s="1" t="s">
        <v>179</v>
      </c>
      <c r="D185" s="3">
        <v>9.0521691611632829</v>
      </c>
    </row>
    <row r="186" spans="1:4">
      <c r="A186" s="1" t="s">
        <v>11</v>
      </c>
      <c r="B186" s="1" t="s">
        <v>44</v>
      </c>
      <c r="C186" s="1" t="s">
        <v>180</v>
      </c>
      <c r="D186" s="3">
        <v>7.2436031716944065</v>
      </c>
    </row>
    <row r="187" spans="1:4">
      <c r="A187" s="1" t="s">
        <v>11</v>
      </c>
      <c r="B187" s="1" t="s">
        <v>44</v>
      </c>
      <c r="C187" s="1" t="s">
        <v>181</v>
      </c>
      <c r="D187" s="3">
        <v>4.780406012062703</v>
      </c>
    </row>
    <row r="188" spans="1:4">
      <c r="A188" s="1" t="s">
        <v>11</v>
      </c>
      <c r="B188" s="1" t="s">
        <v>44</v>
      </c>
      <c r="C188" s="1" t="s">
        <v>182</v>
      </c>
      <c r="D188" s="3">
        <v>2.3549025710034401</v>
      </c>
    </row>
    <row r="189" spans="1:4">
      <c r="A189" s="1" t="s">
        <v>11</v>
      </c>
      <c r="B189" s="1" t="s">
        <v>44</v>
      </c>
      <c r="C189" s="1" t="s">
        <v>183</v>
      </c>
      <c r="D189" s="3">
        <v>34.166049825409196</v>
      </c>
    </row>
    <row r="190" spans="1:4">
      <c r="A190" s="1" t="s">
        <v>11</v>
      </c>
      <c r="B190" s="1" t="s">
        <v>44</v>
      </c>
      <c r="C190" s="1" t="s">
        <v>184</v>
      </c>
      <c r="D190" s="3">
        <v>6.5529702242787886</v>
      </c>
    </row>
    <row r="191" spans="1:4">
      <c r="A191" s="1" t="s">
        <v>11</v>
      </c>
      <c r="B191" s="1" t="s">
        <v>45</v>
      </c>
      <c r="C191" s="1" t="s">
        <v>185</v>
      </c>
      <c r="D191" s="3">
        <v>18.63121168337215</v>
      </c>
    </row>
    <row r="192" spans="1:4">
      <c r="A192" s="1" t="s">
        <v>11</v>
      </c>
      <c r="B192" s="1" t="s">
        <v>45</v>
      </c>
      <c r="C192" s="1" t="s">
        <v>186</v>
      </c>
      <c r="D192" s="3">
        <v>31.529740839508086</v>
      </c>
    </row>
    <row r="193" spans="1:4">
      <c r="A193" s="1" t="s">
        <v>11</v>
      </c>
      <c r="B193" s="1" t="s">
        <v>46</v>
      </c>
      <c r="C193" s="1" t="s">
        <v>187</v>
      </c>
      <c r="D193" s="3">
        <v>14.563386996413563</v>
      </c>
    </row>
    <row r="194" spans="1:4">
      <c r="A194" s="1" t="s">
        <v>11</v>
      </c>
      <c r="B194" s="1" t="s">
        <v>46</v>
      </c>
      <c r="C194" s="1" t="s">
        <v>188</v>
      </c>
      <c r="D194" s="3">
        <v>14.819000954150049</v>
      </c>
    </row>
    <row r="195" spans="1:4">
      <c r="A195" s="1" t="s">
        <v>11</v>
      </c>
      <c r="B195" s="1" t="s">
        <v>46</v>
      </c>
      <c r="C195" s="1" t="s">
        <v>189</v>
      </c>
      <c r="D195" s="3">
        <v>29.908818550262961</v>
      </c>
    </row>
    <row r="196" spans="1:4">
      <c r="A196" s="1" t="s">
        <v>11</v>
      </c>
      <c r="B196" s="1" t="s">
        <v>47</v>
      </c>
      <c r="C196" s="1" t="s">
        <v>190</v>
      </c>
      <c r="D196" s="3">
        <v>5.703046890195961</v>
      </c>
    </row>
    <row r="197" spans="1:4">
      <c r="A197" s="1" t="s">
        <v>11</v>
      </c>
      <c r="B197" s="1" t="s">
        <v>47</v>
      </c>
      <c r="C197" s="1" t="s">
        <v>191</v>
      </c>
      <c r="D197" s="3">
        <v>0.40551013841889583</v>
      </c>
    </row>
    <row r="198" spans="1:4">
      <c r="A198" s="1" t="s">
        <v>11</v>
      </c>
      <c r="B198" s="1" t="s">
        <v>47</v>
      </c>
      <c r="C198" s="1" t="s">
        <v>192</v>
      </c>
      <c r="D198" s="3">
        <v>16.917025005785309</v>
      </c>
    </row>
    <row r="199" spans="1:4">
      <c r="A199" s="1" t="s">
        <v>11</v>
      </c>
      <c r="B199" s="1" t="s">
        <v>48</v>
      </c>
      <c r="C199" s="1" t="s">
        <v>193</v>
      </c>
      <c r="D199" s="3">
        <v>300.99633514953518</v>
      </c>
    </row>
    <row r="200" spans="1:4">
      <c r="A200" s="1" t="s">
        <v>11</v>
      </c>
      <c r="B200" s="1" t="s">
        <v>48</v>
      </c>
      <c r="C200" s="1" t="s">
        <v>194</v>
      </c>
      <c r="D200" s="3">
        <v>19.522118894219147</v>
      </c>
    </row>
    <row r="201" spans="1:4">
      <c r="A201" s="1" t="s">
        <v>11</v>
      </c>
      <c r="B201" s="1" t="s">
        <v>49</v>
      </c>
      <c r="C201" s="1" t="s">
        <v>195</v>
      </c>
      <c r="D201" s="3">
        <v>38.210652827429122</v>
      </c>
    </row>
    <row r="202" spans="1:4">
      <c r="A202" s="1" t="s">
        <v>11</v>
      </c>
      <c r="B202" s="1" t="s">
        <v>49</v>
      </c>
      <c r="C202" s="1" t="s">
        <v>196</v>
      </c>
      <c r="D202" s="3">
        <v>1.1880375724217114</v>
      </c>
    </row>
    <row r="203" spans="1:4">
      <c r="A203" s="1" t="s">
        <v>11</v>
      </c>
      <c r="B203" s="1" t="s">
        <v>49</v>
      </c>
      <c r="C203" s="1" t="s">
        <v>197</v>
      </c>
      <c r="D203" s="3">
        <v>1.4340058763665318</v>
      </c>
    </row>
    <row r="204" spans="1:4">
      <c r="A204" s="1" t="s">
        <v>11</v>
      </c>
      <c r="B204" s="1" t="s">
        <v>49</v>
      </c>
      <c r="C204" s="1" t="s">
        <v>198</v>
      </c>
      <c r="D204" s="3">
        <v>12.565716680934784</v>
      </c>
    </row>
    <row r="205" spans="1:4">
      <c r="A205" s="1" t="s">
        <v>11</v>
      </c>
      <c r="B205" s="1" t="s">
        <v>49</v>
      </c>
      <c r="C205" s="1" t="s">
        <v>199</v>
      </c>
      <c r="D205" s="3">
        <v>33.84267691827651</v>
      </c>
    </row>
    <row r="206" spans="1:4">
      <c r="A206" s="1" t="s">
        <v>11</v>
      </c>
      <c r="B206" s="1" t="s">
        <v>49</v>
      </c>
      <c r="C206" s="1" t="s">
        <v>200</v>
      </c>
      <c r="D206" s="3">
        <v>185.24351475585311</v>
      </c>
    </row>
    <row r="207" spans="1:4">
      <c r="A207" s="1" t="s">
        <v>11</v>
      </c>
      <c r="B207" s="1" t="s">
        <v>50</v>
      </c>
      <c r="C207" s="1" t="s">
        <v>201</v>
      </c>
      <c r="D207" s="3">
        <v>129.03915451907446</v>
      </c>
    </row>
    <row r="208" spans="1:4">
      <c r="A208" s="1" t="s">
        <v>11</v>
      </c>
      <c r="B208" s="1" t="s">
        <v>50</v>
      </c>
      <c r="C208" s="1" t="s">
        <v>202</v>
      </c>
      <c r="D208" s="3">
        <v>2.4655591775670875</v>
      </c>
    </row>
    <row r="209" spans="1:4">
      <c r="A209" s="1" t="s">
        <v>12</v>
      </c>
      <c r="B209" s="1" t="s">
        <v>69</v>
      </c>
      <c r="C209" s="1" t="s">
        <v>258</v>
      </c>
      <c r="D209" s="3">
        <v>28.523097214073317</v>
      </c>
    </row>
    <row r="210" spans="1:4">
      <c r="A210" s="1" t="s">
        <v>12</v>
      </c>
      <c r="B210" s="1" t="s">
        <v>69</v>
      </c>
      <c r="C210" s="1" t="s">
        <v>259</v>
      </c>
      <c r="D210" s="3">
        <v>4.5707222843985518</v>
      </c>
    </row>
    <row r="211" spans="1:4">
      <c r="A211" s="1" t="s">
        <v>12</v>
      </c>
      <c r="B211" s="1" t="s">
        <v>70</v>
      </c>
      <c r="C211" s="1" t="s">
        <v>260</v>
      </c>
      <c r="D211" s="3">
        <v>28.27710338451687</v>
      </c>
    </row>
    <row r="212" spans="1:4">
      <c r="A212" s="1" t="s">
        <v>12</v>
      </c>
      <c r="B212" s="1" t="s">
        <v>70</v>
      </c>
      <c r="C212" s="1" t="s">
        <v>261</v>
      </c>
      <c r="D212" s="3">
        <v>4.6610312817729076</v>
      </c>
    </row>
    <row r="213" spans="1:4">
      <c r="A213" s="1" t="s">
        <v>12</v>
      </c>
      <c r="B213" s="1" t="s">
        <v>71</v>
      </c>
      <c r="C213" s="1" t="s">
        <v>262</v>
      </c>
      <c r="D213" s="3">
        <v>22.760676146715188</v>
      </c>
    </row>
    <row r="214" spans="1:4">
      <c r="A214" s="1" t="s">
        <v>12</v>
      </c>
      <c r="B214" s="1" t="s">
        <v>71</v>
      </c>
      <c r="C214" s="1" t="s">
        <v>263</v>
      </c>
      <c r="D214" s="3">
        <v>13.430994809903297</v>
      </c>
    </row>
    <row r="215" spans="1:4">
      <c r="A215" s="1" t="s">
        <v>12</v>
      </c>
      <c r="B215" s="1" t="s">
        <v>72</v>
      </c>
      <c r="C215" s="1" t="s">
        <v>264</v>
      </c>
      <c r="D215" s="3">
        <v>86.722802569717615</v>
      </c>
    </row>
    <row r="216" spans="1:4">
      <c r="A216" s="1" t="s">
        <v>12</v>
      </c>
      <c r="B216" s="1" t="s">
        <v>72</v>
      </c>
      <c r="C216" s="1" t="s">
        <v>265</v>
      </c>
      <c r="D216" s="3">
        <v>87.778070890864782</v>
      </c>
    </row>
    <row r="217" spans="1:4">
      <c r="A217" s="1" t="s">
        <v>12</v>
      </c>
      <c r="B217" s="1" t="s">
        <v>72</v>
      </c>
      <c r="C217" s="1" t="s">
        <v>266</v>
      </c>
      <c r="D217" s="3">
        <v>11.079132033189122</v>
      </c>
    </row>
    <row r="218" spans="1:4">
      <c r="A218" s="1" t="s">
        <v>12</v>
      </c>
      <c r="B218" s="1" t="s">
        <v>72</v>
      </c>
      <c r="C218" s="1" t="s">
        <v>267</v>
      </c>
      <c r="D218" s="3">
        <v>162.9915817060153</v>
      </c>
    </row>
    <row r="219" spans="1:4">
      <c r="A219" s="1" t="s">
        <v>12</v>
      </c>
      <c r="B219" s="1" t="s">
        <v>73</v>
      </c>
      <c r="C219" s="1" t="s">
        <v>268</v>
      </c>
      <c r="D219" s="3">
        <v>183.54426644453872</v>
      </c>
    </row>
    <row r="220" spans="1:4">
      <c r="A220" s="1" t="s">
        <v>12</v>
      </c>
      <c r="B220" s="1" t="s">
        <v>74</v>
      </c>
      <c r="C220" s="1" t="s">
        <v>269</v>
      </c>
      <c r="D220" s="3">
        <v>5.7795690547638499</v>
      </c>
    </row>
    <row r="221" spans="1:4">
      <c r="A221" s="1" t="s">
        <v>12</v>
      </c>
      <c r="B221" s="1" t="s">
        <v>74</v>
      </c>
      <c r="C221" s="1" t="s">
        <v>270</v>
      </c>
      <c r="D221" s="3">
        <v>6.3062394051037955</v>
      </c>
    </row>
    <row r="222" spans="1:4">
      <c r="A222" s="1" t="s">
        <v>13</v>
      </c>
      <c r="B222" s="1" t="s">
        <v>18</v>
      </c>
      <c r="C222" s="1" t="s">
        <v>107</v>
      </c>
      <c r="D222" s="3">
        <v>1.578461788459367</v>
      </c>
    </row>
    <row r="223" spans="1:4">
      <c r="A223" s="1" t="s">
        <v>14</v>
      </c>
      <c r="B223" s="1" t="s">
        <v>51</v>
      </c>
      <c r="C223" s="1" t="s">
        <v>203</v>
      </c>
      <c r="D223" s="3">
        <v>112.61861180682197</v>
      </c>
    </row>
    <row r="224" spans="1:4">
      <c r="A224" s="1" t="s">
        <v>14</v>
      </c>
      <c r="B224" s="1" t="s">
        <v>51</v>
      </c>
      <c r="C224" s="1" t="s">
        <v>204</v>
      </c>
      <c r="D224" s="3">
        <v>28.692939021320903</v>
      </c>
    </row>
    <row r="225" spans="1:4">
      <c r="A225" s="1" t="s">
        <v>14</v>
      </c>
      <c r="B225" s="1" t="s">
        <v>51</v>
      </c>
      <c r="C225" s="1" t="s">
        <v>205</v>
      </c>
      <c r="D225" s="3">
        <v>0.17008866115807542</v>
      </c>
    </row>
    <row r="226" spans="1:4">
      <c r="A226" s="1" t="s">
        <v>14</v>
      </c>
      <c r="B226" s="1" t="s">
        <v>52</v>
      </c>
      <c r="C226" s="1" t="s">
        <v>206</v>
      </c>
      <c r="D226" s="3">
        <v>92.798324663392705</v>
      </c>
    </row>
    <row r="227" spans="1:4">
      <c r="A227" s="1" t="s">
        <v>14</v>
      </c>
      <c r="B227" s="1" t="s">
        <v>53</v>
      </c>
      <c r="C227" s="1" t="s">
        <v>207</v>
      </c>
      <c r="D227" s="3">
        <v>10.772890013819874</v>
      </c>
    </row>
    <row r="228" spans="1:4">
      <c r="A228" s="1" t="s">
        <v>14</v>
      </c>
      <c r="B228" s="1" t="s">
        <v>54</v>
      </c>
      <c r="C228" s="1" t="s">
        <v>208</v>
      </c>
      <c r="D228" s="3">
        <v>67.981715607894373</v>
      </c>
    </row>
    <row r="229" spans="1:4">
      <c r="A229" s="1" t="s">
        <v>14</v>
      </c>
      <c r="B229" s="1" t="s">
        <v>54</v>
      </c>
      <c r="C229" s="1" t="s">
        <v>209</v>
      </c>
      <c r="D229" s="3">
        <v>6.0738105191194638</v>
      </c>
    </row>
    <row r="230" spans="1:4">
      <c r="A230" s="1" t="s">
        <v>14</v>
      </c>
      <c r="B230" s="1" t="s">
        <v>54</v>
      </c>
      <c r="C230" s="1" t="s">
        <v>210</v>
      </c>
      <c r="D230" s="3">
        <v>72.501028366017209</v>
      </c>
    </row>
    <row r="231" spans="1:4">
      <c r="A231" s="1" t="s">
        <v>14</v>
      </c>
      <c r="B231" s="1" t="s">
        <v>55</v>
      </c>
      <c r="C231" s="1" t="s">
        <v>211</v>
      </c>
      <c r="D231" s="3">
        <v>2.7508198336573089</v>
      </c>
    </row>
    <row r="232" spans="1:4">
      <c r="A232" s="1" t="s">
        <v>15</v>
      </c>
      <c r="B232" s="1" t="s">
        <v>62</v>
      </c>
      <c r="C232" s="1" t="s">
        <v>240</v>
      </c>
      <c r="D232" s="3">
        <v>1.8730926686737688</v>
      </c>
    </row>
    <row r="233" spans="1:4">
      <c r="A233" s="1" t="s">
        <v>15</v>
      </c>
      <c r="B233" s="1" t="s">
        <v>62</v>
      </c>
      <c r="C233" s="1" t="s">
        <v>241</v>
      </c>
      <c r="D233" s="3">
        <v>2325.5225786551637</v>
      </c>
    </row>
    <row r="234" spans="1:4">
      <c r="A234" s="1" t="s">
        <v>15</v>
      </c>
      <c r="B234" s="1" t="s">
        <v>62</v>
      </c>
      <c r="C234" s="1" t="s">
        <v>242</v>
      </c>
      <c r="D234" s="3">
        <v>2.367969653837307</v>
      </c>
    </row>
    <row r="235" spans="1:4">
      <c r="A235" s="1" t="s">
        <v>15</v>
      </c>
      <c r="B235" s="1" t="s">
        <v>63</v>
      </c>
      <c r="C235" s="1" t="s">
        <v>243</v>
      </c>
      <c r="D235" s="3">
        <v>9.2093684142520402</v>
      </c>
    </row>
    <row r="236" spans="1:4">
      <c r="A236" s="1" t="s">
        <v>15</v>
      </c>
      <c r="B236" s="1" t="s">
        <v>63</v>
      </c>
      <c r="C236" s="1" t="s">
        <v>244</v>
      </c>
      <c r="D236" s="3">
        <v>24.486371132097556</v>
      </c>
    </row>
    <row r="237" spans="1:4">
      <c r="A237" s="1" t="s">
        <v>15</v>
      </c>
      <c r="B237" s="1" t="s">
        <v>64</v>
      </c>
      <c r="C237" s="1" t="s">
        <v>245</v>
      </c>
      <c r="D237" s="3">
        <v>41.643874829773594</v>
      </c>
    </row>
    <row r="238" spans="1:4">
      <c r="A238" s="1" t="s">
        <v>15</v>
      </c>
      <c r="B238" s="1" t="s">
        <v>64</v>
      </c>
      <c r="C238" s="1" t="s">
        <v>246</v>
      </c>
      <c r="D238" s="3">
        <v>5.4636095590221059</v>
      </c>
    </row>
    <row r="239" spans="1:4">
      <c r="A239" s="1" t="s">
        <v>15</v>
      </c>
      <c r="B239" s="1" t="s">
        <v>65</v>
      </c>
      <c r="C239" s="1" t="s">
        <v>247</v>
      </c>
      <c r="D239" s="3">
        <v>37.961590089728396</v>
      </c>
    </row>
    <row r="240" spans="1:4">
      <c r="A240" s="1" t="s">
        <v>15</v>
      </c>
      <c r="B240" s="1" t="s">
        <v>65</v>
      </c>
      <c r="C240" s="1" t="s">
        <v>248</v>
      </c>
      <c r="D240" s="3">
        <v>465.24750645723327</v>
      </c>
    </row>
    <row r="241" spans="1:4">
      <c r="A241" s="1" t="s">
        <v>15</v>
      </c>
      <c r="B241" s="1" t="s">
        <v>66</v>
      </c>
      <c r="C241" s="1" t="s">
        <v>249</v>
      </c>
      <c r="D241" s="3">
        <v>6.6440879586712356</v>
      </c>
    </row>
    <row r="242" spans="1:4">
      <c r="A242" s="1" t="s">
        <v>15</v>
      </c>
      <c r="B242" s="1" t="s">
        <v>66</v>
      </c>
      <c r="C242" s="1" t="s">
        <v>250</v>
      </c>
      <c r="D242" s="3">
        <v>169.91071266544452</v>
      </c>
    </row>
    <row r="243" spans="1:4">
      <c r="A243" s="1" t="s">
        <v>16</v>
      </c>
      <c r="D243" s="3">
        <v>44574.56025991487</v>
      </c>
    </row>
  </sheetData>
  <sheetProtection algorithmName="SHA-512" hashValue="cx8ZY1JHxT2wufD92EuLdXzmb//sMiyDDpS17nUD/TuYEIAgUWq0LzOSe7OIusArmuIZzbAbBQxUBiSIiKrd0w==" saltValue="/Yj48B0cIHLNd1K5wLz7G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B1:Z91"/>
  <sheetViews>
    <sheetView topLeftCell="K1" zoomScale="150" zoomScaleNormal="150" workbookViewId="0">
      <selection activeCell="S2" sqref="S2"/>
    </sheetView>
  </sheetViews>
  <sheetFormatPr baseColWidth="10" defaultRowHeight="15"/>
  <sheetData>
    <row r="1" spans="2:26">
      <c r="S1" s="115"/>
    </row>
    <row r="2" spans="2:26">
      <c r="B2" s="120" t="s">
        <v>713</v>
      </c>
      <c r="C2" s="116" t="s">
        <v>6</v>
      </c>
      <c r="D2" s="116" t="s">
        <v>10</v>
      </c>
      <c r="E2" s="116" t="s">
        <v>11</v>
      </c>
      <c r="F2" s="116" t="s">
        <v>14</v>
      </c>
      <c r="G2" s="116" t="s">
        <v>9</v>
      </c>
      <c r="H2" s="116" t="s">
        <v>8</v>
      </c>
      <c r="I2" s="116" t="s">
        <v>15</v>
      </c>
      <c r="J2" s="116" t="s">
        <v>7</v>
      </c>
      <c r="K2" s="116" t="s">
        <v>12</v>
      </c>
      <c r="L2" s="116" t="s">
        <v>2</v>
      </c>
      <c r="M2" s="116" t="s">
        <v>3</v>
      </c>
      <c r="N2" s="116" t="s">
        <v>4</v>
      </c>
      <c r="O2" s="116" t="s">
        <v>5</v>
      </c>
      <c r="P2" s="116" t="s">
        <v>1</v>
      </c>
      <c r="Q2" s="1"/>
      <c r="R2" s="1"/>
      <c r="S2" s="115" t="s">
        <v>366</v>
      </c>
      <c r="T2" s="1"/>
      <c r="U2" s="116" t="s">
        <v>6</v>
      </c>
      <c r="V2" s="1"/>
      <c r="W2" s="1"/>
      <c r="X2" s="1"/>
      <c r="Y2" s="1"/>
      <c r="Z2" s="1"/>
    </row>
    <row r="3" spans="2:26">
      <c r="B3" s="1"/>
      <c r="C3" s="116" t="s">
        <v>733</v>
      </c>
      <c r="D3" s="116" t="s">
        <v>732</v>
      </c>
      <c r="E3" s="116" t="s">
        <v>731</v>
      </c>
      <c r="F3" s="116" t="s">
        <v>730</v>
      </c>
      <c r="G3" s="116" t="s">
        <v>734</v>
      </c>
      <c r="H3" s="116" t="s">
        <v>735</v>
      </c>
      <c r="I3" s="116" t="s">
        <v>736</v>
      </c>
      <c r="J3" s="116" t="s">
        <v>737</v>
      </c>
      <c r="K3" s="116" t="s">
        <v>738</v>
      </c>
      <c r="L3" s="116" t="s">
        <v>739</v>
      </c>
      <c r="M3" s="116" t="s">
        <v>740</v>
      </c>
      <c r="N3" s="116" t="s">
        <v>741</v>
      </c>
      <c r="O3" s="116" t="s">
        <v>742</v>
      </c>
      <c r="P3" s="116" t="s">
        <v>743</v>
      </c>
      <c r="Q3" s="1"/>
      <c r="R3" s="1"/>
      <c r="S3" s="115" t="s">
        <v>367</v>
      </c>
      <c r="T3" s="1"/>
      <c r="U3" s="116" t="s">
        <v>10</v>
      </c>
      <c r="V3" s="1"/>
      <c r="W3" s="1"/>
      <c r="X3" s="1"/>
      <c r="Y3" s="1"/>
      <c r="Z3" s="1"/>
    </row>
    <row r="4" spans="2:26">
      <c r="B4" s="1" t="s">
        <v>713</v>
      </c>
      <c r="C4" s="118" t="s">
        <v>19</v>
      </c>
      <c r="D4" s="118" t="s">
        <v>22</v>
      </c>
      <c r="E4" s="118" t="s">
        <v>27</v>
      </c>
      <c r="F4" s="118" t="s">
        <v>51</v>
      </c>
      <c r="G4" s="118" t="s">
        <v>56</v>
      </c>
      <c r="H4" s="118" t="s">
        <v>59</v>
      </c>
      <c r="I4" s="118" t="s">
        <v>62</v>
      </c>
      <c r="J4" s="118" t="s">
        <v>67</v>
      </c>
      <c r="K4" s="118" t="s">
        <v>69</v>
      </c>
      <c r="L4" s="118" t="s">
        <v>75</v>
      </c>
      <c r="M4" s="118" t="s">
        <v>78</v>
      </c>
      <c r="N4" s="118" t="s">
        <v>79</v>
      </c>
      <c r="O4" s="118" t="s">
        <v>92</v>
      </c>
      <c r="P4" s="118" t="s">
        <v>97</v>
      </c>
      <c r="Q4" s="1"/>
      <c r="R4" s="1"/>
      <c r="S4" s="115" t="s">
        <v>368</v>
      </c>
      <c r="T4" s="1"/>
      <c r="U4" s="116" t="s">
        <v>11</v>
      </c>
      <c r="V4" s="1"/>
      <c r="W4" s="1"/>
      <c r="X4" s="1"/>
      <c r="Y4" s="1"/>
      <c r="Z4" s="1"/>
    </row>
    <row r="5" spans="2:26">
      <c r="B5" s="116" t="s">
        <v>19</v>
      </c>
      <c r="C5" s="118" t="s">
        <v>20</v>
      </c>
      <c r="D5" s="118" t="s">
        <v>23</v>
      </c>
      <c r="E5" s="118" t="s">
        <v>28</v>
      </c>
      <c r="F5" s="118" t="s">
        <v>52</v>
      </c>
      <c r="G5" s="118" t="s">
        <v>57</v>
      </c>
      <c r="H5" s="118" t="s">
        <v>60</v>
      </c>
      <c r="I5" s="118" t="s">
        <v>63</v>
      </c>
      <c r="J5" s="118" t="s">
        <v>68</v>
      </c>
      <c r="K5" s="118" t="s">
        <v>70</v>
      </c>
      <c r="L5" s="118" t="s">
        <v>76</v>
      </c>
      <c r="M5" s="1"/>
      <c r="N5" s="118" t="s">
        <v>80</v>
      </c>
      <c r="O5" s="118" t="s">
        <v>93</v>
      </c>
      <c r="P5" s="118" t="s">
        <v>98</v>
      </c>
      <c r="Q5" s="1"/>
      <c r="R5" s="1"/>
      <c r="S5" s="115" t="s">
        <v>369</v>
      </c>
      <c r="T5" s="1"/>
      <c r="U5" s="116" t="s">
        <v>14</v>
      </c>
      <c r="V5" s="1"/>
      <c r="W5" s="1"/>
      <c r="X5" s="1"/>
      <c r="Y5" s="1"/>
      <c r="Z5" s="1"/>
    </row>
    <row r="6" spans="2:26">
      <c r="B6" s="116" t="s">
        <v>20</v>
      </c>
      <c r="C6" s="118" t="s">
        <v>21</v>
      </c>
      <c r="D6" s="118" t="s">
        <v>24</v>
      </c>
      <c r="E6" s="118" t="s">
        <v>29</v>
      </c>
      <c r="F6" s="118" t="s">
        <v>53</v>
      </c>
      <c r="G6" s="118" t="s">
        <v>58</v>
      </c>
      <c r="H6" s="118" t="s">
        <v>61</v>
      </c>
      <c r="I6" s="118" t="s">
        <v>64</v>
      </c>
      <c r="J6" s="118"/>
      <c r="K6" s="118" t="s">
        <v>71</v>
      </c>
      <c r="L6" s="118" t="s">
        <v>77</v>
      </c>
      <c r="M6" s="1"/>
      <c r="N6" s="118" t="s">
        <v>81</v>
      </c>
      <c r="O6" s="118" t="s">
        <v>94</v>
      </c>
      <c r="P6" s="118" t="s">
        <v>99</v>
      </c>
      <c r="Q6" s="1"/>
      <c r="R6" s="1"/>
      <c r="S6" s="115" t="s">
        <v>370</v>
      </c>
      <c r="T6" s="1"/>
      <c r="U6" s="116" t="s">
        <v>9</v>
      </c>
      <c r="V6" s="1"/>
      <c r="W6" s="1"/>
      <c r="X6" s="1"/>
      <c r="Y6" s="1"/>
      <c r="Z6" s="1"/>
    </row>
    <row r="7" spans="2:26">
      <c r="B7" s="116" t="s">
        <v>21</v>
      </c>
      <c r="C7" s="1"/>
      <c r="D7" s="118" t="s">
        <v>25</v>
      </c>
      <c r="E7" s="118" t="s">
        <v>30</v>
      </c>
      <c r="F7" s="118" t="s">
        <v>54</v>
      </c>
      <c r="G7" s="1"/>
      <c r="H7" s="1"/>
      <c r="I7" s="118" t="s">
        <v>65</v>
      </c>
      <c r="J7" s="118"/>
      <c r="K7" s="118" t="s">
        <v>72</v>
      </c>
      <c r="L7" s="1"/>
      <c r="M7" s="1"/>
      <c r="N7" s="118" t="s">
        <v>82</v>
      </c>
      <c r="O7" s="118" t="s">
        <v>95</v>
      </c>
      <c r="P7" s="118" t="s">
        <v>100</v>
      </c>
      <c r="Q7" s="1"/>
      <c r="R7" s="1"/>
      <c r="S7" s="115" t="s">
        <v>371</v>
      </c>
      <c r="T7" s="1"/>
      <c r="U7" s="116" t="s">
        <v>8</v>
      </c>
      <c r="V7" s="1"/>
      <c r="W7" s="1"/>
      <c r="X7" s="1"/>
      <c r="Y7" s="1"/>
      <c r="Z7" s="1"/>
    </row>
    <row r="8" spans="2:26">
      <c r="B8" s="116" t="s">
        <v>22</v>
      </c>
      <c r="C8" s="1"/>
      <c r="D8" s="118" t="s">
        <v>26</v>
      </c>
      <c r="E8" s="118" t="s">
        <v>31</v>
      </c>
      <c r="F8" s="118" t="s">
        <v>55</v>
      </c>
      <c r="G8" s="1"/>
      <c r="H8" s="1"/>
      <c r="I8" s="118" t="s">
        <v>66</v>
      </c>
      <c r="J8" s="118"/>
      <c r="K8" s="118" t="s">
        <v>73</v>
      </c>
      <c r="L8" s="1"/>
      <c r="M8" s="1"/>
      <c r="N8" s="118" t="s">
        <v>83</v>
      </c>
      <c r="O8" s="118" t="s">
        <v>96</v>
      </c>
      <c r="P8" s="118" t="s">
        <v>101</v>
      </c>
      <c r="Q8" s="1"/>
      <c r="R8" s="1"/>
      <c r="S8" s="115" t="s">
        <v>372</v>
      </c>
      <c r="T8" s="1"/>
      <c r="U8" s="116" t="s">
        <v>15</v>
      </c>
      <c r="V8" s="1"/>
      <c r="W8" s="1"/>
      <c r="X8" s="1"/>
      <c r="Y8" s="1"/>
      <c r="Z8" s="1"/>
    </row>
    <row r="9" spans="2:26">
      <c r="B9" s="116" t="s">
        <v>23</v>
      </c>
      <c r="C9" s="1"/>
      <c r="D9" s="1"/>
      <c r="E9" s="118" t="s">
        <v>32</v>
      </c>
      <c r="F9" s="1"/>
      <c r="G9" s="1"/>
      <c r="H9" s="1"/>
      <c r="I9" s="1"/>
      <c r="J9" s="118"/>
      <c r="K9" s="118" t="s">
        <v>74</v>
      </c>
      <c r="L9" s="1"/>
      <c r="M9" s="1"/>
      <c r="N9" s="118" t="s">
        <v>84</v>
      </c>
      <c r="O9" s="1"/>
      <c r="P9" s="118" t="s">
        <v>102</v>
      </c>
      <c r="Q9" s="1"/>
      <c r="R9" s="1"/>
      <c r="S9" s="115" t="s">
        <v>373</v>
      </c>
      <c r="T9" s="1"/>
      <c r="U9" s="116" t="s">
        <v>7</v>
      </c>
      <c r="V9" s="1"/>
      <c r="W9" s="1"/>
      <c r="X9" s="1"/>
      <c r="Y9" s="1"/>
      <c r="Z9" s="1"/>
    </row>
    <row r="10" spans="2:26">
      <c r="B10" s="116" t="s">
        <v>24</v>
      </c>
      <c r="C10" s="121"/>
      <c r="D10" s="1"/>
      <c r="E10" s="118" t="s">
        <v>33</v>
      </c>
      <c r="F10" s="1"/>
      <c r="G10" s="1"/>
      <c r="H10" s="1"/>
      <c r="I10" s="1"/>
      <c r="J10" s="118"/>
      <c r="K10" s="118"/>
      <c r="L10" s="1"/>
      <c r="M10" s="1"/>
      <c r="N10" s="118" t="s">
        <v>85</v>
      </c>
      <c r="O10" s="1"/>
      <c r="P10" s="118" t="s">
        <v>103</v>
      </c>
      <c r="Q10" s="1"/>
      <c r="R10" s="1"/>
      <c r="S10" s="115" t="s">
        <v>374</v>
      </c>
      <c r="T10" s="1"/>
      <c r="U10" s="116" t="s">
        <v>12</v>
      </c>
      <c r="V10" s="1"/>
      <c r="W10" s="1"/>
      <c r="X10" s="1"/>
      <c r="Y10" s="1"/>
      <c r="Z10" s="1"/>
    </row>
    <row r="11" spans="2:26">
      <c r="B11" s="116" t="s">
        <v>25</v>
      </c>
      <c r="C11" s="1"/>
      <c r="D11" s="1"/>
      <c r="E11" s="118" t="s">
        <v>34</v>
      </c>
      <c r="F11" s="1"/>
      <c r="G11" s="1"/>
      <c r="H11" s="1"/>
      <c r="I11" s="1"/>
      <c r="J11" s="118"/>
      <c r="K11" s="1"/>
      <c r="L11" s="1"/>
      <c r="M11" s="1"/>
      <c r="N11" s="118" t="s">
        <v>86</v>
      </c>
      <c r="O11" s="1"/>
      <c r="P11" s="118" t="s">
        <v>104</v>
      </c>
      <c r="Q11" s="1"/>
      <c r="R11" s="1"/>
      <c r="S11" s="115" t="s">
        <v>375</v>
      </c>
      <c r="T11" s="1"/>
      <c r="U11" s="116" t="s">
        <v>2</v>
      </c>
      <c r="V11" s="1"/>
      <c r="W11" s="1"/>
      <c r="X11" s="1"/>
      <c r="Y11" s="1"/>
      <c r="Z11" s="1"/>
    </row>
    <row r="12" spans="2:26">
      <c r="B12" s="116" t="s">
        <v>26</v>
      </c>
      <c r="C12" s="1"/>
      <c r="D12" s="1"/>
      <c r="E12" s="118" t="s">
        <v>35</v>
      </c>
      <c r="F12" s="1"/>
      <c r="G12" s="1"/>
      <c r="H12" s="1"/>
      <c r="I12" s="1"/>
      <c r="J12" s="1"/>
      <c r="K12" s="1"/>
      <c r="L12" s="1"/>
      <c r="M12" s="1"/>
      <c r="N12" s="118" t="s">
        <v>87</v>
      </c>
      <c r="O12" s="1"/>
      <c r="P12" s="118" t="s">
        <v>105</v>
      </c>
      <c r="Q12" s="1"/>
      <c r="R12" s="1"/>
      <c r="S12" s="115" t="s">
        <v>376</v>
      </c>
      <c r="T12" s="1"/>
      <c r="U12" s="116" t="s">
        <v>3</v>
      </c>
      <c r="V12" s="1"/>
      <c r="W12" s="1"/>
      <c r="X12" s="1"/>
      <c r="Y12" s="1"/>
      <c r="Z12" s="1"/>
    </row>
    <row r="13" spans="2:26">
      <c r="B13" s="116" t="s">
        <v>27</v>
      </c>
      <c r="C13" s="1"/>
      <c r="D13" s="1"/>
      <c r="E13" s="118" t="s">
        <v>36</v>
      </c>
      <c r="F13" s="1"/>
      <c r="G13" s="1"/>
      <c r="H13" s="1"/>
      <c r="I13" s="1"/>
      <c r="J13" s="1"/>
      <c r="K13" s="1"/>
      <c r="L13" s="1"/>
      <c r="M13" s="1"/>
      <c r="N13" s="118" t="s">
        <v>88</v>
      </c>
      <c r="O13" s="1"/>
      <c r="P13" s="1"/>
      <c r="Q13" s="1"/>
      <c r="R13" s="1"/>
      <c r="S13" s="115" t="s">
        <v>377</v>
      </c>
      <c r="T13" s="1"/>
      <c r="U13" s="116" t="s">
        <v>4</v>
      </c>
      <c r="V13" s="1"/>
      <c r="W13" s="1"/>
      <c r="X13" s="1"/>
      <c r="Y13" s="1"/>
      <c r="Z13" s="1"/>
    </row>
    <row r="14" spans="2:26">
      <c r="B14" s="116" t="s">
        <v>28</v>
      </c>
      <c r="C14" s="1"/>
      <c r="D14" s="1"/>
      <c r="E14" s="118" t="s">
        <v>37</v>
      </c>
      <c r="F14" s="1"/>
      <c r="G14" s="1"/>
      <c r="H14" s="1"/>
      <c r="I14" s="1"/>
      <c r="J14" s="1"/>
      <c r="K14" s="1"/>
      <c r="L14" s="1"/>
      <c r="M14" s="1"/>
      <c r="N14" s="118" t="s">
        <v>89</v>
      </c>
      <c r="O14" s="1"/>
      <c r="P14" s="1"/>
      <c r="Q14" s="1"/>
      <c r="R14" s="1"/>
      <c r="S14" s="115" t="s">
        <v>378</v>
      </c>
      <c r="T14" s="1"/>
      <c r="U14" s="116" t="s">
        <v>5</v>
      </c>
      <c r="V14" s="1"/>
      <c r="W14" s="1"/>
      <c r="X14" s="1"/>
      <c r="Y14" s="1"/>
      <c r="Z14" s="1"/>
    </row>
    <row r="15" spans="2:26">
      <c r="B15" s="116" t="s">
        <v>29</v>
      </c>
      <c r="C15" s="1"/>
      <c r="D15" s="1"/>
      <c r="E15" s="118" t="s">
        <v>38</v>
      </c>
      <c r="F15" s="1"/>
      <c r="G15" s="1"/>
      <c r="H15" s="1"/>
      <c r="I15" s="1"/>
      <c r="J15" s="1"/>
      <c r="K15" s="1"/>
      <c r="L15" s="1"/>
      <c r="M15" s="1"/>
      <c r="N15" s="118" t="s">
        <v>90</v>
      </c>
      <c r="O15" s="1"/>
      <c r="P15" s="1"/>
      <c r="Q15" s="1"/>
      <c r="R15" s="1"/>
      <c r="S15" s="115" t="s">
        <v>379</v>
      </c>
      <c r="T15" s="1"/>
      <c r="U15" s="116" t="s">
        <v>1</v>
      </c>
      <c r="V15" s="1"/>
      <c r="W15" s="1"/>
      <c r="X15" s="1"/>
      <c r="Y15" s="1"/>
      <c r="Z15" s="1"/>
    </row>
    <row r="16" spans="2:26">
      <c r="B16" s="116" t="s">
        <v>30</v>
      </c>
      <c r="C16" s="1"/>
      <c r="D16" s="1"/>
      <c r="E16" s="118" t="s">
        <v>39</v>
      </c>
      <c r="F16" s="1"/>
      <c r="G16" s="1"/>
      <c r="H16" s="1"/>
      <c r="I16" s="1"/>
      <c r="J16" s="1"/>
      <c r="K16" s="1"/>
      <c r="L16" s="1"/>
      <c r="M16" s="1"/>
      <c r="N16" s="118" t="s">
        <v>91</v>
      </c>
      <c r="O16" s="1"/>
      <c r="P16" s="1"/>
      <c r="Q16" s="1"/>
      <c r="R16" s="1"/>
      <c r="S16" s="115" t="s">
        <v>380</v>
      </c>
      <c r="T16" s="1"/>
      <c r="U16" s="1"/>
      <c r="V16" s="1"/>
      <c r="W16" s="1"/>
      <c r="X16" s="1"/>
      <c r="Y16" s="1"/>
      <c r="Z16" s="1"/>
    </row>
    <row r="17" spans="2:26">
      <c r="B17" s="116" t="s">
        <v>31</v>
      </c>
      <c r="C17" s="1"/>
      <c r="D17" s="1"/>
      <c r="E17" s="118" t="s">
        <v>40</v>
      </c>
      <c r="F17" s="1"/>
      <c r="G17" s="1"/>
      <c r="H17" s="1"/>
      <c r="I17" s="1"/>
      <c r="J17" s="1"/>
      <c r="K17" s="1"/>
      <c r="L17" s="1"/>
      <c r="M17" s="1"/>
      <c r="N17" s="1"/>
      <c r="O17" s="1"/>
      <c r="P17" s="1"/>
      <c r="Q17" s="1"/>
      <c r="R17" s="1"/>
      <c r="S17" s="115" t="s">
        <v>381</v>
      </c>
      <c r="T17" s="1"/>
      <c r="U17" s="1"/>
      <c r="V17" s="1"/>
      <c r="W17" s="1"/>
      <c r="X17" s="1"/>
      <c r="Y17" s="1"/>
      <c r="Z17" s="1"/>
    </row>
    <row r="18" spans="2:26">
      <c r="B18" s="116" t="s">
        <v>32</v>
      </c>
      <c r="C18" s="1"/>
      <c r="D18" s="1"/>
      <c r="E18" s="118" t="s">
        <v>41</v>
      </c>
      <c r="F18" s="1"/>
      <c r="G18" s="1"/>
      <c r="H18" s="1"/>
      <c r="I18" s="1"/>
      <c r="J18" s="1"/>
      <c r="K18" s="1"/>
      <c r="L18" s="1"/>
      <c r="M18" s="1"/>
      <c r="N18" s="1"/>
      <c r="O18" s="1"/>
      <c r="P18" s="1"/>
      <c r="Q18" s="1"/>
      <c r="R18" s="1"/>
      <c r="S18" s="115" t="s">
        <v>382</v>
      </c>
      <c r="T18" s="1"/>
      <c r="U18" s="1"/>
      <c r="V18" s="1"/>
      <c r="W18" s="1"/>
      <c r="X18" s="1"/>
      <c r="Y18" s="1"/>
      <c r="Z18" s="1"/>
    </row>
    <row r="19" spans="2:26">
      <c r="B19" s="116" t="s">
        <v>33</v>
      </c>
      <c r="C19" s="1"/>
      <c r="D19" s="1"/>
      <c r="E19" s="118" t="s">
        <v>42</v>
      </c>
      <c r="F19" s="1"/>
      <c r="G19" s="1"/>
      <c r="H19" s="1"/>
      <c r="I19" s="1"/>
      <c r="J19" s="1"/>
      <c r="K19" s="1"/>
      <c r="L19" s="1"/>
      <c r="M19" s="1"/>
      <c r="N19" s="1"/>
      <c r="O19" s="1"/>
      <c r="P19" s="1"/>
      <c r="Q19" s="1"/>
      <c r="R19" s="1"/>
      <c r="S19" s="115" t="s">
        <v>383</v>
      </c>
      <c r="T19" s="1"/>
      <c r="U19" s="1"/>
      <c r="V19" s="1"/>
      <c r="W19" s="1"/>
      <c r="X19" s="1"/>
      <c r="Y19" s="1"/>
      <c r="Z19" s="1"/>
    </row>
    <row r="20" spans="2:26">
      <c r="B20" s="116" t="s">
        <v>34</v>
      </c>
      <c r="C20" s="1"/>
      <c r="D20" s="1"/>
      <c r="E20" s="118" t="s">
        <v>43</v>
      </c>
      <c r="F20" s="1"/>
      <c r="G20" s="1"/>
      <c r="H20" s="1"/>
      <c r="I20" s="1"/>
      <c r="J20" s="1"/>
      <c r="K20" s="1"/>
      <c r="L20" s="1"/>
      <c r="M20" s="1"/>
      <c r="N20" s="1"/>
      <c r="O20" s="1"/>
      <c r="P20" s="1"/>
      <c r="Q20" s="1"/>
      <c r="R20" s="1"/>
      <c r="S20" s="115" t="s">
        <v>384</v>
      </c>
      <c r="T20" s="1"/>
      <c r="U20" s="1"/>
      <c r="V20" s="1"/>
      <c r="W20" s="1"/>
      <c r="X20" s="1"/>
      <c r="Y20" s="1"/>
      <c r="Z20" s="1"/>
    </row>
    <row r="21" spans="2:26">
      <c r="B21" s="116" t="s">
        <v>35</v>
      </c>
      <c r="C21" s="1"/>
      <c r="D21" s="1"/>
      <c r="E21" s="118" t="s">
        <v>44</v>
      </c>
      <c r="F21" s="1"/>
      <c r="G21" s="1"/>
      <c r="H21" s="1"/>
      <c r="I21" s="1"/>
      <c r="J21" s="1"/>
      <c r="K21" s="1"/>
      <c r="L21" s="1"/>
      <c r="M21" s="1"/>
      <c r="N21" s="1"/>
      <c r="O21" s="1"/>
      <c r="P21" s="1"/>
      <c r="Q21" s="1"/>
      <c r="R21" s="1"/>
      <c r="S21" s="115" t="s">
        <v>385</v>
      </c>
      <c r="T21" s="1"/>
      <c r="U21" s="1"/>
      <c r="V21" s="1"/>
      <c r="W21" s="1"/>
      <c r="X21" s="1"/>
      <c r="Y21" s="1"/>
      <c r="Z21" s="1"/>
    </row>
    <row r="22" spans="2:26">
      <c r="B22" s="116" t="s">
        <v>36</v>
      </c>
      <c r="C22" s="1"/>
      <c r="D22" s="1"/>
      <c r="E22" s="118" t="s">
        <v>45</v>
      </c>
      <c r="F22" s="1"/>
      <c r="G22" s="1"/>
      <c r="H22" s="1"/>
      <c r="I22" s="1"/>
      <c r="J22" s="1"/>
      <c r="K22" s="1"/>
      <c r="L22" s="1"/>
      <c r="M22" s="1"/>
      <c r="N22" s="1"/>
      <c r="O22" s="1"/>
      <c r="P22" s="1"/>
      <c r="Q22" s="1"/>
      <c r="R22" s="1"/>
      <c r="S22" s="115" t="s">
        <v>386</v>
      </c>
      <c r="T22" s="1"/>
      <c r="U22" s="1"/>
      <c r="V22" s="1"/>
      <c r="W22" s="1"/>
      <c r="X22" s="1"/>
      <c r="Y22" s="1"/>
      <c r="Z22" s="1"/>
    </row>
    <row r="23" spans="2:26">
      <c r="B23" s="116" t="s">
        <v>37</v>
      </c>
      <c r="C23" s="1"/>
      <c r="D23" s="1"/>
      <c r="E23" s="118" t="s">
        <v>46</v>
      </c>
      <c r="F23" s="1"/>
      <c r="G23" s="1"/>
      <c r="H23" s="1"/>
      <c r="I23" s="1"/>
      <c r="J23" s="1"/>
      <c r="K23" s="1"/>
      <c r="L23" s="1"/>
      <c r="M23" s="1"/>
      <c r="N23" s="1"/>
      <c r="O23" s="1"/>
      <c r="P23" s="1"/>
      <c r="Q23" s="1"/>
      <c r="R23" s="1"/>
      <c r="S23" s="115" t="s">
        <v>387</v>
      </c>
      <c r="T23" s="1"/>
      <c r="U23" s="1"/>
      <c r="V23" s="1"/>
      <c r="W23" s="1"/>
      <c r="X23" s="1"/>
      <c r="Y23" s="1"/>
      <c r="Z23" s="1"/>
    </row>
    <row r="24" spans="2:26">
      <c r="B24" s="116" t="s">
        <v>38</v>
      </c>
      <c r="C24" s="1"/>
      <c r="D24" s="1"/>
      <c r="E24" s="118" t="s">
        <v>47</v>
      </c>
      <c r="F24" s="1"/>
      <c r="G24" s="1"/>
      <c r="H24" s="1"/>
      <c r="I24" s="1"/>
      <c r="J24" s="1"/>
      <c r="K24" s="1"/>
      <c r="L24" s="1"/>
      <c r="M24" s="1"/>
      <c r="N24" s="1"/>
      <c r="O24" s="1"/>
      <c r="P24" s="1"/>
      <c r="Q24" s="1"/>
      <c r="R24" s="1"/>
      <c r="S24" s="115" t="s">
        <v>388</v>
      </c>
      <c r="T24" s="1"/>
      <c r="U24" s="1"/>
      <c r="V24" s="1"/>
      <c r="W24" s="1"/>
      <c r="X24" s="1"/>
      <c r="Y24" s="1"/>
      <c r="Z24" s="1"/>
    </row>
    <row r="25" spans="2:26">
      <c r="B25" s="116" t="s">
        <v>39</v>
      </c>
      <c r="C25" s="1"/>
      <c r="D25" s="1"/>
      <c r="E25" s="118" t="s">
        <v>48</v>
      </c>
      <c r="F25" s="1"/>
      <c r="G25" s="1"/>
      <c r="H25" s="1"/>
      <c r="I25" s="1"/>
      <c r="J25" s="1"/>
      <c r="K25" s="1"/>
      <c r="L25" s="1"/>
      <c r="M25" s="1"/>
      <c r="N25" s="1"/>
      <c r="O25" s="1"/>
      <c r="P25" s="1"/>
      <c r="Q25" s="1"/>
      <c r="R25" s="1"/>
      <c r="T25" s="1"/>
      <c r="U25" s="1"/>
      <c r="V25" s="1"/>
      <c r="W25" s="1"/>
      <c r="X25" s="1"/>
      <c r="Y25" s="1"/>
      <c r="Z25" s="1"/>
    </row>
    <row r="26" spans="2:26">
      <c r="B26" s="116" t="s">
        <v>40</v>
      </c>
      <c r="C26" s="1"/>
      <c r="D26" s="1"/>
      <c r="E26" s="118" t="s">
        <v>49</v>
      </c>
      <c r="F26" s="1"/>
      <c r="G26" s="1"/>
      <c r="H26" s="1"/>
      <c r="I26" s="1"/>
      <c r="J26" s="1"/>
      <c r="K26" s="1"/>
      <c r="L26" s="1"/>
      <c r="M26" s="1"/>
      <c r="N26" s="1"/>
      <c r="O26" s="1"/>
      <c r="P26" s="1"/>
      <c r="Q26" s="1"/>
      <c r="R26" s="1"/>
      <c r="S26" s="115"/>
      <c r="T26" s="1"/>
      <c r="U26" s="1"/>
      <c r="V26" s="1"/>
      <c r="W26" s="1"/>
      <c r="X26" s="1"/>
      <c r="Y26" s="1"/>
      <c r="Z26" s="1"/>
    </row>
    <row r="27" spans="2:26">
      <c r="B27" s="116" t="s">
        <v>41</v>
      </c>
      <c r="C27" s="1"/>
      <c r="D27" s="1"/>
      <c r="E27" s="118" t="s">
        <v>50</v>
      </c>
      <c r="F27" s="1"/>
      <c r="G27" s="1"/>
      <c r="H27" s="1"/>
      <c r="I27" s="1"/>
      <c r="J27" s="1"/>
      <c r="K27" s="1"/>
      <c r="L27" s="1"/>
      <c r="M27" s="1"/>
      <c r="N27" s="1"/>
      <c r="O27" s="1"/>
      <c r="P27" s="1"/>
      <c r="Q27" s="1"/>
      <c r="R27" s="1"/>
      <c r="S27" s="1"/>
      <c r="T27" s="1"/>
      <c r="U27" s="1"/>
      <c r="V27" s="1"/>
      <c r="W27" s="1"/>
      <c r="X27" s="1"/>
      <c r="Y27" s="1"/>
      <c r="Z27" s="1"/>
    </row>
    <row r="28" spans="2:26">
      <c r="B28" s="116" t="s">
        <v>42</v>
      </c>
      <c r="C28" s="1"/>
      <c r="D28" s="1"/>
      <c r="E28" s="1"/>
      <c r="F28" s="1"/>
      <c r="G28" s="1"/>
      <c r="H28" s="1"/>
      <c r="I28" s="1"/>
      <c r="J28" s="1"/>
      <c r="K28" s="1"/>
      <c r="L28" s="1"/>
      <c r="M28" s="1"/>
      <c r="N28" s="1"/>
      <c r="O28" s="1"/>
      <c r="P28" s="1"/>
      <c r="Q28" s="1"/>
      <c r="R28" s="1"/>
      <c r="S28" s="1"/>
      <c r="T28" s="1"/>
      <c r="U28" s="1"/>
      <c r="V28" s="1"/>
      <c r="W28" s="1"/>
      <c r="X28" s="1"/>
      <c r="Y28" s="1"/>
      <c r="Z28" s="1"/>
    </row>
    <row r="29" spans="2:26">
      <c r="B29" s="116" t="s">
        <v>43</v>
      </c>
      <c r="C29" s="1"/>
      <c r="D29" s="1"/>
      <c r="E29" s="1"/>
      <c r="F29" s="1"/>
      <c r="G29" s="1"/>
      <c r="H29" s="1"/>
      <c r="I29" s="1"/>
      <c r="J29" s="1"/>
      <c r="K29" s="1"/>
      <c r="L29" s="1"/>
      <c r="M29" s="1"/>
      <c r="N29" s="1"/>
      <c r="O29" s="1"/>
      <c r="P29" s="1" t="s">
        <v>729</v>
      </c>
      <c r="Q29" s="1"/>
      <c r="R29" s="1"/>
      <c r="S29" s="1"/>
      <c r="T29" s="1"/>
      <c r="U29" s="1"/>
      <c r="V29" s="1"/>
      <c r="W29" s="1"/>
      <c r="X29" s="1"/>
      <c r="Y29" s="1"/>
      <c r="Z29" s="1"/>
    </row>
    <row r="30" spans="2:26">
      <c r="B30" s="116" t="s">
        <v>44</v>
      </c>
      <c r="C30" s="1" t="s">
        <v>717</v>
      </c>
      <c r="D30" s="1" t="s">
        <v>718</v>
      </c>
      <c r="E30" s="1" t="s">
        <v>719</v>
      </c>
      <c r="F30" s="1" t="s">
        <v>720</v>
      </c>
      <c r="G30" s="1" t="s">
        <v>9</v>
      </c>
      <c r="H30" s="1" t="s">
        <v>721</v>
      </c>
      <c r="I30" s="1" t="s">
        <v>722</v>
      </c>
      <c r="J30" s="1" t="s">
        <v>723</v>
      </c>
      <c r="K30" s="1" t="s">
        <v>724</v>
      </c>
      <c r="L30" s="1" t="s">
        <v>725</v>
      </c>
      <c r="M30" s="1" t="s">
        <v>726</v>
      </c>
      <c r="N30" s="1" t="s">
        <v>727</v>
      </c>
      <c r="O30" s="1" t="s">
        <v>728</v>
      </c>
      <c r="P30" s="1"/>
      <c r="Q30" s="1"/>
      <c r="R30" s="1"/>
      <c r="S30" s="1"/>
      <c r="T30" s="1"/>
      <c r="U30" s="1"/>
      <c r="V30" s="1"/>
      <c r="W30" s="1"/>
      <c r="X30" s="1"/>
      <c r="Y30" s="1"/>
      <c r="Z30" s="1"/>
    </row>
    <row r="31" spans="2:26">
      <c r="B31" s="116" t="s">
        <v>45</v>
      </c>
      <c r="C31" s="1"/>
      <c r="D31" s="1"/>
      <c r="E31" s="1"/>
      <c r="F31" s="1"/>
      <c r="G31" s="1"/>
      <c r="H31" s="1"/>
      <c r="I31" s="1"/>
      <c r="J31" s="1"/>
      <c r="K31" s="1"/>
      <c r="L31" s="1"/>
      <c r="M31" s="1"/>
      <c r="N31" s="1"/>
      <c r="O31" s="1"/>
      <c r="P31" s="1"/>
      <c r="Q31" s="1"/>
      <c r="R31" s="1"/>
      <c r="S31" s="1"/>
      <c r="T31" s="1"/>
      <c r="U31" s="1"/>
      <c r="V31" s="1"/>
      <c r="W31" s="1"/>
      <c r="X31" s="1"/>
      <c r="Y31" s="1"/>
      <c r="Z31" s="1"/>
    </row>
    <row r="32" spans="2:26">
      <c r="B32" s="116" t="s">
        <v>46</v>
      </c>
      <c r="C32" s="1"/>
      <c r="D32" s="1"/>
      <c r="E32" s="1"/>
      <c r="F32" s="1"/>
      <c r="G32" s="1"/>
      <c r="H32" s="1"/>
      <c r="I32" s="1"/>
      <c r="J32" s="1"/>
      <c r="K32" s="1"/>
      <c r="L32" s="1"/>
      <c r="M32" s="1"/>
      <c r="N32" s="1"/>
      <c r="O32" s="1"/>
      <c r="P32" s="1"/>
      <c r="Q32" s="1"/>
      <c r="R32" s="1"/>
      <c r="S32" s="1"/>
      <c r="T32" s="1"/>
      <c r="U32" s="1"/>
      <c r="V32" s="1"/>
      <c r="W32" s="1"/>
      <c r="X32" s="1"/>
      <c r="Y32" s="1"/>
      <c r="Z32" s="1"/>
    </row>
    <row r="33" spans="2:26">
      <c r="B33" s="116" t="s">
        <v>47</v>
      </c>
      <c r="C33" s="1"/>
      <c r="D33" s="1"/>
      <c r="E33" s="1"/>
      <c r="F33" s="1"/>
      <c r="G33" s="1"/>
      <c r="H33" s="1"/>
      <c r="I33" s="1"/>
      <c r="J33" s="1"/>
      <c r="K33" s="1"/>
      <c r="L33" s="1" t="str">
        <f>LEFT(L2,FIND(" ",L2,FIND(" ",L2)+1))</f>
        <v xml:space="preserve">Actividades financieras </v>
      </c>
      <c r="M33" s="1"/>
      <c r="N33" s="1"/>
      <c r="O33" s="1"/>
      <c r="P33" s="1"/>
      <c r="Q33" s="1"/>
      <c r="R33" s="1"/>
      <c r="S33" s="1"/>
      <c r="T33" s="1"/>
      <c r="U33" s="1"/>
      <c r="V33" s="1"/>
      <c r="W33" s="1"/>
      <c r="X33" s="1"/>
      <c r="Y33" s="1"/>
      <c r="Z33" s="1"/>
    </row>
    <row r="34" spans="2:26">
      <c r="B34" s="116" t="s">
        <v>48</v>
      </c>
      <c r="C34" s="1"/>
      <c r="D34" s="1"/>
      <c r="E34" s="1"/>
      <c r="F34" s="1"/>
      <c r="G34" s="1"/>
      <c r="H34" s="1"/>
      <c r="I34" s="1"/>
      <c r="J34" s="1"/>
      <c r="K34" s="1"/>
      <c r="L34" s="1"/>
      <c r="M34" s="1"/>
      <c r="N34" s="1"/>
      <c r="O34" s="1"/>
      <c r="P34" s="1"/>
      <c r="Q34" s="1"/>
      <c r="R34" s="1"/>
      <c r="S34" s="1"/>
      <c r="T34" s="1"/>
      <c r="U34" s="1"/>
      <c r="V34" s="1"/>
      <c r="W34" s="1"/>
      <c r="X34" s="1"/>
      <c r="Y34" s="1"/>
      <c r="Z34" s="1"/>
    </row>
    <row r="35" spans="2:26">
      <c r="B35" s="116" t="s">
        <v>49</v>
      </c>
      <c r="C35" s="1"/>
      <c r="D35" s="1"/>
      <c r="E35" s="1"/>
      <c r="F35" s="1"/>
      <c r="G35" s="1"/>
      <c r="H35" s="1"/>
      <c r="I35" s="1"/>
      <c r="J35" s="1"/>
      <c r="K35" s="1"/>
      <c r="L35" s="1"/>
      <c r="M35" s="1"/>
      <c r="N35" s="1"/>
      <c r="O35" s="1"/>
      <c r="P35" s="1"/>
      <c r="Q35" s="1"/>
      <c r="R35" s="1"/>
      <c r="S35" s="1"/>
      <c r="T35" s="1"/>
      <c r="U35" s="1"/>
      <c r="V35" s="1"/>
      <c r="W35" s="1"/>
      <c r="X35" s="1"/>
      <c r="Y35" s="1"/>
      <c r="Z35" s="1"/>
    </row>
    <row r="36" spans="2:26">
      <c r="B36" s="116" t="s">
        <v>50</v>
      </c>
      <c r="C36" s="1"/>
      <c r="D36" s="1"/>
      <c r="E36" s="1"/>
      <c r="F36" s="1"/>
      <c r="G36" s="1"/>
      <c r="H36" s="1"/>
      <c r="I36" s="1"/>
      <c r="J36" s="1"/>
      <c r="K36" s="1"/>
      <c r="L36" s="1"/>
      <c r="M36" s="1"/>
      <c r="N36" s="1"/>
      <c r="O36" s="1"/>
      <c r="P36" s="1"/>
      <c r="Q36" s="1"/>
      <c r="R36" s="1"/>
      <c r="S36" s="1"/>
      <c r="T36" s="1"/>
      <c r="U36" s="1"/>
      <c r="V36" s="1"/>
      <c r="W36" s="1"/>
      <c r="X36" s="1"/>
      <c r="Y36" s="1"/>
      <c r="Z36" s="1"/>
    </row>
    <row r="37" spans="2:26">
      <c r="B37" s="116" t="s">
        <v>51</v>
      </c>
      <c r="C37" s="1"/>
      <c r="D37" s="1"/>
      <c r="E37" s="1"/>
      <c r="F37" s="1"/>
      <c r="G37" s="1"/>
      <c r="H37" s="1"/>
      <c r="I37" s="1"/>
      <c r="J37" s="1"/>
      <c r="K37" s="1"/>
      <c r="L37" s="1"/>
      <c r="M37" s="1"/>
      <c r="N37" s="1"/>
      <c r="O37" s="1"/>
      <c r="P37" s="1"/>
      <c r="Q37" s="1"/>
      <c r="R37" s="1"/>
      <c r="S37" s="1"/>
      <c r="T37" s="1"/>
      <c r="U37" s="1"/>
      <c r="V37" s="1"/>
      <c r="W37" s="1"/>
      <c r="X37" s="1"/>
      <c r="Y37" s="1"/>
      <c r="Z37" s="1"/>
    </row>
    <row r="38" spans="2:26">
      <c r="B38" s="116" t="s">
        <v>52</v>
      </c>
      <c r="C38" s="1"/>
      <c r="D38" s="1"/>
      <c r="E38" s="1"/>
      <c r="F38" s="1"/>
      <c r="G38" s="1"/>
      <c r="H38" s="1"/>
      <c r="I38" s="1"/>
      <c r="J38" s="1"/>
      <c r="K38" s="1"/>
      <c r="L38" s="1"/>
      <c r="M38" s="1"/>
      <c r="N38" s="1"/>
      <c r="O38" s="1"/>
      <c r="P38" s="1"/>
      <c r="Q38" s="1"/>
      <c r="R38" s="1"/>
      <c r="S38" s="1"/>
      <c r="T38" s="1"/>
      <c r="U38" s="1"/>
      <c r="V38" s="1"/>
      <c r="W38" s="1"/>
      <c r="X38" s="1"/>
      <c r="Y38" s="1"/>
      <c r="Z38" s="1"/>
    </row>
    <row r="39" spans="2:26">
      <c r="B39" s="116" t="s">
        <v>53</v>
      </c>
      <c r="C39" s="1"/>
      <c r="D39" s="1"/>
      <c r="E39" s="1"/>
      <c r="F39" s="1"/>
      <c r="G39" s="1"/>
      <c r="H39" s="1"/>
      <c r="I39" s="1"/>
      <c r="J39" s="1"/>
      <c r="K39" s="1"/>
      <c r="L39" s="1"/>
      <c r="M39" s="1"/>
      <c r="N39" s="1"/>
      <c r="O39" s="1"/>
      <c r="P39" s="1"/>
      <c r="Q39" s="1"/>
      <c r="R39" s="1"/>
      <c r="S39" s="1"/>
      <c r="T39" s="1"/>
      <c r="U39" s="1"/>
      <c r="V39" s="1"/>
      <c r="W39" s="1"/>
      <c r="X39" s="1"/>
      <c r="Y39" s="1"/>
      <c r="Z39" s="1"/>
    </row>
    <row r="40" spans="2:26">
      <c r="B40" s="116" t="s">
        <v>54</v>
      </c>
      <c r="C40" s="1"/>
      <c r="D40" s="1"/>
      <c r="E40" s="1"/>
      <c r="F40" s="1"/>
      <c r="G40" s="1"/>
      <c r="H40" s="1"/>
      <c r="I40" s="1"/>
      <c r="J40" s="1"/>
      <c r="K40" s="1"/>
      <c r="L40" s="1"/>
      <c r="M40" s="1"/>
      <c r="N40" s="1"/>
      <c r="O40" s="1"/>
      <c r="P40" s="1"/>
      <c r="Q40" s="1"/>
      <c r="R40" s="1"/>
      <c r="S40" s="1"/>
      <c r="T40" s="1"/>
      <c r="U40" s="1"/>
      <c r="V40" s="1"/>
      <c r="W40" s="1"/>
      <c r="X40" s="1"/>
      <c r="Y40" s="1"/>
      <c r="Z40" s="1"/>
    </row>
    <row r="41" spans="2:26">
      <c r="B41" s="116" t="s">
        <v>55</v>
      </c>
      <c r="C41" s="1"/>
      <c r="D41" s="1"/>
      <c r="E41" s="1"/>
      <c r="F41" s="1"/>
      <c r="G41" s="1"/>
      <c r="H41" s="1"/>
      <c r="I41" s="1"/>
      <c r="J41" s="1"/>
      <c r="K41" s="1"/>
      <c r="L41" s="1"/>
      <c r="M41" s="1"/>
      <c r="N41" s="1"/>
      <c r="O41" s="1"/>
      <c r="P41" s="1"/>
      <c r="Q41" s="1"/>
      <c r="R41" s="1"/>
      <c r="S41" s="1"/>
      <c r="T41" s="1"/>
      <c r="U41" s="1"/>
      <c r="V41" s="1"/>
      <c r="W41" s="1"/>
      <c r="X41" s="1"/>
      <c r="Y41" s="1"/>
      <c r="Z41" s="1"/>
    </row>
    <row r="42" spans="2:26">
      <c r="B42" s="116" t="s">
        <v>56</v>
      </c>
      <c r="C42" s="1"/>
      <c r="D42" s="1"/>
      <c r="E42" s="1"/>
      <c r="F42" s="1"/>
      <c r="G42" s="1"/>
      <c r="H42" s="1"/>
      <c r="I42" s="1"/>
      <c r="J42" s="1"/>
      <c r="K42" s="1"/>
      <c r="L42" s="1"/>
      <c r="M42" s="1"/>
      <c r="N42" s="1"/>
      <c r="O42" s="1"/>
      <c r="P42" s="1"/>
      <c r="Q42" s="1"/>
      <c r="R42" s="1"/>
      <c r="S42" s="1"/>
      <c r="T42" s="1"/>
      <c r="U42" s="1"/>
      <c r="V42" s="1"/>
      <c r="W42" s="1"/>
      <c r="X42" s="1"/>
      <c r="Y42" s="1"/>
      <c r="Z42" s="1"/>
    </row>
    <row r="43" spans="2:26">
      <c r="B43" s="116" t="s">
        <v>57</v>
      </c>
      <c r="C43" s="1"/>
      <c r="D43" s="1"/>
      <c r="E43" s="1"/>
      <c r="F43" s="1"/>
      <c r="G43" s="1"/>
      <c r="H43" s="1"/>
      <c r="I43" s="1"/>
      <c r="J43" s="1"/>
      <c r="K43" s="1"/>
      <c r="L43" s="1"/>
      <c r="M43" s="1"/>
      <c r="N43" s="1"/>
      <c r="O43" s="1"/>
      <c r="P43" s="1"/>
      <c r="Q43" s="1"/>
      <c r="R43" s="1"/>
      <c r="S43" s="1"/>
      <c r="T43" s="1"/>
      <c r="U43" s="1"/>
      <c r="V43" s="1"/>
      <c r="W43" s="1"/>
      <c r="X43" s="1"/>
      <c r="Y43" s="1"/>
      <c r="Z43" s="1"/>
    </row>
    <row r="44" spans="2:26">
      <c r="B44" s="116" t="s">
        <v>58</v>
      </c>
      <c r="C44" s="1"/>
      <c r="D44" s="1"/>
      <c r="E44" s="1"/>
      <c r="F44" s="1"/>
      <c r="G44" s="1"/>
      <c r="H44" s="1"/>
      <c r="I44" s="1"/>
      <c r="J44" s="1"/>
      <c r="K44" s="1"/>
      <c r="L44" s="1"/>
      <c r="M44" s="1"/>
      <c r="N44" s="1"/>
      <c r="O44" s="1"/>
      <c r="P44" s="1"/>
      <c r="Q44" s="1"/>
      <c r="R44" s="1"/>
      <c r="S44" s="1"/>
      <c r="T44" s="1"/>
      <c r="U44" s="1"/>
      <c r="V44" s="1"/>
      <c r="W44" s="1"/>
      <c r="X44" s="1"/>
      <c r="Y44" s="1"/>
      <c r="Z44" s="1"/>
    </row>
    <row r="45" spans="2:26">
      <c r="B45" s="116" t="s">
        <v>59</v>
      </c>
      <c r="C45" s="1"/>
      <c r="D45" s="1"/>
      <c r="E45" s="1"/>
      <c r="F45" s="1"/>
      <c r="G45" s="1"/>
      <c r="H45" s="1"/>
      <c r="I45" s="1"/>
      <c r="J45" s="1"/>
      <c r="K45" s="1"/>
      <c r="L45" s="1"/>
      <c r="M45" s="1"/>
      <c r="N45" s="1"/>
      <c r="O45" s="1"/>
      <c r="P45" s="1"/>
      <c r="Q45" s="1"/>
      <c r="R45" s="1"/>
      <c r="S45" s="1"/>
      <c r="T45" s="1"/>
      <c r="U45" s="1"/>
      <c r="V45" s="1"/>
      <c r="W45" s="1"/>
      <c r="X45" s="1"/>
      <c r="Y45" s="1"/>
      <c r="Z45" s="1"/>
    </row>
    <row r="46" spans="2:26">
      <c r="B46" s="116" t="s">
        <v>60</v>
      </c>
      <c r="C46" s="1"/>
      <c r="D46" s="1"/>
      <c r="E46" s="1"/>
      <c r="F46" s="1"/>
      <c r="G46" s="1"/>
      <c r="H46" s="1"/>
      <c r="I46" s="1"/>
      <c r="J46" s="1"/>
      <c r="K46" s="1"/>
      <c r="L46" s="1"/>
      <c r="M46" s="1"/>
      <c r="N46" s="1"/>
      <c r="O46" s="1"/>
      <c r="P46" s="1"/>
      <c r="Q46" s="1"/>
      <c r="R46" s="1"/>
      <c r="S46" s="1"/>
      <c r="T46" s="1"/>
      <c r="U46" s="1"/>
      <c r="V46" s="1"/>
      <c r="W46" s="1"/>
      <c r="X46" s="1"/>
      <c r="Y46" s="1"/>
      <c r="Z46" s="1"/>
    </row>
    <row r="47" spans="2:26">
      <c r="B47" s="116" t="s">
        <v>61</v>
      </c>
      <c r="C47" s="1"/>
      <c r="D47" s="1"/>
      <c r="E47" s="1"/>
      <c r="F47" s="1"/>
      <c r="G47" s="1"/>
      <c r="H47" s="1"/>
      <c r="I47" s="1"/>
      <c r="J47" s="1"/>
      <c r="K47" s="1"/>
      <c r="L47" s="1"/>
      <c r="M47" s="1"/>
      <c r="N47" s="1"/>
      <c r="O47" s="1"/>
      <c r="P47" s="1"/>
      <c r="Q47" s="1"/>
      <c r="R47" s="1"/>
      <c r="S47" s="1"/>
      <c r="T47" s="1"/>
      <c r="U47" s="1"/>
      <c r="V47" s="1"/>
      <c r="W47" s="1"/>
      <c r="X47" s="1"/>
      <c r="Y47" s="1"/>
      <c r="Z47" s="1"/>
    </row>
    <row r="48" spans="2:26">
      <c r="B48" s="116" t="s">
        <v>62</v>
      </c>
      <c r="C48" s="1"/>
      <c r="D48" s="1"/>
      <c r="E48" s="1"/>
      <c r="F48" s="1"/>
      <c r="G48" s="1"/>
      <c r="H48" s="1"/>
      <c r="I48" s="1"/>
      <c r="J48" s="1"/>
      <c r="K48" s="1"/>
      <c r="L48" s="1"/>
      <c r="M48" s="1"/>
      <c r="N48" s="1"/>
      <c r="O48" s="1"/>
      <c r="P48" s="1"/>
      <c r="Q48" s="1"/>
      <c r="R48" s="1"/>
      <c r="S48" s="1"/>
      <c r="T48" s="1"/>
      <c r="U48" s="1"/>
      <c r="V48" s="1"/>
      <c r="W48" s="1"/>
      <c r="X48" s="1"/>
      <c r="Y48" s="1"/>
      <c r="Z48" s="1"/>
    </row>
    <row r="49" spans="2:26">
      <c r="B49" s="116" t="s">
        <v>63</v>
      </c>
      <c r="C49" s="1"/>
      <c r="D49" s="1"/>
      <c r="E49" s="1"/>
      <c r="F49" s="1"/>
      <c r="G49" s="1"/>
      <c r="H49" s="1"/>
      <c r="I49" s="1"/>
      <c r="J49" s="1"/>
      <c r="K49" s="1"/>
      <c r="L49" s="1"/>
      <c r="M49" s="1"/>
      <c r="N49" s="1"/>
      <c r="O49" s="1"/>
      <c r="P49" s="1"/>
      <c r="Q49" s="1"/>
      <c r="R49" s="1"/>
      <c r="S49" s="1"/>
      <c r="T49" s="1"/>
      <c r="U49" s="1"/>
      <c r="V49" s="1"/>
      <c r="W49" s="1"/>
      <c r="X49" s="1"/>
      <c r="Y49" s="1"/>
      <c r="Z49" s="1"/>
    </row>
    <row r="50" spans="2:26">
      <c r="B50" s="116" t="s">
        <v>64</v>
      </c>
      <c r="C50" s="1"/>
      <c r="D50" s="1"/>
      <c r="E50" s="1"/>
      <c r="F50" s="1"/>
      <c r="G50" s="1"/>
      <c r="H50" s="1"/>
      <c r="I50" s="1"/>
      <c r="J50" s="1"/>
      <c r="K50" s="1"/>
      <c r="L50" s="1"/>
      <c r="M50" s="1"/>
      <c r="N50" s="1"/>
      <c r="O50" s="1"/>
      <c r="P50" s="1"/>
      <c r="Q50" s="1"/>
      <c r="R50" s="1"/>
      <c r="S50" s="1"/>
      <c r="T50" s="1"/>
      <c r="U50" s="1"/>
      <c r="V50" s="1"/>
      <c r="W50" s="1"/>
      <c r="X50" s="1"/>
      <c r="Y50" s="1"/>
      <c r="Z50" s="1"/>
    </row>
    <row r="51" spans="2:26">
      <c r="B51" s="116" t="s">
        <v>65</v>
      </c>
      <c r="C51" s="1"/>
      <c r="D51" s="1"/>
      <c r="E51" s="1"/>
      <c r="F51" s="1"/>
      <c r="G51" s="1"/>
      <c r="H51" s="1"/>
      <c r="I51" s="1"/>
      <c r="J51" s="1"/>
      <c r="K51" s="1"/>
      <c r="L51" s="1"/>
      <c r="M51" s="1"/>
      <c r="N51" s="1"/>
      <c r="O51" s="1"/>
      <c r="P51" s="1"/>
      <c r="Q51" s="1"/>
      <c r="R51" s="1"/>
      <c r="S51" s="1"/>
      <c r="T51" s="1"/>
      <c r="U51" s="1"/>
      <c r="V51" s="1"/>
      <c r="W51" s="1"/>
      <c r="X51" s="1"/>
      <c r="Y51" s="1"/>
      <c r="Z51" s="1"/>
    </row>
    <row r="52" spans="2:26">
      <c r="B52" s="116" t="s">
        <v>66</v>
      </c>
      <c r="C52" s="1"/>
      <c r="D52" s="1"/>
      <c r="E52" s="1"/>
      <c r="F52" s="1"/>
      <c r="G52" s="1"/>
      <c r="H52" s="1"/>
      <c r="I52" s="1"/>
      <c r="J52" s="1"/>
      <c r="K52" s="1"/>
      <c r="L52" s="1"/>
      <c r="M52" s="1"/>
      <c r="N52" s="1"/>
      <c r="O52" s="1"/>
      <c r="P52" s="1"/>
      <c r="Q52" s="1"/>
      <c r="R52" s="1"/>
      <c r="S52" s="1"/>
      <c r="T52" s="1"/>
      <c r="U52" s="1"/>
      <c r="V52" s="1"/>
      <c r="W52" s="1"/>
      <c r="X52" s="1"/>
      <c r="Y52" s="1"/>
      <c r="Z52" s="1"/>
    </row>
    <row r="53" spans="2:26">
      <c r="B53" s="116" t="s">
        <v>67</v>
      </c>
      <c r="C53" s="1"/>
      <c r="D53" s="1"/>
      <c r="E53" s="1"/>
      <c r="F53" s="1"/>
      <c r="G53" s="1"/>
      <c r="H53" s="1"/>
      <c r="I53" s="1"/>
      <c r="J53" s="1"/>
      <c r="K53" s="1"/>
      <c r="L53" s="1"/>
      <c r="M53" s="1"/>
      <c r="N53" s="1"/>
      <c r="O53" s="1"/>
      <c r="P53" s="1"/>
      <c r="Q53" s="1"/>
      <c r="R53" s="1"/>
      <c r="S53" s="1"/>
      <c r="T53" s="1"/>
      <c r="U53" s="1"/>
      <c r="V53" s="1"/>
      <c r="W53" s="1"/>
      <c r="X53" s="1"/>
      <c r="Y53" s="1"/>
      <c r="Z53" s="1"/>
    </row>
    <row r="54" spans="2:26">
      <c r="B54" s="116" t="s">
        <v>68</v>
      </c>
      <c r="C54" s="1"/>
      <c r="D54" s="1"/>
      <c r="E54" s="1"/>
      <c r="F54" s="1"/>
      <c r="G54" s="1"/>
      <c r="H54" s="1"/>
      <c r="I54" s="1"/>
      <c r="J54" s="1"/>
      <c r="K54" s="1"/>
      <c r="L54" s="1"/>
      <c r="M54" s="1"/>
      <c r="N54" s="1"/>
      <c r="O54" s="1"/>
      <c r="P54" s="1"/>
      <c r="Q54" s="1"/>
      <c r="R54" s="1"/>
      <c r="S54" s="1"/>
      <c r="T54" s="1"/>
      <c r="U54" s="1"/>
      <c r="V54" s="1"/>
      <c r="W54" s="1"/>
      <c r="X54" s="1"/>
      <c r="Y54" s="1"/>
      <c r="Z54" s="1"/>
    </row>
    <row r="55" spans="2:26">
      <c r="B55" s="116" t="s">
        <v>69</v>
      </c>
      <c r="C55" s="1"/>
      <c r="D55" s="1"/>
      <c r="E55" s="1"/>
      <c r="F55" s="1"/>
      <c r="G55" s="1"/>
      <c r="H55" s="1"/>
      <c r="I55" s="1"/>
      <c r="J55" s="1"/>
      <c r="K55" s="1"/>
      <c r="L55" s="1"/>
      <c r="M55" s="1"/>
      <c r="N55" s="1"/>
      <c r="O55" s="1"/>
      <c r="P55" s="1"/>
      <c r="Q55" s="1"/>
      <c r="R55" s="1"/>
      <c r="S55" s="1"/>
      <c r="T55" s="1"/>
      <c r="U55" s="1"/>
      <c r="V55" s="1"/>
      <c r="W55" s="1"/>
      <c r="X55" s="1"/>
      <c r="Y55" s="1"/>
      <c r="Z55" s="1"/>
    </row>
    <row r="56" spans="2:26">
      <c r="B56" s="116" t="s">
        <v>70</v>
      </c>
      <c r="C56" s="1"/>
      <c r="D56" s="1"/>
      <c r="E56" s="1"/>
      <c r="F56" s="1"/>
      <c r="G56" s="1"/>
      <c r="H56" s="1"/>
      <c r="I56" s="1"/>
      <c r="J56" s="1"/>
      <c r="K56" s="1"/>
      <c r="L56" s="1"/>
      <c r="M56" s="1"/>
      <c r="N56" s="1"/>
      <c r="O56" s="1"/>
      <c r="P56" s="1"/>
      <c r="Q56" s="1"/>
      <c r="R56" s="1"/>
      <c r="S56" s="1"/>
      <c r="T56" s="1"/>
      <c r="U56" s="1"/>
      <c r="V56" s="1"/>
      <c r="W56" s="1"/>
      <c r="X56" s="1"/>
      <c r="Y56" s="1"/>
      <c r="Z56" s="1"/>
    </row>
    <row r="57" spans="2:26">
      <c r="B57" s="116" t="s">
        <v>71</v>
      </c>
      <c r="C57" s="1"/>
      <c r="D57" s="1"/>
      <c r="E57" s="1"/>
      <c r="F57" s="1"/>
      <c r="G57" s="1"/>
      <c r="H57" s="1"/>
      <c r="I57" s="1"/>
      <c r="J57" s="1"/>
      <c r="K57" s="1"/>
      <c r="L57" s="1"/>
      <c r="M57" s="1"/>
      <c r="N57" s="1"/>
      <c r="O57" s="1"/>
      <c r="P57" s="1"/>
      <c r="Q57" s="1"/>
      <c r="R57" s="1"/>
      <c r="S57" s="1"/>
      <c r="T57" s="1"/>
      <c r="U57" s="1"/>
      <c r="V57" s="1"/>
      <c r="W57" s="1"/>
      <c r="X57" s="1"/>
      <c r="Y57" s="1"/>
      <c r="Z57" s="1"/>
    </row>
    <row r="58" spans="2:26">
      <c r="B58" s="116" t="s">
        <v>72</v>
      </c>
      <c r="C58" s="1"/>
      <c r="D58" s="1"/>
      <c r="E58" s="1"/>
      <c r="F58" s="1"/>
      <c r="G58" s="1"/>
      <c r="H58" s="1"/>
      <c r="I58" s="1"/>
      <c r="J58" s="1"/>
      <c r="K58" s="1"/>
      <c r="L58" s="1"/>
      <c r="M58" s="1"/>
      <c r="N58" s="1"/>
      <c r="O58" s="1"/>
      <c r="P58" s="1"/>
      <c r="Q58" s="1"/>
      <c r="R58" s="1"/>
      <c r="S58" s="1"/>
      <c r="T58" s="1"/>
      <c r="U58" s="1"/>
      <c r="V58" s="1"/>
      <c r="W58" s="1"/>
      <c r="X58" s="1"/>
      <c r="Y58" s="1"/>
      <c r="Z58" s="1"/>
    </row>
    <row r="59" spans="2:26">
      <c r="B59" s="116" t="s">
        <v>73</v>
      </c>
      <c r="C59" s="1"/>
      <c r="D59" s="1"/>
      <c r="E59" s="1"/>
      <c r="F59" s="1"/>
      <c r="G59" s="1"/>
      <c r="H59" s="1"/>
      <c r="I59" s="1"/>
      <c r="J59" s="1"/>
      <c r="K59" s="1"/>
      <c r="L59" s="1"/>
      <c r="M59" s="1"/>
      <c r="N59" s="1"/>
      <c r="O59" s="1"/>
      <c r="P59" s="1"/>
      <c r="Q59" s="1"/>
      <c r="R59" s="1"/>
      <c r="S59" s="1"/>
      <c r="T59" s="1"/>
      <c r="U59" s="1"/>
      <c r="V59" s="1"/>
      <c r="W59" s="1"/>
      <c r="X59" s="1"/>
      <c r="Y59" s="1"/>
      <c r="Z59" s="1"/>
    </row>
    <row r="60" spans="2:26">
      <c r="B60" s="116" t="s">
        <v>74</v>
      </c>
      <c r="C60" s="1"/>
      <c r="D60" s="1"/>
      <c r="E60" s="1"/>
      <c r="F60" s="1"/>
      <c r="G60" s="1"/>
      <c r="H60" s="1"/>
      <c r="I60" s="1"/>
      <c r="J60" s="1"/>
      <c r="K60" s="1"/>
      <c r="L60" s="1"/>
      <c r="M60" s="1"/>
      <c r="N60" s="1"/>
      <c r="O60" s="1"/>
      <c r="P60" s="1"/>
      <c r="Q60" s="1"/>
      <c r="R60" s="1"/>
      <c r="S60" s="1"/>
      <c r="T60" s="1"/>
      <c r="U60" s="1"/>
      <c r="V60" s="1"/>
      <c r="W60" s="1"/>
      <c r="X60" s="1"/>
      <c r="Y60" s="1"/>
      <c r="Z60" s="1"/>
    </row>
    <row r="61" spans="2:26">
      <c r="B61" s="116" t="s">
        <v>75</v>
      </c>
      <c r="C61" s="1"/>
      <c r="D61" s="1"/>
      <c r="E61" s="1"/>
      <c r="F61" s="1"/>
      <c r="G61" s="1"/>
      <c r="H61" s="1"/>
      <c r="I61" s="1"/>
      <c r="J61" s="1"/>
      <c r="K61" s="1"/>
      <c r="L61" s="1"/>
      <c r="M61" s="1"/>
      <c r="N61" s="1"/>
      <c r="O61" s="1"/>
      <c r="P61" s="1"/>
      <c r="Q61" s="1"/>
      <c r="R61" s="1"/>
      <c r="S61" s="1"/>
      <c r="T61" s="1"/>
      <c r="U61" s="1"/>
      <c r="V61" s="1"/>
      <c r="W61" s="1"/>
      <c r="X61" s="1"/>
      <c r="Y61" s="1"/>
      <c r="Z61" s="1"/>
    </row>
    <row r="62" spans="2:26">
      <c r="B62" s="116" t="s">
        <v>76</v>
      </c>
      <c r="C62" s="1"/>
      <c r="D62" s="1"/>
      <c r="E62" s="1"/>
      <c r="F62" s="1"/>
      <c r="G62" s="1"/>
      <c r="H62" s="1"/>
      <c r="I62" s="1"/>
      <c r="J62" s="1"/>
      <c r="K62" s="1"/>
      <c r="L62" s="1"/>
      <c r="M62" s="1"/>
      <c r="N62" s="1"/>
      <c r="O62" s="1"/>
      <c r="P62" s="1"/>
      <c r="Q62" s="1"/>
      <c r="R62" s="1"/>
      <c r="S62" s="1"/>
      <c r="T62" s="1"/>
      <c r="U62" s="1"/>
      <c r="V62" s="1"/>
      <c r="W62" s="1"/>
      <c r="X62" s="1"/>
      <c r="Y62" s="1"/>
      <c r="Z62" s="1"/>
    </row>
    <row r="63" spans="2:26">
      <c r="B63" s="116" t="s">
        <v>77</v>
      </c>
      <c r="C63" s="1"/>
      <c r="D63" s="1"/>
      <c r="E63" s="1"/>
      <c r="F63" s="1"/>
      <c r="G63" s="1"/>
      <c r="H63" s="1"/>
      <c r="I63" s="1"/>
      <c r="J63" s="1"/>
      <c r="K63" s="1"/>
      <c r="L63" s="1"/>
      <c r="M63" s="1"/>
      <c r="N63" s="1"/>
      <c r="O63" s="1"/>
      <c r="P63" s="1"/>
      <c r="Q63" s="1"/>
      <c r="R63" s="1"/>
      <c r="S63" s="1"/>
      <c r="T63" s="1"/>
      <c r="U63" s="1"/>
      <c r="V63" s="1"/>
      <c r="W63" s="1"/>
      <c r="X63" s="1"/>
      <c r="Y63" s="1"/>
      <c r="Z63" s="1"/>
    </row>
    <row r="64" spans="2:26">
      <c r="B64" s="116" t="s">
        <v>78</v>
      </c>
      <c r="C64" s="1"/>
      <c r="D64" s="1"/>
      <c r="E64" s="1"/>
      <c r="F64" s="1"/>
      <c r="G64" s="1"/>
      <c r="H64" s="1"/>
      <c r="I64" s="1"/>
      <c r="J64" s="1"/>
      <c r="K64" s="1"/>
      <c r="L64" s="1"/>
      <c r="M64" s="1"/>
      <c r="N64" s="1"/>
      <c r="O64" s="1"/>
      <c r="P64" s="1"/>
      <c r="Q64" s="1"/>
      <c r="R64" s="1"/>
      <c r="S64" s="1"/>
      <c r="T64" s="1"/>
      <c r="U64" s="1"/>
      <c r="V64" s="1"/>
      <c r="W64" s="1"/>
      <c r="X64" s="1"/>
      <c r="Y64" s="1"/>
      <c r="Z64" s="1"/>
    </row>
    <row r="65" spans="2:26">
      <c r="B65" s="116" t="s">
        <v>79</v>
      </c>
      <c r="C65" s="1"/>
      <c r="D65" s="1"/>
      <c r="E65" s="1"/>
      <c r="F65" s="1"/>
      <c r="G65" s="1"/>
      <c r="H65" s="1"/>
      <c r="I65" s="1"/>
      <c r="J65" s="1"/>
      <c r="K65" s="1"/>
      <c r="L65" s="1"/>
      <c r="M65" s="1"/>
      <c r="N65" s="1"/>
      <c r="O65" s="1"/>
      <c r="P65" s="1"/>
      <c r="Q65" s="1"/>
      <c r="R65" s="1"/>
      <c r="S65" s="1"/>
      <c r="T65" s="1"/>
      <c r="U65" s="1"/>
      <c r="V65" s="1"/>
      <c r="W65" s="1"/>
      <c r="X65" s="1"/>
      <c r="Y65" s="1"/>
      <c r="Z65" s="1"/>
    </row>
    <row r="66" spans="2:26">
      <c r="B66" s="116" t="s">
        <v>80</v>
      </c>
      <c r="C66" s="1"/>
      <c r="D66" s="1"/>
      <c r="E66" s="1"/>
      <c r="F66" s="1"/>
      <c r="G66" s="1"/>
      <c r="H66" s="1"/>
      <c r="I66" s="1"/>
      <c r="J66" s="1"/>
      <c r="K66" s="1"/>
      <c r="L66" s="1"/>
      <c r="M66" s="1"/>
      <c r="N66" s="1"/>
      <c r="O66" s="1"/>
      <c r="P66" s="1"/>
      <c r="Q66" s="1"/>
      <c r="R66" s="1"/>
      <c r="S66" s="1"/>
      <c r="T66" s="1"/>
      <c r="U66" s="1"/>
      <c r="V66" s="1"/>
      <c r="W66" s="1"/>
      <c r="X66" s="1"/>
      <c r="Y66" s="1"/>
      <c r="Z66" s="1"/>
    </row>
    <row r="67" spans="2:26">
      <c r="B67" s="116" t="s">
        <v>81</v>
      </c>
      <c r="C67" s="1"/>
      <c r="D67" s="1"/>
      <c r="E67" s="1"/>
      <c r="F67" s="1"/>
      <c r="G67" s="1"/>
      <c r="H67" s="1"/>
      <c r="I67" s="1"/>
      <c r="J67" s="1"/>
      <c r="K67" s="1"/>
      <c r="L67" s="1"/>
      <c r="M67" s="1"/>
      <c r="N67" s="1"/>
      <c r="O67" s="1"/>
      <c r="P67" s="1"/>
      <c r="Q67" s="1"/>
      <c r="R67" s="1"/>
      <c r="S67" s="1"/>
      <c r="T67" s="1"/>
      <c r="U67" s="1"/>
      <c r="V67" s="1"/>
      <c r="W67" s="1"/>
      <c r="X67" s="1"/>
      <c r="Y67" s="1"/>
      <c r="Z67" s="1"/>
    </row>
    <row r="68" spans="2:26">
      <c r="B68" s="116" t="s">
        <v>82</v>
      </c>
      <c r="C68" s="1"/>
      <c r="D68" s="1"/>
      <c r="E68" s="1"/>
      <c r="F68" s="1"/>
      <c r="G68" s="1"/>
      <c r="H68" s="1"/>
      <c r="I68" s="1"/>
      <c r="J68" s="1"/>
      <c r="K68" s="1"/>
      <c r="L68" s="1"/>
      <c r="M68" s="1"/>
      <c r="N68" s="1"/>
      <c r="O68" s="1"/>
      <c r="P68" s="1"/>
      <c r="Q68" s="1"/>
      <c r="R68" s="1"/>
      <c r="S68" s="1"/>
      <c r="T68" s="1"/>
      <c r="U68" s="1"/>
      <c r="V68" s="1"/>
      <c r="W68" s="1"/>
      <c r="X68" s="1"/>
      <c r="Y68" s="1"/>
      <c r="Z68" s="1"/>
    </row>
    <row r="69" spans="2:26">
      <c r="B69" s="116" t="s">
        <v>83</v>
      </c>
      <c r="C69" s="1"/>
      <c r="D69" s="1"/>
      <c r="E69" s="1"/>
      <c r="F69" s="1"/>
      <c r="G69" s="1"/>
      <c r="H69" s="1"/>
      <c r="I69" s="1"/>
      <c r="J69" s="1"/>
      <c r="K69" s="1"/>
      <c r="L69" s="1"/>
      <c r="M69" s="1"/>
      <c r="N69" s="1"/>
      <c r="O69" s="1"/>
      <c r="P69" s="1"/>
      <c r="Q69" s="1"/>
      <c r="R69" s="1"/>
      <c r="S69" s="1"/>
      <c r="T69" s="1"/>
      <c r="U69" s="1"/>
      <c r="V69" s="1"/>
      <c r="W69" s="1"/>
      <c r="X69" s="1"/>
      <c r="Y69" s="1"/>
      <c r="Z69" s="1"/>
    </row>
    <row r="70" spans="2:26">
      <c r="B70" s="116" t="s">
        <v>84</v>
      </c>
      <c r="C70" s="1"/>
      <c r="D70" s="1"/>
      <c r="E70" s="1"/>
      <c r="F70" s="1"/>
      <c r="G70" s="1"/>
      <c r="H70" s="1"/>
      <c r="I70" s="1"/>
      <c r="J70" s="1"/>
      <c r="K70" s="1"/>
      <c r="L70" s="1"/>
      <c r="M70" s="1"/>
      <c r="N70" s="1"/>
      <c r="O70" s="1"/>
      <c r="P70" s="1"/>
      <c r="Q70" s="1"/>
      <c r="R70" s="1"/>
      <c r="S70" s="1"/>
      <c r="T70" s="1"/>
      <c r="U70" s="1"/>
      <c r="V70" s="1"/>
      <c r="W70" s="1"/>
      <c r="X70" s="1"/>
      <c r="Y70" s="1"/>
      <c r="Z70" s="1"/>
    </row>
    <row r="71" spans="2:26">
      <c r="B71" s="116" t="s">
        <v>85</v>
      </c>
      <c r="C71" s="1"/>
      <c r="D71" s="1"/>
      <c r="E71" s="1"/>
      <c r="F71" s="1"/>
      <c r="G71" s="1"/>
      <c r="H71" s="1"/>
      <c r="I71" s="1"/>
      <c r="J71" s="1"/>
      <c r="K71" s="1"/>
      <c r="L71" s="1"/>
      <c r="M71" s="1"/>
      <c r="N71" s="1"/>
      <c r="O71" s="1"/>
      <c r="P71" s="1"/>
      <c r="Q71" s="1"/>
      <c r="R71" s="1"/>
      <c r="S71" s="1"/>
      <c r="T71" s="1"/>
      <c r="U71" s="1"/>
      <c r="V71" s="1"/>
      <c r="W71" s="1"/>
      <c r="X71" s="1"/>
      <c r="Y71" s="1"/>
      <c r="Z71" s="1"/>
    </row>
    <row r="72" spans="2:26">
      <c r="B72" s="116" t="s">
        <v>86</v>
      </c>
      <c r="C72" s="1"/>
      <c r="D72" s="1"/>
      <c r="E72" s="1"/>
      <c r="F72" s="1"/>
      <c r="G72" s="1"/>
      <c r="H72" s="1"/>
      <c r="I72" s="1"/>
      <c r="J72" s="1"/>
      <c r="K72" s="1"/>
      <c r="L72" s="1"/>
      <c r="M72" s="1"/>
      <c r="N72" s="1"/>
      <c r="O72" s="1"/>
      <c r="P72" s="1"/>
      <c r="Q72" s="1"/>
      <c r="R72" s="1"/>
      <c r="S72" s="1"/>
      <c r="T72" s="1"/>
      <c r="U72" s="1"/>
      <c r="V72" s="1"/>
      <c r="W72" s="1"/>
      <c r="X72" s="1"/>
      <c r="Y72" s="1"/>
      <c r="Z72" s="1"/>
    </row>
    <row r="73" spans="2:26">
      <c r="B73" s="116" t="s">
        <v>87</v>
      </c>
      <c r="C73" s="1"/>
      <c r="D73" s="1"/>
      <c r="E73" s="1"/>
      <c r="F73" s="1"/>
      <c r="G73" s="1"/>
      <c r="H73" s="1"/>
      <c r="I73" s="1"/>
      <c r="J73" s="1"/>
      <c r="K73" s="1"/>
      <c r="L73" s="1"/>
      <c r="M73" s="1"/>
      <c r="N73" s="1"/>
      <c r="O73" s="1"/>
      <c r="P73" s="1"/>
      <c r="Q73" s="1"/>
      <c r="R73" s="1"/>
      <c r="S73" s="1"/>
      <c r="T73" s="1"/>
      <c r="U73" s="1"/>
      <c r="V73" s="1"/>
      <c r="W73" s="1"/>
      <c r="X73" s="1"/>
      <c r="Y73" s="1"/>
      <c r="Z73" s="1"/>
    </row>
    <row r="74" spans="2:26">
      <c r="B74" s="116" t="s">
        <v>88</v>
      </c>
      <c r="C74" s="1"/>
      <c r="D74" s="1"/>
      <c r="E74" s="1"/>
      <c r="F74" s="1"/>
      <c r="G74" s="1"/>
      <c r="H74" s="1"/>
      <c r="I74" s="1"/>
      <c r="J74" s="1"/>
      <c r="K74" s="1"/>
      <c r="L74" s="1"/>
      <c r="M74" s="1"/>
      <c r="N74" s="1"/>
      <c r="O74" s="1"/>
      <c r="P74" s="1"/>
      <c r="Q74" s="1"/>
      <c r="R74" s="1"/>
      <c r="S74" s="1"/>
      <c r="T74" s="1"/>
      <c r="U74" s="1"/>
      <c r="V74" s="1"/>
      <c r="W74" s="1"/>
      <c r="X74" s="1"/>
      <c r="Y74" s="1"/>
      <c r="Z74" s="1"/>
    </row>
    <row r="75" spans="2:26">
      <c r="B75" s="116" t="s">
        <v>89</v>
      </c>
      <c r="C75" s="1"/>
      <c r="D75" s="1"/>
      <c r="E75" s="1"/>
      <c r="F75" s="1"/>
      <c r="G75" s="1"/>
      <c r="H75" s="1"/>
      <c r="I75" s="1"/>
      <c r="J75" s="1"/>
      <c r="K75" s="1"/>
      <c r="L75" s="1"/>
      <c r="M75" s="1"/>
      <c r="N75" s="1"/>
      <c r="O75" s="1"/>
      <c r="P75" s="1"/>
      <c r="Q75" s="1"/>
      <c r="R75" s="1"/>
      <c r="S75" s="1"/>
      <c r="T75" s="1"/>
      <c r="U75" s="1"/>
      <c r="V75" s="1"/>
      <c r="W75" s="1"/>
      <c r="X75" s="1"/>
      <c r="Y75" s="1"/>
      <c r="Z75" s="1"/>
    </row>
    <row r="76" spans="2:26">
      <c r="B76" s="116" t="s">
        <v>90</v>
      </c>
      <c r="C76" s="1"/>
      <c r="D76" s="1"/>
      <c r="E76" s="1"/>
      <c r="F76" s="1"/>
      <c r="G76" s="1"/>
      <c r="H76" s="1"/>
      <c r="I76" s="1"/>
      <c r="J76" s="1"/>
      <c r="K76" s="1"/>
      <c r="L76" s="1"/>
      <c r="M76" s="1"/>
      <c r="N76" s="1"/>
      <c r="O76" s="1"/>
      <c r="P76" s="1"/>
      <c r="Q76" s="1"/>
      <c r="R76" s="1"/>
      <c r="S76" s="1"/>
      <c r="T76" s="1"/>
      <c r="U76" s="1"/>
      <c r="V76" s="1"/>
      <c r="W76" s="1"/>
      <c r="X76" s="1"/>
      <c r="Y76" s="1"/>
      <c r="Z76" s="1"/>
    </row>
    <row r="77" spans="2:26">
      <c r="B77" s="116" t="s">
        <v>91</v>
      </c>
      <c r="C77" s="1"/>
      <c r="D77" s="1"/>
      <c r="E77" s="1"/>
      <c r="F77" s="1"/>
      <c r="G77" s="1"/>
      <c r="H77" s="1"/>
      <c r="I77" s="1"/>
      <c r="J77" s="1"/>
      <c r="K77" s="1"/>
      <c r="L77" s="1"/>
      <c r="M77" s="1"/>
      <c r="N77" s="1"/>
      <c r="O77" s="1"/>
      <c r="P77" s="1"/>
      <c r="Q77" s="1"/>
      <c r="R77" s="1"/>
      <c r="S77" s="1"/>
      <c r="T77" s="1"/>
      <c r="U77" s="1"/>
      <c r="V77" s="1"/>
      <c r="W77" s="1"/>
      <c r="X77" s="1"/>
      <c r="Y77" s="1"/>
      <c r="Z77" s="1"/>
    </row>
    <row r="78" spans="2:26">
      <c r="B78" s="116" t="s">
        <v>92</v>
      </c>
      <c r="C78" s="1"/>
      <c r="D78" s="1"/>
      <c r="E78" s="1"/>
      <c r="F78" s="1"/>
      <c r="G78" s="1"/>
      <c r="H78" s="1"/>
      <c r="I78" s="1"/>
      <c r="J78" s="1"/>
      <c r="K78" s="1"/>
      <c r="L78" s="1"/>
      <c r="M78" s="1"/>
      <c r="N78" s="1"/>
      <c r="O78" s="1"/>
      <c r="P78" s="1"/>
      <c r="Q78" s="1"/>
      <c r="R78" s="1"/>
      <c r="S78" s="1"/>
      <c r="T78" s="1"/>
      <c r="U78" s="1"/>
      <c r="V78" s="1"/>
      <c r="W78" s="1"/>
      <c r="X78" s="1"/>
      <c r="Y78" s="1"/>
      <c r="Z78" s="1"/>
    </row>
    <row r="79" spans="2:26">
      <c r="B79" s="116" t="s">
        <v>93</v>
      </c>
      <c r="C79" s="1"/>
      <c r="D79" s="1"/>
      <c r="E79" s="1"/>
      <c r="F79" s="1"/>
      <c r="G79" s="1"/>
      <c r="H79" s="1"/>
      <c r="I79" s="1"/>
      <c r="J79" s="1"/>
      <c r="K79" s="1"/>
      <c r="L79" s="1"/>
      <c r="M79" s="1"/>
      <c r="N79" s="1"/>
      <c r="O79" s="1"/>
      <c r="P79" s="1"/>
      <c r="Q79" s="1"/>
      <c r="R79" s="1"/>
      <c r="S79" s="1"/>
      <c r="T79" s="1"/>
      <c r="U79" s="1"/>
      <c r="V79" s="1"/>
      <c r="W79" s="1"/>
      <c r="X79" s="1"/>
      <c r="Y79" s="1"/>
      <c r="Z79" s="1"/>
    </row>
    <row r="80" spans="2:26">
      <c r="B80" s="116" t="s">
        <v>94</v>
      </c>
      <c r="C80" s="1"/>
      <c r="D80" s="1"/>
      <c r="E80" s="1"/>
      <c r="F80" s="1"/>
      <c r="G80" s="1"/>
      <c r="H80" s="1"/>
      <c r="I80" s="1"/>
      <c r="J80" s="1"/>
      <c r="K80" s="1"/>
      <c r="L80" s="1"/>
      <c r="M80" s="1"/>
      <c r="N80" s="1"/>
      <c r="O80" s="1"/>
      <c r="P80" s="1"/>
      <c r="Q80" s="1"/>
      <c r="R80" s="1"/>
      <c r="S80" s="1"/>
      <c r="T80" s="1"/>
      <c r="U80" s="1"/>
      <c r="V80" s="1"/>
      <c r="W80" s="1"/>
      <c r="X80" s="1"/>
      <c r="Y80" s="1"/>
      <c r="Z80" s="1"/>
    </row>
    <row r="81" spans="2:26">
      <c r="B81" s="116" t="s">
        <v>95</v>
      </c>
      <c r="C81" s="1"/>
      <c r="D81" s="1"/>
      <c r="E81" s="1"/>
      <c r="F81" s="1"/>
      <c r="G81" s="1"/>
      <c r="H81" s="1"/>
      <c r="I81" s="1"/>
      <c r="J81" s="1"/>
      <c r="K81" s="1"/>
      <c r="L81" s="1"/>
      <c r="M81" s="1"/>
      <c r="N81" s="1"/>
      <c r="O81" s="1"/>
      <c r="P81" s="1"/>
      <c r="Q81" s="1"/>
      <c r="R81" s="1"/>
      <c r="S81" s="1"/>
      <c r="T81" s="1"/>
      <c r="U81" s="1"/>
      <c r="V81" s="1"/>
      <c r="W81" s="1"/>
      <c r="X81" s="1"/>
      <c r="Y81" s="1"/>
      <c r="Z81" s="1"/>
    </row>
    <row r="82" spans="2:26">
      <c r="B82" s="116" t="s">
        <v>96</v>
      </c>
      <c r="C82" s="1"/>
      <c r="D82" s="1"/>
      <c r="E82" s="1"/>
      <c r="F82" s="1"/>
      <c r="G82" s="1"/>
      <c r="H82" s="1"/>
      <c r="I82" s="1"/>
      <c r="J82" s="1"/>
      <c r="K82" s="1"/>
      <c r="L82" s="1"/>
      <c r="M82" s="1"/>
      <c r="N82" s="1"/>
      <c r="O82" s="1"/>
      <c r="P82" s="1"/>
      <c r="Q82" s="1"/>
      <c r="R82" s="1"/>
      <c r="S82" s="1"/>
      <c r="T82" s="1"/>
      <c r="U82" s="1"/>
      <c r="V82" s="1"/>
      <c r="W82" s="1"/>
      <c r="X82" s="1"/>
      <c r="Y82" s="1"/>
      <c r="Z82" s="1"/>
    </row>
    <row r="83" spans="2:26">
      <c r="B83" s="116" t="s">
        <v>97</v>
      </c>
      <c r="C83" s="1"/>
      <c r="D83" s="1"/>
      <c r="E83" s="1"/>
      <c r="F83" s="1"/>
      <c r="G83" s="1"/>
      <c r="H83" s="1"/>
      <c r="I83" s="1"/>
      <c r="J83" s="1"/>
      <c r="K83" s="1"/>
      <c r="L83" s="1"/>
      <c r="M83" s="1"/>
      <c r="N83" s="1"/>
      <c r="O83" s="1"/>
      <c r="P83" s="1"/>
      <c r="Q83" s="1"/>
      <c r="R83" s="1"/>
      <c r="S83" s="1"/>
      <c r="T83" s="1"/>
      <c r="U83" s="1"/>
      <c r="V83" s="1"/>
      <c r="W83" s="1"/>
      <c r="X83" s="1"/>
      <c r="Y83" s="1"/>
      <c r="Z83" s="1"/>
    </row>
    <row r="84" spans="2:26">
      <c r="B84" s="116" t="s">
        <v>98</v>
      </c>
      <c r="C84" s="1"/>
      <c r="D84" s="1"/>
      <c r="E84" s="1"/>
      <c r="F84" s="1"/>
      <c r="G84" s="1"/>
      <c r="H84" s="1"/>
      <c r="I84" s="1"/>
      <c r="J84" s="1"/>
      <c r="K84" s="1"/>
      <c r="L84" s="1"/>
      <c r="M84" s="1"/>
      <c r="N84" s="1"/>
      <c r="O84" s="1"/>
      <c r="P84" s="1"/>
      <c r="Q84" s="1"/>
      <c r="R84" s="1"/>
      <c r="S84" s="1"/>
      <c r="T84" s="1"/>
      <c r="U84" s="1"/>
      <c r="V84" s="1"/>
      <c r="W84" s="1"/>
      <c r="X84" s="1"/>
      <c r="Y84" s="1"/>
      <c r="Z84" s="1"/>
    </row>
    <row r="85" spans="2:26">
      <c r="B85" s="116" t="s">
        <v>99</v>
      </c>
      <c r="C85" s="1"/>
      <c r="D85" s="1"/>
      <c r="E85" s="1"/>
      <c r="F85" s="1"/>
      <c r="G85" s="1"/>
      <c r="H85" s="1"/>
      <c r="I85" s="1"/>
      <c r="J85" s="1"/>
      <c r="K85" s="1"/>
      <c r="L85" s="1"/>
      <c r="M85" s="1"/>
      <c r="N85" s="1"/>
      <c r="O85" s="1"/>
      <c r="P85" s="1"/>
      <c r="Q85" s="1"/>
      <c r="R85" s="1"/>
      <c r="S85" s="1"/>
      <c r="T85" s="1"/>
      <c r="U85" s="1"/>
      <c r="V85" s="1"/>
      <c r="W85" s="1"/>
      <c r="X85" s="1"/>
      <c r="Y85" s="1"/>
      <c r="Z85" s="1"/>
    </row>
    <row r="86" spans="2:26">
      <c r="B86" s="116" t="s">
        <v>100</v>
      </c>
      <c r="C86" s="1"/>
      <c r="D86" s="1"/>
      <c r="E86" s="1"/>
      <c r="F86" s="1"/>
      <c r="G86" s="1"/>
      <c r="H86" s="1"/>
      <c r="I86" s="1"/>
      <c r="J86" s="1"/>
      <c r="K86" s="1"/>
      <c r="L86" s="1"/>
      <c r="M86" s="1"/>
      <c r="N86" s="1"/>
      <c r="O86" s="1"/>
      <c r="P86" s="1"/>
      <c r="Q86" s="1"/>
      <c r="R86" s="1"/>
      <c r="S86" s="1"/>
      <c r="T86" s="1"/>
      <c r="U86" s="1"/>
      <c r="V86" s="1"/>
      <c r="W86" s="1"/>
      <c r="X86" s="1"/>
      <c r="Y86" s="1"/>
      <c r="Z86" s="1"/>
    </row>
    <row r="87" spans="2:26">
      <c r="B87" s="116" t="s">
        <v>101</v>
      </c>
      <c r="C87" s="1"/>
      <c r="D87" s="1"/>
      <c r="E87" s="1"/>
      <c r="F87" s="1"/>
      <c r="G87" s="1"/>
      <c r="H87" s="1"/>
      <c r="I87" s="1"/>
      <c r="J87" s="1"/>
      <c r="K87" s="1"/>
      <c r="L87" s="1"/>
      <c r="M87" s="1"/>
      <c r="N87" s="1"/>
      <c r="O87" s="1"/>
      <c r="P87" s="1"/>
      <c r="Q87" s="1"/>
      <c r="R87" s="1"/>
      <c r="S87" s="1"/>
      <c r="T87" s="1"/>
      <c r="U87" s="1"/>
      <c r="V87" s="1"/>
      <c r="W87" s="1"/>
      <c r="X87" s="1"/>
      <c r="Y87" s="1"/>
      <c r="Z87" s="1"/>
    </row>
    <row r="88" spans="2:26">
      <c r="B88" s="116" t="s">
        <v>102</v>
      </c>
      <c r="C88" s="1"/>
      <c r="D88" s="1"/>
      <c r="E88" s="1"/>
      <c r="F88" s="1"/>
      <c r="G88" s="1"/>
      <c r="H88" s="1"/>
      <c r="I88" s="1"/>
      <c r="J88" s="1"/>
      <c r="K88" s="1"/>
      <c r="L88" s="1"/>
      <c r="M88" s="1"/>
      <c r="N88" s="1"/>
      <c r="O88" s="1"/>
      <c r="P88" s="1"/>
      <c r="Q88" s="1"/>
      <c r="R88" s="1"/>
      <c r="S88" s="1"/>
      <c r="T88" s="1"/>
      <c r="U88" s="1"/>
      <c r="V88" s="1"/>
      <c r="W88" s="1"/>
      <c r="X88" s="1"/>
      <c r="Y88" s="1"/>
      <c r="Z88" s="1"/>
    </row>
    <row r="89" spans="2:26">
      <c r="B89" s="116" t="s">
        <v>103</v>
      </c>
      <c r="C89" s="1"/>
      <c r="D89" s="1"/>
      <c r="E89" s="1"/>
      <c r="F89" s="1"/>
      <c r="G89" s="1"/>
      <c r="H89" s="1"/>
      <c r="I89" s="1"/>
      <c r="J89" s="1"/>
      <c r="K89" s="1"/>
      <c r="L89" s="1"/>
      <c r="M89" s="1"/>
      <c r="N89" s="1"/>
      <c r="O89" s="1"/>
      <c r="P89" s="1"/>
      <c r="Q89" s="1"/>
      <c r="R89" s="1"/>
      <c r="S89" s="1"/>
      <c r="T89" s="1"/>
      <c r="U89" s="1"/>
      <c r="V89" s="1"/>
      <c r="W89" s="1"/>
      <c r="X89" s="1"/>
      <c r="Y89" s="1"/>
      <c r="Z89" s="1"/>
    </row>
    <row r="90" spans="2:26">
      <c r="B90" s="116" t="s">
        <v>104</v>
      </c>
      <c r="C90" s="1"/>
      <c r="D90" s="1"/>
      <c r="E90" s="1"/>
      <c r="F90" s="1"/>
      <c r="G90" s="1"/>
      <c r="H90" s="1"/>
      <c r="I90" s="1"/>
      <c r="J90" s="1"/>
      <c r="K90" s="1"/>
      <c r="L90" s="1"/>
      <c r="M90" s="1"/>
      <c r="N90" s="1"/>
      <c r="O90" s="1"/>
      <c r="P90" s="1"/>
      <c r="Q90" s="1"/>
      <c r="R90" s="1"/>
      <c r="S90" s="1"/>
      <c r="T90" s="1"/>
      <c r="U90" s="1"/>
      <c r="V90" s="1"/>
      <c r="W90" s="1"/>
      <c r="X90" s="1"/>
      <c r="Y90" s="1"/>
      <c r="Z90" s="1"/>
    </row>
    <row r="91" spans="2:26">
      <c r="B91" s="116" t="s">
        <v>105</v>
      </c>
      <c r="C91" s="1"/>
      <c r="D91" s="1"/>
      <c r="E91" s="1"/>
      <c r="F91" s="1"/>
      <c r="G91" s="1"/>
      <c r="H91" s="1"/>
      <c r="I91" s="1"/>
      <c r="J91" s="1"/>
      <c r="K91" s="1"/>
      <c r="L91" s="1"/>
      <c r="M91" s="1"/>
      <c r="N91" s="1"/>
      <c r="O91" s="1"/>
      <c r="Q91" s="1"/>
      <c r="R91" s="1"/>
      <c r="S91" s="1"/>
      <c r="T91" s="1"/>
      <c r="U91" s="1"/>
      <c r="V91" s="1"/>
      <c r="W91" s="1"/>
      <c r="X91" s="1"/>
      <c r="Y91" s="1"/>
      <c r="Z91" s="1"/>
    </row>
  </sheetData>
  <sheetProtection algorithmName="SHA-512" hashValue="yIYNpE7DM5fvBTfFZdlMCdj7qluUkq8TgLZvxnU6khroYnTuxACPXn9/xcqh1RDGDxgJFfuEEP18phXLZ8Ajlw==" saltValue="aczVICOOsAxUWmV82BOVOg=="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CFC4FC04726064999559880726959AE" ma:contentTypeVersion="6" ma:contentTypeDescription="Create a new document." ma:contentTypeScope="" ma:versionID="d6b678d7ea55ef5b652586f39d3ff56d">
  <xsd:schema xmlns:xsd="http://www.w3.org/2001/XMLSchema" xmlns:xs="http://www.w3.org/2001/XMLSchema" xmlns:p="http://schemas.microsoft.com/office/2006/metadata/properties" xmlns:ns2="6f551702-e4c0-4ee3-977d-aa33fbf9f823" targetNamespace="http://schemas.microsoft.com/office/2006/metadata/properties" ma:root="true" ma:fieldsID="8d2b3f6f6f866937a142aa4ac2b52d25" ns2:_="">
    <xsd:import namespace="6f551702-e4c0-4ee3-977d-aa33fbf9f82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551702-e4c0-4ee3-977d-aa33fbf9f8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34AF35-6A5E-42EF-97BB-7CC2DCCC5BFB}">
  <ds:schemaRefs>
    <ds:schemaRef ds:uri="http://purl.org/dc/terms/"/>
    <ds:schemaRef ds:uri="http://schemas.microsoft.com/office/2006/documentManagement/types"/>
    <ds:schemaRef ds:uri="6f551702-e4c0-4ee3-977d-aa33fbf9f823"/>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68E3D6A-B5C6-479D-9812-384C48B5F1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551702-e4c0-4ee3-977d-aa33fbf9f8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1FB436-3AD2-42F0-B977-61A116DA89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Rangos con nombre</vt:lpstr>
      </vt:variant>
      <vt:variant>
        <vt:i4>16</vt:i4>
      </vt:variant>
    </vt:vector>
  </HeadingPairs>
  <TitlesOfParts>
    <vt:vector size="19" baseType="lpstr">
      <vt:lpstr>Indice</vt:lpstr>
      <vt:lpstr>1. EstructuraCIIU4-PobOcupada</vt:lpstr>
      <vt:lpstr>2. Visor de datos</vt:lpstr>
      <vt:lpstr>Admon</vt:lpstr>
      <vt:lpstr>Agricultura</vt:lpstr>
      <vt:lpstr>Alojamiento</vt:lpstr>
      <vt:lpstr>Artes</vt:lpstr>
      <vt:lpstr>Comercio</vt:lpstr>
      <vt:lpstr>Construccion</vt:lpstr>
      <vt:lpstr>financiera</vt:lpstr>
      <vt:lpstr>gas</vt:lpstr>
      <vt:lpstr>informacion</vt:lpstr>
      <vt:lpstr>inmobiliaria</vt:lpstr>
      <vt:lpstr>manufactura</vt:lpstr>
      <vt:lpstr>minas</vt:lpstr>
      <vt:lpstr>mun</vt:lpstr>
      <vt:lpstr>muni</vt:lpstr>
      <vt:lpstr>profesionales</vt:lpstr>
      <vt:lpstr>Transporte</vt:lpstr>
    </vt:vector>
  </TitlesOfParts>
  <Manager>DIMCE</Manager>
  <Company>DANE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Estructura y visor CIIU4-2019</dc:title>
  <dc:subject/>
  <dc:creator>Oscar Castellanos ,Claudia Cely</dc:creator>
  <cp:keywords/>
  <dc:description/>
  <cp:lastModifiedBy>Oscar Augusto Castellanos Ospina</cp:lastModifiedBy>
  <cp:revision/>
  <dcterms:created xsi:type="dcterms:W3CDTF">2020-03-25T22:08:02Z</dcterms:created>
  <dcterms:modified xsi:type="dcterms:W3CDTF">2020-04-08T23:48:42Z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ee30b674-9d4a-4a75-81da-02d18537ea97</vt:lpwstr>
  </property>
  <property fmtid="{D5CDD505-2E9C-101B-9397-08002B2CF9AE}" pid="3" name="ContentTypeId">
    <vt:lpwstr>0x0101008CFC4FC04726064999559880726959AE</vt:lpwstr>
  </property>
</Properties>
</file>