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https://eafit.sharepoint.com/sites/territorios/Projects/2025_Intervencion_Cuidado_IDB/cuidado-rural/data/inputs/"/>
    </mc:Choice>
  </mc:AlternateContent>
  <xr:revisionPtr revIDLastSave="318" documentId="8_{022658C1-BCAA-40C4-B584-B8C509ABC35F}" xr6:coauthVersionLast="47" xr6:coauthVersionMax="47" xr10:uidLastSave="{A8C0DF9C-3330-F34F-A94D-661C3D289066}"/>
  <bookViews>
    <workbookView xWindow="6160" yWindow="1760" windowWidth="35860" windowHeight="20240" activeTab="1" xr2:uid="{00000000-000D-0000-FFFF-FFFF00000000}"/>
    <workbookView xWindow="28020" yWindow="3580" windowWidth="26440" windowHeight="15440" activeTab="3" xr2:uid="{B515ADB3-F9B0-7241-9D74-A88FDC5B1C70}"/>
  </bookViews>
  <sheets>
    <sheet name="Resumen muestra" sheetId="1" r:id="rId1"/>
    <sheet name="muestra con datos contactos" sheetId="2" r:id="rId2"/>
    <sheet name="Hoja adicional Luisa" sheetId="4" r:id="rId3"/>
    <sheet name="Tabla Municipios" sheetId="3" r:id="rId4"/>
  </sheets>
  <externalReferences>
    <externalReference r:id="rId5"/>
    <externalReference r:id="rId6"/>
  </externalReferences>
  <definedNames>
    <definedName name="_xlnm._FilterDatabase" localSheetId="1" hidden="1">'muestra con datos contactos'!$A$1:$AV$145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 i="1" l="1"/>
  <c r="H2" i="3"/>
  <c r="I7" i="4"/>
  <c r="K23" i="1"/>
  <c r="J23" i="1"/>
  <c r="I23" i="1"/>
  <c r="E23" i="1"/>
  <c r="D23" i="1"/>
  <c r="C23" i="1"/>
  <c r="Q22" i="1"/>
  <c r="P22" i="1"/>
  <c r="L22" i="1"/>
  <c r="F22" i="1"/>
  <c r="P21" i="1"/>
  <c r="O21" i="1"/>
  <c r="R21" i="1" s="1"/>
  <c r="L21" i="1"/>
  <c r="F21" i="1"/>
  <c r="Q19" i="1"/>
  <c r="P19" i="1"/>
  <c r="O19" i="1"/>
  <c r="L19" i="1"/>
  <c r="F19" i="1"/>
  <c r="K18" i="1"/>
  <c r="J18" i="1"/>
  <c r="I18" i="1"/>
  <c r="E18" i="1"/>
  <c r="Q18" i="1" s="1"/>
  <c r="D18" i="1"/>
  <c r="P18" i="1" s="1"/>
  <c r="C18" i="1"/>
  <c r="O18" i="1" s="1"/>
  <c r="Q16" i="1"/>
  <c r="P16" i="1"/>
  <c r="O16" i="1"/>
  <c r="R16" i="1" s="1"/>
  <c r="L16" i="1"/>
  <c r="F16" i="1"/>
  <c r="Q15" i="1"/>
  <c r="O15" i="1"/>
  <c r="R15" i="1" s="1"/>
  <c r="L15" i="1"/>
  <c r="F15" i="1"/>
  <c r="Q14" i="1"/>
  <c r="O14" i="1"/>
  <c r="R14" i="1" s="1"/>
  <c r="R18" i="1" s="1"/>
  <c r="L14" i="1"/>
  <c r="L18" i="1" s="1"/>
  <c r="F14" i="1"/>
  <c r="K13" i="1"/>
  <c r="J13" i="1"/>
  <c r="I13" i="1"/>
  <c r="E13" i="1"/>
  <c r="Q13" i="1" s="1"/>
  <c r="D13" i="1"/>
  <c r="P13" i="1" s="1"/>
  <c r="C13" i="1"/>
  <c r="O13" i="1" s="1"/>
  <c r="Q12" i="1"/>
  <c r="P12" i="1"/>
  <c r="O12" i="1"/>
  <c r="L12" i="1"/>
  <c r="F12" i="1"/>
  <c r="Q11" i="1"/>
  <c r="O11" i="1"/>
  <c r="L11" i="1"/>
  <c r="F11" i="1"/>
  <c r="Y10" i="1"/>
  <c r="X10" i="1"/>
  <c r="U10" i="1"/>
  <c r="V10" i="1" s="1"/>
  <c r="W10" i="1" s="1"/>
  <c r="Y9" i="1"/>
  <c r="X9" i="1"/>
  <c r="U9" i="1"/>
  <c r="V9" i="1" s="1"/>
  <c r="W9" i="1" s="1"/>
  <c r="Q9" i="1"/>
  <c r="P9" i="1"/>
  <c r="R9" i="1" s="1"/>
  <c r="L9" i="1"/>
  <c r="F9" i="1"/>
  <c r="Y8" i="1"/>
  <c r="X8" i="1"/>
  <c r="Z8" i="1" s="1"/>
  <c r="V8" i="1"/>
  <c r="W8" i="1" s="1"/>
  <c r="Y7" i="1"/>
  <c r="X7" i="1"/>
  <c r="Z7" i="1" s="1"/>
  <c r="U7" i="1"/>
  <c r="V7" i="1" s="1"/>
  <c r="W7" i="1" s="1"/>
  <c r="K7" i="1"/>
  <c r="K24" i="1" s="1"/>
  <c r="J7" i="1"/>
  <c r="I7" i="1"/>
  <c r="I24" i="1" s="1"/>
  <c r="E7" i="1"/>
  <c r="Q7" i="1" s="1"/>
  <c r="D7" i="1"/>
  <c r="P7" i="1" s="1"/>
  <c r="C7" i="1"/>
  <c r="O7" i="1" s="1"/>
  <c r="Y6" i="1"/>
  <c r="X6" i="1"/>
  <c r="Z6" i="1" s="1"/>
  <c r="U6" i="1"/>
  <c r="V6" i="1" s="1"/>
  <c r="W6" i="1" s="1"/>
  <c r="Q6" i="1"/>
  <c r="P6" i="1"/>
  <c r="R6" i="1" s="1"/>
  <c r="L6" i="1"/>
  <c r="F6" i="1"/>
  <c r="Y5" i="1"/>
  <c r="X5" i="1"/>
  <c r="Z5" i="1" s="1"/>
  <c r="U5" i="1"/>
  <c r="V5" i="1" s="1"/>
  <c r="W5" i="1" s="1"/>
  <c r="Q5" i="1"/>
  <c r="O5" i="1"/>
  <c r="R5" i="1" s="1"/>
  <c r="L5" i="1"/>
  <c r="F5" i="1"/>
  <c r="Y4" i="1"/>
  <c r="X4" i="1"/>
  <c r="Z4" i="1" s="1"/>
  <c r="U4" i="1"/>
  <c r="V4" i="1" s="1"/>
  <c r="W4" i="1" s="1"/>
  <c r="Q4" i="1"/>
  <c r="P4" i="1"/>
  <c r="O4" i="1"/>
  <c r="L4" i="1"/>
  <c r="F4" i="1"/>
  <c r="J62" i="2"/>
  <c r="J131" i="2"/>
  <c r="J145" i="2"/>
  <c r="J144" i="2"/>
  <c r="J74" i="2"/>
  <c r="J73" i="2"/>
  <c r="J143" i="2"/>
  <c r="J139" i="2"/>
  <c r="J138" i="2"/>
  <c r="J88" i="2"/>
  <c r="J61" i="2"/>
  <c r="J60" i="2"/>
  <c r="J59" i="2"/>
  <c r="J137" i="2"/>
  <c r="J72" i="2"/>
  <c r="J71" i="2"/>
  <c r="J136" i="2"/>
  <c r="J70" i="2"/>
  <c r="L69" i="2"/>
  <c r="J69" i="2"/>
  <c r="L68" i="2"/>
  <c r="J68" i="2"/>
  <c r="N135" i="2"/>
  <c r="L135" i="2"/>
  <c r="J135" i="2"/>
  <c r="J67" i="2"/>
  <c r="J66" i="2"/>
  <c r="J65" i="2"/>
  <c r="J64" i="2"/>
  <c r="J134" i="2"/>
  <c r="L63" i="2"/>
  <c r="J63" i="2"/>
  <c r="J133" i="2"/>
  <c r="J132" i="2"/>
  <c r="J58" i="2"/>
  <c r="J57" i="2"/>
  <c r="J87" i="2"/>
  <c r="J56" i="2"/>
  <c r="J55" i="2"/>
  <c r="L54" i="2"/>
  <c r="J54" i="2"/>
  <c r="J130" i="2"/>
  <c r="L23" i="2"/>
  <c r="J23" i="2"/>
  <c r="N22" i="2"/>
  <c r="L22" i="2"/>
  <c r="J22" i="2"/>
  <c r="J21" i="2"/>
  <c r="J19" i="2"/>
  <c r="N77" i="2"/>
  <c r="L77" i="2"/>
  <c r="J77" i="2"/>
  <c r="N95" i="2"/>
  <c r="L95" i="2"/>
  <c r="J95" i="2"/>
  <c r="J15" i="2"/>
  <c r="J93" i="2"/>
  <c r="J16" i="2"/>
  <c r="J76" i="2"/>
  <c r="J14" i="2"/>
  <c r="J6" i="2"/>
  <c r="J92" i="2"/>
  <c r="J75" i="2"/>
  <c r="J10" i="2"/>
  <c r="J9" i="2"/>
  <c r="N12" i="2"/>
  <c r="L12" i="2"/>
  <c r="J12" i="2"/>
  <c r="J89" i="2"/>
  <c r="J8" i="2"/>
  <c r="J7" i="2"/>
  <c r="J2" i="2"/>
  <c r="J11" i="2"/>
  <c r="J36" i="2"/>
  <c r="J83" i="2"/>
  <c r="J35" i="2"/>
  <c r="J34" i="2"/>
  <c r="J107" i="2"/>
  <c r="J33" i="2"/>
  <c r="J106" i="2"/>
  <c r="J105" i="2"/>
  <c r="J104" i="2"/>
  <c r="J82" i="2"/>
  <c r="J81" i="2"/>
  <c r="J80" i="2"/>
  <c r="J103" i="2"/>
  <c r="N32" i="2"/>
  <c r="L32" i="2"/>
  <c r="J32" i="2"/>
  <c r="N79" i="2"/>
  <c r="L79" i="2"/>
  <c r="J79" i="2"/>
  <c r="J124" i="2"/>
  <c r="J123" i="2"/>
  <c r="J122" i="2"/>
  <c r="J120" i="2"/>
  <c r="J119" i="2"/>
  <c r="J118" i="2"/>
  <c r="J50" i="2"/>
  <c r="J102" i="2"/>
  <c r="J29" i="2"/>
  <c r="J101" i="2"/>
  <c r="J31" i="2"/>
  <c r="J100" i="2"/>
  <c r="J30" i="2"/>
  <c r="J99" i="2"/>
  <c r="J47" i="2"/>
  <c r="J46" i="2"/>
  <c r="J116" i="2"/>
  <c r="J86" i="2"/>
  <c r="L85" i="2"/>
  <c r="J85" i="2"/>
  <c r="J115" i="2"/>
  <c r="J114" i="2"/>
  <c r="J45" i="2"/>
  <c r="L113" i="2"/>
  <c r="J113" i="2"/>
  <c r="J44" i="2"/>
  <c r="J112" i="2"/>
  <c r="J43" i="2"/>
  <c r="J42" i="2"/>
  <c r="J111" i="2"/>
  <c r="J40" i="2"/>
  <c r="L41" i="2"/>
  <c r="J41" i="2"/>
  <c r="J28" i="2"/>
  <c r="J98" i="2"/>
  <c r="N78" i="2"/>
  <c r="L78" i="2"/>
  <c r="J78" i="2"/>
  <c r="J27" i="2"/>
  <c r="J26" i="2"/>
  <c r="J25" i="2"/>
  <c r="N97" i="2"/>
  <c r="L97" i="2"/>
  <c r="J97" i="2"/>
  <c r="J24" i="2"/>
  <c r="N96" i="2"/>
  <c r="L96" i="2"/>
  <c r="J96" i="2"/>
  <c r="R4" i="1" l="1"/>
  <c r="F13" i="1"/>
  <c r="O23" i="1"/>
  <c r="J24" i="1"/>
  <c r="Z9" i="1"/>
  <c r="R11" i="1"/>
  <c r="P23" i="1"/>
  <c r="E24" i="1"/>
  <c r="L13" i="1"/>
  <c r="F18" i="1"/>
  <c r="F23" i="1"/>
  <c r="F7" i="1"/>
  <c r="Z10" i="1"/>
  <c r="L23" i="1"/>
  <c r="L7" i="1"/>
  <c r="R12" i="1"/>
  <c r="R13" i="1" s="1"/>
  <c r="R19" i="1"/>
  <c r="R22" i="1"/>
  <c r="R7" i="1"/>
  <c r="Q24" i="1"/>
  <c r="Q23" i="1"/>
  <c r="C24" i="1"/>
  <c r="O24" i="1" s="1"/>
  <c r="D24" i="1"/>
  <c r="P24" i="1" s="1"/>
  <c r="R23" i="1" l="1"/>
  <c r="R24" i="1" s="1"/>
  <c r="F24" i="1"/>
  <c r="L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Yady Marcela Barrero Amortegui</author>
    <author>REViewer</author>
  </authors>
  <commentList>
    <comment ref="AB11" authorId="0" shapeId="0" xr:uid="{00000000-0006-0000-0100-000001000000}">
      <text>
        <r>
          <rPr>
            <b/>
            <sz val="9"/>
            <color indexed="81"/>
            <rFont val="Tahoma"/>
            <family val="2"/>
          </rPr>
          <t>Yady Marcela Barrero Amortegui:</t>
        </r>
        <r>
          <rPr>
            <sz val="9"/>
            <color indexed="81"/>
            <rFont val="Tahoma"/>
            <family val="2"/>
          </rPr>
          <t xml:space="preserve">
El informe no reporta nombre del lider del proyecto</t>
        </r>
      </text>
    </comment>
    <comment ref="I29" authorId="1" shapeId="0" xr:uid="{00000000-0006-0000-0100-000002000000}">
      <text>
        <r>
          <rPr>
            <b/>
            <sz val="9"/>
            <color indexed="81"/>
            <rFont val="Tahoma"/>
            <family val="2"/>
          </rPr>
          <t>REViewer:</t>
        </r>
        <r>
          <rPr>
            <sz val="9"/>
            <color indexed="81"/>
            <rFont val="Tahoma"/>
            <family val="2"/>
          </rPr>
          <t xml:space="preserve">
Antes decia Santa Rosa, pero en realidad es en Morales
</t>
        </r>
      </text>
    </comment>
    <comment ref="G62" authorId="0" shapeId="0" xr:uid="{00000000-0006-0000-0100-000003000000}">
      <text>
        <r>
          <rPr>
            <b/>
            <sz val="9"/>
            <color indexed="81"/>
            <rFont val="Tahoma"/>
            <family val="2"/>
          </rPr>
          <t>Yady Marcela Barrero Amortegui:</t>
        </r>
        <r>
          <rPr>
            <sz val="9"/>
            <color indexed="81"/>
            <rFont val="Tahoma"/>
            <family val="2"/>
          </rPr>
          <t xml:space="preserve">
No es Alto Patía </t>
        </r>
      </text>
    </comment>
    <comment ref="G131" authorId="0" shapeId="0" xr:uid="{00000000-0006-0000-0100-000004000000}">
      <text>
        <r>
          <rPr>
            <b/>
            <sz val="9"/>
            <color rgb="FF000000"/>
            <rFont val="Tahoma"/>
            <family val="2"/>
          </rPr>
          <t>Yady Marcela Barrero Amortegui:</t>
        </r>
        <r>
          <rPr>
            <sz val="9"/>
            <color rgb="FF000000"/>
            <rFont val="Tahoma"/>
            <family val="2"/>
          </rPr>
          <t xml:space="preserve">
</t>
        </r>
        <r>
          <rPr>
            <sz val="9"/>
            <color rgb="FF000000"/>
            <rFont val="Tahoma"/>
            <family val="2"/>
          </rPr>
          <t xml:space="preserve">No es Alto Patía </t>
        </r>
      </text>
    </comment>
    <comment ref="G133" authorId="0" shapeId="0" xr:uid="{00000000-0006-0000-0100-000005000000}">
      <text>
        <r>
          <rPr>
            <b/>
            <sz val="9"/>
            <color indexed="81"/>
            <rFont val="Tahoma"/>
            <family val="2"/>
          </rPr>
          <t>Yady Marcela Barrero Amortegui:</t>
        </r>
        <r>
          <rPr>
            <sz val="9"/>
            <color indexed="81"/>
            <rFont val="Tahoma"/>
            <family val="2"/>
          </rPr>
          <t xml:space="preserve">
No es Pacífico Medio</t>
        </r>
      </text>
    </comment>
    <comment ref="P138" authorId="0" shapeId="0" xr:uid="{00000000-0006-0000-0100-000006000000}">
      <text>
        <r>
          <rPr>
            <b/>
            <sz val="9"/>
            <color indexed="81"/>
            <rFont val="Tahoma"/>
            <family val="2"/>
          </rPr>
          <t>Yady Marcela Barrero Amortegui:</t>
        </r>
        <r>
          <rPr>
            <sz val="9"/>
            <color indexed="81"/>
            <rFont val="Tahoma"/>
            <family val="2"/>
          </rPr>
          <t xml:space="preserve">
Este es el objetivo. El título del proyecto es "Modelo de agro negocios sostenibles para cacao en Buenaventura"
</t>
        </r>
      </text>
    </comment>
  </commentList>
</comments>
</file>

<file path=xl/sharedStrings.xml><?xml version="1.0" encoding="utf-8"?>
<sst xmlns="http://schemas.openxmlformats.org/spreadsheetml/2006/main" count="6310" uniqueCount="4051">
  <si>
    <t>Macrozona</t>
  </si>
  <si>
    <t>Subregión</t>
  </si>
  <si>
    <t>ENCUESTADOS AJUSTADO</t>
  </si>
  <si>
    <t>PROYECTOS AJUSTADOS</t>
  </si>
  <si>
    <t>BENEFICIARIOS POR PROYECTO</t>
  </si>
  <si>
    <t>Poder</t>
  </si>
  <si>
    <t>CONTROL</t>
  </si>
  <si>
    <t>FASE 1</t>
  </si>
  <si>
    <t>FASE 2</t>
  </si>
  <si>
    <t>Total</t>
  </si>
  <si>
    <t>MDE</t>
  </si>
  <si>
    <t>RCT (T+C)</t>
  </si>
  <si>
    <t>Corrección 1</t>
  </si>
  <si>
    <t>Corrección Soporte común 2</t>
  </si>
  <si>
    <t>Controles fin</t>
  </si>
  <si>
    <t>Tratados fin</t>
  </si>
  <si>
    <t>Muestra fin</t>
  </si>
  <si>
    <t>AMAZONÍA</t>
  </si>
  <si>
    <t>CUENCA DEL CAGUÁN Y PIEDEMONTE CAQUETEÑO</t>
  </si>
  <si>
    <t>MACARENA - GUAVIARE</t>
  </si>
  <si>
    <t>PUTUMAYO</t>
  </si>
  <si>
    <t>ANDINA</t>
  </si>
  <si>
    <t>ARAUCA</t>
  </si>
  <si>
    <t>BAJO CAUCA Y NORDESTE ANTIOQUENO</t>
  </si>
  <si>
    <t>CATATUMBO</t>
  </si>
  <si>
    <t>SUR DE BOLÍVAR</t>
  </si>
  <si>
    <t>SUR DEL TOLIMA</t>
  </si>
  <si>
    <t>CARIBE</t>
  </si>
  <si>
    <t>MONTES DE MARÍA</t>
  </si>
  <si>
    <t>SIERRA NEVADA - PERIJÁ</t>
  </si>
  <si>
    <t>SUR DE CÓRDOBA</t>
  </si>
  <si>
    <t>URABÁ ANTIOQUEÑO</t>
  </si>
  <si>
    <t>PACÍFICA</t>
  </si>
  <si>
    <t>ALTO PATÍA - NORTE DEL CAUCA</t>
  </si>
  <si>
    <t>CHOCÓ</t>
  </si>
  <si>
    <t>PACÍFICO MEDIO</t>
  </si>
  <si>
    <t>PACÍFICO Y FRONTERA NARIÑENSE</t>
  </si>
  <si>
    <t>TOTAL BENEFICIARIOS</t>
  </si>
  <si>
    <t>TOTAL PROYECTOS</t>
  </si>
  <si>
    <t>Fase</t>
  </si>
  <si>
    <t>Tipo de información</t>
  </si>
  <si>
    <t>IDProyecto</t>
  </si>
  <si>
    <t>Estado final</t>
  </si>
  <si>
    <t>Tratamiento</t>
  </si>
  <si>
    <t>Nodemunicipios</t>
  </si>
  <si>
    <t>Municipio1</t>
  </si>
  <si>
    <t>NombreMun1</t>
  </si>
  <si>
    <t>Municipio2</t>
  </si>
  <si>
    <t>NombreMun2</t>
  </si>
  <si>
    <t>Municipio3</t>
  </si>
  <si>
    <t>NombreMun3</t>
  </si>
  <si>
    <t>Númerodeveredas</t>
  </si>
  <si>
    <t>Titulodelproyecto</t>
  </si>
  <si>
    <t>Componente</t>
  </si>
  <si>
    <t>Subcomponentes</t>
  </si>
  <si>
    <t>Lineaproductiva</t>
  </si>
  <si>
    <t>Beneficiarios reportados</t>
  </si>
  <si>
    <t>Mayoria</t>
  </si>
  <si>
    <t>seleccionado</t>
  </si>
  <si>
    <t>Estructuradora</t>
  </si>
  <si>
    <t>Contacto_estruct</t>
  </si>
  <si>
    <t>Tel_estruct</t>
  </si>
  <si>
    <t>Contacto_superv</t>
  </si>
  <si>
    <t>Tel_superv</t>
  </si>
  <si>
    <t>Lider del proyecto</t>
  </si>
  <si>
    <t>Contacto_lider</t>
  </si>
  <si>
    <t>Cuantos beneficiarios</t>
  </si>
  <si>
    <t>Municipio principal</t>
  </si>
  <si>
    <t>Población (solo LUISA)</t>
  </si>
  <si>
    <t>Veredas principales</t>
  </si>
  <si>
    <t>Las fincas están cerca o dispersas</t>
  </si>
  <si>
    <t>Como se llega desde el casco urbano</t>
  </si>
  <si>
    <t>Como se consigue ese transporte</t>
  </si>
  <si>
    <t>Cuanto demora</t>
  </si>
  <si>
    <t>Como están los caminos para llegar</t>
  </si>
  <si>
    <t>Como está la situación de seguridad</t>
  </si>
  <si>
    <t>Voluntad</t>
  </si>
  <si>
    <t>Actitud</t>
  </si>
  <si>
    <t>Apatía</t>
  </si>
  <si>
    <t>OBSERVACIONES</t>
  </si>
  <si>
    <t>DIAGNÓSTICO FINAL</t>
  </si>
  <si>
    <t>Cómo se llegaría desde Bogotá hasta la capital del departamento o la ciudad grande mas cercana</t>
  </si>
  <si>
    <t>Cómo se llegaría desde la capital del departamento (L)
Como llegar desde la ciudad grande mas cercana (C)</t>
  </si>
  <si>
    <t>Intentos de llamada (Solo CHRISTIAN)</t>
  </si>
  <si>
    <t>Observaciones (solo CHRISTIAN)</t>
  </si>
  <si>
    <t>II (2021)</t>
  </si>
  <si>
    <t>LUISA</t>
  </si>
  <si>
    <t>2019-2580006532</t>
  </si>
  <si>
    <t>Viable</t>
  </si>
  <si>
    <t>Producción Ganadera con enfoque de adaptación al cambio climático y reducción de la frontera agropecuaria, hacia un mejor nivel de vida de las familias participantes del municipio de Albania Departamento de Caqueta</t>
  </si>
  <si>
    <t>A3</t>
  </si>
  <si>
    <t>Pecuario</t>
  </si>
  <si>
    <t>Campesino</t>
  </si>
  <si>
    <t xml:space="preserve">INPROSEC </t>
  </si>
  <si>
    <t xml:space="preserve">Juan Pablo Rojas, Andrés Ortiz, Laura Gutierrez </t>
  </si>
  <si>
    <t xml:space="preserve">3164710860 Juan Pablo Rojas, 3016381181 Andres Ortiz, 3178553455 Laura Gutierrez </t>
  </si>
  <si>
    <t xml:space="preserve">Asociación de ganaderos del municipio de Albania Caquetá ASOMAGAC - Gilberto Guzmán Valderrama </t>
  </si>
  <si>
    <t>3132076753 / asomagac@gmail.com</t>
  </si>
  <si>
    <t>Albania</t>
  </si>
  <si>
    <t>Campesinos, desplazados</t>
  </si>
  <si>
    <t>18 veredas</t>
  </si>
  <si>
    <t>Distrobuidas en las 18 veredas. Desde el casco urbano más cercano a Albania que es San José de Fraguas a la vereda más cercana hay 10 min en carro, y a la más alejada 1 hora porque la mayoría del tramo es en carro pero toca caminar un poco  (pasa en tres veredas el mismo caso)</t>
  </si>
  <si>
    <t>En carro  o moto a la mayoria (15) y a las otras (3) la mayoría del tramo se puede hacer en carro o en moto y se camina en l aparte final de recorrido.</t>
  </si>
  <si>
    <t>Se puede comunicar con el señor Gilberto, él ayuda a contactar a quieenes presten el servicio de transporte en la zona (costo aproximado de un día de viaje en moto por las veredas 50.000 pesos).</t>
  </si>
  <si>
    <t>Entre 10 minutos a 1 hora, teniendo en cuenta que transporte lo elve y si hay que caminar o no.</t>
  </si>
  <si>
    <t>Son vías destapadas pero pasan carros y motos en la hran mayoría, en tres veredas hay tramos que sólo se pueden a pie.</t>
  </si>
  <si>
    <t>Por el momento no han presentado inconvenientes, pero si solicita aviso previo de 8 días para informar a la comunidad ya que en la zona no hay buena recepción de celular asi que se haría durante unos días para asegurar que lso beneficiarios centen con el tiempo disponible para atendeder la visita.</t>
  </si>
  <si>
    <t>VISITA VIABLE</t>
  </si>
  <si>
    <t>Se ubica a 1.5 horas del municipio de Florencia.</t>
  </si>
  <si>
    <t>C (NF)</t>
  </si>
  <si>
    <t>2019-2580003562</t>
  </si>
  <si>
    <t>Algeciras</t>
  </si>
  <si>
    <t>Agrícola</t>
  </si>
  <si>
    <t>7</t>
  </si>
  <si>
    <t>Mejoramiento de las condiciones socioeconómicas de 97 mujeres y hombres beneficiarios del municipio de Algeciras, Huila, mediante la implementación de normativas de producción agroambiental que promuevan sistemas productivos sostenibles, bajos en huella de carbono y generen el fortalecimiento de procesos de la cadena de café</t>
  </si>
  <si>
    <t>NA</t>
  </si>
  <si>
    <t>Elvia Olaya Perdomo</t>
  </si>
  <si>
    <t>3123768754 - asomujerescam@gmail.com</t>
  </si>
  <si>
    <t>Mujeres</t>
  </si>
  <si>
    <t>3 (Líbano Oriente)</t>
  </si>
  <si>
    <t>Dispersas, la mas cercana a 45 min y la más alejada a 1 hora</t>
  </si>
  <si>
    <t>Todo se puede hacer en carro o moto</t>
  </si>
  <si>
    <t>Se puede hablar con la señora Elvia para contratacipon de persona que conozca la zona (costo aproximado 30.000-50.000)</t>
  </si>
  <si>
    <t>Desde Neiva a Algeciras 1.5 horas en carro, desde el casco urbano a  vereda cercana 45 min y a la más alejada 1 hora.</t>
  </si>
  <si>
    <t>Transitables</t>
  </si>
  <si>
    <t>No hay problemas de seguridad, pero avisar 8 días antes de posible visita.</t>
  </si>
  <si>
    <t>Solicita  aviso previo de 8 días y se consdera muy importante  para aviso dentro de la comunidad.</t>
  </si>
  <si>
    <t>REEMPLAZO</t>
  </si>
  <si>
    <t>2019-2580003882</t>
  </si>
  <si>
    <t>11</t>
  </si>
  <si>
    <t>Reconversión de la agricultura y mejoramiento de la calidad de vida de 100 familias de pequeños productores del Municipio de Algeciras, Departamento del Huila.</t>
  </si>
  <si>
    <t xml:space="preserve">Grupo asociativo de productores y comercializadores agropecuarios de Algeciras Grupal Fruits. </t>
  </si>
  <si>
    <r>
      <t xml:space="preserve">3224395745- </t>
    </r>
    <r>
      <rPr>
        <sz val="11"/>
        <color rgb="FFFF0000"/>
        <rFont val="Calibri"/>
        <family val="2"/>
        <scheme val="minor"/>
      </rPr>
      <t>(Doris Azuasa 3134345330)</t>
    </r>
  </si>
  <si>
    <t>Campesina (productores Granadilla)</t>
  </si>
  <si>
    <t>10 (La Primavera,  El Kiosco,  La perdíz, El Toro, San Pablo)</t>
  </si>
  <si>
    <t>Dispersas dentro de los las 10 veredas, cerca 45 mínutos, lejos a 2 horas.</t>
  </si>
  <si>
    <t>Se puede llegar al 90 % de lso benefciicarios en carro y al 10 % a caballo.</t>
  </si>
  <si>
    <t>Se puede llamar a la señora Doris, y ella nos ayuda a contactar con alguien en la zona q preste el servicio (costos aprox 120.000-150.000).</t>
  </si>
  <si>
    <t>Entre 45 mín a 2 horas, dado que el cultivo de Granadilla se hace en zona alta.</t>
  </si>
  <si>
    <t>Vías terciarias pero transitables para el 90% que permite acceso en carro.</t>
  </si>
  <si>
    <t>No hay problemas de orden público. Aviso de 8 días  antes de la visita para informar a beneficiarios.</t>
  </si>
  <si>
    <t>Aviso previo de 8 días. No hacer visita LUNES  O JUEVES, porque es cuando sale producto a la venta y hacen embalaje.</t>
  </si>
  <si>
    <t>VISITA VIABLE (Revisar con Jorge)</t>
  </si>
  <si>
    <t>2019-2580003992</t>
  </si>
  <si>
    <t>A4</t>
  </si>
  <si>
    <t/>
  </si>
  <si>
    <t>25</t>
  </si>
  <si>
    <t>Producción y comercialización de café y mejoramiento de  infraestructura agropecuaria con productores del grupo asociativo Villalíbano, ubicado en el municipio de Algeciras Departamento del Huila</t>
  </si>
  <si>
    <r>
      <t xml:space="preserve">Grupo Asociativo de Cafeteros VILLALÍBANO </t>
    </r>
    <r>
      <rPr>
        <sz val="11"/>
        <color rgb="FFFF0000"/>
        <rFont val="Calibri"/>
        <family val="2"/>
        <scheme val="minor"/>
      </rPr>
      <t>Dilfredo Cardozo</t>
    </r>
  </si>
  <si>
    <r>
      <rPr>
        <sz val="11"/>
        <color rgb="FFFF0000"/>
        <rFont val="Calibri"/>
        <family val="2"/>
        <scheme val="minor"/>
      </rPr>
      <t> 3214916478</t>
    </r>
    <r>
      <rPr>
        <sz val="11"/>
        <color theme="1"/>
        <rFont val="Calibri"/>
        <family val="2"/>
        <scheme val="minor"/>
      </rPr>
      <t xml:space="preserve">- </t>
    </r>
    <r>
      <rPr>
        <sz val="11"/>
        <color rgb="FFFF0000"/>
        <rFont val="Calibri"/>
        <family val="2"/>
        <scheme val="minor"/>
      </rPr>
      <t>(Carlos Polo Cortéz_3214916462)</t>
    </r>
  </si>
  <si>
    <t>Campesinos (caficultores)</t>
  </si>
  <si>
    <t>22(Villa Lucía, Colón, Las Brisas, Líbano Oriente, El Vergel, Kiosco, El Pomo, Tierra y Libertad, La Perdíz, Santa Clara Alta, Santa Clata Baja, Quebradon Sur, Quebradon Norte, La Arcadia, El Roble, Altos de Río Neiva, San Isidro, San Pablo, Buena Vista, Pinares, Naranjos Altos, Naranjos Bajos)</t>
  </si>
  <si>
    <t>Dispersas dentro de las 22 veredas, distancia promedio entre 15 mín a 1 hora.</t>
  </si>
  <si>
    <t>Se puede llegar en Carro, son vías terciarias pero transitables. Desde Algeciras hasta la vereda más cercana 15 min y a la más alejada 1 hora.</t>
  </si>
  <si>
    <t xml:space="preserve">Se puede habalr con el señor Dilfredo y el ayuda a contactar con quien preste el servicio (costo aproximado de un campero </t>
  </si>
  <si>
    <t xml:space="preserve">Entre 15 min a 1 hora desde Algeciras a las veredas. Desde Neiva a Algeciras </t>
  </si>
  <si>
    <t>Vías terciarias pero transitables.</t>
  </si>
  <si>
    <t>No hay problemas de seguridad, pero como se hace cosecha, lunes juves y viernes es necesario avisar con 15 días antes para programar a lso beneficiarios y que separen el tiempo para atendernos.</t>
  </si>
  <si>
    <t>Aviso 15 días antes.</t>
  </si>
  <si>
    <t>2019-2580004612</t>
  </si>
  <si>
    <t xml:space="preserve">Apropiación de la cadena de valor de la producción agropecuaria de los pequeños productores rurales de Algeciras  para una seguridad alimentaria. </t>
  </si>
  <si>
    <t xml:space="preserve">Cordesarrollo y Cadena de valor </t>
  </si>
  <si>
    <t xml:space="preserve">Ricardo Cortes, Luis Fernando Monroy </t>
  </si>
  <si>
    <t>3006007039 Ricardo Cortes, 3103045992 Luis Fernando Monroy (Cadena de Valor)</t>
  </si>
  <si>
    <t>Mujeres por un Nuevo Paraiso / Amas de Casa de la Nueva Integración de la Vereda San José / Asomupaz / Asofrutal / Asobanal / Asofrusol</t>
  </si>
  <si>
    <r>
      <rPr>
        <sz val="11"/>
        <color rgb="FF002060"/>
        <rFont val="Calibri"/>
        <family val="2"/>
        <scheme val="minor"/>
      </rPr>
      <t>Diana Paola Diaz Bermudez 3115511185</t>
    </r>
    <r>
      <rPr>
        <sz val="11"/>
        <color theme="1"/>
        <rFont val="Calibri"/>
        <family val="2"/>
        <scheme val="minor"/>
      </rPr>
      <t xml:space="preserve"> - 3108881186 (Mujeres por un Nuevo Paraiso) / Rosario Herrera Guevara 3204927372 -3138925389 rosarihegue@gmail.com (Club Amas de Casa de la Nueva Integración de la Vereda San José) / Yanira Andrea Saavedra Pinzón 3157954995 </t>
    </r>
    <r>
      <rPr>
        <sz val="11"/>
        <color rgb="FFFF0000"/>
        <rFont val="Calibri"/>
        <family val="2"/>
        <scheme val="minor"/>
      </rPr>
      <t>(no)</t>
    </r>
    <r>
      <rPr>
        <sz val="11"/>
        <color theme="1"/>
        <rFont val="Calibri"/>
        <family val="2"/>
        <scheme val="minor"/>
      </rPr>
      <t xml:space="preserve"> asomupazalgeciras@gmail.com (Asomupaz) </t>
    </r>
    <r>
      <rPr>
        <sz val="11"/>
        <color rgb="FFFF0000"/>
        <rFont val="Calibri"/>
        <family val="2"/>
        <scheme val="minor"/>
      </rPr>
      <t>/ José Reinero Quimbayo García 3138143045</t>
    </r>
    <r>
      <rPr>
        <sz val="11"/>
        <color theme="1"/>
        <rFont val="Calibri"/>
        <family val="2"/>
        <scheme val="minor"/>
      </rPr>
      <t xml:space="preserve"> josereinerioquimbayog1950@gmail.com (Asofrutal) / Rodrigo Cachaya 3102408618-3193177355 </t>
    </r>
    <r>
      <rPr>
        <sz val="11"/>
        <color rgb="FFFF0000"/>
        <rFont val="Calibri"/>
        <family val="2"/>
        <scheme val="minor"/>
      </rPr>
      <t xml:space="preserve">(no) </t>
    </r>
    <r>
      <rPr>
        <sz val="11"/>
        <color theme="1"/>
        <rFont val="Calibri"/>
        <family val="2"/>
        <scheme val="minor"/>
      </rPr>
      <t xml:space="preserve">jjcomunicacionesalgeciras@gmail.com (Asobanal) / </t>
    </r>
    <r>
      <rPr>
        <sz val="11"/>
        <color rgb="FFFF0000"/>
        <rFont val="Calibri"/>
        <family val="2"/>
        <scheme val="minor"/>
      </rPr>
      <t>Doris Suaza Losada 3134345330 (Asofrusol)</t>
    </r>
  </si>
  <si>
    <t>25, Sólo una persona de una asociación conoce el nuemro beneficiarios), la señal es un poco mala.</t>
  </si>
  <si>
    <t>Campesinas.</t>
  </si>
  <si>
    <t>El paraíso</t>
  </si>
  <si>
    <r>
      <t xml:space="preserve">Se tarde 40 mín desde Algeciras hasta la vereda El Paraíso. </t>
    </r>
    <r>
      <rPr>
        <sz val="11"/>
        <color rgb="FFFF0000"/>
        <rFont val="Calibri"/>
        <family val="2"/>
        <scheme val="minor"/>
      </rPr>
      <t>Estan a una distancia entre 20 míntutos a 1 hora en carro desde el casco urbano más cercano (Algeciras).</t>
    </r>
  </si>
  <si>
    <r>
      <t xml:space="preserve">Es mejor en moto y en algunos lugares caminar un poco (el costo aproximado de una moto por persona es de 20.000 ida y vuelta). </t>
    </r>
    <r>
      <rPr>
        <sz val="11"/>
        <color rgb="FFFF0000"/>
        <rFont val="Calibri"/>
        <family val="2"/>
        <scheme val="minor"/>
      </rPr>
      <t>Si el vehículo es 4x4 se puede acceder, tener en cuenta que son vías terciarias destapadas.</t>
    </r>
  </si>
  <si>
    <r>
      <t xml:space="preserve">Se puede hablar con la señora Diana Díaz ella ayuda a contactar con quienes prestan el servicio. </t>
    </r>
    <r>
      <rPr>
        <sz val="11"/>
        <color rgb="FFFF0000"/>
        <rFont val="Calibri"/>
        <family val="2"/>
        <scheme val="minor"/>
      </rPr>
      <t xml:space="preserve">Se puede habalr con los diferentes líderes de las asociaciones, contesta más facíl la señora Doris Suaza ( si tiene recepción), y ella puede contactar con personas que presten el servicio (presupuesto aproximado 120.000 - 150.000) </t>
    </r>
  </si>
  <si>
    <r>
      <t>40 mín desde el casco urbano a la vereda El Paraíso.</t>
    </r>
    <r>
      <rPr>
        <sz val="11"/>
        <color rgb="FFFF0000"/>
        <rFont val="Calibri"/>
        <family val="2"/>
        <scheme val="minor"/>
      </rPr>
      <t xml:space="preserve"> La vereda más cercana esta a 20 mín y la más alejada a 1 hora en carro.</t>
    </r>
  </si>
  <si>
    <r>
      <t>V</t>
    </r>
    <r>
      <rPr>
        <sz val="11"/>
        <color rgb="FF002060"/>
        <rFont val="Calibri"/>
        <family val="2"/>
        <scheme val="minor"/>
      </rPr>
      <t xml:space="preserve">ías destapadas, es más fácil el acceso en moto. </t>
    </r>
    <r>
      <rPr>
        <sz val="11"/>
        <color rgb="FFFF0000"/>
        <rFont val="Calibri"/>
        <family val="2"/>
        <scheme val="minor"/>
      </rPr>
      <t>En 4x4 se puede transitar por las vías destapadas.</t>
    </r>
  </si>
  <si>
    <r>
      <t xml:space="preserve">Bien, solicita aviso previo de 3 días para logistaica con las beneficiarias. </t>
    </r>
    <r>
      <rPr>
        <sz val="11"/>
        <color rgb="FFFF0000"/>
        <rFont val="Calibri"/>
        <family val="2"/>
        <scheme val="minor"/>
      </rPr>
      <t>Bien, pero solicitan aviso previo de mínimo 4 días  para organizació con los beneficiarios y posíble agrupación en un solo escenario de ser posble.</t>
    </r>
  </si>
  <si>
    <r>
      <t>5</t>
    </r>
    <r>
      <rPr>
        <sz val="11"/>
        <color rgb="FFFF0000"/>
        <rFont val="Calibri"/>
        <family val="2"/>
        <scheme val="minor"/>
      </rPr>
      <t xml:space="preserve"> 5</t>
    </r>
  </si>
  <si>
    <r>
      <t xml:space="preserve">3 </t>
    </r>
    <r>
      <rPr>
        <sz val="11"/>
        <color rgb="FFFF0000"/>
        <rFont val="Calibri"/>
        <family val="2"/>
        <scheme val="minor"/>
      </rPr>
      <t>3</t>
    </r>
  </si>
  <si>
    <t>El municipio es un valle rodeado de montallas y muchas veredas no cuentan con señal. SE PUEDEN INVITAR A UN LUGAR</t>
  </si>
  <si>
    <t>Desde Florencia  4.5 horas, desde Neiva 1.5 horas</t>
  </si>
  <si>
    <t>2019-2580006282</t>
  </si>
  <si>
    <t>Mejoramiento de la sostenibilidad y competitividad del sector ganadero bovino doble propósito a través de la implementación de sistemas silvopastoriles en el municipio de Belén, departamento del Caquetá.</t>
  </si>
  <si>
    <t xml:space="preserve">NA </t>
  </si>
  <si>
    <r>
      <rPr>
        <sz val="11"/>
        <color rgb="FFFF0000"/>
        <rFont val="Calibri"/>
        <family val="2"/>
        <scheme val="minor"/>
      </rPr>
      <t>Javier Alberto López</t>
    </r>
    <r>
      <rPr>
        <sz val="11"/>
        <color theme="1"/>
        <rFont val="Calibri"/>
        <family val="2"/>
        <scheme val="minor"/>
      </rPr>
      <t xml:space="preserve"> /Guillermo Suarez Guzmán </t>
    </r>
  </si>
  <si>
    <r>
      <rPr>
        <sz val="11"/>
        <color rgb="FFFF0000"/>
        <rFont val="Calibri"/>
        <family val="2"/>
        <scheme val="minor"/>
      </rPr>
      <t>3103092588</t>
    </r>
    <r>
      <rPr>
        <sz val="11"/>
        <color theme="1"/>
        <rFont val="Calibri"/>
        <family val="2"/>
        <scheme val="minor"/>
      </rPr>
      <t xml:space="preserve"> /- 3202394530 javierlopezcaqueta@gmail.com</t>
    </r>
  </si>
  <si>
    <t xml:space="preserve">Belén de los Andaquíes. </t>
  </si>
  <si>
    <t>Campesinos.</t>
  </si>
  <si>
    <t>12 (La tortuga, La Mona, San Luis, San Antonio, El Prado, El Sanchez, El Prado, Fragua Delicias, Venadito, El Chocho, Porvenir, Canelitos)</t>
  </si>
  <si>
    <t>Estan dispersas en todo el municipio, las más cercana al casco urbano (Belén de los Andaquíes) es la vereda El chocho que esta a 10 mín por vía destapada y la más lejana es la vereda Fragua Delicias a 2 horas  por vía destapada.</t>
  </si>
  <si>
    <t>, de esta casco urbano a la vereda más cercana 10 mín y a la más alejada 2 horas todo por vía destapada, transitable en 4x4.</t>
  </si>
  <si>
    <t>Se puede llegar en carro (4x4) o se contacta con el seño Javier para la gestión con personas que presten servicio de transporte en la zona.</t>
  </si>
  <si>
    <t>Entre 10 mín (vereda más cercana El Chocho) a 2 horas (vereda más alejada (Fragua Delicias), partiendo siempre desde Belén de Los Andaquíes.</t>
  </si>
  <si>
    <t>Vías principales, pavimentadas, vías terciarias destapadas pero transitables con vehiculo de tracción.</t>
  </si>
  <si>
    <t>Buena, sin embargo hay que se informa a los presidentes de las juntas 8 días antes de cuaquier visita.</t>
  </si>
  <si>
    <t>De Florencia a Belén de los Andaquies son 1.2 horas aprox</t>
  </si>
  <si>
    <t>I (2020)</t>
  </si>
  <si>
    <t>2019-2580003902</t>
  </si>
  <si>
    <t>Establecimiento de unidades sostenibles y ambientales con enfoque ganadero para el desarrollo de una estrategia carbónicamente neutral en el Municipio de Cartagena del Chaira, Departamento del Caquetá</t>
  </si>
  <si>
    <t>UT PRESERVAR - CARBO - ESPIRA</t>
  </si>
  <si>
    <t>Juan Andrés López Silva</t>
  </si>
  <si>
    <t xml:space="preserve"> 311 4814086</t>
  </si>
  <si>
    <t>Miguel Piñeros Barragán</t>
  </si>
  <si>
    <t>ASOCUDIT Jessica Mileidy Jil Montoya /</t>
  </si>
  <si>
    <t>3188459610  asocudit@gmail.com</t>
  </si>
  <si>
    <t>Cartagena del chaira</t>
  </si>
  <si>
    <t>Campesina.</t>
  </si>
  <si>
    <t xml:space="preserve">Las fincas están  concentradas en 4 núcleos, el 1 y 2 se sitúan antes del río Caguán  y núcleos 3 y 4 después del río Caguán. </t>
  </si>
  <si>
    <t xml:space="preserve"> de Cartagena del Chaira (CC) a núcleo 1(30 mín). De CC a núcleo 2(1 hora)se puede hacer en carro. Para llegar al núcleo 3 (2 horas) y 4 (2.5 horas)  hay que cruzar en un bongo o planchón, luego el desplazamiento sólo es posible en moto.</t>
  </si>
  <si>
    <t xml:space="preserve">La líder social ayuda con la logística del trasporte y el tiempo de aviso debe ser 3 días de antelación. </t>
  </si>
  <si>
    <t>El promedio de tiempo desde Cartagena del Chaira a la vereda más cercana es de 0.5 horas y a la más alejada de 2.5 horas, se debe tener en cuenta que para la visita de veredas ubicadas en núcleo 1 y 2 se puede llegar en carro pero en núcleo 3 y 4 sólo en moto, con acompañamiento de los técnicos en todos los casos.</t>
  </si>
  <si>
    <t>Las vías son destapadas pero transitables.</t>
  </si>
  <si>
    <t>Hay  presencia de las disidencias, pero ya se han tramitado permisos para visitas en las veredas donde se desarrollan  los proyectos y siempre se deben realizar en la compañía de los técnicos de los núcleos. 8 dias</t>
  </si>
  <si>
    <t>Se pueden viisistar nucleos I y II</t>
  </si>
  <si>
    <t xml:space="preserve">De Florencia a Cartagena del Chaira 3 horas en carro, </t>
  </si>
  <si>
    <t>2019-2580006402</t>
  </si>
  <si>
    <t>Sostenibilidad ambiental y conservación de los ecosistemas estratégicos mediante prácticas productivas bajas en carbono en el Municipio de Curillo</t>
  </si>
  <si>
    <t>Corporación de la Tecnología Ambiental para el Desarrollo Sostenible - Harold Mauricio Acosta García</t>
  </si>
  <si>
    <t>3195966247 / corpojaguar@gmail.com</t>
  </si>
  <si>
    <t>Curillo</t>
  </si>
  <si>
    <t>7 Veredas (Nutria 1, Nutria 2,  El Danubio, La pradera)</t>
  </si>
  <si>
    <t>Dispersas entre las 7 veredas, desde  El casco urbano (Curillo) a la vereda más cercana 20 min y es por vía terreste, la vereda más alejada esta por vía fluvial a 40 mín río arriba.</t>
  </si>
  <si>
    <t>En carro o moto para las 6 veredas (que estan cerca de 20 min aprox) y para la vereda La Pradera que es vía fluviar esta a 40 mín aproximadamente.</t>
  </si>
  <si>
    <t>Se puede llamar al señor Harod, el ayudaría a contactar a personas que presten servicio de transporte, para la vía fluvial  (costo aproximado 90.000 pesos (60.000 combustible-30.000 día del lanchero)</t>
  </si>
  <si>
    <t>Promedio entre 20 mín  a 40 mín desde el centro poblado de Curillo</t>
  </si>
  <si>
    <t>Las vías terrestres son destapadas pero  transitables, la vía fluvial no presneta inconvenientes.</t>
  </si>
  <si>
    <t xml:space="preserve">Bien, no hay presencia de grupos que alteren el orden público, solicita aviso con 4 días de antelación para programación con los beneficiarios. </t>
  </si>
  <si>
    <t>Hay varios cerca del casco urbano y otro en lancha, que se puede obviar</t>
  </si>
  <si>
    <t>2 horas desde Florencia.</t>
  </si>
  <si>
    <t>2019-2580002262</t>
  </si>
  <si>
    <t>Mejoramiento de la sostenibilidad y competitividad del sector ganadero bovino de doble propósito a través de la implementación de sistemas silvopastoriles en el municipio de El Paujil, departamento del Caquetá</t>
  </si>
  <si>
    <r>
      <rPr>
        <sz val="11"/>
        <color rgb="FFFF0000"/>
        <rFont val="Calibri"/>
        <family val="2"/>
        <scheme val="minor"/>
      </rPr>
      <t>Javier Alberto López</t>
    </r>
    <r>
      <rPr>
        <sz val="11"/>
        <color theme="1"/>
        <rFont val="Calibri"/>
        <family val="2"/>
        <scheme val="minor"/>
      </rPr>
      <t xml:space="preserve"> /Hernando Rojas Galarza</t>
    </r>
  </si>
  <si>
    <r>
      <rPr>
        <sz val="11"/>
        <color rgb="FFFF0000"/>
        <rFont val="Calibri"/>
        <family val="2"/>
        <scheme val="minor"/>
      </rPr>
      <t>3103092588</t>
    </r>
    <r>
      <rPr>
        <sz val="11"/>
        <color theme="1"/>
        <rFont val="Calibri"/>
        <family val="2"/>
        <scheme val="minor"/>
      </rPr>
      <t>/3212045122 - javierlopezcaqueta@gmail.com</t>
    </r>
  </si>
  <si>
    <t>El paujil</t>
  </si>
  <si>
    <t>8 (Naranjal, Mariposo, Santa Teresita,  Soledad, Cristalina, Sonora, Galicia).</t>
  </si>
  <si>
    <t>Estan dispersas dentro del municipio, cerca (vereda Cristalina) 15 mín por vía destapada, Lejos (vereda   Mariposo) 2. 5 horas por vía destapada.</t>
  </si>
  <si>
    <t>En carro (4x4), desde El Paujíl (casco urbano)a cada una de las veredas, es  vía terciaria destapada.</t>
  </si>
  <si>
    <t>Puede traerse desde Florencia o Bogotá (camioneta 4x4) o se llama con 8 días de antelación a el señor Javier para que el ayude a contactar a alguien de la xzona que preste el servicio.</t>
  </si>
  <si>
    <t>Entre  15 mín a 2.5 horas para llegar desde el Casco urbano más cercano (El Paujil) hasta la veredas más cercanas y más alejadas respectivamente.</t>
  </si>
  <si>
    <t>Vías destapadas pero transitables, pero por 4x4, un vehiculo no pasa.</t>
  </si>
  <si>
    <t>Bien, no se ve afectado, hay que avisar con 8 días de antelación para posible visita con el fin de hacer la gestión logística de información a los beneficiarios.</t>
  </si>
  <si>
    <t>Hay algunas de dificil acceso, pero otras mas facil</t>
  </si>
  <si>
    <t>1 hora</t>
  </si>
  <si>
    <t>2019-2580006152</t>
  </si>
  <si>
    <t>Fortalecimiento de las capacidades productivas de especies amazónicas cultivadas por familias campesinas del municipio de Florencia, Caquetá</t>
  </si>
  <si>
    <t>Rosalba Tovar Puentes</t>
  </si>
  <si>
    <r>
      <t xml:space="preserve">AGROSOLIDARIA https://agrosolidariaflorencia.org/    </t>
    </r>
    <r>
      <rPr>
        <sz val="11"/>
        <color rgb="FFFF0000"/>
        <rFont val="Calibri"/>
        <family val="2"/>
        <scheme val="minor"/>
      </rPr>
      <t>Ricardo Andrés Calderón Solarte (trabaja en el proyecto) 3208078872</t>
    </r>
  </si>
  <si>
    <t>3209136006 Teléfono comercial de la asociación. contacto@agrosolidariaflorencia.org</t>
  </si>
  <si>
    <t>Florencia</t>
  </si>
  <si>
    <t>Campesinos</t>
  </si>
  <si>
    <t>Distribuidas dentro del municipio. Del casco urbano a veredas cercanas 15 min, de  casco urbano a veredas lejanas 3 horas.</t>
  </si>
  <si>
    <t>Generalmente en carro o moto y desde cierto puente en adelante en el 15 % de las fincas el ingreso es en caballo.</t>
  </si>
  <si>
    <t>Se puede llamar a la asociación o al señor Ricardo y con una antelación de 15 días para la programación y logística en la zona, daría contactos de transporte.</t>
  </si>
  <si>
    <t>El municipio de Florencia se encuentra ubicado en el km 5 vía a la vereda Más abajo, por la vía charco azul, cerca a la sede social de la Universidad de la Amazonía.</t>
  </si>
  <si>
    <t>Son vías terciarias, regulares pero transitables.</t>
  </si>
  <si>
    <t>Hay presencia de disidencias y otros grupos marginados al margen de la ley, por ello se debe avisar con antelación la visita para la gestión de permisos y acompañamiento. Tienen sistemas de alerta temprana pero en los últimos meses no han presentado actividad.</t>
  </si>
  <si>
    <t>Evitar el 15% que toca a caballo y 3 horas</t>
  </si>
  <si>
    <t>Es en la misma Florencia</t>
  </si>
  <si>
    <t>2019-2580005932</t>
  </si>
  <si>
    <t>Sistemas Agrícolas caucheros resilientes a eventos climáticos extremos en el Departamento del Caquetá</t>
  </si>
  <si>
    <r>
      <t xml:space="preserve">Yamile Mendoza Casanova. </t>
    </r>
    <r>
      <rPr>
        <sz val="11"/>
        <color rgb="FFFF0000"/>
        <rFont val="Calibri"/>
        <family val="2"/>
        <scheme val="minor"/>
      </rPr>
      <t>Mónica Cala Mejía 3208554966.</t>
    </r>
  </si>
  <si>
    <t>3214295017. gremialasoheca@asoheca.org</t>
  </si>
  <si>
    <t>12 (Albania, Belén de los andaquíes, El paujil, Milán, Valparaiso, La Montañita, Morelia, San Jose de la Fragua, San Vicente del Caguan, El Doncello, Florencia, Puerto Rico).</t>
  </si>
  <si>
    <t>Campesina principalmente y un cabildo indígena en el municipio de Puerto Rico.</t>
  </si>
  <si>
    <t>Las fincas están muy dispersas ya que el proyecto abarca 12 municipios que están algunos de extremo a extremo en el departamento. Ubicación cercana Municipio de Florencia a 45 min del casco urbano + 20 min en moto hasta las producciones. Ubicación lejana (Ej. municipio Valparaíso) a 3.5 horas en carro + 2 horas en moto y algo más de tiempo caminando.</t>
  </si>
  <si>
    <t>Algunos municipios como Florencia y Morelia cuentan con perfecto estado de vías pavimentadas pero otros mas alejados con vías destapadas y de trocha, a las veredas mas próximas se puede llegar en carro y moto, y para las alejadas es mucho más viable en moto y ya bien adentro a pie.</t>
  </si>
  <si>
    <t>Se puede llamar a la señora Mónica Cala Mejía, para concretar 8 días antes el plan de visitas para que sea óptimo el desplazamiento y ella ayuda según el número de personas para la logística en  la contratación del transporte.</t>
  </si>
  <si>
    <t>Por su amplia distribución dentro de los municipios del departamento, se abarcan tiempos desde 1. 3 horas hasta 6 horas para llegar hasta Las veredas donde se lleva a cabo el proyecto, en el caso de los municipios más alejados.</t>
  </si>
  <si>
    <t>Vías principales pavimentadas, para municipios más cercanos al casco urbano, ya para los más alejados las vías son destapadas y es más fácil llegar en moto hasta cierto punto y luego a pie.</t>
  </si>
  <si>
    <t>Crítica, se recomienda siempre ir con los miembros del proyecto para evitar inconvenientes, programar con antelación la visita para la planeación de los recorridos  y contar con la presencia de los productores beneficiarios.</t>
  </si>
  <si>
    <r>
      <t>Se pueden escoger los proyectos de Florencia y Morelia. Llamar a preguntar que tan lejos es Morelia de Florencia (</t>
    </r>
    <r>
      <rPr>
        <b/>
        <sz val="11"/>
        <color theme="1"/>
        <rFont val="Calibri"/>
        <family val="2"/>
        <scheme val="minor"/>
      </rPr>
      <t>LISTO)</t>
    </r>
  </si>
  <si>
    <t>Morelia se encuentra a 40 min de Florencia</t>
  </si>
  <si>
    <t>2019-2580005062</t>
  </si>
  <si>
    <t>San Vicente de Caguan</t>
  </si>
  <si>
    <t>0</t>
  </si>
  <si>
    <t>Fortalecimiento de la agrocadena del cacao en el municipio de San Vicente del Caguan, con enfoque de conservación del ecosistema amazónico</t>
  </si>
  <si>
    <t xml:space="preserve">Comité de cultivadores de Cacao en sistemas Agroforestales del Municipio de San Vicente del Caguán - COMICACAO </t>
  </si>
  <si>
    <r>
      <rPr>
        <sz val="11"/>
        <color rgb="FFFF0000"/>
        <rFont val="Calibri"/>
        <family val="2"/>
        <scheme val="minor"/>
      </rPr>
      <t>Ricardo Quisa</t>
    </r>
    <r>
      <rPr>
        <sz val="11"/>
        <rFont val="Calibri"/>
        <family val="2"/>
        <scheme val="minor"/>
      </rPr>
      <t xml:space="preserve"> 3138207745 -3222650024</t>
    </r>
  </si>
  <si>
    <t>RUDBEL POVEDA QUESADA Representante legal 310 323 2110</t>
  </si>
  <si>
    <t>San Vicente del Caguan</t>
  </si>
  <si>
    <t>Camoesinos (hay población indigena pero no esatn en cabildos)</t>
  </si>
  <si>
    <t>Los beneficiarios estan concentrados por núcleos 5</t>
  </si>
  <si>
    <t>Los Núcleos se encuentran distibuidos asi: Núcleo 1 Troncales: 1:45 min, Núcleo 2: Santa Marta: 15 mín, Núcleo 3: Mínas Blancas: 25 mín, Núcleo 4: Campo Hermoso: 1 hora. Algunos beneficicaron de encuentran concentrados en el municipio de San Vicente de Caguan.</t>
  </si>
  <si>
    <t>Florencia-San Vicente del Caguan 3 horas (150 Km),  15 kilometrso antes de llegar a San vicente del caguan se situan algunos beneficiarios del proyecto, oros se encuentan concentrados en núcleos.</t>
  </si>
  <si>
    <t>Puede ser a los núcleos más cercanos en carro o moto  (el costo puede variar entre 120.000 a 140.000 pesos en moto) para los núcleos  mas cercanos. Hay algunos beneficiarios que ya estan muy adentrados en el  borde de la cordillera y se accede en caballo o a pie .</t>
  </si>
  <si>
    <t>Entre 15 min a 1.45 horas el desplazamientro desde la vereda a la más cercana y a la más alejada respectivamente.</t>
  </si>
  <si>
    <t xml:space="preserve">La mayoría son vías terciarias  transitables </t>
  </si>
  <si>
    <t>No hay problemas de seguridad en la zona, pero un aviso oportuno de 15 días permitiria avisar a los beneficiarios ya que no hay señal en varias veredas.</t>
  </si>
  <si>
    <t>2019-2550003002</t>
  </si>
  <si>
    <t>Adopción de sistemas silvopastoriles como estrategia para enfrentar el cambio climático y mejorar la calidad de vida de las familias campesinas en el sector Macarena, del Municipio de Mesetas, Meta</t>
  </si>
  <si>
    <t xml:space="preserve">María Yaneth Reina Pardo </t>
  </si>
  <si>
    <t>3138176575 asodale@hotmail.com</t>
  </si>
  <si>
    <t>Mesetas</t>
  </si>
  <si>
    <t>Campesinas (solo mujeres, victimas de conflicto armado  y cabeza de hogar)</t>
  </si>
  <si>
    <t>7 (Libertad, Cristalina, Argentina, Cascada, Morrobello, Marina, San Antonio)</t>
  </si>
  <si>
    <t>Dispersas dentro de los 7 municipios, las mas cercanas a Mesetas (Casco urbano) 5 km, las más alejadas 14 km.</t>
  </si>
  <si>
    <t>Desde afuera, Villavicencio, de Granada a Mesetas hay 1 hora. De Mesetas a los 7 municipios hay una distancia entre 5 (cerca) a 14 (lejos) kilomentros. La llegada a 6 de los 7 municipios de puede hacer en carro  por vía destapada, pero para llegar al municipio de cascada, se debe partir del municipio de Argentina en caballo.</t>
  </si>
  <si>
    <t>Se puede comunicar con la señora Maria Yaneth Reina con 5 días de antelación para que ella contacte a las personas de trasporte con las cuales uno podria realizar el contrato.</t>
  </si>
  <si>
    <t>Entre 30 min para la vereda más cercana a1.5 horas para la vereda más alejada.</t>
  </si>
  <si>
    <t>Vías principales pavimentadas, vías terciarias destapadas, pero transitables, y para llegar a una de las veredas hay que ir en Caballo.</t>
  </si>
  <si>
    <t>Ellos hasta el momento no han presentado ningun caso, sin embargo siempre entro las personas de la zona acompañan a todos los técnicos que realizan visitas en la zonas en pro del  desarrollo del Municipio, por eso mismo debe darse aviso de 5 días para la planeación de la logística requerida durante la visita.</t>
  </si>
  <si>
    <t>Se puede sacar la vereda más lejana</t>
  </si>
  <si>
    <t>A villavicencio</t>
  </si>
  <si>
    <t>De Villavicencio a Granada (1h45m) y de Granada a Mesetas (1 h).</t>
  </si>
  <si>
    <t>2019-2550006472</t>
  </si>
  <si>
    <t>No especifica</t>
  </si>
  <si>
    <t>Promover la sostenibilidad ambiental y socio-económica de 150 productores del municipio de Puerto Concordia, mediante establecimiento de 150 Has de Sistemas agroforestales (SAF) de cacao-plátano y maderables</t>
  </si>
  <si>
    <t>ASOCIACIÓN DE PROFESIONALES PARA EL DESARROLLO INTEGRAL DEL META-ASOPRODAMET</t>
  </si>
  <si>
    <r>
      <rPr>
        <sz val="11"/>
        <color rgb="FFFF0000"/>
        <rFont val="Calibri"/>
        <family val="2"/>
        <scheme val="minor"/>
      </rPr>
      <t>3232256848</t>
    </r>
    <r>
      <rPr>
        <sz val="11"/>
        <color theme="1"/>
        <rFont val="Calibri"/>
        <family val="2"/>
        <scheme val="minor"/>
      </rPr>
      <t xml:space="preserve"> – 0986784801</t>
    </r>
  </si>
  <si>
    <r>
      <t xml:space="preserve">Sergio Alberto García Mantilla / </t>
    </r>
    <r>
      <rPr>
        <sz val="11"/>
        <color rgb="FFFF0000"/>
        <rFont val="Calibri"/>
        <family val="2"/>
        <scheme val="minor"/>
      </rPr>
      <t>Clara Salazar 3232256848/ Alfredo 3127094180 (persona en campo)</t>
    </r>
  </si>
  <si>
    <t>Puerto Concordia</t>
  </si>
  <si>
    <t>17 (Santa Lucia, Chaparrito, Playa Alta, Playa Nueva, Progreso, Aguas Claras, Guayabal, El Palmar, Puerto Colombia, El Paraíso, Palomas, Cruce El Poroblo, Caltomelon, Caña Marimba, Bocas del Ariari, Los Andes, Puerto Cacao,  Alto Cafre, El Porvenir, Guarupayas)</t>
  </si>
  <si>
    <t>Estan bastante dispersas, las veredas más cercanas son 4 (Santa Lucía, Chapparito, Playa Alta, Playa Nueva), hasta Santa Lucia y Chaparrito se podría en carro, hay beneficiarion entre 4 a 7.5 Km se puede en moto (costo entre 70.000 a 80.000) en carro sólo pueden movilizar 3 personas, para las Playas hayq  irse en canoa, se habla con don MArtín que es un lider de la zona y se llega en 5 mín, se le reconoce lo del combustible (70.000-80.000 pesos).</t>
  </si>
  <si>
    <t>Para unas en carro o moto y para las demas en epoca de invierno a pie, y otras por canoa ( fluvial)</t>
  </si>
  <si>
    <t>Se puede hablar con el señor Alfredo que es el técnico en campo y ya conoce a varios líderes del municipio (Don Martín tiene canoa). El señor Carlos Oyola presta servicio de  transporte en carro, preguntar por el (costo 650.000 a 700.000 solo 3 personas).</t>
  </si>
  <si>
    <t>Entre 20 min a 1.5 horas, según medio de trasporte y si hay o no invierno.</t>
  </si>
  <si>
    <t>Terrestres, sólo dos veredas tienen acceso en carro, las demas en moto y masomenos 5 por trayecto fluvial.</t>
  </si>
  <si>
    <t>No hay inconvenientes de seguridad, pero avisar con 8 días de antelación y notificar alara y a la señora Clara y al señor Alfredo para avisar a los beneficiarios y programar la visita  a las veredas más accesibles.</t>
  </si>
  <si>
    <t>Es viable visitar Santa Lucía, Chaparrito, Playa alta y Playa Nueva.</t>
  </si>
  <si>
    <t>Bogotá- Villavicencio -Acacias-Granada- Puerto Lleras- Puerto Concordia (4.5 horas).</t>
  </si>
  <si>
    <t>2019-2550002922</t>
  </si>
  <si>
    <t>Fortalecimiento a la cadena productiva de Sacha Inchi de la Asociación ASPROMACARENA a partir del uso sostenible de los recursos naturales.</t>
  </si>
  <si>
    <t xml:space="preserve">APCA Fundación Natura y Cadena de valor </t>
  </si>
  <si>
    <t>Luis Fernando Monroy (Cadena de valor), Sandra Galán (Fundación Natura)</t>
  </si>
  <si>
    <t>2455700 / 3103045992 Luis Fernando Monroy (Cadena de Valor), 3106897543 / Sandra Galán  (Fundación Natura)</t>
  </si>
  <si>
    <t xml:space="preserve">Asociación campesina para la agricultura agroecológica, la defensa y preservación de la serranía de la Macarena ASPROMACARENA - Laurentino Perdomo </t>
  </si>
  <si>
    <t>3118989278 / aspromacarena2@gmail.com</t>
  </si>
  <si>
    <t>Iniciaron con 65 y luego se sumaron 7  para un total de 72</t>
  </si>
  <si>
    <t>Vista Hermosa (inicialmente), luego se vinculó San Juan de Arama.</t>
  </si>
  <si>
    <t>Campesina (víctimas del conflicto armado).</t>
  </si>
  <si>
    <t>76 (Vista Hermosa), 5 (San Juan de Arama).</t>
  </si>
  <si>
    <t>Relativamente concentradas en los municipios, cerca 1 hora en moto carro y Lejos 2 horas en carro o moto (en invierno se dificulta el acceso en algunos tramos de las vías ya que son destapadas).</t>
  </si>
  <si>
    <t>Se puede llegar en moto o carro a las veredas, pero en invierno se dificulta un poco, el transporte ronda entre 200.000 a 300.000 pesos la movilización entre  las veredas.</t>
  </si>
  <si>
    <t>Se puede uno comunicar con los líderes y ellos lo contactan con personas en la zona que presten el servicio para minimizar el sobre costo por no ser de la zona.</t>
  </si>
  <si>
    <t>Desde el centro poblado hasta la vereda más cercana 1 hora, y hasta la más lejanda 2 horas aprox.</t>
  </si>
  <si>
    <t>Son vías terciarias destapadas, presentan complicaciones de acceso en invierno.</t>
  </si>
  <si>
    <t>Por el momento no hay inconvenientes, pero si es prudente el aviso previo con 1 semana  para aviso previo a la comunidad y planificación.</t>
  </si>
  <si>
    <t>De Villavicencio a Vista Hermosa 2h 42m</t>
  </si>
  <si>
    <t>2019-2550005732</t>
  </si>
  <si>
    <t>Vista Hermosa</t>
  </si>
  <si>
    <t>64</t>
  </si>
  <si>
    <t>Fortalecimiento de la producción sostenible de 430 hectáreas y consolidación comercial del grano de cacao de calidad, mediante el acompañamiento técnico para la implementación de planes de fertilización y manejo agroecológico, con participación de 282 familias cacaocultoras de la asociación AGROAVIH en el municipio de Vista Hermosa.</t>
  </si>
  <si>
    <t>Luis Enrique Quiroga</t>
  </si>
  <si>
    <t>3102982083 - agroavih2016@gmail.com</t>
  </si>
  <si>
    <t xml:space="preserve">Vista Hermosa </t>
  </si>
  <si>
    <t>Campesinos (poca población afro, mujeres cabeza de hogar, víctimas de conflicto armado)</t>
  </si>
  <si>
    <t>20 (aprox, ya hace 2 años presentaron proyecto y no recuerda bien)</t>
  </si>
  <si>
    <t>Dispersas entre las 20 veredas, desde Viasta Hermosa a la vereda más cercana 10 Km 20 minutos, a la vereda más alejada 55 Km 1.5  a 2 horas. Costo de una moto día (60.000- 80.000 pesos).</t>
  </si>
  <si>
    <t>Hacia todas las veredas se puede en carro o moto, hay q tener cuidado en época de lluvias porque las vías son destapadas.</t>
  </si>
  <si>
    <t>Se puede llamar al señor Luis y ayuda a contactar con quien presta servicio de transporte en la zona.</t>
  </si>
  <si>
    <t>Entre 20 min a 2 horas</t>
  </si>
  <si>
    <t>Son vías terciarias destapadas, hay q tener cuidado en tiempos de lluvias.</t>
  </si>
  <si>
    <t>No hay inconvenientes de seguridad, pero solicitan aviso de 8 días de antelación para  comunicar a beneficiarios acerca de la visita.</t>
  </si>
  <si>
    <t>Si se avisa con tiempo hay posibilidad de citar beneficiarios en un punto central y allí hacer las entrevistas.</t>
  </si>
  <si>
    <t>Bogotá -Villavicencio-Granada (5 horas aprox), Granada -Vista hermosa 1 hora.</t>
  </si>
  <si>
    <t>2019-2550003392</t>
  </si>
  <si>
    <t>15</t>
  </si>
  <si>
    <t>Siembra de 100 Ha nuevas de cacao y fortalecimiento y sostenimiento de 300 hectáreas en los componentes
técnico, productivo y comercial del cultivo de cacao, para 200 familias de la Asociación Agropecuaria Costa Rica -AGROCOS- en el municipio de Vista Hermosa departamento del Meta</t>
  </si>
  <si>
    <t>Asociación Agropecuaria Costa Rica AGROCOS</t>
  </si>
  <si>
    <t xml:space="preserve">Aurora Martinez Representante legal </t>
  </si>
  <si>
    <t>Encuestadoras : Alexandra 3232152991/ Mónica: 3214833737/ otro 3224519149</t>
  </si>
  <si>
    <t>Vista Hermosa y San Juan (Solo 10 personas)</t>
  </si>
  <si>
    <t>Campesina</t>
  </si>
  <si>
    <t>San Juan 3 (Nuevo Progreso, El Bosque, Sandinata) Vista Hermosa 15 (Costa Rica, Alto Termales, Guadualito, Caño 20, Jericó, Palestina, Buenos Aires, Albania, Palmar, Maracaibo, Guapayabajo, Guapayamedio, Guapayaalto, La Balastrera, Palmeras)</t>
  </si>
  <si>
    <t>Estan ampliamente dispersas en las 15 veredas donde hay beneficiarios. Desde Vista Hermosa a la vereda más cercana  son 49 minutos y a la más alejada 1.20 min en moto o carro y  un 15% hayq ue caminar 1 hora adicional, porque son zonas bajas y si llueve lso caminos son peligrsos para meter motos).</t>
  </si>
  <si>
    <t>Al 75 % de las veredas se puede accede en carro o moto en un tiempo de 40 min a 1 hora 20 min, y a las más alejadas de le adicionan 1 hora a pie,  E</t>
  </si>
  <si>
    <t>El costo de el alquiler de una moto al días esta alrededor de 70.000, en el caso de carros, hay servicio de camperos (mucho más costoso). Las señora Aurora y Alexandra comentan que pueden enlazar con personas de la zona que presten el servicio.</t>
  </si>
  <si>
    <t xml:space="preserve">Entre 40 min  a 1 hora y 20 min, pero hasta las veredas más alejadas se le suma 1 hora de caminata, </t>
  </si>
  <si>
    <t>Son vías terciarias destapadas, sólo hay que tenerprecaución en invierno porque se complican los pasos</t>
  </si>
  <si>
    <t>No hay prblemas de seguridad, pero solicitan aviso de 8 días de antelación para infrmar a los beneficiarios, ya q hay veredas donde no hay recepción de celular. La señora Aurora y Alexandra mencionan que si se hace el aviso con antelación es posible reunir varios beneficiarios en las veredas mas próximas, o visitar a las que reunan mayor número de beneficiarios.</t>
  </si>
  <si>
    <t>2019-2510002722</t>
  </si>
  <si>
    <t>Fortalecimiento Tecnológico de la explotación porcícola en el Resguardo Indígena del Cabildo Inga Kamentsá, vereda Las Planadas Mocoa (Putumayo)</t>
  </si>
  <si>
    <t>Indígena</t>
  </si>
  <si>
    <t>3216488727 Nestor Raul Tobon</t>
  </si>
  <si>
    <r>
      <t xml:space="preserve">Resguardo indígena del Cabildo Inga Kamensa de Mocoa - </t>
    </r>
    <r>
      <rPr>
        <sz val="11"/>
        <color theme="4" tint="-0.249977111117893"/>
        <rFont val="Calibri"/>
        <family val="2"/>
        <scheme val="minor"/>
      </rPr>
      <t xml:space="preserve">Henry Samir Gómez Hermosa (Antiguo gobernador). </t>
    </r>
    <r>
      <rPr>
        <sz val="11"/>
        <color rgb="FFFF0000"/>
        <rFont val="Calibri"/>
        <family val="2"/>
        <scheme val="minor"/>
      </rPr>
      <t>Jaime Vera (actual gobernador)</t>
    </r>
  </si>
  <si>
    <r>
      <rPr>
        <sz val="11"/>
        <color rgb="FF00B050"/>
        <rFont val="Calibri"/>
        <family val="2"/>
        <scheme val="minor"/>
      </rPr>
      <t>3176797814 (no esta en servicio)</t>
    </r>
    <r>
      <rPr>
        <sz val="11"/>
        <color theme="1"/>
        <rFont val="Calibri"/>
        <family val="2"/>
        <scheme val="minor"/>
      </rPr>
      <t xml:space="preserve"> - </t>
    </r>
    <r>
      <rPr>
        <sz val="11"/>
        <color rgb="FF0070C0"/>
        <rFont val="Calibri"/>
        <family val="2"/>
        <scheme val="minor"/>
      </rPr>
      <t xml:space="preserve">3108585016 </t>
    </r>
    <r>
      <rPr>
        <sz val="11"/>
        <color theme="1"/>
        <rFont val="Calibri"/>
        <family val="2"/>
        <scheme val="minor"/>
      </rPr>
      <t xml:space="preserve">/ </t>
    </r>
    <r>
      <rPr>
        <sz val="11"/>
        <color rgb="FFFF0000"/>
        <rFont val="Calibri"/>
        <family val="2"/>
        <scheme val="minor"/>
      </rPr>
      <t xml:space="preserve">3112548824 </t>
    </r>
    <r>
      <rPr>
        <sz val="11"/>
        <color theme="1"/>
        <rFont val="Calibri"/>
        <family val="2"/>
        <scheme val="minor"/>
      </rPr>
      <t>resguardoingakamentsa@gmail.com /</t>
    </r>
    <r>
      <rPr>
        <sz val="11"/>
        <color rgb="FFFF0000"/>
        <rFont val="Calibri"/>
        <family val="2"/>
        <scheme val="minor"/>
      </rPr>
      <t>jaimevera79@hotmail.com</t>
    </r>
  </si>
  <si>
    <t>71 individuos. (impactará a 190 personas de la comunidad- familias de los beneficiarios).</t>
  </si>
  <si>
    <t>Mocoa.</t>
  </si>
  <si>
    <t>Indígena.</t>
  </si>
  <si>
    <t>2 (Planadas y Rumiyaco).</t>
  </si>
  <si>
    <t>Todas estan ubicadas dentro de los cabildos en sus respectivas veredas, Ej un cabildo tiene 7 Ha y alli estan dristribuidas las parcelas por familias, así que todos estan concentrados en los cabildos.</t>
  </si>
  <si>
    <t xml:space="preserve">Desde Mocoa a la vereda Rumiyaco 15 mín (vereda más cercana), desde Mocoa a  vereda Planadas 25-30 mín (vereda más alejada)[sujetos a transito del día]. </t>
  </si>
  <si>
    <t>Costo aproximado de un carro desde el casco urbano (Mocoa) hasta las veredas 40.000 pesos, en un taxi o carro. Se puede hablar con el gobernador en este momento Jaime Veda, y el ayuda a contactar personas que presten el servivio, aviso con 8 días de anterioridad.</t>
  </si>
  <si>
    <t>Desplazamiento del centro poblado a veredas entre 15 a 30 mínutos.</t>
  </si>
  <si>
    <t>Vías principales pavimentadas, vías dentro de las veredas destapadas pero transitables.</t>
  </si>
  <si>
    <t>No tienen inconvenientes ya que la población de ubica cerca a vías principales, pero para coordinación logística y optimización de la misma el gobernador socilita previo aviso de 8 días, para posible visita.</t>
  </si>
  <si>
    <t>2019-2510005612</t>
  </si>
  <si>
    <t>Orito</t>
  </si>
  <si>
    <t>6</t>
  </si>
  <si>
    <t>Establecimiento y mantenimiento de 72 hectáreas de Asai y cedro rosado en agroforestería en el municipio de Orito, departamento del Putumayo.</t>
  </si>
  <si>
    <t xml:space="preserve">CCI </t>
  </si>
  <si>
    <r>
      <rPr>
        <sz val="11"/>
        <color rgb="FFFF0000"/>
        <rFont val="Calibri"/>
        <family val="2"/>
        <scheme val="minor"/>
      </rPr>
      <t>Marino Narváez</t>
    </r>
    <r>
      <rPr>
        <sz val="11"/>
        <color theme="1"/>
        <rFont val="Calibri"/>
        <family val="2"/>
        <scheme val="minor"/>
      </rPr>
      <t xml:space="preserve"> - Director de planeación-</t>
    </r>
  </si>
  <si>
    <r>
      <t xml:space="preserve"> PBX- 57 - 1 3443111 -  David Narvaez </t>
    </r>
    <r>
      <rPr>
        <sz val="11"/>
        <color rgb="FFFF0000"/>
        <rFont val="Calibri"/>
        <family val="2"/>
        <scheme val="minor"/>
      </rPr>
      <t xml:space="preserve">316 8303894 </t>
    </r>
  </si>
  <si>
    <t>pinerosmi@gmail.com</t>
  </si>
  <si>
    <t xml:space="preserve">La Asociación Departamental de Usuarios Campesinos del Putumayo. – ANUC   Wilson Diomedes Cárdenas Suarez 311 7771197. </t>
  </si>
  <si>
    <t>Hernán Gómez 3222303919, Diana Meneses 3188495622</t>
  </si>
  <si>
    <t>Estan disoersas dentrro de las 31 veredas, la más cecana a Orito esta a 5 mínutos (El caldero) y la más alejada a 3 horas (Calimonte)</t>
  </si>
  <si>
    <t>Se puede llegar en carro a algunas, pero es mejor hacerlo en moto, por costos y maniobrabilidad, el costo aproximado del servicio en moto por día es de 80.000 pesos y el de carro 200.000 y de todas maneras tocaría caminar.</t>
  </si>
  <si>
    <t>En la zona, se puede hablar con el señor Hernan Gomez o la señora Diana Meneses y ellso ayudan  a contactar a quien preste el servicio de trasporte en la zona y para el caso de los restaurantes y hotel también,</t>
  </si>
  <si>
    <t>Entre 5 mín a 1 hora. Pero hay posibilidad de que al dar aviso previo de 10 días se convoquen a un numero considerable de usuarios a la escuela ubicada en El caldero para la realización de las entrevistas.</t>
  </si>
  <si>
    <t>Son vías terciarias y es más fácil el acceso en moto.</t>
  </si>
  <si>
    <t>No hay inconvenientes de seguridad, pero si solicitan aviso previo de 10 días para avisar a los beneficiarios y convocarlos en un espacio como la escuela para trabajar más cómodos, si se desea visitar alguna finca se podria una cercana sin problema.</t>
  </si>
  <si>
    <t>Bogotá- Cali- Puerto Asis. De Puerto Asis a Orito  1.5  a 2 horas</t>
  </si>
  <si>
    <t>2019-2510003082</t>
  </si>
  <si>
    <t>Conservación, recuperación y sostenibilidad de cananguchales en el municipio de Puerto Asís.</t>
  </si>
  <si>
    <t>A1A2</t>
  </si>
  <si>
    <t>Producto no maderable</t>
  </si>
  <si>
    <t xml:space="preserve">Fundación Natura </t>
  </si>
  <si>
    <t>Sandra Gónzalez-</t>
  </si>
  <si>
    <t>312831110 Maria Eugenia Molina</t>
  </si>
  <si>
    <t xml:space="preserve">Asociación De Productores Agropecuarios De Paraíso - Jairo Norbey Carrera Rodríguez </t>
  </si>
  <si>
    <t>3133081267 - 3142947947 / ASOPARAISO18@GMAIL.COM</t>
  </si>
  <si>
    <t>Puerto Asis</t>
  </si>
  <si>
    <t>Campesina, Indígena, afrodescenciende, desplazados por la violencia.</t>
  </si>
  <si>
    <t>19 (Santa Isabel, El Paraíso)</t>
  </si>
  <si>
    <t>Dado que el cultivo de los productos es en zona inundable, algunos son cercanos otros lejanos dentro del municipio de Puerto Asis.</t>
  </si>
  <si>
    <t>Para llegar desde el casco urbano (Puerto Asis) a la vereda más cecana5 mínutos en carro, a la vereda más alejada 1.5 horas en carro (precio aproximado para 3 -personas 20.000)+ 20 mín en lancha o bote (precio aproximado para 3-5 peronas 120.000 ida y vuelta).</t>
  </si>
  <si>
    <t>Se puede hacer enlace con el señor Jairo Norbey, y el ayuda para el contacto de personas que presten el servicio de trasporte dentrro del municipio.</t>
  </si>
  <si>
    <t>Desplazamiento desde el casco urbano mas cercano esta entre 5 mín a 2.5 horas hasta la vereda más alejada.</t>
  </si>
  <si>
    <t>Hacia las veredas más cercanas son vías terciarias destapadas pero transitables, pero para las vías más alejadas y algunos d elso cultivos como es en zona inundable es necesario ir en bote o lancha.</t>
  </si>
  <si>
    <t>Como es una zona que aun esta marginada por cultivos ilícitos reuqiere de un aviso previo al líder del proyectO de 10 días habiles, para informar a la comunidad y solicitar el acompañamiento de la spoblación durante la visita. No han tenido actividad reciente, pero estan atentos a avisos de reactivación del conflicto armado en la zona.</t>
  </si>
  <si>
    <r>
      <t xml:space="preserve">Quedan algunos datos pendientes. Dificil llegar a Puerto Asis? Llamar y preguntar </t>
    </r>
    <r>
      <rPr>
        <b/>
        <sz val="11"/>
        <color theme="1"/>
        <rFont val="Calibri"/>
        <family val="2"/>
        <scheme val="minor"/>
      </rPr>
      <t>(LISTO)</t>
    </r>
  </si>
  <si>
    <t>Bogotá- Espinal-Neiva-Puerto Asís (12-14 horas)</t>
  </si>
  <si>
    <t>2019-2510003102</t>
  </si>
  <si>
    <t>Fortalecimiento del sistema productivo de Sacha inchi, frutales amazónicos y abejas meliponias mediante el encadenamiento asociativo y comercialización en los municipios de Puerto Asis, Puerto Caicedo y Puerto Leguizamo, Putumayo.</t>
  </si>
  <si>
    <t>A3A4</t>
  </si>
  <si>
    <t>Agroindustrial</t>
  </si>
  <si>
    <r>
      <t>2455700 / 3103045992 Luis Fernando Monroy (Cadena de Valor), 3106897543 /</t>
    </r>
    <r>
      <rPr>
        <sz val="11"/>
        <color rgb="FFFF0000"/>
        <rFont val="Calibri"/>
        <family val="2"/>
        <scheme val="minor"/>
      </rPr>
      <t xml:space="preserve"> Sandra Galán  (Fundación Natura) 3106897543-Licencia de maternidad</t>
    </r>
    <r>
      <rPr>
        <sz val="11"/>
        <color theme="1"/>
        <rFont val="Calibri"/>
        <family val="2"/>
        <scheme val="minor"/>
      </rPr>
      <t xml:space="preserve">. </t>
    </r>
    <r>
      <rPr>
        <sz val="11"/>
        <color theme="5" tint="-0.499984740745262"/>
        <rFont val="Calibri"/>
        <family val="2"/>
        <scheme val="minor"/>
      </rPr>
      <t>Sandra Gonzalez 3138141273</t>
    </r>
  </si>
  <si>
    <r>
      <rPr>
        <sz val="11"/>
        <color theme="4" tint="-0.499984740745262"/>
        <rFont val="Calibri"/>
        <family val="2"/>
        <scheme val="minor"/>
      </rPr>
      <t xml:space="preserve">Asociación De Meliponicultura Y Apicultores Puerto Asís, Meliponas Del Sur - Orlando Antonio Jaramillo Gaviria  </t>
    </r>
    <r>
      <rPr>
        <sz val="11"/>
        <color theme="1"/>
        <rFont val="Calibri"/>
        <family val="2"/>
        <scheme val="minor"/>
      </rPr>
      <t xml:space="preserve">/
Asociación De Sachi Cultores De La Frontera ASACHAFRON - Rubén Darío Henao Barahona  /
Asociación De Mujeres Amazónicas De Piñuña Negro AMAP - Adriana piedad Mosquera Angulo 
</t>
    </r>
  </si>
  <si>
    <r>
      <rPr>
        <sz val="11"/>
        <color theme="4" tint="-0.499984740745262"/>
        <rFont val="Calibri"/>
        <family val="2"/>
        <scheme val="minor"/>
      </rPr>
      <t>3203172090 - meliponadelsur@gmail.com</t>
    </r>
    <r>
      <rPr>
        <sz val="11"/>
        <color theme="1"/>
        <rFont val="Calibri"/>
        <family val="2"/>
        <scheme val="minor"/>
      </rPr>
      <t xml:space="preserve"> / 
3102938820 - Marioaltamiranda1982@gmail.com / 
3174830700 </t>
    </r>
    <r>
      <rPr>
        <sz val="11"/>
        <color rgb="FFFF0000"/>
        <rFont val="Calibri"/>
        <family val="2"/>
        <scheme val="minor"/>
      </rPr>
      <t>3168569950</t>
    </r>
    <r>
      <rPr>
        <sz val="11"/>
        <color theme="1"/>
        <rFont val="Calibri"/>
        <family val="2"/>
        <scheme val="minor"/>
      </rPr>
      <t xml:space="preserve"> - Adriana25Mosquera@gmail.coAlejandro mesa director de proyectos productivos: 3158326842</t>
    </r>
  </si>
  <si>
    <r>
      <t xml:space="preserve">33. </t>
    </r>
    <r>
      <rPr>
        <sz val="11"/>
        <color theme="7" tint="-0.249977111117893"/>
        <rFont val="Calibri"/>
        <family val="2"/>
        <scheme val="minor"/>
      </rPr>
      <t xml:space="preserve">Se desconoce el dato de Puerto Leguizamo. </t>
    </r>
    <r>
      <rPr>
        <sz val="11"/>
        <rFont val="Calibri"/>
        <family val="2"/>
        <scheme val="minor"/>
      </rPr>
      <t>TOTAL 68</t>
    </r>
  </si>
  <si>
    <r>
      <t>Puerto Asis, Puerto Caicedo.</t>
    </r>
    <r>
      <rPr>
        <sz val="11"/>
        <color theme="7" tint="-0.249977111117893"/>
        <rFont val="Calibri"/>
        <family val="2"/>
        <scheme val="minor"/>
      </rPr>
      <t xml:space="preserve"> Puerto Leguizamo </t>
    </r>
  </si>
  <si>
    <r>
      <t xml:space="preserve">Multicultural (Campesinos mayoria, afro, indígenas, Mujeres cabeza de Hogar, Víctimas de conflicto armado).  </t>
    </r>
    <r>
      <rPr>
        <sz val="11"/>
        <color theme="7" tint="-0.249977111117893"/>
        <rFont val="Calibri"/>
        <family val="2"/>
        <scheme val="minor"/>
      </rPr>
      <t>Mujeres campesinas principalmente (tambien afrodescendientes)</t>
    </r>
  </si>
  <si>
    <r>
      <t xml:space="preserve">12 Puerto Asís (Caribe 1, Unión Cocaya, Agua Negra 1, Agua Negra 2, La Danta, Simón Bolivar, Peñazora, La Sardina, Bajo Danta, Kilili 3, El Aguila, Ancura). 3 Puero Caicedo (Guasimales, El cedral, La Cristalina). </t>
    </r>
    <r>
      <rPr>
        <sz val="11"/>
        <color theme="7" tint="-0.249977111117893"/>
        <rFont val="Calibri"/>
        <family val="2"/>
        <scheme val="minor"/>
      </rPr>
      <t xml:space="preserve">13 Puerto Leguizamo, a todas se accede por vía fluvial, en promedio se ubican a 15 mín la más cercana (San Lorenzo y San Juan), y entre 4 a 6 horas las más alejadas según el tiempo. </t>
    </r>
  </si>
  <si>
    <r>
      <t xml:space="preserve">Estan muy cerca, a 5 mín la más cercana a Puerto asis y a 20 min (11 a 14 km) las más alejadas (cuentan con apiarios dentro y fuera del pueblo (en las veredas). </t>
    </r>
    <r>
      <rPr>
        <sz val="11"/>
        <color theme="7" tint="-0.249977111117893"/>
        <rFont val="Calibri"/>
        <family val="2"/>
        <scheme val="minor"/>
      </rPr>
      <t>Como los cultivos  son nativos de zonas inundables y se requiere en invierno viajar en bote (el valor promedio de viaje a la vereda más alejada esta entre 300 y 400 pesos ida y vuelta para entre 3 a 5 personas (preguntar por los señores Alfonso o Víctor no cobran caro)  y en verano a pie.</t>
    </r>
  </si>
  <si>
    <r>
      <rPr>
        <sz val="11"/>
        <color theme="4" tint="-0.499984740745262"/>
        <rFont val="Calibri"/>
        <family val="2"/>
        <scheme val="minor"/>
      </rPr>
      <t>Para las más cercanas se puede en carro, para las más alejadas un tramo es vía pavimetada, después vía destapada transitable y luego sólo hay camino (a pie), (costo aproximado por persona 16.000 ida y vuelta).</t>
    </r>
    <r>
      <rPr>
        <sz val="11"/>
        <color theme="7" tint="-0.249977111117893"/>
        <rFont val="Calibri"/>
        <family val="2"/>
        <scheme val="minor"/>
      </rPr>
      <t xml:space="preserve"> Se llegra primero a Puerto Asis en mototaxi hasta las líneas fluviales o balsas, este tramo esta alrededor de 40.000 pesos, desde ahi hay dos opciones línea directa hasta PiñaNegro cuesta 150.000 o esperar a  las 3 pm que sale  una y hace varias paradas y llega a las 5 pm también a Piña negro con un costo de 40.000 pesos.</t>
    </r>
  </si>
  <si>
    <r>
      <t xml:space="preserve">La Asociación cuenta con un grupo de whatsapp y variós miebros de al comunidad con contactos para realizar la vinculación y posterior contratación de transporte. Prudente avisar de la visita con 8 días de antelación para coordinación y logistica de  las visitas. </t>
    </r>
    <r>
      <rPr>
        <sz val="11"/>
        <color theme="7" tint="-0.249977111117893"/>
        <rFont val="Calibri"/>
        <family val="2"/>
        <scheme val="minor"/>
      </rPr>
      <t>Contactar con la asociación de mujeres(preguntar por don Alfonso o Victor que son de la zona y no cobran duro) ya que ellos conocen personas con botes en el sector,</t>
    </r>
  </si>
  <si>
    <r>
      <t xml:space="preserve">Entre 5 a 1 hora desde la vereda más cercana a la más alejada. </t>
    </r>
    <r>
      <rPr>
        <sz val="11"/>
        <color theme="7" tint="-0.249977111117893"/>
        <rFont val="Calibri"/>
        <family val="2"/>
        <scheme val="minor"/>
      </rPr>
      <t>Desde la mas cercana  15 mín hasta la mas lejana  de 4 a 6 horas según vía fluvial ( si es navegable o si toca caminar por sequía)</t>
    </r>
  </si>
  <si>
    <r>
      <t xml:space="preserve">Tramos de vía paimentada, vía destapada pero transitable y caminos en buen estado. </t>
    </r>
    <r>
      <rPr>
        <sz val="11"/>
        <color theme="7" tint="-0.249977111117893"/>
        <rFont val="Calibri"/>
        <family val="2"/>
        <scheme val="minor"/>
      </rPr>
      <t>Varía mucho según el estado de los ríos, es decir si son navegables o no, porque en dado caso toca a pie.</t>
    </r>
  </si>
  <si>
    <r>
      <t>Por el momento no han presentado inconvenientes pero estan en una zona  donde anteriormente se presentaba conflictos, por elLo avisar de visita con 8 días de antelación.</t>
    </r>
    <r>
      <rPr>
        <sz val="11"/>
        <color theme="7" tint="-0.249977111117893"/>
        <rFont val="Calibri"/>
        <family val="2"/>
        <scheme val="minor"/>
      </rPr>
      <t>Para las veredas más alejadas es preciso anunciarse con el inspector (Alberto Abellón -3187708447), el cual brinda acompañamiento y presenta a las personas que realizan la visita a las personas de la región, ya que si hay presencia de grupos armados en este departamento.</t>
    </r>
  </si>
  <si>
    <r>
      <rPr>
        <sz val="11"/>
        <color rgb="FF002060"/>
        <rFont val="Calibri"/>
        <family val="2"/>
        <scheme val="minor"/>
      </rPr>
      <t>5</t>
    </r>
    <r>
      <rPr>
        <sz val="11"/>
        <color theme="7" tint="-0.249977111117893"/>
        <rFont val="Calibri"/>
        <family val="2"/>
        <scheme val="minor"/>
      </rPr>
      <t xml:space="preserve"> 5</t>
    </r>
  </si>
  <si>
    <r>
      <t xml:space="preserve">3 </t>
    </r>
    <r>
      <rPr>
        <sz val="11"/>
        <color theme="7" tint="-0.249977111117893"/>
        <rFont val="Calibri"/>
        <family val="2"/>
        <scheme val="minor"/>
      </rPr>
      <t>3</t>
    </r>
  </si>
  <si>
    <t>Los viajes son muy complicados. Se puede hacer algo si se puede llegar a Puerto Asis. Puerto Leguizamo presenta serios problemas de orden publico</t>
  </si>
  <si>
    <t>VIABLE PERO SOLO EN PUERTO ASIS</t>
  </si>
  <si>
    <t>2019-2510005072</t>
  </si>
  <si>
    <t>Fortalecimiento de las cadenas productivas de cacao y caña, mediante la implementación de prácticas sostenibles, integración a mercados especiales y la consolidación de la organización campesina, en los municipios de San Miguel y Valle del Guamuez, Putumayo</t>
  </si>
  <si>
    <t>3106897543 / Sandra Galán  (Fundación Natura)</t>
  </si>
  <si>
    <r>
      <t xml:space="preserve">Asociación De Productores Agropecuarios Loro Uno - ASOPA - </t>
    </r>
    <r>
      <rPr>
        <sz val="11"/>
        <color rgb="FFFF0000"/>
        <rFont val="Calibri"/>
        <family val="2"/>
        <scheme val="minor"/>
      </rPr>
      <t xml:space="preserve">Omar de Jesús Cuestas </t>
    </r>
    <r>
      <rPr>
        <sz val="11"/>
        <color theme="1"/>
        <rFont val="Calibri"/>
        <family val="2"/>
        <scheme val="minor"/>
      </rPr>
      <t>/
Asociación Agropecuaria E Industrial Loro Dos – AGRILODS - Jaime Emilio Ceballos Burgos( ya no esta en el proyecto pero si se requiere ayuda en la zona se puede llamar)</t>
    </r>
  </si>
  <si>
    <r>
      <rPr>
        <sz val="11"/>
        <color rgb="FFFF0000"/>
        <rFont val="Calibri"/>
        <family val="2"/>
        <scheme val="minor"/>
      </rPr>
      <t>3204691175</t>
    </r>
    <r>
      <rPr>
        <sz val="11"/>
        <color theme="1"/>
        <rFont val="Calibri"/>
        <family val="2"/>
        <scheme val="minor"/>
      </rPr>
      <t xml:space="preserve"> - asopaptyo@hotmail.com / 3144636464 - agrilodspanela@gmail.com</t>
    </r>
  </si>
  <si>
    <t>150(cacao)- 54(caña)</t>
  </si>
  <si>
    <t>San Miguel (cacao) y Valle del Gamuez(caña y cacao)</t>
  </si>
  <si>
    <t>Campesina (la mayoría), afrodescendiente, indígena, Desplazada.</t>
  </si>
  <si>
    <t>Valle de Gamuez (Las Delicias y La Isla)</t>
  </si>
  <si>
    <t>Fincas cercanas,  en moto la distancia más cercana es de 30 min y la más alejada 1 hora, aveces no llega la moto pero hay camino y tocaría a pie, 15 min (costo aproximado de la moto 24000 ida y vuelta hasta la vereda más lejana).</t>
  </si>
  <si>
    <t>Municipio San Miguel, en carro hasta un tramo luego en moto, (costo aproximado entre 15000 y 30000),  otros accesos 24000. Municipio El Valle de Gamuez , vías destapada para accesibles, se dificulta paso en invierno asi que aveces toca a pie (costo aporx en moto 24000 ida y regreso por persona hasta vereda más lejana)</t>
  </si>
  <si>
    <t>Se pueden contactar a los líderes de las asociaciones y ellos nos conectan con personas en la  zona  o incluso si se programa con mínimo 8 días antes se podría citar a los beneficiarios para evitar perder tiempo en dezplazamiento a veredas.</t>
  </si>
  <si>
    <t>Entre 30 a 1.5 horas de desplazamiento en moto.</t>
  </si>
  <si>
    <t>Destapados pero transitables.</t>
  </si>
  <si>
    <t>Es prudente el anuncio de la visita con 15 días de anterioridad para el manejo óptimo de la logística y el acompañamiento de la comudidad a los visitantes (se realizan reuniones con los presidentes de las veredas y se avisa si es o no viable la visita). Si hay presencia de grupos armados en los dos municipios</t>
  </si>
  <si>
    <r>
      <t xml:space="preserve">Determinar como llegar a San Miguel o a Valle del Guamuez </t>
    </r>
    <r>
      <rPr>
        <b/>
        <sz val="11"/>
        <color theme="1"/>
        <rFont val="Calibri"/>
        <family val="2"/>
        <scheme val="minor"/>
      </rPr>
      <t>(LISTO)</t>
    </r>
  </si>
  <si>
    <t>Bogotá- Neiva-Pitalito-Mocoa-San Miguel y Valle de Gamuez 10 mín.</t>
  </si>
  <si>
    <t>De Mocoa  San Miguel (3-4 horas en carro). De San Miguel a Valle de Gamuez 10 mín.</t>
  </si>
  <si>
    <t>Christian</t>
  </si>
  <si>
    <t>2019-2500003122</t>
  </si>
  <si>
    <t>Implementación de sistemas productivos bajo alternativas de manejo agroecológico y saberes tradicionales que garanticen la sostenibilidad económica, social y ambiental de familias campesinas y víctimas del conflicto armado en la vereda el Tigre, del Municipio de Cáceres -
Antioquia con la Asociación ASODEPLAZCA</t>
  </si>
  <si>
    <t>Apicultura</t>
  </si>
  <si>
    <t>Víctima</t>
  </si>
  <si>
    <t>CCI</t>
  </si>
  <si>
    <t>Marino Narváez - Director de planeación-</t>
  </si>
  <si>
    <t xml:space="preserve"> PBX- 57 - 1 3443111 -  316 8303894</t>
  </si>
  <si>
    <t>Ana Milena Mercado Ricardo</t>
  </si>
  <si>
    <t>Cristian de Jesús Peña Sánchez</t>
  </si>
  <si>
    <t>3232792872    asodeplazca@gmail.com</t>
  </si>
  <si>
    <t>83 familias</t>
  </si>
  <si>
    <t>Cáceres</t>
  </si>
  <si>
    <t>Vereda El Tigre</t>
  </si>
  <si>
    <t>Las personas se pueden citar en  caserío, la mayoría viven ahí. Las fincas si están un poco mas dispersas.</t>
  </si>
  <si>
    <t>Desde Cáceres a la vereda El Tigre puede ir en carro contratados sin problema</t>
  </si>
  <si>
    <t>Seria ideal tener siempre el apoyo de Christian quien es el líder y la persona que atendió la llamada</t>
  </si>
  <si>
    <t>Cáceres a vereda El Tigre 2 horas en carro</t>
  </si>
  <si>
    <t>Carretera en buen estado</t>
  </si>
  <si>
    <t>Recomiendan tener acompañamiento todo el tiempo, comunicarse con los lideres de la vereda, indicar horarios de entrada y salida y personas a visitar</t>
  </si>
  <si>
    <t>VIABLE</t>
  </si>
  <si>
    <t>Un intento efectivo</t>
  </si>
  <si>
    <r>
      <t xml:space="preserve">Un intento efectivo. </t>
    </r>
    <r>
      <rPr>
        <sz val="11"/>
        <color rgb="FFFF0000"/>
        <rFont val="Calibri"/>
        <family val="2"/>
      </rPr>
      <t>Se llama el miercoles para realizar preguntas adicionales, pero se va a buzon de mensajes, se deja mensaje de voz.</t>
    </r>
  </si>
  <si>
    <t>2019-2500005692</t>
  </si>
  <si>
    <t>Implementación de Unidades Productivas de Sacha Inchi y Fortalecimiento comercial en el municipio de Caucasia, con la Asociación de Sachaincheros del Bajo Cauca en el Departamento de Antioquia</t>
  </si>
  <si>
    <t>PORTAFOLIO VERDE</t>
  </si>
  <si>
    <t>Lorena Piedrahita,  Nestor Raul Tobón, Maria Eugenia Molina</t>
  </si>
  <si>
    <t>316 8303894</t>
  </si>
  <si>
    <t xml:space="preserve">Asociación de Sacha Incheros del Bajo Cauca ASOSACHA -
Jessica Gómez - Juan hoyos 
</t>
  </si>
  <si>
    <t xml:space="preserve">3114263460 - 3116209798 
omegainchicaucasia@hotmail.com </t>
  </si>
  <si>
    <t>71 familias</t>
  </si>
  <si>
    <t>Caucasia</t>
  </si>
  <si>
    <t>El tigre, Parcelas de Caceris, La Catalina, El Brasil</t>
  </si>
  <si>
    <t>En las veredas las fincas quedan cerca unas de otras. Pero nos recomiendan hacer la encuesta en Caucasia</t>
  </si>
  <si>
    <t>En moto o camioneta, las carreteras que van a las fincas están en mal estado. Nos recomiendan quedarnos en Caucasia</t>
  </si>
  <si>
    <t>Desde Caucasia a las veredas aprox 2 horas carretera complicada</t>
  </si>
  <si>
    <t>Están en invierno y las carreteras están muy complicadas</t>
  </si>
  <si>
    <t>Nos recomiendan que las encuestas se hagan en Caucasia por temas de seguridad, el tema de orden publico es muy complicado. Ella tuvo que cambiar de numero por temas de seguridad</t>
  </si>
  <si>
    <t>Funciona si se hace 20 encuestas en Caucasia, donde están algunas familias. No recomiendasn a las veredas y son lejos.</t>
  </si>
  <si>
    <t>Primer numero fuera de servicio. Segundo numero representante legal (poco conocimiento del tema). Me remiten a Jessica quien es la persona que conoce muy bien la zona.</t>
  </si>
  <si>
    <t>En Caucasia viven alrededor de 20 beneficiarios a los cuales se les puede realizar la encuesta con facilidad. Llamar a Jesica Gómez para mas información  310 3326422</t>
  </si>
  <si>
    <t>2019-2500004132</t>
  </si>
  <si>
    <t>Fortalecimiento y generación de unidades apícolas como un modelo de negocios para fortalecer la economía local con las asociaciones ASIGEBUSLU y la Asociación del acueducto comunitario de puerto lopez en el municipio El Bagre, Antioquia</t>
  </si>
  <si>
    <t>Afro</t>
  </si>
  <si>
    <t>Carlos Enrique Restrepo Holguín (ACOMADEPLO)      Arley Jimenez Arrieta (ASIGEBOSLU)</t>
  </si>
  <si>
    <t>ACOMADEPLO  3147039500         ASIGEBOSLU 3136931104</t>
  </si>
  <si>
    <t xml:space="preserve">70 familias   </t>
  </si>
  <si>
    <t>El Bagre</t>
  </si>
  <si>
    <t xml:space="preserve">Borrachera 11 familias, La Bonga  (Cimarrón 5 familias, el 90 5 familias, la capilla 7 familias) Resguardo los Almendros 11 familias. San Cayetano 7 familias (datos aprox) </t>
  </si>
  <si>
    <t>El 90 y Cimarrón son dispersas. Las demás están cerca unas de otras.</t>
  </si>
  <si>
    <t>Borrachera a 8 km. Resguardo los Almendros 30 km. La Bonga queda muy cerca de Borrachera por la misma vía hacia el resguardo. (Todos los datos son desde el Bagre)</t>
  </si>
  <si>
    <t>Arley nos podría colaborar con el transporte en la zona. Transporte en moto 70 u 80 mil pesos en promedio. El transporte en carro es bastante costoso alrededor de 350 al día. El señora dice que es mas practico en moto</t>
  </si>
  <si>
    <t>Borrachera 30 min. La Bonga 40 min. Reguardo los Almendros 1 hora y 20 min (estos datos desde el Bagre). Cimarrón a pie 35 min. El 90 20 min (estos datos desde la Bonga)</t>
  </si>
  <si>
    <t>Carreteras en buen estado</t>
  </si>
  <si>
    <t>No esta complicado, pero es mejor que el transporte no lo brinde el señor Arley</t>
  </si>
  <si>
    <t>este junto con 4162 son en la misma zona</t>
  </si>
  <si>
    <t xml:space="preserve">Arley Jiménez 322 6446545 (escribir para que nos envíe Mapa) Asociación de Gente y Bosques. </t>
  </si>
  <si>
    <t>2019-2500004162</t>
  </si>
  <si>
    <t>Montaje y puesta en marcha de una estación piscícola técnificada para la producción de cachama para la soberania alimentaria de 14 veredas en el municipio del Bagre-Antioquia con la Asociación Intercultural por la gente y los bosques de San Lucas-ASIGESBOLU y la sociación comunitaria de acueducto y desarrollo de Puerto López-ACOMADEPLO</t>
  </si>
  <si>
    <t>Acuícola</t>
  </si>
  <si>
    <t>Marino Narváez - Director de planeación- mgnarvaez@cci.org.co</t>
  </si>
  <si>
    <t xml:space="preserve"> PBX- 57 - 1 3443111,      316 8303894</t>
  </si>
  <si>
    <t xml:space="preserve">Asociación Intercultural Por La Gente Y Los Bosques De San Lucas - Manuel Tovar / Asociación Comunitaria De Acueducto Y Desarrollo De Puerto López ACOMADEPLO - Uldarico Urango Granados 
</t>
  </si>
  <si>
    <t xml:space="preserve">3113600686 - genteybosque2015@gmail.com / 3213195690 - 
acomadeplo@hotmail.com 
</t>
  </si>
  <si>
    <t>70 familias</t>
  </si>
  <si>
    <t>EL Bagre Antioquia</t>
  </si>
  <si>
    <t>La Bonga mayor concentración, Borrachera, La Capilla, Villa Hermosa y San Cayetano</t>
  </si>
  <si>
    <t>Promedio 30 minutos uno de otro sin acceso en vehículo solo a pie</t>
  </si>
  <si>
    <t>Del Bagre a las veredas en carro o en moto</t>
  </si>
  <si>
    <t>En promedio el transporte por día 100 mil pesos</t>
  </si>
  <si>
    <t>Bagre a la Bonga 40 min, a Borrachera 30 min,  a La Capilla 50 min, a Villa Hermosa 1 hora y a San Cayetano 3 horas</t>
  </si>
  <si>
    <t>EN esto días ha llovido, los caminos están complejos pero transitables</t>
  </si>
  <si>
    <t>Se sugiere que la persona no ande sola debe andar con alguien de la asociación  para mayor seguridad, pero igualmente hay riesgos por el tema de los grupos armados</t>
  </si>
  <si>
    <t>Ir solo a La Bonga y Borrachera.  No ir a San Cayetano por distancia ni a las otras por orden publico.</t>
  </si>
  <si>
    <t>Primer  numero efectivo Segundo numero apagado</t>
  </si>
  <si>
    <t xml:space="preserve"> Llamar con ocho días de anticipación para poder cuadrar el recorrido. Llamar a Manuel Tovar 311 3600686</t>
  </si>
  <si>
    <t>2019-2500006072</t>
  </si>
  <si>
    <t>Implementación del esquema de pago por servicios ambientales BanCO2 y acciones complementarias como el monitoreo participativo de la biodiversidad, fomento al ecoturismo y restauración productiva, como estrategia de mitigación y adaptación al cambio climático, promoción de la sostenibilidad ambiental y socioeconómica en ecosistemas estratégicos de los municipios de Remedios y Yondó</t>
  </si>
  <si>
    <t>1 y 2</t>
  </si>
  <si>
    <t>A2A3</t>
  </si>
  <si>
    <t xml:space="preserve">PRODESARROLLO </t>
  </si>
  <si>
    <t>prodesarrolloltda@yahoo.es</t>
  </si>
  <si>
    <t>315 7398886 - Eurípides Marrugo / 300 2869263 -Carmen Lucia Román</t>
  </si>
  <si>
    <t xml:space="preserve">asociación ambientalista para la conservación de los humedales – ASOHUMEDALES
Catherine Vásquez Salcedo / asociación de productores agropecuarios de remedios – ASPAREM
Henry Humberto Marín Herrera 
</t>
  </si>
  <si>
    <t xml:space="preserve">3204114764 - asohumedales@hotmail.com / 
3117111139 - 3122977297 -3127525086 - asparem.agro19@gmail.com 
</t>
  </si>
  <si>
    <t>90 familias aprox</t>
  </si>
  <si>
    <t>Remedios</t>
  </si>
  <si>
    <t>Chorro lindo, Santa Isabel San Cristóbal</t>
  </si>
  <si>
    <t>Dispersas</t>
  </si>
  <si>
    <t>Preferiblemente moto por el tema de las carreteras</t>
  </si>
  <si>
    <t>El transporte es costoso en promedio 150 mil pesos. Sector minero</t>
  </si>
  <si>
    <t>Remedios a chorro lindo 5o min, a Santa Isabel 30 min, San Cristóbal 40 min</t>
  </si>
  <si>
    <t>Las carreteras en mal estado por las lluvias</t>
  </si>
  <si>
    <t>En términos generales normal, pero si hay presencia de grupos armados, es importante avisarles e informar a los lideres.</t>
  </si>
  <si>
    <t>Lo bueno es que es de PSA, podria ver si lo vivitamos aunque sea costoso</t>
  </si>
  <si>
    <t>Primer numero timbra y timbra y no contestan. Segundo numero sin señal.</t>
  </si>
  <si>
    <t>Mario Iserra 312 2977297</t>
  </si>
  <si>
    <t>2019-4400045052</t>
  </si>
  <si>
    <t>Mejorar la producción de plátano mediante un sistema de producción intensivo con siembras escalonadas y riego móvil a través del servicio de extensión agropecuaría junto a prácticas sostenibles con el medio ambiente e innovación en la producción de semilla para 100 pequeños y medianos productores del municipio de santa rosa del sur.</t>
  </si>
  <si>
    <t>CONSORCIO 2020</t>
  </si>
  <si>
    <t xml:space="preserve"> consorciosostenible2020@gmail.com</t>
  </si>
  <si>
    <t>6331400 / 3202021860 David Lesmes  / 2121865 / 3133419129</t>
  </si>
  <si>
    <t xml:space="preserve">Asociación de productores agropecuarios de Colombia ASOPROTECCO -
Juan Carlos Cárdenas Echavarría 
</t>
  </si>
  <si>
    <t xml:space="preserve">3156705208 - 318 3491647 
info@asoprotecco.org </t>
  </si>
  <si>
    <t>110 familias</t>
  </si>
  <si>
    <t>Morales Bolívar</t>
  </si>
  <si>
    <t>La Esmeralda</t>
  </si>
  <si>
    <t>Cercanos unos de otros</t>
  </si>
  <si>
    <t>Desde Morales a La Esmeralda en moto cuesta 10 mil pesos ida y vuelta aprox. Desde Aguachica hay carros de línea que van hasta Morales, en el parque San Antonio se pregunta por la línea de Morales Bolívar, 40 mil pesos ida y vuelta, el ultimo bus sale a las 4:30 pm y desde Morales a Aguachica sale a las 4:30 pm</t>
  </si>
  <si>
    <t xml:space="preserve">Nos aconsejan contratar un carro expreso o moto. </t>
  </si>
  <si>
    <t>Desde Morales a La Esmeralda 10 min en moto, 7 km aprox</t>
  </si>
  <si>
    <t>En estos momento están en invierno y las carreteras están complicadas pero transitables.</t>
  </si>
  <si>
    <t>Ella nos dice que no se ha escuchado nada y tampoco se ha vuelto a ver nada. Actualmente esta todo muy normal</t>
  </si>
  <si>
    <t>desde aguachica, averiguar cuanto demora y cuanto dura</t>
  </si>
  <si>
    <t>Maira Arcos, auxiliar administrativa  3156705208. Uerner Quintero 312 5103915</t>
  </si>
  <si>
    <t>2019-4400044802</t>
  </si>
  <si>
    <t>Mejorar la producción de Plátano mediante un sistema de producción intensivo con siembras escalonadas y riego móvil a través de servicio de extensión agropecuaria junto a prácticas sostenibles con el medio ambiente e innovación en la producción de semilla para 352 pequeños y medianos productores del municipio San Pablo del departamento de Bolívar.</t>
  </si>
  <si>
    <t xml:space="preserve">Asociación de las canaleteras futuristas por la recuperación del tejido social y la paz - Adelina altamar Arango 
</t>
  </si>
  <si>
    <t>3209386906 - 3204095059  - canaleteras.anoranza@gmail.com</t>
  </si>
  <si>
    <t>San Pablo Bolívar</t>
  </si>
  <si>
    <t>La señora no tiene mucho conocimiento porque aun el proyecto esta en estructuración. Corregimiento Sanaletal</t>
  </si>
  <si>
    <t>Vía fluvial desde San Pablo hasta Sanaletal 30 min y cuesta 12 pesos ida y vuelta, sale después de medio día y  regresa a las 8:15 am. Vía terrestre moto taxi a 30 min de Sanaletal, a cualquier hora del día, 30 mil pesos ida y vuelta</t>
  </si>
  <si>
    <t>La carretera esta en buen estado relativamente</t>
  </si>
  <si>
    <t>Todo esta muy normal</t>
  </si>
  <si>
    <r>
      <rPr>
        <sz val="11"/>
        <rFont val="Calibri"/>
        <family val="2"/>
        <scheme val="minor"/>
      </rPr>
      <t>Primer numero apagado. Segundo numero apagado. Se llamo el lunes al primer numero, sistema correo de voz. Se llamo el lunes al segundo numero, sistema correo de voz.</t>
    </r>
    <r>
      <rPr>
        <sz val="11"/>
        <color rgb="FFFF0000"/>
        <rFont val="Calibri"/>
        <family val="2"/>
        <scheme val="minor"/>
      </rPr>
      <t xml:space="preserve"> Se llama el miercoles y e inmediato se va a correo de voz, se le deja el mensaje.</t>
    </r>
  </si>
  <si>
    <t>350 familias aprox</t>
  </si>
  <si>
    <t>2019-4400045162</t>
  </si>
  <si>
    <t>Fortalecimiento de la Producción de gallinas ponedoras como alternativas sostenible, manejo y procesamient de gallinaza para comercializar</t>
  </si>
  <si>
    <t xml:space="preserve">Cecilia Alarcón Torres </t>
  </si>
  <si>
    <t>3188837481/3107824603 - asmudevicsar@hotmail.com</t>
  </si>
  <si>
    <t>65 familias</t>
  </si>
  <si>
    <t>Santa Rosa del Sur Bolívar</t>
  </si>
  <si>
    <t>La mayor cantidad de beneficiarios están en el casco urbano de Santa Rosa del Sur</t>
  </si>
  <si>
    <t>Muy dispersos en todo el municipio, tanto en el casco urbano como en las veredas. La mayor cantidad esta en el casco urbano</t>
  </si>
  <si>
    <r>
      <t>En moto o en transporte publico.</t>
    </r>
    <r>
      <rPr>
        <sz val="11"/>
        <color rgb="FFFF0000"/>
        <rFont val="Calibri"/>
        <family val="2"/>
      </rPr>
      <t xml:space="preserve"> Desde Aguachica en el terminal se coge un taxi que lo lleve hasta Gamarra, en Gamarra se coge transporte fluvial hasta cerro de burgos (chalupa) y desde ahí hasta santa rosa en taxi</t>
    </r>
  </si>
  <si>
    <r>
      <t xml:space="preserve">El transporte se consigue en Santa Rosa del Sur. </t>
    </r>
    <r>
      <rPr>
        <sz val="11"/>
        <color rgb="FFFF0000"/>
        <rFont val="Calibri"/>
        <family val="2"/>
      </rPr>
      <t xml:space="preserve">Desde Aguachica a gamarra 15 el taxi, el transporte fluvial vale 50 mil pesos y 15 mi el taxi desde el cerro a santa rosa. Desde Bucaramanga se puede coger un bus directo hasta Santa Rosa del Sur 70 mil pesos aprox. </t>
    </r>
  </si>
  <si>
    <r>
      <t xml:space="preserve">Desde el casco urbano a Canelos 1 hora. Las beneficiarias están ubicadas entre Canelos y el casco urbano. </t>
    </r>
    <r>
      <rPr>
        <sz val="11"/>
        <color rgb="FFFF0000"/>
        <rFont val="Calibri"/>
        <family val="2"/>
      </rPr>
      <t>Desde Aguachica a gamarra 30 min, una hora y 20 min en chalupa hasta el cerro y desde ahí hasta santa rosa 30 min. Bucaramanga hasta Santa rosa del sur 6 horas.</t>
    </r>
  </si>
  <si>
    <t xml:space="preserve">Esta en buen estado, transitable, no hay problema </t>
  </si>
  <si>
    <t>Hay comentarios de presencia de grupos armados, pero hasta el momento esta normal. Nos recomienda ir acompañados de la comunidad.</t>
  </si>
  <si>
    <t>En caso de una próxima llamada tener en cuenta que el fin de semana Cecilia no tiene señal porque esta en la finca</t>
  </si>
  <si>
    <t>2019-2570003832</t>
  </si>
  <si>
    <t>Implementación de parcelas en sistemas silvopastoriles como estrategia para desarrollar sistemas productivos innovadores sostenibles ambientalmente, bajas en carbono, como medida para enfrentar el cambio climático en ganaderías bovinas en los municipios de Ataco y Chaparral - Tolima</t>
  </si>
  <si>
    <t>SOCYA</t>
  </si>
  <si>
    <t>Marcela Múnera, Jorge Enrique Angel Poveda</t>
  </si>
  <si>
    <t>(4)4442088 3003120816 Marcela Munera
3212648430 Jorge Enrique Angel Poveda</t>
  </si>
  <si>
    <t xml:space="preserve">Comité de ganaderos del sur del Tolima - Orlando Sánchez Trejos </t>
  </si>
  <si>
    <t xml:space="preserve">3165192264   comitedeganaderosdelsurdeltolima@gmail.com </t>
  </si>
  <si>
    <t>147 familias</t>
  </si>
  <si>
    <t>Chaparral</t>
  </si>
  <si>
    <t>Tuluni, El Queso, Aguayo</t>
  </si>
  <si>
    <t>cercanos unos de otros</t>
  </si>
  <si>
    <t>Campero o moto. Nos aconsejan que contratemos una camineta o una moto</t>
  </si>
  <si>
    <t>El trnasporte sale desde la galeria de Chaparral. En promedio 30 mi pesos ida vuelta</t>
  </si>
  <si>
    <t>a Tulunio 20 min, al queso 20 min, Aguayo 30 min</t>
  </si>
  <si>
    <t>Estan en epocas de lluvias, actualmente esta complicado pero se puede transitar.</t>
  </si>
  <si>
    <t>Todo esta bien, en normalidad</t>
  </si>
  <si>
    <t>Puede ser para la prueba Piloto</t>
  </si>
  <si>
    <t>2h 40 min desde Ibague a Chaparral y 2h 52 min a Ataco</t>
  </si>
  <si>
    <t>Primer intento, llamar a las 3:30 pm. Segundo intento efectivo.</t>
  </si>
  <si>
    <t>2019-2570004602</t>
  </si>
  <si>
    <t>Mejoramiento de la producción, comercialización de grano de cacao y productos transformados de la Asociación AMUCCOL</t>
  </si>
  <si>
    <t>Liliana Castañeda Aldana</t>
  </si>
  <si>
    <t xml:space="preserve"> 3175930613 - amoccolplanadas@hotmail.com</t>
  </si>
  <si>
    <t>45 familias</t>
  </si>
  <si>
    <t>Planadas Tolima</t>
  </si>
  <si>
    <t>Colorada, Cambulos, Jerusalén, Maquencal, Los Andes,</t>
  </si>
  <si>
    <t>Cercas unas de otras</t>
  </si>
  <si>
    <t>Todos los días hay rutas de carros UAZ</t>
  </si>
  <si>
    <t>Los carros salen de planadas</t>
  </si>
  <si>
    <t>Planadas a las Coloradas 30 min, a Cambulos 1 hora y 30 min, a Jerusalén 1 hora y 30 min, a Los Andes 25 min</t>
  </si>
  <si>
    <t>Están en mal estado por la lluvia, pero hay paso todos los días</t>
  </si>
  <si>
    <t>Todo va muy bien</t>
  </si>
  <si>
    <t>Algunas veredas lejos, pero en las Coloradas hay varios beneficiarios</t>
  </si>
  <si>
    <t>2019-2570005422</t>
  </si>
  <si>
    <t>Proyecto de fortalecimiento técnico-productivo, empoderamiento social, conservación ambiental y desarrollo comercial asociativo, para la asociación de productores de cafés especiales del alto Atá -ASOATÁ-</t>
  </si>
  <si>
    <t>AGROPROYECTOS 2018</t>
  </si>
  <si>
    <t xml:space="preserve">Rocio Fajardo Lopez  </t>
  </si>
  <si>
    <t>Olga Lucía Chavarro Vásquez</t>
  </si>
  <si>
    <t xml:space="preserve">ASOATA  Luis Emido Sanchez Benitez (Presidente) </t>
  </si>
  <si>
    <t>88 familias</t>
  </si>
  <si>
    <t xml:space="preserve">Corregimiento La Gaitania: Veredas El Caimán 28 socios, La Floresta 11 socios, La Unión 18 socios. </t>
  </si>
  <si>
    <t>Las fincas están cerca unas de otras en las veredas mencionadas</t>
  </si>
  <si>
    <t>Carro 4x4 o moto</t>
  </si>
  <si>
    <t>Nos aconseja contratar vehículo en Planadas, Cootransplanadas. Las líneas o buses veredales salen a las 7 am y regresan a las 3 o 4 pm en promedio</t>
  </si>
  <si>
    <t>40 minutos desde Planadas hasta la Gaitania. 40 minutos desde Gaitania hasta las veredas. 20 minutos desde Gaitania a la Unión.</t>
  </si>
  <si>
    <t>La Floresta y El Caimán quedan por la misma vía y La Unión por una diferente</t>
  </si>
  <si>
    <t>El orden publico esta bueno</t>
  </si>
  <si>
    <t>2019-2570002522</t>
  </si>
  <si>
    <t>Agregación de valor a través de la implementación de sistemas de beneficio de café eficientes y amigables con el medio ambiente para pequeños productores cafeteros del municipio de Planadas en Tolima</t>
  </si>
  <si>
    <t>PROTERRITORIO</t>
  </si>
  <si>
    <t>Jaime Infante</t>
  </si>
  <si>
    <t xml:space="preserve">4569634 / 3188603171 Jaime Infante </t>
  </si>
  <si>
    <t xml:space="preserve">Asocafé De Alta Calidad La Orquídea 
- Elbenney Marín Oviedo 
</t>
  </si>
  <si>
    <t xml:space="preserve">323 2294395 - Elbermarin33@gmail.com 
</t>
  </si>
  <si>
    <t>85 familias</t>
  </si>
  <si>
    <t>Los Andes</t>
  </si>
  <si>
    <t>Cercanas unas de otras</t>
  </si>
  <si>
    <t>En carro o en moto</t>
  </si>
  <si>
    <t>14 mil pesos ida y vuelta y el transporte se consigue en planadas</t>
  </si>
  <si>
    <t>1 hora aprox</t>
  </si>
  <si>
    <t>Esta complicado por el invierno, es difícil el acceso pero si es posible llegar</t>
  </si>
  <si>
    <t>Todo en normalidad</t>
  </si>
  <si>
    <t>Está algo complicado el acceso</t>
  </si>
  <si>
    <t>Elberney Marín Oviedo nos puede ayudar en la logística</t>
  </si>
  <si>
    <t>2019-2570005542</t>
  </si>
  <si>
    <t>Fortalecimiento de las capacidades productivas, socio empresariales y comerciales de la asociación ACEGDA a través de procesos de caficultura sostenible en el marco de los estándares de los sellos de certificación Rainforest Alliance, orgánico y comercio justo</t>
  </si>
  <si>
    <t>Grupo asociativo de café especial y diferenciado de Gaitanía Tolima ACEDGA - José Uriel Huerfia</t>
  </si>
  <si>
    <t xml:space="preserve">3203415681   acedgagaitania@hotmail.com </t>
  </si>
  <si>
    <t>72 familias</t>
  </si>
  <si>
    <t>Corregimiento de Gaitania</t>
  </si>
  <si>
    <t xml:space="preserve">Transporte local todos los días y a cada hora </t>
  </si>
  <si>
    <t>Cootransplanadas y cuesta 13 mil pesos ida y vuelta</t>
  </si>
  <si>
    <t xml:space="preserve">1 hora </t>
  </si>
  <si>
    <t>Esta transitable una parte pavimentada y la otra destapada</t>
  </si>
  <si>
    <t>En el momento todo esta muy normal.</t>
  </si>
  <si>
    <t>La señal es muy mala.</t>
  </si>
  <si>
    <t>Christian -reemplazo</t>
  </si>
  <si>
    <t>2019-2570004302</t>
  </si>
  <si>
    <t>Mejoramiento de la competitividad y aseguramiento de la comercialización de café orgánico mediante un proceso sostenible de reconversión de la caficultura a 100 productores del municipio de Ataco asociados a CAFISUR</t>
  </si>
  <si>
    <t>Componente 2</t>
  </si>
  <si>
    <t>Luis Alfredo Muñoz</t>
  </si>
  <si>
    <t>3107592159 / 3204739579</t>
  </si>
  <si>
    <t>ol.chavarro@uniandes.edu.co</t>
  </si>
  <si>
    <t>CAFISURJuan David Alvarez / Ramiro Rojas Rodríguez</t>
  </si>
  <si>
    <t>3115155886 (Sr. Alvarez) / 3209262680 (Sr Rojas)</t>
  </si>
  <si>
    <t>100 familias</t>
  </si>
  <si>
    <t>Ataco</t>
  </si>
  <si>
    <t>Polecito, Nueva Reforma</t>
  </si>
  <si>
    <t>Varia, algunas están cerca y otras lejanas.</t>
  </si>
  <si>
    <t xml:space="preserve">Ataco a Santiago Pérez 1 hora $10.000 y desde ahí a Polecito 1 hora y 30 min $13.000. Ataco a Nueva Reforma $15.000 1 hora y 30 min </t>
  </si>
  <si>
    <t>En el terminal</t>
  </si>
  <si>
    <t>Pavimentado hasta Santiago Pérez y después vía terciaria. Ha estado lloviendo en la zona</t>
  </si>
  <si>
    <t>No hay problema, recomiendan que las encestadoras estén inidentificadas</t>
  </si>
  <si>
    <t>2019-2570002382</t>
  </si>
  <si>
    <t>5</t>
  </si>
  <si>
    <t>Con Piscicultura desde las orillas del Tuluni con diversificación productiva en la vereda cortes, corregimiento de Amoya de Chaparral Tolima</t>
  </si>
  <si>
    <t>Asociación de Afrocolombianos del Sur del Tolima – DAMAGUA Hipólita Casarrubia Muñoz</t>
  </si>
  <si>
    <t>3208533478 /3202900691</t>
  </si>
  <si>
    <t>68 familias</t>
  </si>
  <si>
    <t>Vereda la Cortes y Municipio de Chaparral</t>
  </si>
  <si>
    <t>Alguno están cercano unos de otros</t>
  </si>
  <si>
    <t xml:space="preserve">Las encuestas se pueden hacer en Chaparral. Desde Chaparral sale carro de línea en las mañanas y regresa en las tardes y hay moto taxi a cualquier hora. </t>
  </si>
  <si>
    <t>El carro de línea cuesta como $15.000 aprox. La moto cobraría $50.000 ida y vuelta</t>
  </si>
  <si>
    <t>Desde Chaparral a La Cortes 1 hora</t>
  </si>
  <si>
    <t>La carretera esta transitable. No ha llovido en estos días</t>
  </si>
  <si>
    <t>Nos recomiendan acompañamiento de la comunidad Afro (Gilberto). En general la situación esta normal</t>
  </si>
  <si>
    <t>Se realiza un intento el lunes, responden y dicen que estamos equivocados. Numero equivocado</t>
  </si>
  <si>
    <t>2019-2570002472</t>
  </si>
  <si>
    <t>1</t>
  </si>
  <si>
    <t xml:space="preserve">Mejoramiento de la productividad de 10,5 hectáreas de café especiao y los procesos de poscosecha en las unidades productivas de 67 asociados de la Asociación ASOCASURT del municipio de Ataco Tolima </t>
  </si>
  <si>
    <t>Asociación de Productores Agropecuarios y de Cafés Especiales del Sur de Tolima de las veredas el Cairo, Filadelfia y Quindío Municipio de Ataco Tolima (ASOCASURT)</t>
  </si>
  <si>
    <t>67 familias</t>
  </si>
  <si>
    <t>Filadelfia</t>
  </si>
  <si>
    <t>Están cercanas</t>
  </si>
  <si>
    <t>Desde Ataco vía planadas llegan a un pueblo que se llama Santiago Pérez y desde ahí se toma camino a filadelfia</t>
  </si>
  <si>
    <t>Desde Santiago Pérez a filadelfia cuesta $24.000 ida y vuelta. Desde Ataco $30.000 ida y vuelta</t>
  </si>
  <si>
    <t>Desde Ataco a Santiago Pérez 1 hora. Desde Santiago hasta Filadelfia 1 hora y 30 min</t>
  </si>
  <si>
    <t>Vía terciaria transitable</t>
  </si>
  <si>
    <t>Esta todo muy normal</t>
  </si>
  <si>
    <t>Se realiza la llamada el viernes en la tarde, timbra y timbra pero no responden.</t>
  </si>
  <si>
    <t>Fosion Escocia Sierra (304 5358650), llamar para coordinar</t>
  </si>
  <si>
    <t>2019-2590007822</t>
  </si>
  <si>
    <t>Construcción de reservorio de agua productiva, con fines
piscícolas y desarrollo de cultivos agroalimentarios con
sistema de riego por goteo para beneficiar a 65 familia
campesinas víctimas del conflicto armado del Municipio de
Chalán-Sucre.</t>
  </si>
  <si>
    <t xml:space="preserve">NN Agrochalán </t>
  </si>
  <si>
    <t>3007287368 - agrochalan@gmail.com</t>
  </si>
  <si>
    <t>Chalan Sucre</t>
  </si>
  <si>
    <t xml:space="preserve">La mayoría de las personas viven en el caco urbano de Chalan y en Corregimiento La Ceiba </t>
  </si>
  <si>
    <t>La mayoría vive en el caco urbano</t>
  </si>
  <si>
    <t>Chalan a corregimiento La Ceiba 3 km 5 min. Chalan a Mancano 1 hora 3km a lomo de mula.  Alba esta prácticamente dentro del mismo casco urbano. Chalan a Venadillo 4km 30 min a lomo de mula</t>
  </si>
  <si>
    <t>La situación esta normal, no se han presentado casos violentos</t>
  </si>
  <si>
    <t>Llamada efectiva, contacto logrados</t>
  </si>
  <si>
    <t>Oscar de León Zambrano Paredes, secretario de la asociación. Llamar mañana a las 10 am. José Ochoa jefe de proyectos 314 5613152</t>
  </si>
  <si>
    <t>2019-2590003932</t>
  </si>
  <si>
    <t>Cultivo y transformación de la batata con enfoque de sostenibilidad y ecosostenible en los municipios de Chalan y Morroa, región de Montes de María, para beneficiar a 300 productores</t>
  </si>
  <si>
    <t xml:space="preserve">Armando Carbonell Jiménez </t>
  </si>
  <si>
    <t>3175392221 – 3007115616 - fedeagrobatatas@gmail.com</t>
  </si>
  <si>
    <t>300 familias</t>
  </si>
  <si>
    <t>Morroa</t>
  </si>
  <si>
    <t>Breme, El Yeso y Brisas</t>
  </si>
  <si>
    <t>Las tres veredas están vía Corozal-Morroa</t>
  </si>
  <si>
    <t>Desde Morroa a las veredas el transporte cuesta entre  5 mil y 7 mil pesos. Nos dicen que las tres veredas quedan muy cerca una de otra.</t>
  </si>
  <si>
    <t>Desde Morroa a las veredas en promedio 1 hora aprox</t>
  </si>
  <si>
    <t>Vías terciarias pero están transitables, en este momento no están en invierno, todo esta bien</t>
  </si>
  <si>
    <t>Esta muy bueno</t>
  </si>
  <si>
    <t>Mejor ir a las de Morroa</t>
  </si>
  <si>
    <t>Primer numero, timbra y se va a correo de voz. El segundo numero no ha sido activado. Segundo intento para el primer numero, sistema correo de voz. Se llamo el sábado, sistema correo de voz. Se llamo el lunes sistema correo de voz</t>
  </si>
  <si>
    <t>Se llamó hace un rato y fue efectivo</t>
  </si>
  <si>
    <t>2019-2590006372</t>
  </si>
  <si>
    <t xml:space="preserve">Producción de carne cerdo en asociatividad de 70 mujeres, para beneficio de la economía de las familias de Flor del Monte Ovejas </t>
  </si>
  <si>
    <t xml:space="preserve">Ana Joaquina Mariotte Acevedo </t>
  </si>
  <si>
    <t xml:space="preserve"> 3114030767 - corporaciontallerprodesal@gmail.com</t>
  </si>
  <si>
    <t>70 mujeres</t>
  </si>
  <si>
    <t>Ovejas Sucre</t>
  </si>
  <si>
    <t>Corregimiento del Flor del Monte</t>
  </si>
  <si>
    <t>Las señoras viven en el mismo corregimiento</t>
  </si>
  <si>
    <t>Transporte normal en moto. Pero se puede alquilar un vehículo</t>
  </si>
  <si>
    <t>Las motos salen desde Ovejas. Andrea nos podría conseguir el transporte si es necesario</t>
  </si>
  <si>
    <t>De Ovejas a Flor del Monte 12 km 20 minutos</t>
  </si>
  <si>
    <t>La carretera es transitable, tiene placa huella</t>
  </si>
  <si>
    <t>Hay presencia de actores armados, pero la gente de la comunidad dice que todo esta normal</t>
  </si>
  <si>
    <t>Ana Marriote tiene Covid y no pudo atender la llamada. Henry Gracia me comunicó con Andrea quien es la encargada de la zona.</t>
  </si>
  <si>
    <t xml:space="preserve">Gerente - Henry Gracia Ayala 313 628 5406. Encargada de la zona de Ovejas - Andrea Wilches 320 5623889 </t>
  </si>
  <si>
    <t>2019-2590007522</t>
  </si>
  <si>
    <t xml:space="preserve">Apoyo al fortalecimiento productivo con el componente de mitigar el impacto negativo de la quema del suelo y la tala de bosques a través de la polinización de abejas en el entorno del proyecto con tres organizaciones de productores apicolas </t>
  </si>
  <si>
    <t xml:space="preserve">Francisco José Benítez Ramos </t>
  </si>
  <si>
    <t>3002424484 - fidessuc@hotmail.com</t>
  </si>
  <si>
    <t>113 familias</t>
  </si>
  <si>
    <t>El Piñal, Canutalito, Loma del Banco, Coral del medio</t>
  </si>
  <si>
    <t>A todas las veredas se llega en carro</t>
  </si>
  <si>
    <t>Se puede conseguir en Ovejas o en Sincelejo</t>
  </si>
  <si>
    <t>Ovejas al Piñal 5 min, a Canutalito 50 min, a Loma del Banco 7 min, a Coral del Medio 30 min</t>
  </si>
  <si>
    <t xml:space="preserve">La carretera mas difícil es la que va a Coral del Medio por el tema de lluvias. </t>
  </si>
  <si>
    <t>En Ovejas la situación es normal.</t>
  </si>
  <si>
    <t>Ir al Piñal y a Loma del Banco</t>
  </si>
  <si>
    <t>2019-2590003092</t>
  </si>
  <si>
    <t>Restauración ecológica de bosques protectores e implementación de pagos por servicios ambientales PSA, en las áreas de influencia de las microcuencas arroyo San Antonio y petaca, para la conservación de la biodiversidad y sus servicios ecosistémicos, en los predios resguardados Zenú, municipio de San Antonio de Palmito.</t>
  </si>
  <si>
    <t>ECOSIMPLE</t>
  </si>
  <si>
    <t xml:space="preserve">Henry Alterio </t>
  </si>
  <si>
    <t xml:space="preserve"> 2172177 / 3138214577</t>
  </si>
  <si>
    <t xml:space="preserve">Adelfin Suárez Carvajal  y Francisco José Benítez Ramos </t>
  </si>
  <si>
    <t>3234957859    indiozenuadelfin@outlook.es y 3002424484 - fidessuc@hotmail.com</t>
  </si>
  <si>
    <t>(A1) 128 Familias indigenas Zenu con 150 hectareas. (A2) 131 familias indigenas Zenu con 170 hectareas</t>
  </si>
  <si>
    <t>San Antonio de Palmito</t>
  </si>
  <si>
    <t>El Pueblecito</t>
  </si>
  <si>
    <t>Es una sola finca que se parcelo entre la comunidad Indigena de la etnia Zenu</t>
  </si>
  <si>
    <t>Camioneta y automoviles sin problema</t>
  </si>
  <si>
    <t xml:space="preserve">El nos aconseja conseguirlo en Sincelejos </t>
  </si>
  <si>
    <t>Sincelejo a Sant Antonio de Palmito 30 min y de San Antonio de Palmito a Pueblecito 10 min</t>
  </si>
  <si>
    <t>Trancitable en carro y camioneta. Esta en buen estado (no ha llovido). En epoca de lluvia se complica un poco</t>
  </si>
  <si>
    <t>Esta todo bien, no hay problema</t>
  </si>
  <si>
    <t>Otro contacto 313 6213303</t>
  </si>
  <si>
    <t>2019-2590007692</t>
  </si>
  <si>
    <t>Proyecto integral de uso sostenible restauracion y conservación de bosque seco tropical, en el municipio de San Juan Nepomuceno con miras a la conformación de un mercado comunitario de carbono.</t>
  </si>
  <si>
    <t>A1A3</t>
  </si>
  <si>
    <t xml:space="preserve">Julio César Rodriguez Arrieta y Eder Monterrosa </t>
  </si>
  <si>
    <t>3114284124 (Julio Rodríguez)  3205354734  (Eder Monterrosa)</t>
  </si>
  <si>
    <t xml:space="preserve">San Juan Nepomuceno </t>
  </si>
  <si>
    <t>Cañito y Gran Bretaña, pertencen al corregimeinto del San Jose del Peñol</t>
  </si>
  <si>
    <t>Cercanos unos a otros</t>
  </si>
  <si>
    <t>En carro 4x4 o en moto</t>
  </si>
  <si>
    <t>En caso dado, el señor nos puede conseguir un transporte</t>
  </si>
  <si>
    <t>Desde San Juan al Cañito 40 min, a Gran Bretaña 30 min</t>
  </si>
  <si>
    <t>La carretara a El Cañito tiene placa huella, a Gran Bretaña no, pero es transitable</t>
  </si>
  <si>
    <t>En este momento todo esta normal, no hay presenci de grupos armados</t>
  </si>
  <si>
    <t>El señor nos propone que hagamos una reunion en El Cañito y otra en el casco urbano, en donde se puedan encuestar a los benficiarios. Avisar con 3 dias de anticipacion para la coordinación</t>
  </si>
  <si>
    <t>2019-4400045102</t>
  </si>
  <si>
    <t>Fortalecimiento de la actividad cacaotera de agricultores pertenecientes a la asociación de productores y comercializadores de cacao y otros productos agrícolas se San Jose de Oriente - Cacaoriente, mediante la implementación de sistemas agroforestales que contribuyan a la generación de ingresos y a la sostenibilidad ambiental</t>
  </si>
  <si>
    <t>ADELZAPATOSA</t>
  </si>
  <si>
    <t>Fernando Soto López gerencia@adelzapatosa.org; fernandosotolopez2016@gmail.com</t>
  </si>
  <si>
    <t>(5)5892853 / 3205112555/ 3135887377</t>
  </si>
  <si>
    <t xml:space="preserve">CACAORIENTE   Osmalia Rojas </t>
  </si>
  <si>
    <t>3126206837   osmaliarojas65@gmail.com</t>
  </si>
  <si>
    <t>86 familias</t>
  </si>
  <si>
    <t>La Paz Cesar</t>
  </si>
  <si>
    <t>Corregimiento de San José de Oriente, corregimiento de Media Luna</t>
  </si>
  <si>
    <t>En San José de Oriente son muy cercanas unas de otras. En Media Luna un poco mas dispersas.</t>
  </si>
  <si>
    <t>Desde Valledupar  hasta San José en transporte publico, el bus se toma en el terminal. Desde Valledupar hasta Media Lunas en transporte publico el bus se toma en el terminal, ambas empresas esta juntas.</t>
  </si>
  <si>
    <t>Valledupar a San José 24 mil pesos ida y vuelta, hasta las veredas 50 mil pesos ida y vuelta. Valledupar a Media Luna 30 mil pesos ida y vuelta, hasta las veredas en promedio 20 mil pesos ida y vuelta</t>
  </si>
  <si>
    <t>Valledupar a San José 40 min. Valledupar a Media Luna 1 hora</t>
  </si>
  <si>
    <t>A San José de Oriento la vía esta en buen estado, transitable. La vía a Media Luna esta complicada por el tema de lluvias.</t>
  </si>
  <si>
    <t>Todo esta muy normal, hay retenes del ejercito, no hay problema.</t>
  </si>
  <si>
    <t>2019-4400044582</t>
  </si>
  <si>
    <t>Implementación de un modelo piloto de PSA como estrategia para la sostenibilidad ambiental territorial en la Cuenca del Rio Guatapurí</t>
  </si>
  <si>
    <t>CORPOCESAR  Esperanza Charry Morón y Mónica González Thomas</t>
  </si>
  <si>
    <t>5748960  - 3015317222 - 3103641520 - 3015533331</t>
  </si>
  <si>
    <t xml:space="preserve">Cabildo indígena Arauco y Kankuamo.  </t>
  </si>
  <si>
    <t>Valledupar.</t>
  </si>
  <si>
    <t>Cabildo Kankuamo en la vereda Guatapuri y Chemesquemena. Cabildo Arauco en vereda Sabana de Crespo</t>
  </si>
  <si>
    <t>Carro normalmente, vía pavimentada. Luego se debe tomar un transporte animal para ir a las comunidades</t>
  </si>
  <si>
    <t>Transporte publico desde Valledupar hasta Quemesquemena y Sabana de crespo. Luego conseguir transporte animal con los indígenas</t>
  </si>
  <si>
    <t>Valledupar a Quesquemena 1 hora y 30 min, a Sabana de Crespo 1 hora y 30 min</t>
  </si>
  <si>
    <t>Hasta Quemesquemena y Sabana de Crespo la vía esta pavimentada</t>
  </si>
  <si>
    <t>Las cosas están normales, no han escuchado nada.</t>
  </si>
  <si>
    <t>El viernes dijo que me llamaba al día siguiente. Se llamo el sábado pero no hubo repuesta. El lunes se llama varias veces en el día, timbra y timbra pero no responden. Al final del día se intenta llamar al ultimo numero celular y se logra el contacto.</t>
  </si>
  <si>
    <r>
      <t xml:space="preserve">El primer numero de celular es equivocado. Esperanza Charry ya no trabaja con ellos (segundo numero). </t>
    </r>
    <r>
      <rPr>
        <sz val="11"/>
        <color rgb="FFFF0000"/>
        <rFont val="Calibri"/>
        <family val="2"/>
      </rPr>
      <t>Llamar el viernes 8 am a Mónica González (3015533331), para recordar sobre nuestra visita, la idea es que ella le pueda comentar a los lideres indígenas el día viernes.</t>
    </r>
  </si>
  <si>
    <t>2019-4400044922</t>
  </si>
  <si>
    <t>-</t>
  </si>
  <si>
    <t>Fortalecimiento Productivo del pescador y la mujer comercializadora en la pesqueria artesanal del municipio de Dibulla - Guajira</t>
  </si>
  <si>
    <t>Jaime Cataño Flores</t>
  </si>
  <si>
    <t>3045358650 - acip.pesqueroyacuicola@gmail.com</t>
  </si>
  <si>
    <t>200 familias</t>
  </si>
  <si>
    <t>Dibulla</t>
  </si>
  <si>
    <t>Corregimientos de La Punta de los Remedios, Palomino, Mingueo y la cabecera municipal de Dibulla</t>
  </si>
  <si>
    <t>Hasta la Punta 10 mil pesos aprox ida y vuelta, Palomino 20 mil pesos ida y vuelta, Mingueo 20 mil pesos ida y vuelta</t>
  </si>
  <si>
    <t>Transporte publico para ir a los diferentes corregimientos y también hay moto</t>
  </si>
  <si>
    <t>Hasta La Punta carretera pavimentada a 10 min, hasta Palomino 20 min, Mingueo 15 min.</t>
  </si>
  <si>
    <t>Carretera pavimentada</t>
  </si>
  <si>
    <t>No hay problema, tenemos que hablar con los pescadores</t>
  </si>
  <si>
    <t>Primer intento, no entra la llamada. Segundo intento, no entra la llamada. Tercer intento efectivo</t>
  </si>
  <si>
    <t>.</t>
  </si>
  <si>
    <t>2019-4400045042</t>
  </si>
  <si>
    <t>Fortalecimiento de la producción de cacao bajo sistemas agroforestales amigables con los recursos naturales y con las comunidades indígenas Arhuaca de la Sierra Nevada</t>
  </si>
  <si>
    <t>Componentes 1 y 2</t>
  </si>
  <si>
    <t>Alirio Torres/Geovanny izquierdo</t>
  </si>
  <si>
    <t>3174337657/3116860413 / gestionasocit@gmail.com/Arhuacoasocit@gmail.com</t>
  </si>
  <si>
    <t>340 familias</t>
  </si>
  <si>
    <t>Valledupar</t>
  </si>
  <si>
    <t>Sabana Crespo, La Mesa</t>
  </si>
  <si>
    <t>Dispersos</t>
  </si>
  <si>
    <t>El señor Geovany nos aconseja alquilar un carro llamado burbujas.</t>
  </si>
  <si>
    <t xml:space="preserve"> El transporte se renta en Valledupar. El alquiler cuesta $200.000 aprox</t>
  </si>
  <si>
    <t>Desde Valledupar a Sabana de Crespo 2 horas y  las Mesa 2 hora y 30 min</t>
  </si>
  <si>
    <t>Esta en buen estado, transitable, pero ha estado lloviendo</t>
  </si>
  <si>
    <t>Primer numero, buzón de mensajes de inmediato. Segundo numero, timbra y timbra pero no responden. Segundo intento primer numero, buzón de mensajes. Segundo intento segundo numero, llamar a las 5 pm. Se vuelve a llamar a las 5 pm, timbra y timbra pero no responde, se deja mensaje. Pendiente llamar. Se llama nuevamente el lunes y se logra el contacto</t>
  </si>
  <si>
    <t>Llamar a Elsy para coordinar actividad</t>
  </si>
  <si>
    <t>2019-2540003822</t>
  </si>
  <si>
    <t>Implementación de un sistema silvopastoril para el mejoramiento nutricional y la productividad del hato ganadero</t>
  </si>
  <si>
    <t xml:space="preserve">Carlos Orlando Fonseca (Director) </t>
  </si>
  <si>
    <t>Orlando José Marín Borja</t>
  </si>
  <si>
    <t>Sixta Yanez Padilla  (APROCASAN)   Plinio Durango (APROCASAN)     Georgina Vergara (HOMOVULCO)</t>
  </si>
  <si>
    <t xml:space="preserve">Sixta Yanez Padilla  (APROCASAN) 3145699457    Plinio Durango (APROCASAN) 3113123581     Georgina Vergara (HOMOVULCO)   3137504892  </t>
  </si>
  <si>
    <t>210 familias , en seis asociaciones, ASODELAC, APENGASAN, APROCASAN, HOMOVULCO, ASPROESA, AGROSAFRA</t>
  </si>
  <si>
    <t>Puerto Libertador, pero el municipio mas cercano a las veredas es Monte Líbano</t>
  </si>
  <si>
    <t>Corregimiento de Picapica, el Palmar, San Francisco del Rayo, Puerto Nuevo, la Palestina, el Campamento.</t>
  </si>
  <si>
    <t>Nos recomiendan que el punto de llegada sea corregimiento de San Francisco del Rayo. Por temas de tiempo y distancias entre veredas. Este corregimiento es bastante grande</t>
  </si>
  <si>
    <t>Contactar a la señora Sixta, ella recomienda transporte en moto para ir a las diferentes veredas. Pero también nos puede conseguir un carro.</t>
  </si>
  <si>
    <t xml:space="preserve">Planeta Rica a San Francisco del Rayo 2 horas. De San Francisco a Picapica 1 hora y 20 min, al Palmar 40 min, a Puerto Nuevo 1 hora y al Campamento 30 min. </t>
  </si>
  <si>
    <t>En este momento las carreteras están transitables</t>
  </si>
  <si>
    <t xml:space="preserve">Toca informar los días que vamos a estar en la zona y a las personas que se van a visitar. Sixta nos puede ayudar. </t>
  </si>
  <si>
    <r>
      <t>Sixta, sistema correo de voz, segundo intento fue efe</t>
    </r>
    <r>
      <rPr>
        <sz val="11"/>
        <rFont val="Calibri"/>
        <family val="2"/>
      </rPr>
      <t>ctivo. Georgina, sin señal.  Plinio nos dice que no cuenta con mucha información.</t>
    </r>
  </si>
  <si>
    <t>Sixta es la líder del proyecto en la asociación a la que pertenece, ella ha visitado la mayoría de beneficiarios del programa y conoce la zona.</t>
  </si>
  <si>
    <t>2019-2540005002</t>
  </si>
  <si>
    <t>4</t>
  </si>
  <si>
    <t>Emancipación económica sostenible de campesinos de la subregion del san Jorge a partir de la cadena de valor del sacha inchi, mediante la inclusion de pequenos productores a los eslabones de siembra, transformació y comercializacion</t>
  </si>
  <si>
    <t xml:space="preserve">Prodesarrollo Ltda </t>
  </si>
  <si>
    <t>ormar.0516@gmail.com</t>
  </si>
  <si>
    <t xml:space="preserve">  Elsy Edith Trespalacio </t>
  </si>
  <si>
    <t xml:space="preserve"> 3133772302 / 3014681066</t>
  </si>
  <si>
    <t>94 familias</t>
  </si>
  <si>
    <t>Puerto Libertador</t>
  </si>
  <si>
    <t>San Juan, San José, La Rica, Café de Piedra</t>
  </si>
  <si>
    <t xml:space="preserve">Dispersas </t>
  </si>
  <si>
    <t>Transporte publico para ir a San Juan. Para ir a La Rica, Café de Piedra y San José toca en moto</t>
  </si>
  <si>
    <t>El transporte se consigue en Puerto Libertador o en Montelibano. Desde Puerto hasta San Juan 60 mil pesos ida y vuelta. Desde Puerto a la Rica y Café de Piedra en promedio 50 mil pesos ida y vuelta</t>
  </si>
  <si>
    <t>San Juan 2 horas, San José 2 h y 30 min, Café de Piedra 1 hora, La Rica 2 horas y 30 min</t>
  </si>
  <si>
    <t>Vías terciarias pero transitables, están en época de lluvias</t>
  </si>
  <si>
    <t>Complicada, pero nos dice que se puede realizar la actividad, ella nos aconseja el acompañamiento de los técnicos de las zona y de los lideres veredales.</t>
  </si>
  <si>
    <t>Primer numero, me dicen escriben un mensaje de texto diciéndome que no pueden responder la llamada (pendiente llamar). Segundo numero, responden, me piden que llame nuevamente a las 2 pm. Se llamo en la tarde y fue efectivo.</t>
  </si>
  <si>
    <t>2019-2540003652</t>
  </si>
  <si>
    <t>53</t>
  </si>
  <si>
    <t>Siembra y sostenimiento de cacao mediante sistema agroforestal bajo los lineamientos de mitigación y/o adaptación al cambio climático para el aumento de ingresos a los cacaocultores del municipio de Valencia en el departamento de Córdoba</t>
  </si>
  <si>
    <t>3103353273  /       315 7398886 - Eurípides Marrugo</t>
  </si>
  <si>
    <t xml:space="preserve">Asociación de Agricultores del Alto Sinú, ASOAGROSINU.  Robinson Montes Tirado (Rep. Legal) </t>
  </si>
  <si>
    <t>255 familias</t>
  </si>
  <si>
    <t>Valencia Córdoba</t>
  </si>
  <si>
    <t>Núcleo veredal el Reposo, Santo Domingo y San Rafael</t>
  </si>
  <si>
    <t>En moto a Santo Domingo 1 hora, a San Rafael 40 min y al Reposo 30 min</t>
  </si>
  <si>
    <t>La moto de consigue en Valencia. El día de moto cuesta $50.000</t>
  </si>
  <si>
    <t>Las carreteras están buenas, no ha llovido</t>
  </si>
  <si>
    <t>Hasta el momento esta muy bueno, en la zona se desplazan otras entidades y no han tenido problema</t>
  </si>
  <si>
    <t>2019-2540003622</t>
  </si>
  <si>
    <t>16</t>
  </si>
  <si>
    <t xml:space="preserve">Producción sostenible del cultivo de plátano en alta densidad con siembra de maderables nativos como alternativa ambiental en el municipio de tierra Tierralta Córdoba </t>
  </si>
  <si>
    <t>Asociacion de Productores Agricolas de Nueva Union — ASPANU</t>
  </si>
  <si>
    <t>323 4662281 /	3106608289</t>
  </si>
  <si>
    <t>134 familias</t>
  </si>
  <si>
    <t>Tierra Alta Córdoba</t>
  </si>
  <si>
    <t>Carrizola, Mazamorra, El Banquito</t>
  </si>
  <si>
    <t>Vía hidroeléctrica de Urra todas las veredas quedan en la misma dirección</t>
  </si>
  <si>
    <t>Se transporta en moto, hasta Carrizola $6.000 ida y vuelta, $8.000 ida y vuelta y hasta El Banquito $8.000 ida y vuelta</t>
  </si>
  <si>
    <t>Carrizola 15 min, Mazamorra 20 min y El Banquito 20 min</t>
  </si>
  <si>
    <t>Están en buen estado, no ha llovido, hasta ahora esta empezando la temporada de lluvias.</t>
  </si>
  <si>
    <t>"Afortunadamente bien, no pasa nada fuera de lo normal, no han habido complicaciones"</t>
  </si>
  <si>
    <t>2019-2520007022</t>
  </si>
  <si>
    <t>Fortalecimiento de la sostenibilidad ambiental y socioeconómica en el proceso productivo y comercial del café, liderado por la cooperativa COOBRA, en los municipios de Morales y Cajibio" a la convocatoria No 1. "Para mejorar la conservación de la biodiversidad y sus servicios ecosistémicos y para prácticas e inversiones productivas sostenibles, bajas en carbono y con medidas de adaptación al cambio climático".</t>
  </si>
  <si>
    <t xml:space="preserve">ONF ANDINA </t>
  </si>
  <si>
    <t>Juan Puentes jpuentes@onfandina.com</t>
  </si>
  <si>
    <t>Juan Puentes: 3204776639</t>
  </si>
  <si>
    <r>
      <t xml:space="preserve">Cooperativa de Beneficiarios de la Reforma Agraria del Cauca - COOBRA.   Arizaldo Súlez Serna, Ruth Mireya Obando, Carlos Enrique
Martínez, Saúl Andrés Delgado. </t>
    </r>
    <r>
      <rPr>
        <sz val="11"/>
        <color rgb="FFFF0000"/>
        <rFont val="Calibri"/>
        <family val="2"/>
        <scheme val="minor"/>
      </rPr>
      <t>Zoraida Cuellar (Representante legal).</t>
    </r>
  </si>
  <si>
    <r>
      <t xml:space="preserve">Fijo: 92-8386402 — Celular: </t>
    </r>
    <r>
      <rPr>
        <sz val="11"/>
        <color rgb="FFFF0000"/>
        <rFont val="Calibri"/>
        <family val="2"/>
        <scheme val="minor"/>
      </rPr>
      <t>3137487953</t>
    </r>
  </si>
  <si>
    <t>Cajibío y Morales.</t>
  </si>
  <si>
    <t>Cajibío (3 veredas), Morales (3 veredas)</t>
  </si>
  <si>
    <t>En cajibío la finca mas cercana es a 2 horas y estan concentradas, en el municipio de Morales, la finca más cercana es a 30 mín y la más alejada a 1.5 horas.</t>
  </si>
  <si>
    <t>Desde Popayán a Cajibío son 40 mín en carro, y de ahí a las fincas 2 horas más. Desde Popayán hasta Morales es 1 hora, y entre 30 min a 1.5 horas hasta las veredas. Todo se puede hacer en carro o moto.</t>
  </si>
  <si>
    <t>Al establecer comunicación con la señora Zoraida Cuellas</t>
  </si>
  <si>
    <t>En promedio entre 1 a 2.5 horas, desde las  cabeceras municipales.</t>
  </si>
  <si>
    <t>Bien, son vías destapadas pero se pueden transitar en moto o carro (costo aproximado en moto /día /persona 50.000)</t>
  </si>
  <si>
    <t>No hay inconveniente, pero si solicitan aviso previo de 8 días, porque en la maypría de las veredas no hay señal, entonces no es fácil la comunicación.</t>
  </si>
  <si>
    <t>2019-2520004742</t>
  </si>
  <si>
    <t>Fortalecimiento de las capacidades técnicas y productivas y de sostenibilidad ambiental y económica a través de la entrega e implementación de unidades para el manejo de pos cosecha del grano húmedo y seco de café tradicional, orientado a la producción sostenible y el mejoramiento de los ingresos de la etnia indígena rural del cabildo indígena  de la Laguna Siberia en el municipio de Caldono.</t>
  </si>
  <si>
    <t>Rubén Darío Moncada Rojas</t>
  </si>
  <si>
    <t xml:space="preserve"> 3122182505 - ukwanxak@gmail.com</t>
  </si>
  <si>
    <t>Caldono.</t>
  </si>
  <si>
    <t>Están ubicadas relativamente cerca, la más cercana a 15 min, las más alejada  30 min.</t>
  </si>
  <si>
    <t xml:space="preserve"> Casco urbano más cercano es el Centro poblado Pescador, el cual queda a 15 mín del Corregimiento de siberia, luego de llegar a Caldono la vía es destapada.</t>
  </si>
  <si>
    <t xml:space="preserve">Sellama al señor Rubén y él ayuda con los contactos para  la logística del transporte. </t>
  </si>
  <si>
    <t>Desde aeropuerto de Cali a Centro poblado Pescador 1.5 a 2 horas, Del Pescador a Corregimiento de Siberia 15 mín, de ahí a Caldono ya es destapado.</t>
  </si>
  <si>
    <t>Vías terciarias pero transitables</t>
  </si>
  <si>
    <t>Se garantiza la seguridad con respaldo de la gobernadora y la guardia indígena.</t>
  </si>
  <si>
    <t>2019-2520005012</t>
  </si>
  <si>
    <t>INCREMENTO DE LA PRODUCTIVIDAD Y MEJORAMIENTO DE LAS CONDICIONES TÉCNICAS DE LA ASOCIACION DE USUARIOS DEL DISTRITO DE ADECUACION DE TIERRAS DE PEQUEÑA ESCALA MONTERILLA MEDIANTE LA SIEMBRA ASOCIATIVA DE FRIJOL EN EL MUNICIPIO DE CALDONO- CAUCA</t>
  </si>
  <si>
    <t>Alva Nery Osnas Peña</t>
  </si>
  <si>
    <t xml:space="preserve"> 3136461975 - contactoasomonterilla@gmail.com</t>
  </si>
  <si>
    <t>Caldono</t>
  </si>
  <si>
    <t>campesina.</t>
  </si>
  <si>
    <t>1 (Monterilla).</t>
  </si>
  <si>
    <t>Se encuentras dispersas dentro de la vereda.</t>
  </si>
  <si>
    <t>Desde Caldono (Casco urbano más cercano) por vía destapada pero transitable en carro 45 mín.  Fincas mas cercanas 15 mín, más lejanas 1 hora.</t>
  </si>
  <si>
    <t>Se puede contactar con la señora Alva Nery y ella los contacta con personas que prestan el servicio de transporte en la zona, o si se llega en carro 4x4 es viable el acceso.</t>
  </si>
  <si>
    <t>1 hora desde el casco urbano  cercano(Caldono)  hasta la vereda (Monterilla).</t>
  </si>
  <si>
    <t>Son vías destapadas pero transitables, La mayoria del recorrido se puede hacer en carro, pero algunas vías solo permite paso de moto.</t>
  </si>
  <si>
    <t>No hay invenenientes  de seguridad en la zona, ya que es cerca a vías principales.</t>
  </si>
  <si>
    <t>2019-2520004772</t>
  </si>
  <si>
    <t>Fortalecimiento de las capacidades técnicas y productivas y de Sostenibilidad ambiental y económica a través de la entrega e implementación de unidades de transformación de/ fique, orientado a la producción sostenible y el mejoramiento de los ingresos de la etnia indígena rural del cabildo San Lorenzo de
Caldono</t>
  </si>
  <si>
    <t>Doris Ruales (directora)</t>
  </si>
  <si>
    <t>Lilian Mapallo Tapia</t>
  </si>
  <si>
    <t xml:space="preserve">Alfonso Diaz  Gobernador del cabildo San Lorenzo,    Carlos Campo  Administrador del Cabildo San Lorenzo de Caldono </t>
  </si>
  <si>
    <t xml:space="preserve">Alfonso Díaz N  3148074564   dinealfonso@gmail.com,                         Carlos Campo:  3004092124 carlos.alberto.campo@correounivalle.edu.co </t>
  </si>
  <si>
    <t>Indígena, Nasa</t>
  </si>
  <si>
    <t>Caldono (la mayoría de resguardos beneficiarios) y criollá.</t>
  </si>
  <si>
    <t>El  90% de los beneficiarios 0.5 h de municipio principal Caldono, 10 % 12 km de distancia.</t>
  </si>
  <si>
    <t>Santander de Quilichao, Cruce el pescador, Caldono, corregimiento Siberia, 40 min Caldono. Todo se puede realizar en carro.</t>
  </si>
  <si>
    <t>Comunicación con Alfonzo Días o Carlos Campo. Ellos ayudan con logística de transporte.</t>
  </si>
  <si>
    <t xml:space="preserve">Caldono a  cabildos indígenas cercano 0.5 horas. De Caldono a un cabildo alejado 12 Km </t>
  </si>
  <si>
    <t>Regulares pero transitables, se dificultan en invierno.</t>
  </si>
  <si>
    <t>Incidencias y ELN, aviso previo de 8 días para posible visita, para gestión de autorización por parte de los resguardos y tema de seguridad.</t>
  </si>
  <si>
    <t>2019-2520006212</t>
  </si>
  <si>
    <t>Fortalecimiento de las capacidades de producción agroecológica y comercialización de pequeños productores de café especial en Caldono, Cauca</t>
  </si>
  <si>
    <t xml:space="preserve">Alba Liliana Soto                                     Claudia Yolanda Cervera  </t>
  </si>
  <si>
    <t>Alba Liliana Soto    3123316957    Claudia Yolanda Cervera  3175123416</t>
  </si>
  <si>
    <t xml:space="preserve"> Erney Zuñiga (ARDECAN) </t>
  </si>
  <si>
    <t>Campesinos e indígenas</t>
  </si>
  <si>
    <t>7 (El cabuyal, El Pital, Montería, La Campiña, Palermo, El porvenir, La Venta).</t>
  </si>
  <si>
    <t>Entre las veredas  10 km, 1 hora aprox.</t>
  </si>
  <si>
    <t>Pescador o Siberia, tarda 0.5 horas hasta las veredas más cercanas.</t>
  </si>
  <si>
    <t>Se contacta con el líder con 3 días de antelación y el ayuda a contactar quien preste el servicio.</t>
  </si>
  <si>
    <t>De el casco urbano a vereda mas cercana 0.5 horas, y de allí entre veredas 1 hora aprox, (están a 10 km de distancia entre veredas aproximadamente).</t>
  </si>
  <si>
    <t>Las vías son destapadas, se ponen difíciles con el invierno pero con cuidado son transitables y en carro se puede llegar a todas las veredas y fincas.</t>
  </si>
  <si>
    <t>Buena, porque son veredas que están relativamente cerca a la vía Panamericana, entonces no hay problemas de seguridad.</t>
  </si>
  <si>
    <t>2019-2520003852</t>
  </si>
  <si>
    <t>Desarrollo de la ruta ecoturística por la vida y la paz en la Fosa del Patía, municipio de El Rosario, Nariño</t>
  </si>
  <si>
    <t>Ecoturismo</t>
  </si>
  <si>
    <t>Caroline Merle (Directora)</t>
  </si>
  <si>
    <t>Estefin Marisol Guerrero Sánchez</t>
  </si>
  <si>
    <t>Oscar Gómez España (Representante legal de CORFOPATIA)</t>
  </si>
  <si>
    <t xml:space="preserve">Se llega a la Población del Remolino, se toma la vía panamericana, vía Rosario. 3 km </t>
  </si>
  <si>
    <t>Campesinos, (algunos productores de café)</t>
  </si>
  <si>
    <t>Río Grande, Valle del Combitara y Matarredonda.</t>
  </si>
  <si>
    <t>70 % cercanas  y 30% a una hora de distancia</t>
  </si>
  <si>
    <t xml:space="preserve">En carro, se llega a la Población del Remolino, para tomar la vía panamericana, vía Rosario. 3 km </t>
  </si>
  <si>
    <t>Se comunica con el líder unos 2 días antes de la visita y el ayuda con la logística.</t>
  </si>
  <si>
    <t>Regulares, pero transitables.</t>
  </si>
  <si>
    <t>No han tenido inconvenientes últimamente, cuentan con presencia de la policía, se debe avisar mínimo 2 días antes para verificar acceso.</t>
  </si>
  <si>
    <t>2019-2520005052</t>
  </si>
  <si>
    <t>Fortalecimiento económico de pequeños productores de café, resilientes y constructores de paz y recuperación de sus zonas de vida en el municipio de El Rosario Nariño</t>
  </si>
  <si>
    <t>Caroline Merle (Directora)  Iris Parrot (profesional)</t>
  </si>
  <si>
    <t>3115612179                        (Iris 3209949072)</t>
  </si>
  <si>
    <t>Sonia Tuquerres ( Representante de los beneficiarios ASOPROCONPAZ) Hames del Castillo 3148966841</t>
  </si>
  <si>
    <t>El rosario.</t>
  </si>
  <si>
    <t>Campesina y víctimas</t>
  </si>
  <si>
    <t>6 (La Sierra, El Rincón, Pueblo Nuevo, La Montaña, La Guaca, Especial).</t>
  </si>
  <si>
    <t>Distribuidos dentro del Municipio del Rosario. La finca más cercana (15 mín.- vereda Especial) más lejana (1 hora, vereda La Sierra).</t>
  </si>
  <si>
    <t>Vía panamericana, pueblo El Remolino a 40 min se llega a el municipio de El Rosario.  Todo se puede hacer en carro, la vía es destapada, pero transitable.</t>
  </si>
  <si>
    <t>Se contacta con lo líderes y ellos ayudan con la logística del transporte.</t>
  </si>
  <si>
    <t>Del Municipio El remolino (el cual esta sobre la vía Panamericana) 40 mín. hasta el municipio de El Rosario y 15 mín. más a la primera finca.</t>
  </si>
  <si>
    <t>Vías principales pavimentadas pero luego son destapadas, transitando con precaución en tiempos de invierno.</t>
  </si>
  <si>
    <t>Presencia en la zona de disidencias, Avisar unos 4 días antes de la posible visita para gestión de permisos en la zona.</t>
  </si>
  <si>
    <t>2019-2520005552</t>
  </si>
  <si>
    <t>Fortalecimiento de la producción y comercialización de limón Tahití para 73 familias de la asociación agropecuaria san francisco del municipio El Rosario Nariño</t>
  </si>
  <si>
    <t>Yuli Castellanos (Líder del proyecto)  - Ricardo Barrera Cano</t>
  </si>
  <si>
    <t>Yuli Castellanos   3112327660    Ricardo Barrera Cano 3013053326</t>
  </si>
  <si>
    <r>
      <t>ASOSANFRANCISCO  Ernestina Lopez Daza.</t>
    </r>
    <r>
      <rPr>
        <sz val="11"/>
        <color rgb="FFFF0000"/>
        <rFont val="Calibri"/>
        <family val="2"/>
        <scheme val="minor"/>
      </rPr>
      <t xml:space="preserve"> Adolfo 3126732706</t>
    </r>
  </si>
  <si>
    <t xml:space="preserve">El rosario </t>
  </si>
  <si>
    <t>Dispersos dentro del municipio del Rosario.</t>
  </si>
  <si>
    <t>Desde cabecera municipal se tarda 15 mín. en llegar a las primeras fincas.</t>
  </si>
  <si>
    <t>Se puede comunicar con la señora Ernestina o El señor Adolfo para contactar transporte en la zona.</t>
  </si>
  <si>
    <t>Las fincas cercanas al casco urbano 15 mín., Las fincas alejadas 1.5 horas.</t>
  </si>
  <si>
    <t>Hay parte de la vía  que es pavimentada  y otra parte destapada.</t>
  </si>
  <si>
    <t>No se ven  afectadas por las disidencias ya que los veredas están cercanas a las vías principales.</t>
  </si>
  <si>
    <t>En este caso se hablo con Yuli,  porque los líderes no tenían cobertura de celular cuando se llamó.</t>
  </si>
  <si>
    <t>2019-2530004662</t>
  </si>
  <si>
    <t>Fomentar prácticas de conservación y aprovechamiento de bienes y servicios ambientales, generando el desarrollo de alternativas sostenibles de producción y comercialización del cultivo del café, donde la organización Asoloma se fortalezca y promueva la generación de empleo, seguridad alimentaria y la preservación de los recursos naturales en el municipio de Andes Sotomayor.</t>
  </si>
  <si>
    <r>
      <t>Lipcio Rojas /</t>
    </r>
    <r>
      <rPr>
        <sz val="11"/>
        <color rgb="FFFF0000"/>
        <rFont val="Calibri"/>
        <family val="2"/>
        <scheme val="minor"/>
      </rPr>
      <t>Miryam Salazar</t>
    </r>
  </si>
  <si>
    <r>
      <t xml:space="preserve"> </t>
    </r>
    <r>
      <rPr>
        <sz val="11"/>
        <color rgb="FFFF0000"/>
        <rFont val="Calibri"/>
        <family val="2"/>
        <scheme val="minor"/>
      </rPr>
      <t>3162982576</t>
    </r>
    <r>
      <rPr>
        <sz val="11"/>
        <color theme="1"/>
        <rFont val="Calibri"/>
        <family val="2"/>
        <scheme val="minor"/>
      </rPr>
      <t>/3182159948 - agroproyeccionloma@hotmail.com</t>
    </r>
  </si>
  <si>
    <t>Los Andes Sotomayor</t>
  </si>
  <si>
    <t>Campesinos (algunos victimas de conflicto armado)</t>
  </si>
  <si>
    <t>La Loma.</t>
  </si>
  <si>
    <t>Las fincas estan muy cerca porque los beneficiarios son vecinos dentro de la misma vereda.</t>
  </si>
  <si>
    <t>Desde Pasto hasta el municipio de Los Andes Sotomayor son 4 horas en carro, ya desde este casco urbano a la vereda son 15 mínutos, la vía es destapada pero transitable.</t>
  </si>
  <si>
    <t>Se puede llamar al número de la señora Miriam Salazar, ya registrado y contactar a las personas en la zona que prestan el servivio, pero si se llega en carro es posoble acceder hasta las fincas de lso beneficiarios.</t>
  </si>
  <si>
    <t>15 mín a la finca más cercana y 30 a la más alejada.</t>
  </si>
  <si>
    <t>Son vías terciarias destapadas pero permiten el paso de carro hasta las fincas de los productores.</t>
  </si>
  <si>
    <t>No menciona la presencia de grupos armados en la zona, pero si la prudencia de dar aviso con 8 días antes de la posible visita, para la planeación de la visita y la logística de la misma.</t>
  </si>
  <si>
    <t>Desde Pasto 4 horas</t>
  </si>
  <si>
    <t>2019-2520005342</t>
  </si>
  <si>
    <t>"Reconversión agroecológica de limón tahiti y limón pajarito a partir del
sostenimiento y la renovación de plantaciones ubicadas en los municipios de Mercaderes y Patía en el
sur del departamento del Cauca</t>
  </si>
  <si>
    <t xml:space="preserve">ASOAGRAR (Asociación agropecuaria de Arboleda)  Ulber Castillo Díaz </t>
  </si>
  <si>
    <t>310- 6050394</t>
  </si>
  <si>
    <t>Mercaderes y Patia</t>
  </si>
  <si>
    <t>Mercaderes (Campesina), Patia (Afrodescendientes)</t>
  </si>
  <si>
    <t>Mercaderes 4 (El penjamo, Arboleda, Altocañadas), Patía 1 (es un colectivo).</t>
  </si>
  <si>
    <t>En Mercaderes la todas estan muy cerca y las más alejada es a 10 mínutos. En Patía es todo en el mismo lugar porque es un colectivo.</t>
  </si>
  <si>
    <t>En Mercaderes la mayoría tiene acceso en carro  y las que no se puede llegara a pie (10 mín) y Desde El Bordo (casco urbano más cerca a Patía) 20 mín en carro  ya que es solo 1 lugar donde se desarrolla el proyecto.</t>
  </si>
  <si>
    <t>Es fácil, tras contactar y hablar con los líderes de los municípios ellos hacen el enlace con personas en la zona que presten el servicio. Costo aproximado en Mercaderes (100.000- 150.000 pesos).</t>
  </si>
  <si>
    <t>Promedio entre 10min a 1 hora,  varía si el acceso es en carro o toca caminar en las veredas más alejadas.</t>
  </si>
  <si>
    <t>Las vías son destapadas pero a la mayoria de puede acceder en carro, y en el municipio de mercaderes unas veredas solo tiene acceso a pie (muy pocas).</t>
  </si>
  <si>
    <t>Buena, no hay inconvenientes en la zona, solicitan el anuncio 8 días antes de la visita para su óptima programación y anuncio en la zona.</t>
  </si>
  <si>
    <t>Popayán -Bordo (2 horas), Bordo Mercaderes (1.10 horas)/ Bordo Patía (20 mín)</t>
  </si>
  <si>
    <t>2019-2520006052</t>
  </si>
  <si>
    <t>Conservación y restauración de ecosistemas estratégicos en la Microcuenca Caparrozal, Resguardo indígena Cilia o la Calera del Municipio de Miranda —Cauca.</t>
  </si>
  <si>
    <t>A1</t>
  </si>
  <si>
    <t xml:space="preserve">UT INERCO - OPTIM </t>
  </si>
  <si>
    <t>Santiago Arango sarango@optimconsult.com</t>
  </si>
  <si>
    <t>Eduardo Uribe - 320 3948032, Santiago Arango- 300 2093734</t>
  </si>
  <si>
    <r>
      <t xml:space="preserve">Resguardo Indígena La Cilia .  </t>
    </r>
    <r>
      <rPr>
        <sz val="11"/>
        <color rgb="FF00B050"/>
        <rFont val="Calibri"/>
        <family val="2"/>
        <scheme val="minor"/>
      </rPr>
      <t xml:space="preserve">Jhon Funda (Municipio de Miranda). </t>
    </r>
    <r>
      <rPr>
        <sz val="11"/>
        <color rgb="FFFF0000"/>
        <rFont val="Calibri"/>
        <family val="2"/>
        <scheme val="minor"/>
      </rPr>
      <t>Gabriel Rivera (Municipio Toribío)</t>
    </r>
  </si>
  <si>
    <r>
      <t xml:space="preserve">8475536-8475345- </t>
    </r>
    <r>
      <rPr>
        <sz val="11"/>
        <color rgb="FF00B050"/>
        <rFont val="Calibri"/>
        <family val="2"/>
        <scheme val="minor"/>
      </rPr>
      <t xml:space="preserve">3122590914- </t>
    </r>
    <r>
      <rPr>
        <sz val="11"/>
        <color rgb="FFFF0000"/>
        <rFont val="Calibri"/>
        <family val="2"/>
        <scheme val="minor"/>
      </rPr>
      <t>3135683779</t>
    </r>
  </si>
  <si>
    <t>2 (Miranda, Toribío)</t>
  </si>
  <si>
    <t xml:space="preserve">13, MIRANDA, </t>
  </si>
  <si>
    <t>Dispersas, al municipio de Miranda la vereda más cercana esta a 15 mínutos y la más alejada a 1.5 horas en carro. Dispersas en municipio de Toribío, vereda más na 5 mín encarro, la más alejada 1.5 horas en carro, y en algunas tocaría caminar un poco.</t>
  </si>
  <si>
    <t>Las vías son terciarias y destapadas pero se puede llegar en carro o moto. La vía desde Satander de Quilichao a Miranda es buena y el tramo es de 1 hora, y la vía de Santander de Quilichao a Toribío esta en estado regular, estan arreglando un puente q se cayó, y el tramo es de 1.5 horas.</t>
  </si>
  <si>
    <t>El señor Jhon, facilitaría contactar con quien presta el servicio (costo aproximado día 200.000 pesos, municipio de Miranda)</t>
  </si>
  <si>
    <t>Promedio desde Miranda a las veredas de 10 mínutos a 1.5 horas en carro. Torivio a veredas promedio cerca 5 minutos en carro, veredas lehos 1.5 horas.</t>
  </si>
  <si>
    <t>Son vías destapadas, trocha, pero transitable por vehículos no muy grandes.</t>
  </si>
  <si>
    <t>Bien, solicitan aviso previo de 4 días  para solicitar acompañamiento y aprobación de la guardia indígena y para comunicar a los beneficiarios. Para Toribío aviso previo de 8 días.</t>
  </si>
  <si>
    <t>Sólo se hablo con el líder de la comunidad de Miranda, quedo en compartir número del líder de Toribío (Ya se pude contactar pero recalca no tener conocimiento del proyecto indagará)Sin embargo dio datos generales de el municipio y quedo de llamar de vuelta para verificar información.</t>
  </si>
  <si>
    <t>2019-2520005262</t>
  </si>
  <si>
    <t>Fortalecimiento de las capacidades técnico productivas  y comerciales de los caficultores pertenecientes a la cooperativa integral de Morales enmarcados en conceptos de sostenibilidad ambiental y socioeconómica</t>
  </si>
  <si>
    <r>
      <t xml:space="preserve">Paulina Cardona Ramírez(esta entregando el cargo llamar a la corporación)/ </t>
    </r>
    <r>
      <rPr>
        <sz val="11"/>
        <color rgb="FFFF0000"/>
        <rFont val="Calibri"/>
        <family val="2"/>
        <scheme val="minor"/>
      </rPr>
      <t>Corporación mannatial</t>
    </r>
  </si>
  <si>
    <r>
      <t xml:space="preserve"> 3176207236/</t>
    </r>
    <r>
      <rPr>
        <sz val="11"/>
        <color rgb="FFFF0000"/>
        <rFont val="Calibri"/>
        <family val="2"/>
        <scheme val="minor"/>
      </rPr>
      <t xml:space="preserve"> (6)3256766</t>
    </r>
    <r>
      <rPr>
        <sz val="11"/>
        <color theme="1"/>
        <rFont val="Calibri"/>
        <family val="2"/>
        <scheme val="minor"/>
      </rPr>
      <t xml:space="preserve"> -  proyectos@cmanantial.com</t>
    </r>
  </si>
  <si>
    <t>Morales</t>
  </si>
  <si>
    <t>2 (La Estación y el Danubio).</t>
  </si>
  <si>
    <t xml:space="preserve">Cercanas entre ellas. </t>
  </si>
  <si>
    <t>El casco urbano más cercano es Morales, hasta la vereda más próxima son 15 mín y a la más alejada son 45 mín.</t>
  </si>
  <si>
    <t>En carro se puede llegar a las dos veredas, la vía príncipal es pavimentada, las vías terciarias destapadas pero permiten accceso.</t>
  </si>
  <si>
    <t>Desde casco urbano a vereda más cercana 15 mín y a la vereda más alejada 45 mín.</t>
  </si>
  <si>
    <t>En buen estado, las vías destapadas son transitables.</t>
  </si>
  <si>
    <t>No hay presencia de grupos que alteren el orden público, pero es prudente avisar acerca de una visita con 8 días de antelación para la planificación y logística en la zona.</t>
  </si>
  <si>
    <t>2.5 desde Cali; 1.25 desde Sder de Quilichao</t>
  </si>
  <si>
    <t>2019-2520002652</t>
  </si>
  <si>
    <t>Garantizar la sostenibilidad economica, social y ambiental de 86 familias de ASOCALM a través de la implementación de prácticas agronómicas enfocados al mejoramiento en la nutrición de prácticas agronómicas enfocados al mejoramiento en la nutrición de suelos  y los porcentajes de calidad en taza en las unidades productivas.</t>
  </si>
  <si>
    <t xml:space="preserve">Representante legal ASOCALM      Faustina Rodallega Valencia </t>
  </si>
  <si>
    <t>3116032812  Whatsapp 3232856751   Fijo 8317381</t>
  </si>
  <si>
    <t>15 (San Rafael)</t>
  </si>
  <si>
    <t>Cercanas unas de las otras dentro de las veredas, estan nucleadas en 5 zonas</t>
  </si>
  <si>
    <t>Se puede llegar en carro o moto.</t>
  </si>
  <si>
    <t>Si en la zona es facil  contactar con alguien que preste el servicio, ya sea para una o varias personas, los costos de desplazamiento en moto para una sola persona de vereda a vereda esta alrededor de los 3000 a 4000 pesos el viaje.</t>
  </si>
  <si>
    <t>La vereda más proxima al casco urbano esta a 15 mín (San Rafael) y la más alejada es a  1 hora.</t>
  </si>
  <si>
    <t>Son vías terciarias destapadas pero se puede transitar.</t>
  </si>
  <si>
    <t>Buena, no hay inconvenientes en la zona, mencionan avosar con 8 días de antelación para la dovulgación de la visita en la zona  preferiblemente que tenga entre los 8 días  este un sabado que es cuando hay mercado en el municipio.</t>
  </si>
  <si>
    <t>2019-2520006112</t>
  </si>
  <si>
    <t>"Siembra y comercialización de los cultivos hortícolas, producidos orgánicamente para mejorar las condiciones socioeconómicas de 65 familias del municipio de Morales"</t>
  </si>
  <si>
    <t>AGAMC Asociación agroambiental gotas de agua, maco y cañaveral.                Luis Isaac Díaz</t>
  </si>
  <si>
    <t>3116400057-3155539152-3233560386</t>
  </si>
  <si>
    <t>Campesinos (Víctimas de conflicto armado).</t>
  </si>
  <si>
    <t>11 veredas(Danubio, Carpintero, La Estrella, El Porvenir, El Maco, Cañaveral, La Floresta, El Rosario, Veraneras, San Isidro, Santa Rosa) y un barrio de la Cabecera Municipal Morales- La Primavera</t>
  </si>
  <si>
    <t>Dispersas, la mas cercana que es el barrio de la cabecera municipal esta a 5 mínutos, y la más alejada esta a 40 mínutos</t>
  </si>
  <si>
    <t>Se puede hacer contacto con el señor Luis Díaz y el los contacta con quien presta el servicio en la zona. Promedio de costos (120.000-150.000 pesos)</t>
  </si>
  <si>
    <t>Entre 5  a 40 mínutos en promedio desde la cabecera municipal.</t>
  </si>
  <si>
    <t>Son vías terciarias pero permiten paso de carro y moto.</t>
  </si>
  <si>
    <t>No hay problema, pero si solicitan aviso previo de 8 días dado que en algunas veredas no hay recepción de celular o internet, todo con el fin de anunciar la visita a la comunidad.</t>
  </si>
  <si>
    <t>2019-2520005822</t>
  </si>
  <si>
    <t>Apoyo al proceso de producción y transformación de panela orgánica en el Norte del Cauca</t>
  </si>
  <si>
    <t>Diego Belalcazar</t>
  </si>
  <si>
    <t>3168701803 - dijobemi@gmail.com</t>
  </si>
  <si>
    <t>No recierda exactamente alrederor de 90</t>
  </si>
  <si>
    <t>Santader  de Quilichao</t>
  </si>
  <si>
    <t>Campesina (afrodescendientes, Indigenas en muy poca proporción)</t>
  </si>
  <si>
    <t>10 (no recuerda si es en todos o solo en los veredas donde hay centro de acopio de panela que son 3)</t>
  </si>
  <si>
    <t>Distribuidas dentro de lso 10 veredas pero el centro de acopio panelero esta sólo en tres veredas.</t>
  </si>
  <si>
    <t>Desde el casco urbano más cercano (Santander de Quilichao) a la vereda más cercana 30 mínutos y a la vereda más alejada 2 horas aproximadamente. Se puede llegar a todas las veredas en carro o moto.</t>
  </si>
  <si>
    <t>Se puede llamar al señor Diego y el enlaza con personas en la zona que presten el servivio de transporte (costo aproximado de alquiler de una moto 1 día 130.000, para desplazamiento por todas las veredas).</t>
  </si>
  <si>
    <t>Entre 30 mínutos a 2 horas.</t>
  </si>
  <si>
    <t>Vías terciaria, destapada pero  puede transitar.</t>
  </si>
  <si>
    <t>15 días de antelación, llevar documentación que vincule al personal de al visita con la endidad, no se han presentado problemas de orden público, sin embargo ellos cuentan con el consejo comunitario y brindan acompañamiento y guía durante la visita.</t>
  </si>
  <si>
    <r>
      <t xml:space="preserve">Identificar la distancia a santander de Quilichao </t>
    </r>
    <r>
      <rPr>
        <b/>
        <sz val="11"/>
        <color theme="1"/>
        <rFont val="Calibri"/>
        <family val="2"/>
        <scheme val="minor"/>
      </rPr>
      <t>(LISTO)</t>
    </r>
  </si>
  <si>
    <t>Bogotá- Calí, Calí santander de Quilichao (1,5 horas).</t>
  </si>
  <si>
    <t>2019-2520006132</t>
  </si>
  <si>
    <t>Mitigación de impactos ambientales e incremento de la productividad en los procesos asociativos de cultivo y transformación de yuca industrial en veredas de Santander de Quilichao y Buenos Aires, departamento del Cauca</t>
  </si>
  <si>
    <t xml:space="preserve">Miguel Corredor </t>
  </si>
  <si>
    <t>Óscar Darío Villalobos</t>
  </si>
  <si>
    <t>Jarvi Bazan Representante legal Asociación ARDECAN    Ana Yency Mina (Vicepresidenta ARDECAN)</t>
  </si>
  <si>
    <r>
      <t xml:space="preserve">Jarvi Bazan:   3117500442 (2)8295210                                                      </t>
    </r>
    <r>
      <rPr>
        <sz val="11"/>
        <color rgb="FFFF0000"/>
        <rFont val="Calibri"/>
        <family val="2"/>
        <scheme val="minor"/>
      </rPr>
      <t>Ana Yency Mina: 3106466859</t>
    </r>
  </si>
  <si>
    <t>2 (Santander de Quilichao y Buenos aires), la planta de procesamiento esta en Caldono.</t>
  </si>
  <si>
    <t>Multicultural (Afrodescendientes, Campesinos e Indígenas)</t>
  </si>
  <si>
    <t>10-12 veredas.</t>
  </si>
  <si>
    <t>Santander de Quilichao a fincas mas Cercanas  1.5 horas y a las más alejadas  2 horas. Buenos Aires, fincas cerca 1.5 horas y fincas  Lejos 2 Horas.</t>
  </si>
  <si>
    <t>Se puede llegar en carro hasta la fincas pero no hasta los cultivos, para hacerlo se puede llegar en caballo o a pie.</t>
  </si>
  <si>
    <t>Se llama con 8 días de anterioridad y los líderes ayudan para contactar a personas que presten el servicio en la zona.</t>
  </si>
  <si>
    <t>Entre 1  a 2 horas</t>
  </si>
  <si>
    <t>Vías en mal estado, trocha, pero transitable.</t>
  </si>
  <si>
    <t>Incierta, presencia de disidencias en la zona.</t>
  </si>
  <si>
    <t>Bogotá- Calí, Calí santander de Quilichao (1,5 horas), Santander de Quilichao- Buenos Aires (40 mín)</t>
  </si>
  <si>
    <t>2019-2520007482</t>
  </si>
  <si>
    <t>IMPLEMENTACIÓN DE SISTEMAS ALTERNATIVOS DE PRODUCCIÓN BOVINA CON MEDIDAS DE ADAPTACIÓN AL CAMBIO CLIMATICO PARA LOS ASOCIADOS A ASOGRANJA, EN EL MUNICIPIO PDET DE SANTANDER DE QUILICHAO DEL DEPARTAMENTO DEL CAUCA.</t>
  </si>
  <si>
    <t xml:space="preserve">ASOGRANJA.  Orlando Cárdenas Rodríguez </t>
  </si>
  <si>
    <t>3117564558 - 3122872276</t>
  </si>
  <si>
    <t>Santander de Quilichao</t>
  </si>
  <si>
    <t xml:space="preserve">Campesinos </t>
  </si>
  <si>
    <t>14 ( Quitapereza, Dominguillo, Cachimban, Mondomo, Cascabel, Las Lajas)</t>
  </si>
  <si>
    <t xml:space="preserve">Los beneficiarios se encuentran lejos, pero ellos para el seguimiento  arrendaron una finca para aquellos que no tienen finca propia (arrendatarios), y es posible convocarlos y concentrarlos para evitar el desplazamiento a las veredas más alejadas. Dispersos en los 14 veredas  </t>
  </si>
  <si>
    <t>El casco urbano  más cercano es Santander de Quilichao, hasta la vereda más cercana (Quitapereza) son 10 min, y hasta la vereda más lejana (Las Lajas) 20 Km, todo se puede hacer en carro o moto (costo aproximado 50.000- 60.000 pesos)</t>
  </si>
  <si>
    <t>Se puede hacer enlace con el señor Orlando y nos presenta a personas de la zona que presten el servicio.</t>
  </si>
  <si>
    <t>Varía según estado de la vía y si es invierno o verano, entre 10  a 40 mínutos.</t>
  </si>
  <si>
    <t>Son vías terciarias, destapadas transitables en carro o moto.</t>
  </si>
  <si>
    <t xml:space="preserve">No hay inconveniente, pero solicita aviso previo de 8 días para dar aviso a los beneficiarios y concocarlos de ser posible a un espacio donde todos esten cómodos y le squede cerca, siempre se brindara acompañamiento por parte de la asociación a las personas que realicen la visita. </t>
  </si>
  <si>
    <t>La finca en donde se puede hacer la reunión para las entrevistas  esta ubicado en Vereda Cachimbal a 15mín de Santander de Quilichao, y por la misma vía de regreso estan otras tres veredas, las que son muy cercanas. El señor Orlando dice q si se avisa con tiempo el pone a nuestro servivio una moto para hacer el recorrido y convoca a personas de veredas lejanas en las veredas cercanas sin problema.</t>
  </si>
  <si>
    <t xml:space="preserve">Bogotá- Calí, Calí santander de Quilichao (1,5 horas), </t>
  </si>
  <si>
    <t>2019-2520003712</t>
  </si>
  <si>
    <t>Restauración en las Áreas de Importancia Ambiental (AIA) con enfoque étnico y de género en el Consejo Comunitario ASNAZU del municipio de Súarez mediante la implementación de herramientas de manejo del paisaje para garantizar la sostenibilidad y pervivencia en el territorio</t>
  </si>
  <si>
    <t>Forestal</t>
  </si>
  <si>
    <t>Consejo Comunitario Piedra Pintada y Piedra Escrita.  Yecid Lucumí Díaz</t>
  </si>
  <si>
    <t>280, 700 indirectos en total.</t>
  </si>
  <si>
    <t>Suarez</t>
  </si>
  <si>
    <t>Afrodescendientes</t>
  </si>
  <si>
    <t>8 (El Caloto, Aznací Centro, Las Palmas,  Balastrera, Caldoales Macarí, Normalinga)</t>
  </si>
  <si>
    <t>Estan muy cerca la más próxima a 8 mín y la más alejada a 15 mín en carro .</t>
  </si>
  <si>
    <t>Desde el Municipio de Suarez a cada  una de las veredas, estan múy proximas entre 8 a 15 mín en carro (costo aproximado entre 100.000 y 150.000 pesos en carro hacer las visitas a las veredas).</t>
  </si>
  <si>
    <t>El señor Yesid Lucumí Díaz menciona la posibilidad de acompañar a las personas que realicen la visita.</t>
  </si>
  <si>
    <t>Las veredas con muy cerca unas entre otras de 8 a 10 minutos en carro desde el casco urbano.</t>
  </si>
  <si>
    <t>La mayoría de los tramos de las vías estan pavimentadas, transitables.</t>
  </si>
  <si>
    <t>Más que cuestión de seguridad recalca la importancia de aviso de la posible visita con 8 días de antelación para la comunicación a los beneficiarios y posible actividad conjunta para aprovechar el tiempo y para la logística del acompañamiento a las personas que realicen la visita.</t>
  </si>
  <si>
    <t>Hay algunos problemas de seguridad</t>
  </si>
  <si>
    <t>De Cali a Suarez son dos horas</t>
  </si>
  <si>
    <t>2019-2520004092</t>
  </si>
  <si>
    <t>FORTALECIMIENTO DE 70 UNIDADES FRUTICOLAS FAMILIARES DE LA ZONA RURAL Y URBANA DEL MUNICIPIO DE SUÁREZ - CAUCA</t>
  </si>
  <si>
    <r>
      <t xml:space="preserve">ASEMOS (Asociación para el desarrollo étnico, social y comuntario del norte del Cauca).  Carlos Arturo Carabalí Juanillo . </t>
    </r>
    <r>
      <rPr>
        <sz val="11"/>
        <color theme="4"/>
        <rFont val="Calibri"/>
        <family val="2"/>
        <scheme val="minor"/>
      </rPr>
      <t>Jessica Ararat (secretaria)</t>
    </r>
  </si>
  <si>
    <r>
      <t>3116341691  - 3224996738-</t>
    </r>
    <r>
      <rPr>
        <sz val="11"/>
        <color theme="4"/>
        <rFont val="Calibri"/>
        <family val="2"/>
        <scheme val="minor"/>
      </rPr>
      <t>3105770560</t>
    </r>
  </si>
  <si>
    <t>Campesina (afrodescendientes, Indígenas, Mujeres cabeza de Hogar)</t>
  </si>
  <si>
    <t>6 (La Toma, Alnatú, El Amparo, Dindalá, La Turbina, La Estrella).</t>
  </si>
  <si>
    <t>Estan ampliamente dispersas dentro del municiío las más cercana a centro poblado de suarez esta a 15 mín en carro, y la más retirada a un pormeido de 2 horas, un tramo en carro o moto y en los caminos a pie.</t>
  </si>
  <si>
    <t>Desde calí se llega a Suarez en bus municipal en 1.5 horas aproximadamente, y de el casco urbano  de Suarez hasta la vereda mas cercana  se puede llegar en carro o moto, en 15 mín. Para llegar a las veredas más alejadas se puede hasta cierto puento en carro, luego en moto y posteriormente a pie, ya que hay zona montañoza, en total con un tiempo estimado de 2 horas.</t>
  </si>
  <si>
    <t xml:space="preserve">Se puede llamar a la asociación para solicitar datos de personas en la zona que brinden el servicio y que sean confiables, o con el señor Carlos Carabalí o la secretaria de la asociación, Jessica) Costo estimado de trasnporte entre 80.000 a 100.000 pesos </t>
  </si>
  <si>
    <t>Promedio de tiempo entre 15 a 2 horas desde el casco urbano hasta la vereda mas cercana y la más alejada</t>
  </si>
  <si>
    <t>Vias terciarias destapadas pero transtables, algunas solo tiene acceso en moto y la última sección a pie.</t>
  </si>
  <si>
    <t xml:space="preserve">No hay problemas de seguridad, pero se recomienda acompañamiento de personas de la zona para llegar hasta las veredas, se solicita un aviso previo, con 5 días de antelación para dar aviso a los beneficiarios acerca de la visita. </t>
  </si>
  <si>
    <t>2019-2530003202</t>
  </si>
  <si>
    <t>Implementación de acciones de restauración activa y pasiva para la regulación del ciclo hidrológico de microcuencas abastecedoras de acueductos locales en el municipio de Ricaurte, Departamento de Nariño</t>
  </si>
  <si>
    <t xml:space="preserve">Eduardo Uribe </t>
  </si>
  <si>
    <t xml:space="preserve"> 320 3948032  
(Santiago Arango     - 300 2093734)</t>
  </si>
  <si>
    <t>Lina María Flórez Gómez</t>
  </si>
  <si>
    <r>
      <t>Harold Edixón Rodríguez Rodríguez - Gobernador Mayor Resguardo Indígena Cuaiquer La Milagrosa.</t>
    </r>
    <r>
      <rPr>
        <sz val="11"/>
        <color rgb="FFFF0000"/>
        <rFont val="Calibri"/>
        <family val="2"/>
        <scheme val="minor"/>
      </rPr>
      <t xml:space="preserve"> Ingeniero Aramid (Coordinador proyecto-  3154112667)</t>
    </r>
  </si>
  <si>
    <t>Ricaurte</t>
  </si>
  <si>
    <t>San Isidro, Carrizal, Cuesbí, Alto Armada, Palví, Yuyal, Cualquier viejo, La Esperanza, Palpis (punto de unión entre 5 cabildos)</t>
  </si>
  <si>
    <t>3 Cabildos son cercanos y se llega por tierra, 2 son más alejados toca en lancha. Las fincas dentro de los cabildos son relativamente cerca. Entre veredas  hay aproximadamente entre 1 y 2 Km.</t>
  </si>
  <si>
    <t>Carro para 3 cabildos y lancha para los otros 2.</t>
  </si>
  <si>
    <t>Se debe contactar con la Lider social, con un tiempo estimado de 1 mes, para gestión de permisos y logística de transporte.</t>
  </si>
  <si>
    <t>Ricaurte se ubica a 3 horas de pasto, desde Ricaurte a  los cabildos a los que se puede acceder en carro, se tarda 0.5 h en llegar. (Aún no hay estimación de los 2 cabildos a los cuales se accede en lancha).</t>
  </si>
  <si>
    <t>El estado de las vías  permanece en regulares condiciones, son caminos muy escarpados con pendientes pronunciadas, son caminos muy poco pronunciados.</t>
  </si>
  <si>
    <t>Presencia de carteles, disidencias  y ELN (por esta razón hay que avisar casi 1 mes antes de posibles visitas para gestionar permisos con los cabildos).</t>
  </si>
  <si>
    <t xml:space="preserve">El contacto cuenta con poca información porque no ha tenido visita exploratoria, suministro información que tenía a la mano. </t>
  </si>
  <si>
    <t>Ipiales</t>
  </si>
  <si>
    <t>3 horas desde Pasto, luego 1 a 2 horas</t>
  </si>
  <si>
    <t>2019-2530004592</t>
  </si>
  <si>
    <t>NO HAY</t>
  </si>
  <si>
    <t>FORTALECIMIENTO DE LA PRODUCCIÓN PISCÍCOLA CLIMÁTICAMENTE INTELIGENTE EN ASMINAWA DEL RESGUARDO INDÍGENA DE VEGAS CHAGÜI CHIMBUZA, MUNICIPIO DE RICAURTE.</t>
  </si>
  <si>
    <t>PROAGUA</t>
  </si>
  <si>
    <t>Jhon Jairo  Daza y Mary Loly Bastidas (directora estructuración).</t>
  </si>
  <si>
    <t xml:space="preserve">3113961497 Jhon Jairo  Daza fproagua@yahoo.com; jjdazab@gmail.com; </t>
  </si>
  <si>
    <r>
      <t xml:space="preserve">ASMINAWA (Asociación de mujeres idependientes Awa)  María de Jesús Marín Taicus. </t>
    </r>
    <r>
      <rPr>
        <sz val="11"/>
        <color rgb="FFFF0000"/>
        <rFont val="Calibri"/>
        <family val="2"/>
        <scheme val="minor"/>
      </rPr>
      <t>Ernestina</t>
    </r>
    <r>
      <rPr>
        <sz val="11"/>
        <color theme="1"/>
        <rFont val="Calibri"/>
        <family val="2"/>
        <scheme val="minor"/>
      </rPr>
      <t xml:space="preserve"> </t>
    </r>
    <r>
      <rPr>
        <sz val="11"/>
        <color rgb="FFFF0000"/>
        <rFont val="Calibri"/>
        <family val="2"/>
        <scheme val="minor"/>
      </rPr>
      <t>Jaqueline Ortiz (secretaria)contacto para transporte. Jeimy Vasquez (3136838500- viscepresidenta) Cristina Narvaes (secretaria- 3044856269 aviso de la visita)</t>
    </r>
  </si>
  <si>
    <r>
      <t>3174437598 - 3202849522-</t>
    </r>
    <r>
      <rPr>
        <sz val="11"/>
        <color rgb="FFFF0000"/>
        <rFont val="Calibri"/>
        <family val="2"/>
        <scheme val="minor"/>
      </rPr>
      <t>3188347210</t>
    </r>
  </si>
  <si>
    <t>4 (San Antonio, De Vegas)</t>
  </si>
  <si>
    <t>Estan distribuidas en 4  resguardos indígenas, desde El casco urbano Corregimiento de de Adaque a la vereda más cercana 30 mín que es De Vegas,  para las veredas más alejadas se le adiciona un tramo de 30 min en moto o a pie, segun corresponda.</t>
  </si>
  <si>
    <t>Estan distribuidas en 4  resguardos indígenas, desde El casco urbano Corregimiento de de Adaque a la vereda más cercana 30 mín que es De Vegas y se puese llegar en carro por vía destapada, pero para las veredas más alejadas se le adiciona un tramo de 30 min en moto o a pie, segun corresponda.</t>
  </si>
  <si>
    <t>Se puede llamar a la secretaria y ella conoce personas ne la zona que prestan el servicio, una moto puede cobrar entre (25.000 a 40.000 por los viajes hasta las veredas)</t>
  </si>
  <si>
    <t>Entre 30 min a 1 hora.</t>
  </si>
  <si>
    <t>La mayoría son vías terciarias, destapadas, la mayoría de estas transitables en carro o moto, pero hay unas veredas alejadas donde solo hay camino de a pie.</t>
  </si>
  <si>
    <t>Por el momento bien pero es propicio el anuncio con 6 días de antealción  y se recalca portar documetación de lo que se desea hacer en la zona e identificacion personal con el vinculo de la visita.</t>
  </si>
  <si>
    <t>En avión Bogota- Ipiales, y de Ipiales a Ricaurte es 1 hora en carro.                                                    Bogotá- Chachagüi y de Chachagüi a Ricaurte 3, 5 horas en carro.</t>
  </si>
  <si>
    <t>Llegada desde Ipiales 1 hora o desde Chachagüi 3,5 horas en carro</t>
  </si>
  <si>
    <t>2019-2580003422</t>
  </si>
  <si>
    <t>Posible</t>
  </si>
  <si>
    <t>Fomento de modelos ganaderos sostenibles y acuerdos voluntarios de conservación y cero deforestación, en las 14 veredas ubicadas en la zona de influencia de la Asociación de productores agropecuarios para el desarrollo del norte del Caquetá y la Amazonia -ASOPROGANORTE- en el municipio de San Vicente del Caguán</t>
  </si>
  <si>
    <t>A1A2A3</t>
  </si>
  <si>
    <t>Juan Andrés López Silva  jlopezsilva@carbosostenible.com</t>
  </si>
  <si>
    <t>311 4814086</t>
  </si>
  <si>
    <t>John Jairo Avilés Garzón</t>
  </si>
  <si>
    <t>3132041083 - 3168771104       asoproagronorte@gmail.com</t>
  </si>
  <si>
    <t>25 (municipio) 14 en el proyecto</t>
  </si>
  <si>
    <t>Dispersas en 14 veredas</t>
  </si>
  <si>
    <t>Las vías principales tienen gran parte del tramo pavimentado, luego ya en trocha. Las veredas más alejadas se ubican en zona de cordillera y por ello luego de la mayor parte del camino en moto o carro hay que caminar un poco . Es más versatil el viasje en moto que en carro aunque se puede acceder por los dos medios de transporte.</t>
  </si>
  <si>
    <t>Se puede hablar con el señor Jhon Jairo que es presidente de la asociación, para que nos contacte con personas en la zona y nos contextualice con los costos.</t>
  </si>
  <si>
    <t>SI se considera la vereda más cercana al centro poblado hay aproximadamente 25 mín por camino pavimentado y destapada, y la vereda más alejada a 2 horas, considerando que hayq ue caminar un poco porque es  zona de cordillera.</t>
  </si>
  <si>
    <t>La mayoría de las vías de acceso cuentan con un tramo pavimentado y luego vía destapada, es mas indicado llegar en moto por practicidad, y en el caso de las veredas más lejanas hay que caminar un poco  hasta las fincas porque son en zona de cordillera.</t>
  </si>
  <si>
    <t>No hay problemas de seguridad, sin embargo es prudente avisar previamente con 8 días para que si es posible convocar en un solo lugar a las personas y realizar varias actividades.</t>
  </si>
  <si>
    <t>Aún no esta en ejecución  el proyecto (hasta ahora estan levantando datos de al comunidad). Se pueden reunir algunos beneficiarios.</t>
  </si>
  <si>
    <t>VISITA VIABLE. UN POCO LEJOS</t>
  </si>
  <si>
    <t>3 horas</t>
  </si>
  <si>
    <t>2019-2550004062</t>
  </si>
  <si>
    <t>Propuesta para la conservación de 1542 hectáreas bosques nativos aun existentes y recuperación de 120 hectáreas de corredores ambientales de las microcuencas hídricas existentes en la vereda santa Isabel y seis propietarios de dos veredas circundantes a ésta del municipio de puerto Concordia- Meta</t>
  </si>
  <si>
    <t>Juan Andrés López Silva  jlopezsilva@carbosostenible.com (no tienen información)</t>
  </si>
  <si>
    <r>
      <t xml:space="preserve">Junta de acción comunal de la vereda Santa Isabel-Puerto Concordia - </t>
    </r>
    <r>
      <rPr>
        <sz val="11"/>
        <color rgb="FFFF0000"/>
        <rFont val="Calibri"/>
        <family val="2"/>
        <scheme val="minor"/>
      </rPr>
      <t>Marta Lucía Riveros</t>
    </r>
  </si>
  <si>
    <r>
      <rPr>
        <sz val="11"/>
        <color rgb="FFFF0000"/>
        <rFont val="Calibri"/>
        <family val="2"/>
        <scheme val="minor"/>
      </rPr>
      <t>3202891746</t>
    </r>
    <r>
      <rPr>
        <sz val="11"/>
        <color theme="1"/>
        <rFont val="Calibri"/>
        <family val="2"/>
        <scheme val="minor"/>
      </rPr>
      <t xml:space="preserve"> / marthalucia0461@gmail.com - juaccosantaisabel@gmail.com</t>
    </r>
  </si>
  <si>
    <t>Puerto corcondia.</t>
  </si>
  <si>
    <t>Puerto corcondia, Santa Isabel.</t>
  </si>
  <si>
    <t>Las fincas dentro de la Vereda Condordia en promedio estan a una distancia de 1 hora, en la vereda de Santa Isaber varían entre 1 a 2 horas. Dentro de al sveredas hay un promedio de cerca a 10 mínutos y lejos a 40 mínutos una de la otra.</t>
  </si>
  <si>
    <t>Se puede llegar en carro, o moto (costo aproximado es de 100.000 - 120.000)</t>
  </si>
  <si>
    <r>
      <t xml:space="preserve">Se puede contactar con la señora Martha Lucía, y ella con 8 días de antelación podria ayudar para contactar a las personas que prestan el servicio en la zona. </t>
    </r>
    <r>
      <rPr>
        <sz val="11"/>
        <color rgb="FF00B050"/>
        <rFont val="Calibri"/>
        <family val="2"/>
        <scheme val="minor"/>
      </rPr>
      <t>3115269914 Adrian Alvarado (posible contacto en la zona adicional a la señora Martha).</t>
    </r>
  </si>
  <si>
    <t>Promedio de desplazamiento entre 1 y 2 horas.</t>
  </si>
  <si>
    <t>Son vías destapadas, pero transitables en moto y carro.</t>
  </si>
  <si>
    <t>No hay problemas de seguridad pero si se pide aviso previo para poder organizar la logística de la visita y anunciarla a la comunidad.</t>
  </si>
  <si>
    <t>Verificar este proyecto (Colombia Sostenible), porque les llamaron a decir que no estaba aprobado. Podria servir de control</t>
  </si>
  <si>
    <t>VISITA VIABLE sii vamos a San José</t>
  </si>
  <si>
    <t>De Villavicencio a Puerto Concordia 4h10min</t>
  </si>
  <si>
    <t>2019-2510005192</t>
  </si>
  <si>
    <t>Desarrollo Sostenible y conservación de los bosques con comunidades de los Núcleos de Reconciliación con la Naturaleza del programa Naturamazonas en los municipios de Mocoa, Villa Garzón y Puerto Guzmán en el departamento del Putumayo.</t>
  </si>
  <si>
    <t>A1A3A4</t>
  </si>
  <si>
    <t xml:space="preserve">Marisol Mejía Especialista Social UT PCE      </t>
  </si>
  <si>
    <t>Miguel Piñeros Barragán (recepción de celular más estable).</t>
  </si>
  <si>
    <r>
      <t xml:space="preserve">Ricardo Morillo (no tiene buena recepción de celular). </t>
    </r>
    <r>
      <rPr>
        <sz val="11"/>
        <color rgb="FFFF0000"/>
        <rFont val="Calibri"/>
        <family val="2"/>
        <scheme val="minor"/>
      </rPr>
      <t>Dio número de Jorge Arcos ORP: 3133976578</t>
    </r>
  </si>
  <si>
    <t>84 componente 1(restauración) 527 componente 2 (productivos)</t>
  </si>
  <si>
    <t>Mocoa, Villa Garzón y Puerto Guzmán.</t>
  </si>
  <si>
    <t>Multicultural (Afrodescendientes, Campesinos, Indígenas, víctimas de conflicto )</t>
  </si>
  <si>
    <t>Concentradas, en los tres municipios.</t>
  </si>
  <si>
    <t>En caso de venir desde fuera del departamento se toma un avión hasta villa Garzón Putumayo. Villa Garzón es céntrica a los  otros dos municipios.  De villa Garzón a Mocoa es una vía pavimentada y en carro se tarda 1 hora en llegar hasta las veredas. De Villa Garzón a Puerto Guzmán hay vía pavimentada por un tramo y luego toca en moto y luego a pie para llegar a algunas de las producciones, con un tiempo estimado de 1.5  a 2 horas.</t>
  </si>
  <si>
    <t>Se puede hablar con los líderes para contactar algún prestador del servicio, tener en cuenta que es zona petrolera para los gastos.</t>
  </si>
  <si>
    <t>Dentro de los municipios hay veredas cercanas en un promedio de 5 a 10 min, y alejadas de 1 hora a 1.5 horas según el municipio.</t>
  </si>
  <si>
    <t>De Villa Garzón a Mocoa, vía pavimentada, pero de Villa Garzón a Puerto Guzmán las vías son en un tramo pavimentadas y luego destapadas, se puede llegar en carro en la mayoría de tramo pero luego hay que tomar moto o caminar.</t>
  </si>
  <si>
    <t>Presencia en la zona de grupos de disidencias y  narcotráfico (mucho más evidente en el Municipio de Puerto Guzmán que es el más alejado del casco urbano).</t>
  </si>
  <si>
    <t>Se puede evitar ir a Puerto Guzman, pero si se puede a Villa Garzón y Mocoa</t>
  </si>
  <si>
    <t>Viable pero algunos municipios estan lejos</t>
  </si>
  <si>
    <t>2019-2500006222</t>
  </si>
  <si>
    <t>Fortalecimiento integral de los proesos productivos de pequeños apicultores en losl municipios de  El Bagre y Zaragoza con la Asociación Multiactiva Caña Flecha de Bajo Cauca-Fibrarte.</t>
  </si>
  <si>
    <t>3182064745 Juliana arango</t>
  </si>
  <si>
    <t xml:space="preserve">Asociación multi activa caña flecha del bajo Cauca FRIBRARTE -
Germán Enrique Arrieta Rodríguez 
</t>
  </si>
  <si>
    <t xml:space="preserve">310 6282732 
multiactivafibraarte@gmail.com  </t>
  </si>
  <si>
    <t>117 familias</t>
  </si>
  <si>
    <t>La Clarita y el Saltillo del municipio de Zaragoza</t>
  </si>
  <si>
    <t>Es relativo, mínimo 15 min hasta 2 horas máximo</t>
  </si>
  <si>
    <t xml:space="preserve">Vías terciarias, acceso en  moto o carro 4x4 </t>
  </si>
  <si>
    <t>Transporte mínimo 10 mil pesos, máximo 150 mil pesos. La Clarita 50 mil pesos ida y vuelta. El Saltillo 20 mil ida y vuelta.</t>
  </si>
  <si>
    <t>Desde Zaragoza a la Clarita 1 hora, al Saltillo 1 hora y 20 min</t>
  </si>
  <si>
    <t>Vías terciarias un poco complicadas por lluvias</t>
  </si>
  <si>
    <t>El orden publico es complicado, nos recomiendan acompañamiento total, siempre estar en contacto con la organización. Avisar con tiempo</t>
  </si>
  <si>
    <t>Posible pero con riesgo de seguridad</t>
  </si>
  <si>
    <t>Nos aconsejan acompañamiento, nos pueden prestar el servicio de lancha si es necesario (pagar gasolina) y nos pueden conseguir transporte terrestre. Llamar mínimo con 15 días de anticipación</t>
  </si>
  <si>
    <t>2019-2570006462</t>
  </si>
  <si>
    <t>"Generación de capacidades medioambientales y productivos sostenibles en los municipios de Ataco, Chaparral, Planadas y Rioblanco"</t>
  </si>
  <si>
    <t>Liliana Freyre (Líder del proyecto)</t>
  </si>
  <si>
    <t>Salomón Perdomo  (Representante Retornados)                                           Jefferson Rodríguez (FUPAPT)</t>
  </si>
  <si>
    <t xml:space="preserve">3157817065  (Retornados)    (FUPAPT) 3155466487 </t>
  </si>
  <si>
    <t>70 familias en Ataco</t>
  </si>
  <si>
    <t>Ataco Tolima</t>
  </si>
  <si>
    <t>Potrerito, Canoas la Vaga, Canoas Copete y San Roque (cede de la asociación)</t>
  </si>
  <si>
    <t>Las fincas están cercas unas de otras, pero en algunas el acceso es complicado</t>
  </si>
  <si>
    <t>Hasta la sede (san roque) se puede ir en carro, pero hasta las otras fincas el acceso es complicado</t>
  </si>
  <si>
    <t>Llegar a Ataco y contratar un was</t>
  </si>
  <si>
    <t xml:space="preserve">Ataco a San roque 2 horas. </t>
  </si>
  <si>
    <t>Carreteras complicadas, destapadas y en pendientes. Posiblemente cierren la carretea a San Roque la siguiente semana.</t>
  </si>
  <si>
    <t>Todo esta normal</t>
  </si>
  <si>
    <t>Incluye todos los municipios de Tolima Sur. Se puede indagar en los demás. Evitar ir a San Roque (Ataco)</t>
  </si>
  <si>
    <t>Posible pero dificil llegar</t>
  </si>
  <si>
    <r>
      <rPr>
        <sz val="11"/>
        <rFont val="Calibri"/>
        <family val="2"/>
      </rPr>
      <t>La supervisora no contesta, se le realizan tres llamadas (6.4.21). El numero de Jefferson Rodríguez es errado. La supervisora no tiene mucha información de la zona, ella manifiesta que es nueva en el programa. Finalmente el día lunes la supervisora me dio el numero de Viviana Vargas, me dice que es la cabeza del proyecto. Se le marca a Viviana, timbra y timbra pero no responde.</t>
    </r>
    <r>
      <rPr>
        <sz val="11"/>
        <color rgb="FFFF0000"/>
        <rFont val="Calibri"/>
        <family val="2"/>
      </rPr>
      <t xml:space="preserve"> Se llama el miercoles pero de inmediato se va a buzon de voz, se le deja mensaje.</t>
    </r>
  </si>
  <si>
    <t>Los datos solo pertenecen al municipio de Ataco, Salomón Perdomo me aconseja llamar a la supervisora. La supervisora no tiene mucha informacion de la zona, ella manifiesta que es nueva en el programa (dijo que me iba a volver a llamar, estoy a la espera). Finalmente el dia lunes la supervisra me dio el numero de Viviana Vargas, me dice que es la cabeza del proyecto.  Se le marca a Viviana, timbra y timbra pero no responde.</t>
  </si>
  <si>
    <t>2019-2570007362</t>
  </si>
  <si>
    <t>"Fortalecimiento del agronegocio del café a través de cultivos y agroindustria sostenibles para la Asociación Unida de Agricultores del Roble  Ataco Tolima"</t>
  </si>
  <si>
    <t xml:space="preserve">3178553455 Laura Gutierrez, 4569634 / 3188603171 Jaime Infante </t>
  </si>
  <si>
    <t xml:space="preserve">Asociación Unida De Agricultores El Roble - John Genes Bermúdez Horta </t>
  </si>
  <si>
    <t xml:space="preserve">3214152062 - asoroble@hotmail.com </t>
  </si>
  <si>
    <t>123 familias</t>
  </si>
  <si>
    <t>Vereda Moras y El Roble</t>
  </si>
  <si>
    <t xml:space="preserve">Desde Ataco sale un carro a las 8 am desde el Jueves en adelante </t>
  </si>
  <si>
    <t>El carro se coge en la galería, 36 mil pesos ida y vuelta</t>
  </si>
  <si>
    <t>Ataco a El Roble 3 horas. Ataco a Moras 2 horas y 40 min</t>
  </si>
  <si>
    <t>La carretera esta complicada pero el was sube sin problema</t>
  </si>
  <si>
    <t>Las veredas están a 2h40 y 3 horas desde el casco urbano. Se puede hacer si se viistan todos los proyectos en un solo dia</t>
  </si>
  <si>
    <t>Viable PERO UN POCO LEJOS</t>
  </si>
  <si>
    <t>2019-2570003872</t>
  </si>
  <si>
    <t>"Mejoramiento de las capacidades técnicas, tecnológicas y comerciales a través de nutrición y mejoramiento en la calidad del café"</t>
  </si>
  <si>
    <t xml:space="preserve">Ivan Orlando García (Esp. Agronegocios) </t>
  </si>
  <si>
    <t>311 5219017</t>
  </si>
  <si>
    <t xml:space="preserve">ASOGRATOL  Yadith Romero (Presidente, Rep Legal) </t>
  </si>
  <si>
    <t xml:space="preserve">313 8507349 </t>
  </si>
  <si>
    <t>77 familias</t>
  </si>
  <si>
    <t>Chaparral Tolima</t>
  </si>
  <si>
    <r>
      <t>Corregimientos: Las Hermosas (Veredas: L</t>
    </r>
    <r>
      <rPr>
        <sz val="11"/>
        <rFont val="Calibri"/>
        <family val="2"/>
      </rPr>
      <t xml:space="preserve">a Cimarrona Alta comunidad indígena y Argentina Hermosa), La Marina (Veredas: Granja Beima y La Primavera). 70% de mujeres. </t>
    </r>
  </si>
  <si>
    <t>Cimarrona Alta y Argentina Hermosa no están tan dispersas, la diferencia es de algunos minutos unas de otras.</t>
  </si>
  <si>
    <t xml:space="preserve">Transporte de Línea - Contrasnsur. Chaparral a la cimarrona 19 km una hora. Chaparral - 18 km dos horas y media a la Argentina (carretera destapada) No es la misma carretera una de la otra. </t>
  </si>
  <si>
    <t xml:space="preserve">Pedir el favor a Yudith </t>
  </si>
  <si>
    <t xml:space="preserve">Chaparral a la Cimarrona hay 19 km una hora y 20 min. Chaparral a La Argentina hay 18 km dos horas y media (carretera destapada) No es la misma carretera una de la otra. </t>
  </si>
  <si>
    <t>En temporada de lluvias  sumar 20 min a cada recorrido</t>
  </si>
  <si>
    <t>Buenas condiciones, se transita normalmente.</t>
  </si>
  <si>
    <t xml:space="preserve">Una vereda a 1h 40min, otra vereda a 3 horas. </t>
  </si>
  <si>
    <t>2019-2570003212</t>
  </si>
  <si>
    <t>Fortalecimiento organizacional, producción y comercialización de cafés diferenciados de alta calidad, amigable ambientalmente con los productores de la asociación ASOAGROIRCO</t>
  </si>
  <si>
    <t xml:space="preserve">Asociación de Productores Agropecuarios del Cañón de Irco Isauro Yossa - Trinidad borrero 
</t>
  </si>
  <si>
    <t>3208629784 -  nygutierrez75@yahoo.es</t>
  </si>
  <si>
    <t>102 familias</t>
  </si>
  <si>
    <t>El Caño de Irco dos aguas</t>
  </si>
  <si>
    <t>El transporte ida y vuelta 22 mil pesos aprox</t>
  </si>
  <si>
    <t>La empresa de transporte se llama Contransur</t>
  </si>
  <si>
    <t>2 horas</t>
  </si>
  <si>
    <t xml:space="preserve">Están transitables. Pero en días de lluvia es probable que cierren el paso a la vereda. </t>
  </si>
  <si>
    <t>Vereda a 2 horas</t>
  </si>
  <si>
    <t>Trinidad Borrero 320 8629784. Ella nos puede colaborar con la logística.</t>
  </si>
  <si>
    <t>2019-2570004192</t>
  </si>
  <si>
    <t>"Establecimiento de sistemas agroforestales con cultivo de cacao en condiciones de sombrio transitorio y permanente para productores de las veredas La Loma, El Recreo, La Aurora, San Jorge, Betulia, Fundadores, La Esperanza, Bolivia (Adherentes ) El Castillo, Villa Luz, Siquila, Jazmín, Cristalina, La Esperanza, La Ilusión, y Porvenir pertenecientes al corregimiento de BILBAO, ubicadas en el Municipio de Planadas, Departamento del Tolima"</t>
  </si>
  <si>
    <t xml:space="preserve">Asociación De Productores Agropecuarios De La Vereda La Loma ASOPROLOMAT, municipio de Planadas Tolima - Yisela Vargas González </t>
  </si>
  <si>
    <t xml:space="preserve">3208714903 - 3213039751   yisevargas77@gmail.com </t>
  </si>
  <si>
    <t>132 familias</t>
  </si>
  <si>
    <t>San Jorge y La Loma</t>
  </si>
  <si>
    <t>Cercanas unas a otras</t>
  </si>
  <si>
    <t>Rio Blanco a San Jorge y La Loma, ella nos recomienda esta ruta. Planadas a Bilbao y de ahí hasta San Jorge en otro vehículo, no nos recomienda esta ruta por el estado de la carretera.</t>
  </si>
  <si>
    <t>Servicio publico, Contransrio desde Rio Blanco. Servicio publico, Cotransplanadas desde Planadas.</t>
  </si>
  <si>
    <t>Desde Planadas a San Jorge 3 hora y media. Desde Rio Blanco hasta  San Jorge 2 horas y media</t>
  </si>
  <si>
    <t>Por Planadas el camino esta difícil. Pero por Rio Blanco esta transitable</t>
  </si>
  <si>
    <t>Todo esta muy normal sin problema</t>
  </si>
  <si>
    <t>Mejor por Rio Blanco, pero demora 2.5 horas</t>
  </si>
  <si>
    <t>Viable PERO UN POCO DIFICIL</t>
  </si>
  <si>
    <t>Llamar en horas de la tarde. Segunda llamada, la señora sigue ocupada. Se llama el sabado, la señora pide que la llamen el lunes. Se llama el lunes al primer, timbra y timbra pero no responden numero pero no responden. Se llamo el lunes al segundo numero, sistema correo de voz. La señora devuelve la llamada</t>
  </si>
  <si>
    <t>Escribir al WSP si se necesita al gua otra cosa</t>
  </si>
  <si>
    <t>2019-2570007452</t>
  </si>
  <si>
    <t xml:space="preserve">Bosques para la paz para mejorar la conservación de la biodiversidad y sus servicios eco sistémicos y para prácticas e inversiones productivas sostenibles, bajas en carbono y con medidas de adaptación al cambio climático. </t>
  </si>
  <si>
    <t>Componente 1</t>
  </si>
  <si>
    <t>José Antonio Álvarez Quijano -</t>
  </si>
  <si>
    <t>3132703585/3108856340 - astuhermosas@gmail.com</t>
  </si>
  <si>
    <t>681 familias</t>
  </si>
  <si>
    <t>El Cairo, Rio Negro, San Pablo Hermosas</t>
  </si>
  <si>
    <t>Chaparral al Cairo 3 horas y 30 min, a Rio Negro 3 horas, San Pablo 3 horas</t>
  </si>
  <si>
    <t>En Chaparral se consigue el transporte. Al Cairo $50.000 y a los otros lugares es muy parecido el precio</t>
  </si>
  <si>
    <t>Están en temporadas de lluvias, las carreteras están un poco complicadas</t>
  </si>
  <si>
    <t>Hubo un reclutamiento de menores en la zona pero no se ha visto nada mas. Cerca a San Pablo se escucharon rumores</t>
  </si>
  <si>
    <t>UN POCO DIFICIL</t>
  </si>
  <si>
    <t>Gilberto Costa comité ejecutor 320 8533478. Llamar para coordinar</t>
  </si>
  <si>
    <t>2019-4400044012</t>
  </si>
  <si>
    <t>Restauración de ecosistemas degradados en predios adquiridos mediante el programa "Guardabosques  Corazón del Mundo" en la Sierra Nevada de Santa Marta, Municipios de Aracataca y Fundación, departamento del Magdalena</t>
  </si>
  <si>
    <t xml:space="preserve">Rogelio Mejía izquierdo </t>
  </si>
  <si>
    <t>3156746454 -arhuaco.tayrona@gmail.com</t>
  </si>
  <si>
    <t>80 familias</t>
  </si>
  <si>
    <t>Fundación</t>
  </si>
  <si>
    <t>Rio Piedra, la comunidad esta en la media del rio. Kankawaru</t>
  </si>
  <si>
    <t>Dispersas hay algunas que están a un día de camino</t>
  </si>
  <si>
    <t>Desde Fundación hasta Santa Rosa de Lima en moto, luego  en mula hasta Kankawaru</t>
  </si>
  <si>
    <t>Desde fundación hasta Santa Rosa de Lima  50 mil pesos ida y vuelta en moto. La mula cuesta 50 mil pesos el día</t>
  </si>
  <si>
    <t xml:space="preserve">Desde Fundación hasta Kankawaru 1 hora </t>
  </si>
  <si>
    <t>Camioneta hasta Kankawaru y hasta las fincas en bestia, no hay forma de ingresar en carro</t>
  </si>
  <si>
    <t>Cero problema de orden publico</t>
  </si>
  <si>
    <t>El señor nos pide que lo llamemos mañana después de las 10 am. Llamada efectiva, contacto logrados</t>
  </si>
  <si>
    <t>El señor Rogelio no recuerda con claridad las veredas que contemplaba el proyecto, nos dijo que iba a revisar con calma y nos pidió que lo llamáramos mañana después de la 10 am</t>
  </si>
  <si>
    <t>2019-4400044142</t>
  </si>
  <si>
    <t>Restauración de ecosistemas degradados en predios adquiridos mediante el programa "Guardabosques  Corazón del Mundo II" en la Sierra Nevada de Santa Marta, Municipio de Aracataca,  departamento del Magdalena</t>
  </si>
  <si>
    <t>90 familias</t>
  </si>
  <si>
    <t>Aracataca</t>
  </si>
  <si>
    <t>Rio Aracataca, Gumako</t>
  </si>
  <si>
    <t>Desde Aracataca hasta Gumako en moto 100 mil pesos ida y vuelta</t>
  </si>
  <si>
    <t>Llamar al señor Rogelio, él conoce alguien que nos puede brindar el servicio de moto</t>
  </si>
  <si>
    <t>Desde Aracataca a Gumako 1 hora en moto</t>
  </si>
  <si>
    <t>Hasta Gumako en moto o en camioneta, la carretera es complicada</t>
  </si>
  <si>
    <t>2019-2520003582</t>
  </si>
  <si>
    <t>Fortalecimiento de las capacidades técnicas y productivas y de sostenibilidad ambiental y económica a través de la entrega e implementación de unidades productivas de mora, orientado a la producción sostenible y el mejoramiento de los ingresos de las familias indígenas del municipio de Caldono (Cauca)</t>
  </si>
  <si>
    <t>Jennifer Insuasty Torres</t>
  </si>
  <si>
    <t>Marcelino Menza  Asociacion de Cabildos Indígenas de Caldono  Ukawesx Nasa Cxhab</t>
  </si>
  <si>
    <t>Santander de Quilichao y Caldono</t>
  </si>
  <si>
    <t>aproximadamente 10, son resguardos (La Laguna, San Antonio, Pioyá, Pueblo Nuevo)</t>
  </si>
  <si>
    <t>Dispersas, la más Cercanas a Caldono estan a 30 mín, y las más alejadas a 2.5 horas.</t>
  </si>
  <si>
    <t>En carro y hay que contratarlo, desde el pescador salen carros o buses que hacen el viaje a Caldono y el pasaje esta entre 7000 y 10.000 pesos. Ya desde Caldono tocaría contratar carro o moto, el costo de una moto estaria entre 30.000 y 60.000 pesos.</t>
  </si>
  <si>
    <t>Se comunican con el líder  Marcelino Menza o con Lilian  para la logística  de la visita y contactar a alguien de al zona que preste el servicio.</t>
  </si>
  <si>
    <t>Entre 30 mínutos a 2.5 horas, desde caldono hasta lor resguardos indígenas.</t>
  </si>
  <si>
    <t>Regulares, se inundan en el invierno, vías terciarias destapadas pero transitables.</t>
  </si>
  <si>
    <t>Se debe avisar 15 días antes para contar con el apoyo del resguardo indígena y ellos dan parte de si es posible o no el acceso, siempre estar acompañados por alguien de la zona o del proyecto, ya sea Lilian o alguien de la comunidad.</t>
  </si>
  <si>
    <r>
      <t xml:space="preserve">Un poco lejos pero vamos a confirmar. Llamar a alguien mas </t>
    </r>
    <r>
      <rPr>
        <b/>
        <sz val="11"/>
        <color theme="1"/>
        <rFont val="Calibri"/>
        <family val="2"/>
        <scheme val="minor"/>
      </rPr>
      <t>(</t>
    </r>
    <r>
      <rPr>
        <b/>
        <sz val="10"/>
        <color theme="1"/>
        <rFont val="Calibri"/>
        <family val="2"/>
        <scheme val="minor"/>
      </rPr>
      <t>LISTO</t>
    </r>
    <r>
      <rPr>
        <b/>
        <sz val="11"/>
        <color theme="1"/>
        <rFont val="Calibri"/>
        <family val="2"/>
        <scheme val="minor"/>
      </rPr>
      <t>).</t>
    </r>
  </si>
  <si>
    <t>Bogotá-Cali.</t>
  </si>
  <si>
    <t>Cali- Santander de Quilichao (1.5 horas)-, Santander de Quilichao Mondomo (20 mín)- Mondomo corregimiento  Pescador (15 mín)- Corregmiento Pescador a Caldono (30 mín).</t>
  </si>
  <si>
    <t>2019-4400044792</t>
  </si>
  <si>
    <t>"Mujeres de río, mar y manglar" mejoramiento de las prácticas para la recuperación de ecosistemas de manglar y el buen aprovechamiento de productos marino - costeros y agrícolas sostenibles que generan ingresos y el buen vivir a mujeres pescadoras de comunidades de Guapi, costa pacifica Caucana.</t>
  </si>
  <si>
    <r>
      <t>Geovani Rosas (Secretario Técnico del proyecto).(</t>
    </r>
    <r>
      <rPr>
        <sz val="11"/>
        <color rgb="FFFF0000"/>
        <rFont val="Calibri"/>
        <family val="2"/>
        <scheme val="minor"/>
      </rPr>
      <t xml:space="preserve">No tiene información fresca, no recuerda </t>
    </r>
    <r>
      <rPr>
        <sz val="11"/>
        <color theme="1"/>
        <rFont val="Calibri"/>
        <family val="2"/>
        <scheme val="minor"/>
      </rPr>
      <t>)</t>
    </r>
  </si>
  <si>
    <t xml:space="preserve">Teodoro Montaño Díaz (Representante Legal Consejo Comunitario Guapi Abajo)               Delfidia Góngora Angulo (Representante Legal Consejo Comunitario Rio Guajuí) </t>
  </si>
  <si>
    <t>Teodoro Montaño 3134119596,  Delfidia Góngora 3177069860 (No contesta)</t>
  </si>
  <si>
    <t>guapi</t>
  </si>
  <si>
    <t>afro</t>
  </si>
  <si>
    <t>8 (Chamón, Temuey, Quiroga Juanico, Limones, Chamoncito, La Sabana)</t>
  </si>
  <si>
    <t>Dispersas dentro del municipio, la más cercana esta a 30 mín y la más alejada a 1.5 horas, todo por trayecto en lancha.</t>
  </si>
  <si>
    <t>En lancha, los costos aproximados, desde Guapí a la vereda más cercana pueden estar entre 200.000 a 300.000) y a la más alejada sube consideramblemente, a 1 Millón, entonces se recomienda aviso previo para llamar beneficiarios de veredas a lejadas y citarlos en la más cercanas y hacer un sólo desplazamiento.</t>
  </si>
  <si>
    <t>De Popayán -Calí-Buenaventura (en carro) Buenaventura Guapi hay dos opciones barco (que tarda 12 horas navegando toda la noche y sale de 4 a 6 pm o lancha que sale de 6 am a 9 am, y tarda 5 horas aprox). Se puede hablar con el señor Teodoro y el ayuda a contactar con personas de la zona</t>
  </si>
  <si>
    <t>El casco urbano es Guapi, a la vereda más cercana hay 30 mínutos, a la más alejada 1.5 horas aproximadamente y todo debe hacerse en lancha.</t>
  </si>
  <si>
    <t>Todo es por vía fluvial, buena.</t>
  </si>
  <si>
    <t>No hay problemas de seguridad pero requieren aviso previo de 15 días y mínimo 10 días, con posibilidades de agrupar a un numero de beneficiarios en la vereda más cercana para evitar mayor desplazamiento.</t>
  </si>
  <si>
    <t>VISITA VIABLE (pero es muy lejos y toca vía fluvial- falta ser revisado por Jorge).</t>
  </si>
  <si>
    <t>Bogota-Cali-Popayá, Buenaventura en carro. Buenaventura, Guapí lancha (5 horas salen de 6 am a 9 am9 o barco 12 horas navegan en la noche y salen de 4 a 6 pm).</t>
  </si>
  <si>
    <t>2019-2580004532</t>
  </si>
  <si>
    <t>No viable</t>
  </si>
  <si>
    <t>PROCESANDO LOS LÁCTEOS DEL CAGUÁN EN CARTAGENA DEL CHAIRÁ DEPARTAMENTO DE CAQUETÁ COLOMBIA</t>
  </si>
  <si>
    <t>Ricardo Bermeo Calderón</t>
  </si>
  <si>
    <t>3122964973 / tatoagro04@gmail.com /Nit 900477078-0</t>
  </si>
  <si>
    <t>Número no ha sido activado y el señor Juan no cuenta con la información.</t>
  </si>
  <si>
    <t>II(2020)</t>
  </si>
  <si>
    <t>2019-2580003112</t>
  </si>
  <si>
    <t>Cartagena del chairá</t>
  </si>
  <si>
    <t>12</t>
  </si>
  <si>
    <t>Implementación de sisytemas Agrosilvopastoriles con acueducto ganaderos sistematizado y captura de carbono en el Municipio de Cartagena del Chaira, Departamento del Caquetá</t>
  </si>
  <si>
    <t xml:space="preserve">ASOES </t>
  </si>
  <si>
    <t>fcbk  https://www.facebook.com/asoes.cartagenadelchaira.9</t>
  </si>
  <si>
    <t>NO HAY NÚMEROS DE CONTACTO SE ESCRIBIÓ A LA PAGINA DE FACEBOOK</t>
  </si>
  <si>
    <t>2019-2580006612</t>
  </si>
  <si>
    <t>Doncello</t>
  </si>
  <si>
    <t>Mejoramiento de la productividad y comercialización de cacao (Theobroma cacao) y caucho (Hevea brasiliensis) en arreglos agroforestales, integrando la cadena</t>
  </si>
  <si>
    <t>Caucheros: Pablo Emilio Pineda González Cacaoteros: Rigoberto Ocampo Betancourth</t>
  </si>
  <si>
    <t>Pablo Emilio Pineda González - 3136322684. Rigoberto Ocampo Betancourth - 3208000771 / Rubiel Carabalí- 3144420248, Yamile 3214295017</t>
  </si>
  <si>
    <t>Dieron nuevos números, pero no contestan</t>
  </si>
  <si>
    <t>2019-2580004312</t>
  </si>
  <si>
    <t xml:space="preserve">Queso y conservación en la llanura Amazónica solanense </t>
  </si>
  <si>
    <t>José Lizardo Rincón Perdomo</t>
  </si>
  <si>
    <t>3229441301 asoganaderoslasmercedes@gmail.com</t>
  </si>
  <si>
    <r>
      <t xml:space="preserve">No contesta, insistir. Apagado.  Tras 5 llamados. Sistema correo de voz. </t>
    </r>
    <r>
      <rPr>
        <b/>
        <sz val="11"/>
        <color theme="1"/>
        <rFont val="Calibri"/>
        <family val="2"/>
        <scheme val="minor"/>
      </rPr>
      <t>Llamaron de vuelta pero era la esposa, se dejo mensaje para q regresa la llamada el señor José Rincón .</t>
    </r>
  </si>
  <si>
    <t>2019-2550003302</t>
  </si>
  <si>
    <t>Mejoramiento de la cadena productiva del cultivo de chontaduro bajo sistema agroforestal en el municipio de El Retorno departamento del Guaviare.</t>
  </si>
  <si>
    <t xml:space="preserve">Segundo Casimiro Osma Duarte </t>
  </si>
  <si>
    <t>3182832466 - segundoosma9@gmail.com</t>
  </si>
  <si>
    <t>Número temporalmente suspendido.</t>
  </si>
  <si>
    <t>2019-2550006772</t>
  </si>
  <si>
    <t>Puerto Rico</t>
  </si>
  <si>
    <t>21</t>
  </si>
  <si>
    <t>Implementación de una estrategia integral en Asistencia y atención para el mejoramiento de las capacidades productivas en ganadería bajo sistema silvopastoril, con el fin de generar ingresos a los pequeños productores del municipio de Puerto Rico del departamento del Meta.</t>
  </si>
  <si>
    <t>ADESPROPAZ</t>
  </si>
  <si>
    <t>322 9178054</t>
  </si>
  <si>
    <t>adespropaz.paz.123@gmail.com</t>
  </si>
  <si>
    <t>APAGADO Y NO REGRESAN CORREO</t>
  </si>
  <si>
    <t>2019-2570005662</t>
  </si>
  <si>
    <t xml:space="preserve">MACARENA - GUAVIARE, </t>
  </si>
  <si>
    <t>Ganadería baja en carbono, como mecanismo de mitigación y adaptación a la crisis climática en los municipios PDET de la RAP-E Región Central.</t>
  </si>
  <si>
    <t>Lina Maria Avila zapata / David Zuluaga (director del poryecto).</t>
  </si>
  <si>
    <t>3102274795/ 3185230158</t>
  </si>
  <si>
    <t>4 (La Macarena, Uribe, Chaparral, Vista Hermosa)</t>
  </si>
  <si>
    <t>iniciando</t>
  </si>
  <si>
    <t>Terrestre a cabecera municipal.</t>
  </si>
  <si>
    <t>Se puede llamar a Lina Maria y ella ayuda a contactar con las personas en la zona que realicen esta labor, sin embargo recomienda no entrar y que la labor de las entrevistas se realice por personas de al zona.</t>
  </si>
  <si>
    <t>Vías principales a los municipios o pavimentadas, de municipios a veredas destapadas.</t>
  </si>
  <si>
    <t>avisar 10 días antes, las asociaciones  y/ o comunidades no estan  prestas a que oersonas ajenas a la comunidad ingresen a realizar encuentas o preguntas, para esto los mismos directores del proyecto realizaron contratación y capacitación con personas de la zona para q ellos mismos realicen las entrevistas de georeferenciacion, debido al fuerte impacto del conflicto armado sobre las comunidades.</t>
  </si>
  <si>
    <t>No han terminado de hacer georeferenciación pero estan averiguando los datos. Recomiendan no entrar a la zona</t>
  </si>
  <si>
    <t>VISITA NO VIABLE</t>
  </si>
  <si>
    <t>2019-2500002742</t>
  </si>
  <si>
    <t xml:space="preserve">Fortalecimiento industrial y comercial de la cadena apícola a través de la reforestación, forestación, producción y transformación de los productos de la colmena, apoyando el crecimiento empresarial y sostenible de 300 familias de productores del Bajo Cauca, a través de Campo Dulce, en el municipio del Bagre, Zaragoza, Nechí, Tarazá, Cáceres, Caucasia </t>
  </si>
  <si>
    <t xml:space="preserve">Sandra Patricia Márquez López </t>
  </si>
  <si>
    <t>(4)8372689    3108279680    campodulce01@gmail.com</t>
  </si>
  <si>
    <t>302 familias</t>
  </si>
  <si>
    <t>Bagre Antioquia cede principal. Caceras taraza Zaragoza y e bagre Caucasia</t>
  </si>
  <si>
    <t>Fibrarte con el mayor numero de productores(en todos)Nucleo Cáceres 12 familias, Zaragoza Vereda pato 20 y Pelusas 15, en el bagre hay 15 familias, (No hay sugerencias) (Caucasia) cultura, Asocisnar (Zaragoza)Naranjales.</t>
  </si>
  <si>
    <t>Si van a visitar apiarios las fincas están dispersas, pero la mayoría de las personas viven cerca al caserío de la vereda</t>
  </si>
  <si>
    <t>Medellín Caucasia mejor ruta para llegar la zona. Bagre a cultura es mejor en chalupa 20min. A Naranjales moto o carreas expresos. Pato moto o carro. Cáceres en carro. Pelusas en carro.</t>
  </si>
  <si>
    <t>El transporte es muy costoso. En promedio los transportes están entre 80 y 100 pesos ida y vuelta por persona.</t>
  </si>
  <si>
    <t>Bagre a Cáceres 2 horas. Bagre a cultura 25 min chalupa. Bagre naranjal 2omin. Bagre a pato y pelusa, 45 min</t>
  </si>
  <si>
    <t>Si se visitan los apiarios el acceso es un poco mas complicado, en ocasiones caminando y en moto. Hasta los núcleos es mas fácil en carretera</t>
  </si>
  <si>
    <t>Si se encuentran varios proyectos en la zona, se pueden recorrer y reducir costos</t>
  </si>
  <si>
    <t>Poco viable Por COSTOS</t>
  </si>
  <si>
    <t>2019-2500006922</t>
  </si>
  <si>
    <t>Programa para el fortalecimiento de las Capacidades asociativas para el mejoramiento de la cadena de valor del caucho natural en el Bajo Cauca Antioqueño en los municipios de Cáceres, Tarazá, Caucasia, El Bagre, Zaragoza y Nechí a través de la Asociación de Productores HEVEANCOR</t>
  </si>
  <si>
    <t>Maria Beatriz García Palomino (HEVEANCOR)</t>
  </si>
  <si>
    <t>3165334454         3135685713</t>
  </si>
  <si>
    <t>Sin contacto</t>
  </si>
  <si>
    <t>El primer numero no se encuentra en servicio. Segundo numero, sistema correo de voz (6.4.21). Se llamo el sábado, sistema correo de voz. Se llamo el lunes sistema correo de voz. Supervisor no contesta, sistema correo de voz.</t>
  </si>
  <si>
    <t>Se llamó hace un rato, se va de inmediato a buzon de voz, se deja mensaje</t>
  </si>
  <si>
    <t>2019-2500003262</t>
  </si>
  <si>
    <t>Construcción de granjas agroecológicas autosostenibles para la soberanía alimentaria de familias campesinas con la construcción del banco de semillas, el fortlecimiento de su identidad  productiva y la comercialización efectiva y rentable a través de la Corporación Lazos de Humanidad, en el municipio de Ituango, Antioquia</t>
  </si>
  <si>
    <t xml:space="preserve">Corporación lazos de humanidad - Lina María Zuleta </t>
  </si>
  <si>
    <t xml:space="preserve">312258 0311 - lazosdehumanidad@gmail.com 
</t>
  </si>
  <si>
    <t>Primer intento sin señal. Segundo intento sin señal. Tercer intento el sábado, sin señal. Se llamo el lunes, timbra y timbra pero no responden.</t>
  </si>
  <si>
    <t>Se llama hace un rato, timbra y timbra y no responden, se deja mensaje</t>
  </si>
  <si>
    <t>2019-4400043782</t>
  </si>
  <si>
    <t>Fortalecimiento de la cadena de ganaderìa mediante la implementaciòn de sistemas silvopastoriles y cercado elèctrico alimentado por paneles solares, beneficiando a 100 familias de pequeños productores agropecuarios del municipio de morales en el deparatmento de Bolìvar.</t>
  </si>
  <si>
    <t xml:space="preserve">Asociación de productores agrícolas y pecuarios de Santa Lucía - ASOCALIMA- Jorge Arnoldo Pabón 
</t>
  </si>
  <si>
    <t xml:space="preserve">3212068445 - asocalima@gmail.com  
</t>
  </si>
  <si>
    <t>Número temporalmente suspendido</t>
  </si>
  <si>
    <t>2019-4400044842</t>
  </si>
  <si>
    <t>Mejoramiento de los sistemas productivos en ganadería doble propósito, con técnicas de extensión agropecuaria que permitan el manejo racional de praderas, mejoramiento de las condiciones nutricionales y buenas prácticas de ordeño para 300 pequeños y medianos productores del municipio de San Pablo en el departamento de Bolívar</t>
  </si>
  <si>
    <t xml:space="preserve">Asociación de campesinos del Magdalena medio ASOMERCAM - Sandra Isabel Villafane 
</t>
  </si>
  <si>
    <t xml:space="preserve">3102491507 - mcampesinos10@hotmail.com  
</t>
  </si>
  <si>
    <r>
      <rPr>
        <sz val="11"/>
        <rFont val="Calibri"/>
        <family val="2"/>
        <scheme val="minor"/>
      </rPr>
      <t>Sistema correo de voz (apagado). Segundo intento el lunes apagado.</t>
    </r>
    <r>
      <rPr>
        <sz val="11"/>
        <color rgb="FFFF0000"/>
        <rFont val="Calibri"/>
        <family val="2"/>
        <scheme val="minor"/>
      </rPr>
      <t xml:space="preserve"> Se llama el miercoles y e inmediato se va a correo de voz, se le deja el mensaje.</t>
    </r>
  </si>
  <si>
    <t>Se llamo hace un rato, sistema correo de voz inmediatamente. Se deja mensaje</t>
  </si>
  <si>
    <t>2019-4400044252</t>
  </si>
  <si>
    <t>Fortalecimiento de las unidades productivas de cacao mediante la reconversión productiva a través de modelos agroforestales que permitan aumentar la productividad y la restauración ecológica en el municipio de Santa Rosa del Sur (Bolivar)</t>
  </si>
  <si>
    <t xml:space="preserve">Asociación de productores agrícolas y pecuarios de Santa Rosa del sur, ASOCALIMA - José Isauro Román 
</t>
  </si>
  <si>
    <t xml:space="preserve">3167948270 - romanjoseisauro@gmail.com  
</t>
  </si>
  <si>
    <t>2019-4400045312</t>
  </si>
  <si>
    <t>Encierro piscícola para el cultivo de 20.000 alevinos de bocachico y cultivo de 38.400 de dorada en jaulas flotantes</t>
  </si>
  <si>
    <t>Elsy Perucho Gómez</t>
  </si>
  <si>
    <t xml:space="preserve"> 3187352977 - direcion.generalfundapain@gmail.com</t>
  </si>
  <si>
    <t>Yondo</t>
  </si>
  <si>
    <t>Campo Cimitarra</t>
  </si>
  <si>
    <t>Lejanas unas de otras, pero se congregan en el salón comunal de la vereda cuando se hacen actividades</t>
  </si>
  <si>
    <t>Desde Yondo hasta el puerto (no recuerda el nombre) y desde ahí se toma la lancha hasta Campo Cimitarra</t>
  </si>
  <si>
    <t>Desde Yondo hasta Campo Cimitarra, el transporte cuesta aprox 150 mil pesos pero solo para 4 personas</t>
  </si>
  <si>
    <t>Desde Yondo hasta donde toma la lancha 30 min y en lancha 15 min</t>
  </si>
  <si>
    <t>Desde Yondo hasta donde se toma la lancha esta transitable</t>
  </si>
  <si>
    <t>Todo esta muy bien</t>
  </si>
  <si>
    <r>
      <rPr>
        <sz val="11"/>
        <rFont val="Calibri"/>
        <family val="2"/>
      </rPr>
      <t>Sistema correo de voz. Se llamo el sábado, sistema correo de voz. Se llamo el lunes sistema correo de voz.</t>
    </r>
    <r>
      <rPr>
        <sz val="11"/>
        <color rgb="FFFF0000"/>
        <rFont val="Calibri"/>
        <family val="2"/>
      </rPr>
      <t xml:space="preserve"> Se llama el miercoles y e inmediato se va a correo de voz, se le deja el mensaje.</t>
    </r>
  </si>
  <si>
    <t>Llamar a Elsy Perucho para coordinar la actividad 3007885350.</t>
  </si>
  <si>
    <t>2019-2570004102</t>
  </si>
  <si>
    <t>"Mejoramiento de la calidad de grano del café a través del sostenimiento de 68 hectáreas existentes y el mejoramiento de infraestructura (Beneficiadero) de cada uno de los asociados"</t>
  </si>
  <si>
    <t xml:space="preserve">Asociación agropecuaria de café la fortaleza - Saúl Lozano Caicedo </t>
  </si>
  <si>
    <t xml:space="preserve">3228960588 -   lozanocaicedosaul@gmail.com </t>
  </si>
  <si>
    <t>Primer intento sin señal . Se llamo el sábado, sistema correo de voz. Se llamo el lunes, sistema correo de voz</t>
  </si>
  <si>
    <t>Se llamó hace un rato, el señor responde la llamada y a la mitad de las preguntas me cuelga y cuando intento llamar de nuevo no me responden</t>
  </si>
  <si>
    <t>2019-2570003312</t>
  </si>
  <si>
    <t>Fortalecimiento a la producción sostenible y comercialización de café de alta calidad con los productores de la asociación APROMARCH del corregimiento de la Marina</t>
  </si>
  <si>
    <t>AGROPROYECTOS</t>
  </si>
  <si>
    <t xml:space="preserve"> Alexandra Forero – Directora Carolina Villarreal C. - Coordinadora Técnica.</t>
  </si>
  <si>
    <t>301 3365133 -</t>
  </si>
  <si>
    <t xml:space="preserve">Asociación de productores orgánicos de la Marina, tesoro de los arcos APROMARCH - Norberto Méndez Portela 
</t>
  </si>
  <si>
    <t xml:space="preserve">3102583574 - asociacionapromarch@gmail.com </t>
  </si>
  <si>
    <t>Primer intento, timbra y timbra, pero no responden. Se llama el sábado pero no responden. Se llamo el lunes, timbra y timbra pero no responden</t>
  </si>
  <si>
    <t>Se llamó hace un rato, timbra y timbra y no responden, se deja mensaje</t>
  </si>
  <si>
    <t>2019-2570003332</t>
  </si>
  <si>
    <t>Fortalecimiento y sostenibilidad en la producción y comercialización de cafés especiales, con los productores de la asociación ASOTULUNI</t>
  </si>
  <si>
    <t xml:space="preserve">ASOTULUNI - José Enein Barrios </t>
  </si>
  <si>
    <t xml:space="preserve">3102584625 - 3165404176 - cafestuluni@gmail.com </t>
  </si>
  <si>
    <t>84  familias</t>
  </si>
  <si>
    <t>La Aldea, corregimiento el Limón</t>
  </si>
  <si>
    <t>cercanas</t>
  </si>
  <si>
    <t>En Chaparral en la plaza de mercado un carro de línea sale a las 3:45 pm y de regreso 6 am</t>
  </si>
  <si>
    <t>El pasaje cuesta $14000 solo ida</t>
  </si>
  <si>
    <t>Chaparral a la Aldea 3 horas</t>
  </si>
  <si>
    <t>Esta transitable  todos los días entra carro</t>
  </si>
  <si>
    <t>Vereda a 3 horas</t>
  </si>
  <si>
    <t>UN POCO LEJOS</t>
  </si>
  <si>
    <t>Primer número sin señal. Segundo numero timbra y timbra pero no responden. Se llama el sábado pero no responden. Se llamo el lunes al primer numero, sistema correo de voz, se llamo al segundo numero, sistema correo de voz</t>
  </si>
  <si>
    <t>Se llamo hace un rato, intento efectivo</t>
  </si>
  <si>
    <t>2019-2570004022</t>
  </si>
  <si>
    <t>Implementación de tecnologías sostenibles para incrementar la competitividad del cultivo del cacao en la asociación APROCASUR en Chaparral Tolima</t>
  </si>
  <si>
    <t xml:space="preserve">Asociación de Productores de Cacao del Sur del Tolima APROCASURT - Leidy Milena Capera </t>
  </si>
  <si>
    <t xml:space="preserve">3114275453 - 0347722890    aprocasurt2008@gmail.com </t>
  </si>
  <si>
    <t>Primer numero equivocado. Segundo numero no responden. Se llamo el lunes al segundo numero pero no responden</t>
  </si>
  <si>
    <t>Se llamó hace un rato al segundo numero pero no responden, se deja mensaje.</t>
  </si>
  <si>
    <t>2019-2570005502</t>
  </si>
  <si>
    <t>Pagos por servicios ambientales y recuperación de las zonas de nacimiento de las quebradas que surten los acueductos de Puerto Tolima y Rioclaro y reactivación económica con proyectos alternativos de producción de la asociación ASOFRUPT</t>
  </si>
  <si>
    <t>A2</t>
  </si>
  <si>
    <t xml:space="preserve">Albeiro Tafur </t>
  </si>
  <si>
    <t>3217547828 - nigo305@hotmail.com</t>
  </si>
  <si>
    <r>
      <t xml:space="preserve">Primer intento, sistema correo de voz. Segundo intento, sistema correo de voz. Se llamo el sábado, sistema correo de voz. Se llamo el lunes sistema correo de voz. </t>
    </r>
    <r>
      <rPr>
        <sz val="11"/>
        <color rgb="FFFF0000"/>
        <rFont val="Calibri"/>
        <family val="2"/>
      </rPr>
      <t>Se llama el miercoles y e inmediato se va a correo de voz, se le deja el mensaje.</t>
    </r>
  </si>
  <si>
    <t>Se llamó hace un rato, sistema correo de voz</t>
  </si>
  <si>
    <t>2019-2570003192</t>
  </si>
  <si>
    <t>23</t>
  </si>
  <si>
    <t>Implementación de un programa de producción apícola eco sostenible de miel y derivados, a partir del establecimiento de colmenas y la adecuación de la infraestructura de postcosecha, cosecha y acopio en el municipio de Chaparral en Tolima</t>
  </si>
  <si>
    <t>Asociación de productores agropecuarios y de especies menores APROEMSUR EL COLMENAR</t>
  </si>
  <si>
    <t>https://www.facebook.com/aproemsurTolima</t>
  </si>
  <si>
    <t>Giovany Ortiz presidente de la asociación 3112356593</t>
  </si>
  <si>
    <t>2019-2570003372</t>
  </si>
  <si>
    <t>26</t>
  </si>
  <si>
    <t>Rehabilitación de cultivos de cacao en sistemas agroforestales y fortalecimiento de la comercialización con productores de la asociación de cacaocultores del sur del Tolima ASOCATOL</t>
  </si>
  <si>
    <t xml:space="preserve">ASOCATOL </t>
  </si>
  <si>
    <t>2019-2570002962</t>
  </si>
  <si>
    <t>18</t>
  </si>
  <si>
    <t>Fortalecimiento empresarial, productivo y comercial de productores de la CooperativaMultiactiva Agropecuaria por la Paz - COAGROPAZ ubicada en los municipios de Ataco, Planadas y Rioblanco en el Departamento del Tolima</t>
  </si>
  <si>
    <t>Cooperativa Multiactiva Agropecuaria Por la Paz (COOAGROPAZ)</t>
  </si>
  <si>
    <t>fcbk</t>
  </si>
  <si>
    <t>Llegar a Casa Indígena en Valledupar y pedir ayuda para coordinar la actividad, preguntar por ASOCIT quien fue la que propuso el proyecto. Geovany nos dice que puede ser complicado volver a contactar a la gente.</t>
  </si>
  <si>
    <t>2019-2590004692</t>
  </si>
  <si>
    <t>Rehabilitación de áreas degradadas del bosque seco tropical de los Montes de María a través de corredores biológicos y sistemas sostenibles de producción en predios de campesinos de 14 Veredas, municipio Los Palmitos</t>
  </si>
  <si>
    <t xml:space="preserve">Asociación Microempresarial Nueva Esperanza ASMINECA - Iván Guillermo López Paternina </t>
  </si>
  <si>
    <t xml:space="preserve">3144303035 - asmineka@yahoo.es </t>
  </si>
  <si>
    <t>Numero equivocado</t>
  </si>
  <si>
    <t>2019-2590004832</t>
  </si>
  <si>
    <t>N/A</t>
  </si>
  <si>
    <t>Diseño e implementación de una ruta etnoecoturística, que promueva el reconocimiento de la comunidad indígena Zenú, su cultura, cosmovisión y medios de vida, generando ingresos a los beneficiarios en las distintas comunidades donde se desarrollará el proyecto</t>
  </si>
  <si>
    <t>Turismo de la Naturaleza –</t>
  </si>
  <si>
    <t>Miguel Piñeros Barragán (Director)</t>
  </si>
  <si>
    <t>José David Hernández Rizzo</t>
  </si>
  <si>
    <t>Maria Teresa Gómez Gallego (Microempresas de Colombia)</t>
  </si>
  <si>
    <t>(4)6044666</t>
  </si>
  <si>
    <t>Llamar a supervisor</t>
  </si>
  <si>
    <t>Responde una maquina con menú numérico, también solicita ext.</t>
  </si>
  <si>
    <t>2019-2590003752</t>
  </si>
  <si>
    <t xml:space="preserve">Restauración de Ecosistemas Degradados de Bosque  Seco Tropical en los Montes de María mediante la implementación de Corredores de Conectividad Ecológica y Social, Esquemas Productivos Sostenible y de Conservación para la Recuperación Ambiental del Santuario de Flora y Fauna Los Colorados y su Área con Función Amortiguadora en 7 veredas del municipio de San Juan Nepomuceno y 2 veredas del municipio de San Jacinto, Departamento de Bolívar Veredas Brasilear y Pava del municipio de San Jacinto; y veredas Pujana, Raicero, Pintura, Nuevo México, Loro y Media Luna del municipio de San Juan Nepomuceno departamento de Bolívar. </t>
  </si>
  <si>
    <t xml:space="preserve">Julio Abad Ferrer </t>
  </si>
  <si>
    <t>(5)6891048,   3105022352         colorados@parquesnacionales.gov.co</t>
  </si>
  <si>
    <t>Sistema correo de voz (apagado). Segundo intento sábado apagado. Se llamo el lunes, sistema correo de voz</t>
  </si>
  <si>
    <t>Se llamo el viernes y se va de inmediato a correo de voz, se deja mensaje.</t>
  </si>
  <si>
    <t>2019-2590002892</t>
  </si>
  <si>
    <t>Mejoramiento Del Sistema Productivo
 Agroecológico Del Asocio Yuca Maíz, Ñame Y Frijol Y Aprovechamieto De La Materia Prima, En Los Cabildos Indígenas De Libertad, Pajonal, Palo Alto, Berrugas, Rincón En El Municipio De San Onofre- Sucre</t>
  </si>
  <si>
    <t>Manuel Benjamín Anaya</t>
  </si>
  <si>
    <t xml:space="preserve">(035) 275 2471 – 3175181834  banaya@corporacionpba.org </t>
  </si>
  <si>
    <t>104 familias</t>
  </si>
  <si>
    <t>San Onofre Sucre</t>
  </si>
  <si>
    <r>
      <rPr>
        <sz val="11"/>
        <rFont val="Calibri"/>
        <family val="2"/>
        <scheme val="minor"/>
      </rPr>
      <t xml:space="preserve">En horas de la mañana me dan el numero de Marion para llamar en la tarde. Se realiza la llamada en horas de la tarde, timbra y timbra pero no responden. Se llama el sábado pero no responde. Se llama el lunes en varias ocasiones pero al parecer el cel esta apagado (buzón de mensajes). </t>
    </r>
    <r>
      <rPr>
        <sz val="11"/>
        <color rgb="FFFF0000"/>
        <rFont val="Calibri"/>
        <family val="2"/>
        <scheme val="minor"/>
      </rPr>
      <t>Se llama el Miercoles, pero se va directamente a buzon de mensajes, se le deja un mensaje de voz.</t>
    </r>
  </si>
  <si>
    <t>Marion Escobar 301 7900440. Se llamo hace un rato pero se va a sistema correo de voz inmediatamente. Se vuelve a dejar mensaje de voz.</t>
  </si>
  <si>
    <t>2019-4400043712</t>
  </si>
  <si>
    <t>RESTAURACIÓN DE ECOSISTEMAS DEGRADADOS Y PROYECTOS AGRÍCOLAS SOSTENIBLES EN EL TERRITORIO INDÍGENA YUKPA DE IROKA EN EL MUNICIPIO AGUSTÍN CODAZZI</t>
  </si>
  <si>
    <t xml:space="preserve">Alfredo Peña Franco </t>
  </si>
  <si>
    <t>5581041   yukpadeiroka@hotmail.com</t>
  </si>
  <si>
    <t>No entra la llamada</t>
  </si>
  <si>
    <t>2019-4400044292</t>
  </si>
  <si>
    <t>Mejoramiento de las capacidades productivas de familias pertenecientes a la Asociación  -ASOPESCA 2013- mediante el establecimiento de 70 unidades de producción porcícola en cama profunda en el municpio de Fundación departamento del Magdalena</t>
  </si>
  <si>
    <t>Vladimir Federico ballestas Ripoll</t>
  </si>
  <si>
    <t xml:space="preserve"> 3003657902 - asopesca2013@hotmail.com</t>
  </si>
  <si>
    <t>Timbra y timbra pero no contestan. Segundo intento, timbra y timbra y no contestan. Se llamo el sábado, sistema correo de voz. Se llamo el lunes sistema correo de voz</t>
  </si>
  <si>
    <t>Se llamó hace un rato, timbra y timbra pero no responden, se deja mensaje de voz</t>
  </si>
  <si>
    <t>2019-4400044092</t>
  </si>
  <si>
    <t>FORTALECIMIENTO DEL AGROTURISMO EN EL MUNICIPIO DE PUEBLO BELLO - CESAR</t>
  </si>
  <si>
    <t xml:space="preserve">Yasmin Miladis Ortiz - </t>
  </si>
  <si>
    <t xml:space="preserve"> 3187806051 - aturiscopbc@gmail.com</t>
  </si>
  <si>
    <t>Temporalmente suspendido</t>
  </si>
  <si>
    <t>2019-2540007302</t>
  </si>
  <si>
    <t>Fortalecer la producción de cacao como alternativa productiva para la generación de ingresos y sostenibilidad ambiental en el municipio de Montelíbano, Córdoba</t>
  </si>
  <si>
    <t>ASPROPISAT     Jorge Luis Vergara Jimenez</t>
  </si>
  <si>
    <t>3128231303     asoropisat@hotmaitcom</t>
  </si>
  <si>
    <t>275 familias</t>
  </si>
  <si>
    <t>Montelibano</t>
  </si>
  <si>
    <t>Bocas de San Ciprian, El Cristo, El Pajuil, San Mateo de Bella Flor y Saltillo Tigrito</t>
  </si>
  <si>
    <t>Montelibano hasta Tierra Adentro 75 km 2 horas, al Paujil 1 hora y 30 min., a Bocas de San Ciprian 30 min,  a El Cristo  una hora</t>
  </si>
  <si>
    <t>Montelibano a Tierra Adentro 40 mil pesos ida y vuelta. Desde tierra adentro a las veredas toca en bestia.</t>
  </si>
  <si>
    <t>Solo se puede transitar en bestia. 50 mil pesos el día</t>
  </si>
  <si>
    <t xml:space="preserve"> Hay presencia de grupos armados pero todo esta muy tranquilo, tenemos que avisar con tiempo. El señor nos dice que no hay problema para entrar a las comunidades.</t>
  </si>
  <si>
    <t>Avisar con 2 días de anticipación para que el nos haga él acompañamiento.</t>
  </si>
  <si>
    <t>2019-2540006742</t>
  </si>
  <si>
    <t>Reactivacion del sistema productivo de caucho, a traves de la implementacion de una estrategia integral con productores en el municipio de Puerto Libertador, Departamento de Cordoba</t>
  </si>
  <si>
    <t>Jaime Esteban Díaz Acosta</t>
  </si>
  <si>
    <t>3122954811 -ascap08@hotmail.com</t>
  </si>
  <si>
    <t>Nueva esperanza (PL) Picapica (PL)</t>
  </si>
  <si>
    <t>cerca unas de otras</t>
  </si>
  <si>
    <t xml:space="preserve">Carro expreso </t>
  </si>
  <si>
    <t xml:space="preserve">Es muy difícil conseguir transporte publico. El señor Jaime nos podría conseguir transporte particular. </t>
  </si>
  <si>
    <t>Puerto Libertador a Nueva esperanza 30 min. Puerto Libertador a Picapica 40 min</t>
  </si>
  <si>
    <t>En perfecto estado, transitables.</t>
  </si>
  <si>
    <t>No hay problema en Puerto Libertador, en Monte Líbano algunas veredas. En San José de Ure esta complicado, es mejor no ir.</t>
  </si>
  <si>
    <t>Podria ser si vamos a Pto Libertador</t>
  </si>
  <si>
    <t>Escribirle al WSP para el contacto del representante legal de la cooperativa</t>
  </si>
  <si>
    <t>2019-2540007002</t>
  </si>
  <si>
    <t>SIEMBRA, CULTIVO, PRODUCCION Y COMERCIALIZACIÓN DE BOCACHICO EN EL CABILDO INDÍGENA SANTA FE ALTO SAN JORGE</t>
  </si>
  <si>
    <t>(4)4441560 Ext. 104, 3125186352 Lorena Piedrahita
3182064745 Juliana arango
3216488727 Nestor Raul Tobon
312831110 Maria Eugenia Molina</t>
  </si>
  <si>
    <t>Cabildo SantaFé Alto San Jorge     Betty Sandón</t>
  </si>
  <si>
    <t>3005532517     cabildosantafealtosaniorge@gmail.com</t>
  </si>
  <si>
    <r>
      <t>Primer intento, la llamada entra, pero a los pocos segundos se corta. Segundo intento sin señal. Tercer intento en la tarde, responden la llamada y me piden que los llame al dia siguiente a las 9 am. Se llama el sábado, pide que la llamen el lunes. Se llama el lunes varias veces, timbra y timbra pero no responden.</t>
    </r>
    <r>
      <rPr>
        <sz val="11"/>
        <color rgb="FFFF0000"/>
        <rFont val="Calibri"/>
        <family val="2"/>
        <scheme val="minor"/>
      </rPr>
      <t xml:space="preserve"> Se llama el miercoles, responden la llamada, me dejan en espera y al rato cuelgan, se deja mensaje de voz.</t>
    </r>
  </si>
  <si>
    <t>Samy San Martin 3005532517. Se llama el viernes,  me pide mi correo electrónico para enviarme la información solicitada. Quedo a la espera.</t>
  </si>
  <si>
    <t>2019-2540007462</t>
  </si>
  <si>
    <t>san Jose de Ure</t>
  </si>
  <si>
    <t>Establecimiento del cultivo caña flecha para el fortalecimiento de la cadena productiva de artesanías, con 69 familias en el corregimiento de La Dorada, Cabildo Bello Horizonte del municipio San José de Uré, departamento de Córdoba</t>
  </si>
  <si>
    <t> </t>
  </si>
  <si>
    <t>2019-2540005532</t>
  </si>
  <si>
    <t>Recuperación de áreas degradadas en la cuenca alta del rio Sinú como estrategia adaptativa frente al cambio climático y acuerdo intercultural para el manejo ambiental de la zona de traslape PNN Paramillo — Resguardo Alto Sinú y Esmeralda de Urrá.  C1</t>
  </si>
  <si>
    <t>Fundación Ecosistemas del Caribe (ECODELCA).    Comunidad:  Tobias Jarupia Domicó Noko mayor del Cabido Mayor Karagaví</t>
  </si>
  <si>
    <t>ECODELCA  (4) 7748032    (Montería)  3126813551                        Noko Mayor Cabildo 3147783288</t>
  </si>
  <si>
    <t>210 familias y 1000 hectáreas están distribuidas en varias comunidades (reforestación)</t>
  </si>
  <si>
    <t>Tierra alta Córdoba</t>
  </si>
  <si>
    <t>Carado, Caracarado, Coreado, Naguas</t>
  </si>
  <si>
    <t>Son disperso unos de otros, las comunidad son dispersa, separadas unas de otras.</t>
  </si>
  <si>
    <t>Desde Tierra Alta hasta Puerto Frasquillo en carro. Desde Puerto Frasquillo a las comunidades en lancha</t>
  </si>
  <si>
    <t>El señor Tobías nos puede ayudar con la contratación de la lancha.</t>
  </si>
  <si>
    <t>De Tierra Alta a Puerto de Frasquillo a 40 min (15 mil pesos). Contratar lancha para ir a las comunidades. Desde Puerto Frasquillo a Carado 3 horas en lancha, Caracarado 2 horas y 30 min, Coredo 3 horas, Naguas 1 hora y 30 min</t>
  </si>
  <si>
    <t>Esta transitables carretera pavimentada.</t>
  </si>
  <si>
    <t>El señor dice que esta estable, siempre contactarlos a ellos.</t>
  </si>
  <si>
    <t>Muy Lejanos</t>
  </si>
  <si>
    <t>En el primer intento el señor estaba ocupado. Segundo intento efectivo.</t>
  </si>
  <si>
    <t>El representante legal cambió este año, el señor Tobías quedo en llamar mañana para darnos el contacto del nuevo representante.</t>
  </si>
  <si>
    <t>2019-2540006822</t>
  </si>
  <si>
    <t>Establecimiento de 160 hectáreas de cacao en arreglo agroforestal, como alternativa productiva sostenible para beneficiar 80 familias de la etnia Embera Katío del alto Sinú en el municipio de Tierralta, departamento de Córdoba</t>
  </si>
  <si>
    <t>James Jarupia Domicó (Representante Legal Asociación de Cabildos Mayores Embera Katío Alto Sinú)</t>
  </si>
  <si>
    <t>Amboromia, Naguas, Chimiado</t>
  </si>
  <si>
    <t>Los beneficiarios están el la misma comunidad unos cerca de otros</t>
  </si>
  <si>
    <t>El señor James nos puede ayudar con la contratación de la lancha.</t>
  </si>
  <si>
    <t xml:space="preserve">Desde Tierra Alta hasta Puerto Frasquillo 1 hora. Amborromia 3 horas en lancha, Naguas 2 horas en lancha, Chimiado medio día en lancha. </t>
  </si>
  <si>
    <t xml:space="preserve">Llamar a las 4:30 pm. El señor devuelve la llamada </t>
  </si>
  <si>
    <t>2019-2540005212</t>
  </si>
  <si>
    <t>Implementación de sistemas silvopastoriles en la producción de ganado doble propósito para pequeños productores, como estrategia de adaptación al cambio climático y conservaci6n del medio ambiente en el municipio de Valencia en el departamento de Córdoba.</t>
  </si>
  <si>
    <t xml:space="preserve">Asociación Emprendedores de Abibe  Manuel Velásquez </t>
  </si>
  <si>
    <t>3162927607   abibe.org@gmail.com</t>
  </si>
  <si>
    <t>Buzón de mensajes (apagado). Se llama el lunes, buzón de mensajes</t>
  </si>
  <si>
    <t>2019-2540005402</t>
  </si>
  <si>
    <t>Proyecto de emprendimiento de gallinas ponedoras para la produccion y
comercializaciOn de huevos para elevar la calidad de vida de 100 familias
campesinas del municipio de San José de Ure</t>
  </si>
  <si>
    <t>Fundación San Jorge en Acción              Marta Millán Morales</t>
  </si>
  <si>
    <t>3114275453 - 0347722890   fusajorena@gmail.com</t>
  </si>
  <si>
    <t>La señora dice que ellos renunciaron al proyecto</t>
  </si>
  <si>
    <t>2019-2540007492</t>
  </si>
  <si>
    <t>IMPLEMENTACION DE MODELOS DE PRODUCCION SOSTENIBLES EN GANADERIA DOBLE PROPOSITO, CONTRIBUYENDO A LA MITIGACION Y ADAPTACION AL CAMBIO CLIMATICO BAJO EL ESTABLECIMIENTO DE SISTEMAS SILVOPASTORILES CON PEQUEÑOS PRODUCTORES GANADEROS DE LAS VEREDAS MIAMI Y PUERTO COLOMBIA DEL MUNICIPIO DE SAN JOSE DE URE DEPARTAMENTO DE CORDOBA</t>
  </si>
  <si>
    <t xml:space="preserve">Asociación de productores de Miami Luis Miguel Negrete Jaramillo </t>
  </si>
  <si>
    <t>3103806569    asopmiami@gmail.com</t>
  </si>
  <si>
    <t>Buzón de mensajes (apagado). Se llama el sábado, apagado. Se llama el lunes, buzón de mensajes</t>
  </si>
  <si>
    <t>2019-2540005792</t>
  </si>
  <si>
    <t>3</t>
  </si>
  <si>
    <t xml:space="preserve">Restauración Ecológica Participativa en los bosques naturales degradados, las áreas sustituidas de cultivos de uso ilícito y ríos al interior del PNN Paramillo en el sector de ocupación campesina SINU - MANSO - TIGRE </t>
  </si>
  <si>
    <t xml:space="preserve">Asociación de Pescadores Artesanales del Embalse de Urrá (APESCAR)
</t>
  </si>
  <si>
    <t>(4)7774180</t>
  </si>
  <si>
    <t>Gilberto Cabrales representante legal, llamar para coordinar la actividad</t>
  </si>
  <si>
    <t>2019-2540005182</t>
  </si>
  <si>
    <t>Restauracion y conservacion de zonas productoras y protectoras del recurso hidrico
pertenecientes a las veredas la Botella, Tuis Tuis y Brazil del municipio de Tierralta — Cordoba</t>
  </si>
  <si>
    <t>JUNTA DE ACCION COMUNAL (JAC) LA BOTELLA, BRASIL, TUIS- TUIS  Y LAS PAILAS.</t>
  </si>
  <si>
    <t>Argelis Mercado (323 4662281) miembro de la asociación. Llamar para coordinar visita.</t>
  </si>
  <si>
    <t>2019-2540006512</t>
  </si>
  <si>
    <t>34</t>
  </si>
  <si>
    <t>Mejoramiento de la conservación de los ecosistemas y sus servicios en la zona rural del municipio de Tierralta, Córdoba, mediante la rehabilitación ecológica y el desarrollo de modelos de producción apícola. C1</t>
  </si>
  <si>
    <t>PROPONENTE Fundación Skambra</t>
  </si>
  <si>
    <t>313 5628973</t>
  </si>
  <si>
    <t>335 familias</t>
  </si>
  <si>
    <t>Crucitos, El Limón, Naim y Batata</t>
  </si>
  <si>
    <t>Desde Tierra Alta a hasta Puerto Frasquillo y desde ahí hasta el Puerto de Crucitos. Desde Tierra Alta hasta Puerto Frasquillo y desde ahí hasta El Limón. Para ir a Naim es el mismo recorrido. Para ir a Batata todo el camino es por tierra.</t>
  </si>
  <si>
    <t>Hasta Crucitos $20.000 ida y vuelta. Hasta el Limón $50.000 ida y vuelta. Naim $60.000 y hasta Batata $40.000</t>
  </si>
  <si>
    <t>Desde tierra alta hasta Crucitos 1 hora. Hasta el Limón 1 hora y 30 min. Hasta Naim 2 horas. Hasta Batata 2 horas</t>
  </si>
  <si>
    <t>Hasta Puerto Frasquillo la carretera es pavimentada. Hasta Batata la carretera es transitable</t>
  </si>
  <si>
    <t>Hay presencia, pero no hay problema para entrar a la comunidad</t>
  </si>
  <si>
    <t>Primer intento lunes en la tarde, timbra y timbra pero no responden. Segundo intento lunes en la tarde, timbra y timbra pero no responden, se deja mensaje. Pendiente llamar. Se llama el marte y se logra el contacto</t>
  </si>
  <si>
    <t>2019-2520004712</t>
  </si>
  <si>
    <t>Producción y comercialización de cafés especiales certificados como estrategia de incremento de ingresos, protección ambiental y prevención de cultivos de uso ilícito en fincas de familias campesinas asociadas a ASOPROA, del municipio de Argelia Cauca</t>
  </si>
  <si>
    <t>Irene Ferro (Coordinadora del proyecto)</t>
  </si>
  <si>
    <t>ASOPROA Isney Solano Castillo (Coordinador)</t>
  </si>
  <si>
    <t>Argelia</t>
  </si>
  <si>
    <t>17 (Principales La Arboleda)</t>
  </si>
  <si>
    <t>Es una franja cafetera de  40 Kilómetros en los cuales están distribuidas las veredas. (cerca 0.5 horas, lejos 3.5 horas)</t>
  </si>
  <si>
    <t>En carro usualmente, pero luego al inicio de las vías destapadas(en algunas veredas) a pie o en caballo porque hay bastantes huecos.</t>
  </si>
  <si>
    <t xml:space="preserve">Se comunica con el líder y el ayuda con la gestión logística del transporte. </t>
  </si>
  <si>
    <t>0.5 a 3.5  horas.</t>
  </si>
  <si>
    <t>Vía panamericana regular, Argelia destapada.</t>
  </si>
  <si>
    <t>2 Grupos de disidencias y ELN. Hay siempre que avisar con 1 semana de antelación para solicitar estado de la zona.</t>
  </si>
  <si>
    <t>Bogotá-Popayan</t>
  </si>
  <si>
    <t>De  Popayán se toma la vía panamericana como si se fuera a Pasto pero en el Punto estrecho, se hace un desvío  y se llega a Argelia. 5 horas en bus comercial.</t>
  </si>
  <si>
    <t>2019-2530007752</t>
  </si>
  <si>
    <t>Cacao para la innovación social y el desarrollo sostenible de territorios de paz, municipio de Cumbitará del departamento de Nariño.</t>
  </si>
  <si>
    <t xml:space="preserve">Alexander Apraez Guerrero </t>
  </si>
  <si>
    <r>
      <rPr>
        <sz val="11"/>
        <color rgb="FFFF0000"/>
        <rFont val="Calibri"/>
        <family val="2"/>
        <scheme val="minor"/>
      </rPr>
      <t>3134775137-</t>
    </r>
    <r>
      <rPr>
        <sz val="11"/>
        <color theme="1"/>
        <rFont val="Calibri"/>
        <family val="2"/>
        <scheme val="minor"/>
      </rPr>
      <t>3165370052 - chocoandes@gmail.com</t>
    </r>
  </si>
  <si>
    <t>No contesta, apagado.</t>
  </si>
  <si>
    <t>2019-2520005452</t>
  </si>
  <si>
    <t>Generación de ingresos y alternativas de producción avícola en 19 veredas de los corregimientos de San Joaquín y Periferia del Municipio de El Tambo - Cauca</t>
  </si>
  <si>
    <t xml:space="preserve">Asociación de alfareros El Higuerón.  Gustavo López </t>
  </si>
  <si>
    <t>APAGADO,Apagado. TRAS 8 LLAMADOS</t>
  </si>
  <si>
    <t>2019-2520004362</t>
  </si>
  <si>
    <t>Establecimiento de cultivo de musáceas en un sistema agroforestal para familias del consejo comunitario el playón del río Siguí en el municipio de Lopez de Micay - Cauca</t>
  </si>
  <si>
    <t>Teófilo Angulo Riascos</t>
  </si>
  <si>
    <t>3128166435 - feqsfundacion@gmail.com</t>
  </si>
  <si>
    <r>
      <t xml:space="preserve">Devolvio llamada la esposa pero esta afuera de la ciudad, se dejo número y mensaje. </t>
    </r>
    <r>
      <rPr>
        <sz val="11"/>
        <rFont val="Calibri"/>
        <family val="2"/>
        <scheme val="minor"/>
      </rPr>
      <t>Se ha tratado de contactar con el señor Teofilo pero la esposa tiene el celular  esta fuera del municipio y el López la señal es muy dificil. Buscar otro contacto posoble que tenga señal.</t>
    </r>
  </si>
  <si>
    <t>No contestó al llamar luego am y pm</t>
  </si>
  <si>
    <t>2019-2520004122</t>
  </si>
  <si>
    <t>Proyecto para la producción y comercialización de huevos y elaboración de alimentos para bovinos a través de tecnologías sostenibles en el municipio de Miranda Cauca.</t>
  </si>
  <si>
    <t>Nayibe Ceballos</t>
  </si>
  <si>
    <t>3162513518 - ceballos25nayibe@gmail.com</t>
  </si>
  <si>
    <t>Número no se encuentra en servicio.</t>
  </si>
  <si>
    <t>2019-2520003542</t>
  </si>
  <si>
    <t>Contribución a la conservación de la especie y a la productividad apícola en el norte del departamento del Cauca</t>
  </si>
  <si>
    <t xml:space="preserve">Jaime Yule </t>
  </si>
  <si>
    <t>3122077080 - yulejaime417@hotmail.com</t>
  </si>
  <si>
    <t>No contesta, insistir. Apagado.  Tras 6 llamados.</t>
  </si>
  <si>
    <t>2019-2520004822</t>
  </si>
  <si>
    <t>Fortalecimiento de la cadena productiva de café de la Asociación Asomipram, en el municipio de Suárez Cauca para incrementar la productividad y mejorar la calidad del café de 80 caficultores asociados, mediante la implementación de buenas prácticas agrícolas y ambientales, para incursionar en mercados de café de alta calidad y la generación de valor agregado</t>
  </si>
  <si>
    <t xml:space="preserve">James Lucumi rodallega </t>
  </si>
  <si>
    <t>3156582453 - asomipram@gmail.com</t>
  </si>
  <si>
    <t>APAGADO</t>
  </si>
  <si>
    <t>2019-2520003022</t>
  </si>
  <si>
    <t xml:space="preserve"> Fortalecimiento de la cadena de valor de sacha inchi en el pueblo indígena Nasa—ae los resguardos de Toribio, Tacueyo y San francisco del municipio de Toribío, en los aspectos de cultivo, transformación y comercialización para mejorar la calidad de vida, la inclusión productiva, la generación de ingresos y la vinculación comercia</t>
  </si>
  <si>
    <t>Santiago Arango- 300 2093734</t>
  </si>
  <si>
    <t>Asociación de Cabildos Indígenas de Toribío, Tacueyó y San Francisco.  Nancy Bravo Chantre</t>
  </si>
  <si>
    <t>Me cominique y quedó de llamar</t>
  </si>
  <si>
    <t>2019-4400045302</t>
  </si>
  <si>
    <t xml:space="preserve">Modelo de agro negocios sostenibles para cacao en Buenaventura. Generar oportunidades de desarrollo económico  bajo en carbono en Buenaventura, mediante el desarrollo del modelo de agro negocios sostenibles  en la cadena agroalimentaria del cacao , enfocada en el fortalecimiento técnico, empresarial y comercial  de los agro negocios </t>
  </si>
  <si>
    <r>
      <rPr>
        <sz val="11"/>
        <rFont val="Calibri"/>
        <family val="2"/>
        <scheme val="minor"/>
      </rPr>
      <t>Eliana Cruz</t>
    </r>
    <r>
      <rPr>
        <sz val="11"/>
        <color theme="1"/>
        <rFont val="Calibri"/>
        <family val="2"/>
        <scheme val="minor"/>
      </rPr>
      <t xml:space="preserve"> / Andrea Quiñones (UNIANDES) / </t>
    </r>
    <r>
      <rPr>
        <sz val="11"/>
        <color rgb="FFFF0000"/>
        <rFont val="Calibri"/>
        <family val="2"/>
        <scheme val="minor"/>
      </rPr>
      <t xml:space="preserve">Maite Rosales </t>
    </r>
  </si>
  <si>
    <r>
      <rPr>
        <sz val="11"/>
        <rFont val="Calibri"/>
        <family val="2"/>
        <scheme val="minor"/>
      </rPr>
      <t xml:space="preserve"> 300 3169481</t>
    </r>
    <r>
      <rPr>
        <sz val="11"/>
        <color rgb="FFFF0000"/>
        <rFont val="Calibri"/>
        <family val="2"/>
        <scheme val="minor"/>
      </rPr>
      <t xml:space="preserve"> </t>
    </r>
    <r>
      <rPr>
        <sz val="11"/>
        <color theme="1"/>
        <rFont val="Calibri"/>
        <family val="2"/>
        <scheme val="minor"/>
      </rPr>
      <t>/(1)3394949 (ext. 4724-1130-3126) - proyectosadm@uniandes.edu.co / a.quinones38@uniandes.edu.co/</t>
    </r>
    <r>
      <rPr>
        <sz val="11"/>
        <color rgb="FFFF0000"/>
        <rFont val="Calibri"/>
        <family val="2"/>
        <scheme val="minor"/>
      </rPr>
      <t>3232763263</t>
    </r>
  </si>
  <si>
    <t>Los dos contactos aseguran no tener a la mano la información requerida. Se dejó mensaje en nuevo numero de contacto para posible comunicación. Y mensaje por whatsApp.</t>
  </si>
  <si>
    <t>2019-4400045122</t>
  </si>
  <si>
    <t>No se relacionan</t>
  </si>
  <si>
    <t>Solares  tradicionales integrales sostenibles: sotis apuesta y estrategia autónoma por la reactivación económica rural solidaria, la autonomía y seguridad alimentaria familiar, el rescate de la identidad cultural, la conservación de la biodiversidad y los servicios ecosistémicos del choco biogeográfico con prácticas bajas en producción de carbono</t>
  </si>
  <si>
    <t>Manuel Eduardo Riasco Rodríguez. Representante legal del  Consejo Comunitario del Alto y Medio Dagua -CCAMDA-</t>
  </si>
  <si>
    <r>
      <t xml:space="preserve">3148780808. </t>
    </r>
    <r>
      <rPr>
        <sz val="11"/>
        <color rgb="FFFF0000"/>
        <rFont val="Calibri"/>
        <family val="2"/>
        <scheme val="minor"/>
      </rPr>
      <t>JOHANA CAROLINA MÉNDEZ, Celular:  3117760272</t>
    </r>
  </si>
  <si>
    <t>Se contacto por llamada que regreso y se esta  la espera de respuesta de mensajes por whatsApp. Señor Manuel no contesta.</t>
  </si>
  <si>
    <t>2019-4400045062</t>
  </si>
  <si>
    <t>BUENAVENTURA</t>
  </si>
  <si>
    <t>Restauración de áreas degradadas y/o deforestadas en el Consejo Comunitario de la Comunidad Negra de La Plata Bahía Málaga, del Municipio de Buenaventura, a fin de dinamizar las prácticas culturales, para garantizar el buen vivir en el territorio con participación activa de género y generacional.</t>
  </si>
  <si>
    <t>Consejo Comunitario de la Comunidad Negra de la Plata - Bahía Málaga</t>
  </si>
  <si>
    <t>No contestas, volver a llamar</t>
  </si>
  <si>
    <t>2019-4400045862</t>
  </si>
  <si>
    <t>Restauración ecológica, implementación de equemas alternativos de conservación y pagos por servicios ambientales (PSA) en el ecosistema de bosque húmedo tropical con fortalecimiento organizativo desde una perspectiva étnica y de género en el territorio resguardo Burujón Unión San Bernardo (Agua Clara - Chachajo y Chamapruro), como estrategia de sostenibilidad y pervivencia cultural</t>
  </si>
  <si>
    <t>Territorio resguardo Burujón Unión San Bernardo (Agua Clara -  Chachajo y Chamapruro)</t>
  </si>
  <si>
    <t>2019-4400044422</t>
  </si>
  <si>
    <t>2</t>
  </si>
  <si>
    <t>Restauraciòn de ecosistemas degradados en àreas del Consejo Comunitario de la comunidad negra de Cordoba y San Cipriano, ubicado en el municipio de Buenaventura. (Valle del Cauca)</t>
  </si>
  <si>
    <t>Fundación de Ambientalistas y Reforestadores de Colombia-FUNDARCOL</t>
  </si>
  <si>
    <t>(2) 8892386 Extension 108 (No hay nadie)</t>
  </si>
  <si>
    <t>fundarcol.cali@gmail.com</t>
  </si>
  <si>
    <t>2019-2530004292</t>
  </si>
  <si>
    <t>Pervivencia de cultivos frutales nativos a través del manejo y aprovechamiento sostenible del fruto de naídi (acaí) de forma agroecológica para la transformación y comercialización del fruto en el Municipio de El Charco, Nariño</t>
  </si>
  <si>
    <t>Nevis Cadena (Representante de  FRUTICHAR)</t>
  </si>
  <si>
    <t>310 3552777    neviscadena@gmail.com</t>
  </si>
  <si>
    <t>700 familias, 400 individuos.</t>
  </si>
  <si>
    <t>El charco</t>
  </si>
  <si>
    <t>Indígena y Afrodescendiente (2 consejos) .</t>
  </si>
  <si>
    <t>cerca a 10 mín. Lejos 2 horas</t>
  </si>
  <si>
    <t>Desde el  casco Urbano más cercano que el  charco a las diferentes veredas de 10 min a dos horas en lancha (todo es por vía fluvial).</t>
  </si>
  <si>
    <t>Se debe contactar al líder social con un mínimo de 1 semana para la gestión de transporte y acompañamiento.</t>
  </si>
  <si>
    <t>Buenaventura o Tumaco  lancha rápida (4 horas) hasta el casco Urbano más cercano que el  charco, y a las diferentes veredas de 10 min a dos horas.</t>
  </si>
  <si>
    <t>Compleja por presencia de disidencias y carteles de Narcotráfico. El tiempo de aviso también es importante para la solicitud de aviso a autoridades y programación de acompañamiento por parte de las comunidades indígenas o afro en la zona.</t>
  </si>
  <si>
    <t>2019-2530004142</t>
  </si>
  <si>
    <r>
      <t xml:space="preserve">Plan de sostenimiento de frutales nativos como alternativa para el fortalecimiento de la seguridad alimentaria, la reconstrucción del tejido social y generación de ingresos de las mujeres afrodescendientes rurales vereda tulmo y panal </t>
    </r>
    <r>
      <rPr>
        <sz val="11"/>
        <color rgb="FFFF0000"/>
        <rFont val="Calibri"/>
        <family val="2"/>
        <scheme val="minor"/>
      </rPr>
      <t xml:space="preserve">(candelillas es el corregimiento donde viven las familias) </t>
    </r>
    <r>
      <rPr>
        <sz val="11"/>
        <color theme="1"/>
        <rFont val="Calibri"/>
        <family val="2"/>
        <scheme val="minor"/>
      </rPr>
      <t>Tumaco - Nariño</t>
    </r>
  </si>
  <si>
    <r>
      <rPr>
        <sz val="11"/>
        <color rgb="FFFF0000"/>
        <rFont val="Calibri"/>
        <family val="2"/>
        <scheme val="minor"/>
      </rPr>
      <t>Adriana Arizala Mesa</t>
    </r>
    <r>
      <rPr>
        <sz val="11"/>
        <color theme="1"/>
        <rFont val="Calibri"/>
        <family val="2"/>
        <scheme val="minor"/>
      </rPr>
      <t xml:space="preserve"> (Fundación de Mujeres Emprendedoras del Pacifico- FMEPAC)</t>
    </r>
  </si>
  <si>
    <r>
      <rPr>
        <sz val="11"/>
        <color rgb="FFFF0000"/>
        <rFont val="Calibri"/>
        <family val="2"/>
        <scheme val="minor"/>
      </rPr>
      <t>317-570-8476</t>
    </r>
    <r>
      <rPr>
        <sz val="11"/>
        <color theme="1"/>
        <rFont val="Calibri"/>
        <family val="2"/>
        <scheme val="minor"/>
      </rPr>
      <t xml:space="preserve"> - 317-776-0778  </t>
    </r>
  </si>
  <si>
    <t>65 mujeres</t>
  </si>
  <si>
    <t>Tumaco</t>
  </si>
  <si>
    <t>Afro- campesina.</t>
  </si>
  <si>
    <t>3 (Tulmo, panal y candilar). Las producciones  están lejos del lugar de residencia de algunas mujeres (por  una reubicación a causa de una ola invernal ocurrida en el 2009), las mujeres viven en candelillas (De Tumaco a Candelillas es 1 hora).</t>
  </si>
  <si>
    <t>Dispersas, las que se encuentran cerca están a 30 min- 1.5 km aprox. Las que están más lejos, 1.5 horas-3 km de distancia.</t>
  </si>
  <si>
    <t>En carro, para las  veredas cercanas, en el caso de la veredas más alejadas hay vía pavimentada por 1 km, luego hay que caminar para ingresar, alrededor de 2 km.</t>
  </si>
  <si>
    <t>Se comunican con Adriana Arizalla y ella con 8 días de anterioridad ayuda a contactar quien preste el servicio.</t>
  </si>
  <si>
    <t>En promedio para visitas a veredas cercanas al municipio de Tumaco 30 min, veredas alejadas del municipio de Tumaco 1.5 horas.</t>
  </si>
  <si>
    <t>Para veredas cercanas en carro, para veredas alejadas hay un tramo de 1 km que es transitable en carro y otro de 2 km que toca a pie.</t>
  </si>
  <si>
    <t>Es delicada, cuentan con un promotor que esta en la zona rural y que esta en contacto con la comunidad , donde su labor es realizar o avisar sobre alertas por posible actividad de varios grupos armados al margen de la ley que se ubican en la zona (por ello es importante la comunicación con 8 días de antelación para posibles visitas).</t>
  </si>
  <si>
    <t>Se llega en Avión, a Tumaco y de allí a candelillas es aproximadamente 1 hora. Resaltan mucho que es importante que la solicitud de la visita se pase con anterioridad al consejo, si lo aprueban se puede realizar la intervensión y si no no.</t>
  </si>
  <si>
    <t>Poco viable por seguridad</t>
  </si>
  <si>
    <t>Avión, Bogotá-Tumaco, Tumaco Candelillas 1 hora, con aprobación del consejo para ingreso porque la zona es muy compleja.</t>
  </si>
  <si>
    <t>Por Pasto Es muy peligroso y no se comprometen ni garantizan seguridad (tramo 4.5 horas).</t>
  </si>
  <si>
    <t>2019-2530006962</t>
  </si>
  <si>
    <t>REHABILITACIÓN Y MEJORAMIENTO DE LAS PLANTACIONES DE CACAO DE LA VEREDA TABLÓN DULCE DEL CONSEJO COMUNITARIO RÍO TABLÓN DULCE DEL MUNICIPIO DE TUMACO — NARIÑO.</t>
  </si>
  <si>
    <t>Jhon Jairo  Daza y Mary Loly Bastidas (3006161723) (directora estructuración).</t>
  </si>
  <si>
    <t>Consejo Comunitario Rio Tablón Dulce. Germán Domingo Castillo Cabezas.  Gersino Boya . (Cesar Cristancho 3162844241)apoyo en campo de Mary Loly Bastidas</t>
  </si>
  <si>
    <t>3183457912   -  3186317030 (Sr. Boya)</t>
  </si>
  <si>
    <t>Afrodescendientes (Consejo comunitario)</t>
  </si>
  <si>
    <t>Falta información</t>
  </si>
  <si>
    <t>De Tumaco a la vereda más cercana se puede llegar en carro en 30 mínutos (sólo una vereda tiene acceso por tierra), La vereda más alejada esta a un promedio de 45 min a 1 hora en lancha.</t>
  </si>
  <si>
    <t>Cali- Popayán- Pasto-Tumaco (16 horas viaje), desde Tumaco a las veredas por via terrestre sólo hay una, la demas por vía fluvial.</t>
  </si>
  <si>
    <t>Se debe comunicar con la señora Mary Loly con 15 días de antelación para la visita, ya sea para comunicar a beneficiarios y hablar de una posible reunion en la vereda cercana ( a 30 min por tierra).  También se puede contactar con ella para transporte en la zona, (costo aproximado de un día en lancha es de 500.000 si se recorren las veredas)</t>
  </si>
  <si>
    <t>Varía entre 30 min a 1 hora.</t>
  </si>
  <si>
    <t>El terrestre es vía terciaria pero transitable, aveces se dificulta en verano</t>
  </si>
  <si>
    <t>Mejor aviso previo de 15 días, no es viable viajar a las veredas sin acompañante, por cuestiones de seguridad. Aviso a la aseñora Mary en caso de visita, trabaja de la mano con Cesar Cristancho en la zona.</t>
  </si>
  <si>
    <t>Se puede llegar Cali, Popayán, Pasto Tumaco, 16 horas aprox</t>
  </si>
  <si>
    <t>FLORENCIA- HUILA</t>
  </si>
  <si>
    <t>Transitables a pesar de ser vías terciarias destapadas.</t>
  </si>
  <si>
    <t>MACARENA-GUAVIARE</t>
  </si>
  <si>
    <t>NOMBRE_DEPTO</t>
  </si>
  <si>
    <t>PROVINCIA</t>
  </si>
  <si>
    <t>CODIGO_MUNICIPIO</t>
  </si>
  <si>
    <t>NOMBRE_MPIO</t>
  </si>
  <si>
    <t>Nombre</t>
  </si>
  <si>
    <t>AMAZONAS</t>
  </si>
  <si>
    <t>EL ENCANTO</t>
  </si>
  <si>
    <t>El Encanto</t>
  </si>
  <si>
    <t>LA CHORRERA</t>
  </si>
  <si>
    <t>La Chorrera</t>
  </si>
  <si>
    <t>LA PEDRERA</t>
  </si>
  <si>
    <t>La Pedrera</t>
  </si>
  <si>
    <t>LA VICTORIA</t>
  </si>
  <si>
    <t>La Victoria</t>
  </si>
  <si>
    <t>LETICIA</t>
  </si>
  <si>
    <t>Leticia</t>
  </si>
  <si>
    <t>MIRITI - PARANÁ</t>
  </si>
  <si>
    <t>Miriti - Paraná</t>
  </si>
  <si>
    <t>PUERTO ALEGRIA</t>
  </si>
  <si>
    <t>Puerto Alegria</t>
  </si>
  <si>
    <t>PUERTO ARICA</t>
  </si>
  <si>
    <t>Puerto Arica</t>
  </si>
  <si>
    <t>PUERTO NARIÑO</t>
  </si>
  <si>
    <t>Puerto Nariño</t>
  </si>
  <si>
    <t>PUERTO SANTANDER</t>
  </si>
  <si>
    <t>Puerto Santander</t>
  </si>
  <si>
    <t>TARAPACÁ</t>
  </si>
  <si>
    <t>Tarapacá</t>
  </si>
  <si>
    <t>Total AMAZONAS</t>
  </si>
  <si>
    <t>ANTIOQUIA</t>
  </si>
  <si>
    <t>BAJO CAUCA</t>
  </si>
  <si>
    <t>CÁCERES</t>
  </si>
  <si>
    <t>CAUCASIA</t>
  </si>
  <si>
    <t>EL BAGRE</t>
  </si>
  <si>
    <t>NECHÍ</t>
  </si>
  <si>
    <t>Nechí</t>
  </si>
  <si>
    <t>TARAZÁ</t>
  </si>
  <si>
    <t>Tarazá</t>
  </si>
  <si>
    <t>ZARAGOZA</t>
  </si>
  <si>
    <t>Zaragoza</t>
  </si>
  <si>
    <t>MAGDALENA MEDIO</t>
  </si>
  <si>
    <t>CARACOLÍ</t>
  </si>
  <si>
    <t>Caracolí</t>
  </si>
  <si>
    <t>MACEO</t>
  </si>
  <si>
    <t>Maceo</t>
  </si>
  <si>
    <t>PUERTO BERRiO</t>
  </si>
  <si>
    <t>Puerto Berrio</t>
  </si>
  <si>
    <t>PUERTO NARE</t>
  </si>
  <si>
    <t>Puerto Nare</t>
  </si>
  <si>
    <t>PUERTO TRIUNFO</t>
  </si>
  <si>
    <t>Puerto Triunfo</t>
  </si>
  <si>
    <t>YONDÓ</t>
  </si>
  <si>
    <t>Yondó</t>
  </si>
  <si>
    <t>NORDESTE</t>
  </si>
  <si>
    <t>AMALFI</t>
  </si>
  <si>
    <t>Amalfi</t>
  </si>
  <si>
    <t>ANORÍ</t>
  </si>
  <si>
    <t>Anorí</t>
  </si>
  <si>
    <t>CISNEROS</t>
  </si>
  <si>
    <t>Cisneros</t>
  </si>
  <si>
    <t>REMEDIOS</t>
  </si>
  <si>
    <t>SAN ROQUE</t>
  </si>
  <si>
    <t>San Roque</t>
  </si>
  <si>
    <t>SANTO DOMINGO</t>
  </si>
  <si>
    <t>Santo Domingo</t>
  </si>
  <si>
    <t>SEGOVIA</t>
  </si>
  <si>
    <t>Segovia</t>
  </si>
  <si>
    <t>VEGACHÍ</t>
  </si>
  <si>
    <t>Vegachí</t>
  </si>
  <si>
    <t>YALÍ</t>
  </si>
  <si>
    <t>Yalí</t>
  </si>
  <si>
    <t>YOLOMBÓ</t>
  </si>
  <si>
    <t>Yolombó</t>
  </si>
  <si>
    <t>NORTE</t>
  </si>
  <si>
    <t>ANGOSTURA</t>
  </si>
  <si>
    <t>Angostura</t>
  </si>
  <si>
    <t>BELMIRA</t>
  </si>
  <si>
    <t>Belmira</t>
  </si>
  <si>
    <t>BRICEÑO</t>
  </si>
  <si>
    <t>Briceño</t>
  </si>
  <si>
    <t>CAMPAMENTO</t>
  </si>
  <si>
    <t>Campamento</t>
  </si>
  <si>
    <t>CAROLINA</t>
  </si>
  <si>
    <t>Carolina</t>
  </si>
  <si>
    <t>DON MATiAS</t>
  </si>
  <si>
    <t>Don Matias</t>
  </si>
  <si>
    <t>ENTRERRIOS</t>
  </si>
  <si>
    <t>Entrerrios</t>
  </si>
  <si>
    <t>GÓMEZ PLATA</t>
  </si>
  <si>
    <t>Gómez Plata</t>
  </si>
  <si>
    <t>GUADALUPE</t>
  </si>
  <si>
    <t>Guadalupe</t>
  </si>
  <si>
    <t>ITUANGO</t>
  </si>
  <si>
    <t>Ituango</t>
  </si>
  <si>
    <t>SAN ANDRÉS</t>
  </si>
  <si>
    <t>San Andrés</t>
  </si>
  <si>
    <t>SAN JOSÉ DE LA MONTAÑA</t>
  </si>
  <si>
    <t>San José De La Montaña</t>
  </si>
  <si>
    <t>SAN PEDRO</t>
  </si>
  <si>
    <t>San Pedro</t>
  </si>
  <si>
    <t>SANTA ROSA de osos</t>
  </si>
  <si>
    <t>Santa Rosa De Osos</t>
  </si>
  <si>
    <t>TOLEDO</t>
  </si>
  <si>
    <t>Toledo</t>
  </si>
  <si>
    <t>VALDIVIA</t>
  </si>
  <si>
    <t>Valdivia</t>
  </si>
  <si>
    <t>YARUMAL</t>
  </si>
  <si>
    <t>Yarumal</t>
  </si>
  <si>
    <t>OCCIDENTE</t>
  </si>
  <si>
    <t>ABRIAQUÍ</t>
  </si>
  <si>
    <t>Abriaquí</t>
  </si>
  <si>
    <t>ANZA</t>
  </si>
  <si>
    <t>Anza</t>
  </si>
  <si>
    <t>ARMENIA</t>
  </si>
  <si>
    <t>Armenia</t>
  </si>
  <si>
    <t>BURITICÁ</t>
  </si>
  <si>
    <t>Buriticá</t>
  </si>
  <si>
    <t>CAÑASGORDAS</t>
  </si>
  <si>
    <t>Cañasgordas</t>
  </si>
  <si>
    <t>DABEIBA</t>
  </si>
  <si>
    <t>Dabeiba</t>
  </si>
  <si>
    <t>EBÉJICO</t>
  </si>
  <si>
    <t>Ebéjico</t>
  </si>
  <si>
    <t>FRONTINO</t>
  </si>
  <si>
    <t>Frontino</t>
  </si>
  <si>
    <t>GIRALDO</t>
  </si>
  <si>
    <t>Giraldo</t>
  </si>
  <si>
    <t>HELICONIA</t>
  </si>
  <si>
    <t>Heliconia</t>
  </si>
  <si>
    <t>LIBORINA</t>
  </si>
  <si>
    <t>Liborina</t>
  </si>
  <si>
    <t>OLAYA</t>
  </si>
  <si>
    <t>Olaya</t>
  </si>
  <si>
    <t>PEQUE</t>
  </si>
  <si>
    <t>Peque</t>
  </si>
  <si>
    <t>SABANALARGA</t>
  </si>
  <si>
    <t>Sabanalarga</t>
  </si>
  <si>
    <t>SAN JERÓNIMO</t>
  </si>
  <si>
    <t>San Jerónimo</t>
  </si>
  <si>
    <t>SANTAFÉ DE ANTIOQUIA</t>
  </si>
  <si>
    <t>Santafé De Antioquia</t>
  </si>
  <si>
    <t>SOPETRaN</t>
  </si>
  <si>
    <t>Sopetran</t>
  </si>
  <si>
    <t>URAMITA</t>
  </si>
  <si>
    <t>Uramita</t>
  </si>
  <si>
    <t>ORIENTE</t>
  </si>
  <si>
    <t>ABEJORRAL</t>
  </si>
  <si>
    <t>Abejorral</t>
  </si>
  <si>
    <t>ALEJANDRÍA</t>
  </si>
  <si>
    <t>Alejandría</t>
  </si>
  <si>
    <t>ARGELIA</t>
  </si>
  <si>
    <t>CARMEN DE VIBORAL</t>
  </si>
  <si>
    <t>Carmen De Viboral</t>
  </si>
  <si>
    <t>COCORNÁ</t>
  </si>
  <si>
    <t>Cocorná</t>
  </si>
  <si>
    <t>CONCEPCIÓN</t>
  </si>
  <si>
    <t>Concepción</t>
  </si>
  <si>
    <t>GRANADA</t>
  </si>
  <si>
    <t>Granada</t>
  </si>
  <si>
    <t>GUARNE</t>
  </si>
  <si>
    <t>Guarne</t>
  </si>
  <si>
    <t>GUATAPE</t>
  </si>
  <si>
    <t>Guatape</t>
  </si>
  <si>
    <t>LA CEJA</t>
  </si>
  <si>
    <t>La Ceja</t>
  </si>
  <si>
    <t>LA UNIÓN</t>
  </si>
  <si>
    <t>La Unión</t>
  </si>
  <si>
    <t>MARINILLA</t>
  </si>
  <si>
    <t>Marinilla</t>
  </si>
  <si>
    <t>NARIÑO</t>
  </si>
  <si>
    <t>Nariño</t>
  </si>
  <si>
    <t>PEÑOL</t>
  </si>
  <si>
    <t>Peñol</t>
  </si>
  <si>
    <t>RETIRO</t>
  </si>
  <si>
    <t>Retiro</t>
  </si>
  <si>
    <t>RIONEGRO</t>
  </si>
  <si>
    <t>Rionegro</t>
  </si>
  <si>
    <t>SAN CARLOS</t>
  </si>
  <si>
    <t>San Carlos</t>
  </si>
  <si>
    <t>SAN FRANCISCO</t>
  </si>
  <si>
    <t>San Francisco</t>
  </si>
  <si>
    <t>SAN LUIS</t>
  </si>
  <si>
    <t>San Luis</t>
  </si>
  <si>
    <t>SAN RAFAEL</t>
  </si>
  <si>
    <t>San Rafael</t>
  </si>
  <si>
    <t>SAN VICENTE</t>
  </si>
  <si>
    <t>San Vicente</t>
  </si>
  <si>
    <t>SANTUARIO</t>
  </si>
  <si>
    <t>Santuario</t>
  </si>
  <si>
    <t>SONSON</t>
  </si>
  <si>
    <t>Sonson</t>
  </si>
  <si>
    <t>SUROESTE</t>
  </si>
  <si>
    <t>AMAGa</t>
  </si>
  <si>
    <t>Amaga</t>
  </si>
  <si>
    <t>ANDES</t>
  </si>
  <si>
    <t>Andes</t>
  </si>
  <si>
    <t>ANGELOPOLIS</t>
  </si>
  <si>
    <t>Angelopolis</t>
  </si>
  <si>
    <t>BETANIA</t>
  </si>
  <si>
    <t>Betania</t>
  </si>
  <si>
    <t>BETULIA</t>
  </si>
  <si>
    <t>Betulia</t>
  </si>
  <si>
    <t>CAICEDO</t>
  </si>
  <si>
    <t>Caicedo</t>
  </si>
  <si>
    <t>CARAMANTA</t>
  </si>
  <si>
    <t>Caramanta</t>
  </si>
  <si>
    <t>CIUDAD BOLÍVAR</t>
  </si>
  <si>
    <t>Ciudad Bolívar</t>
  </si>
  <si>
    <t>CONCORDIA</t>
  </si>
  <si>
    <t>Concordia</t>
  </si>
  <si>
    <t>FREDONIA</t>
  </si>
  <si>
    <t>Fredonia</t>
  </si>
  <si>
    <t>HISPANIA</t>
  </si>
  <si>
    <t>Hispania</t>
  </si>
  <si>
    <t>JARDÍN</t>
  </si>
  <si>
    <t>Jardín</t>
  </si>
  <si>
    <t>JERICÓ</t>
  </si>
  <si>
    <t>Jericó</t>
  </si>
  <si>
    <t>LA PINTADA</t>
  </si>
  <si>
    <t>La Pintada</t>
  </si>
  <si>
    <t>MONTEBELLO</t>
  </si>
  <si>
    <t>Montebello</t>
  </si>
  <si>
    <t>PUEBLORRICO</t>
  </si>
  <si>
    <t>Pueblorrico</t>
  </si>
  <si>
    <t>SALGAR</t>
  </si>
  <si>
    <t>Salgar</t>
  </si>
  <si>
    <t>SANTA BaRBARA</t>
  </si>
  <si>
    <t>Santa Barbara</t>
  </si>
  <si>
    <t>TÁMESIS</t>
  </si>
  <si>
    <t>Támesis</t>
  </si>
  <si>
    <t>TARSO</t>
  </si>
  <si>
    <t>Tarso</t>
  </si>
  <si>
    <t>TITIRIBÍ</t>
  </si>
  <si>
    <t>Titiribí</t>
  </si>
  <si>
    <t>URRAO</t>
  </si>
  <si>
    <t>Urrao</t>
  </si>
  <si>
    <t>VALPARAISO</t>
  </si>
  <si>
    <t>Valparaiso</t>
  </si>
  <si>
    <t>VENECIA</t>
  </si>
  <si>
    <t>Venecia</t>
  </si>
  <si>
    <t>URABA</t>
  </si>
  <si>
    <t>APARTADÓ</t>
  </si>
  <si>
    <t>Apartadó</t>
  </si>
  <si>
    <t>ARBOLETES</t>
  </si>
  <si>
    <t>Arboletes</t>
  </si>
  <si>
    <t>CAREPA</t>
  </si>
  <si>
    <t>Carepa</t>
  </si>
  <si>
    <t>CHIGORODÓ</t>
  </si>
  <si>
    <t>Chigorodó</t>
  </si>
  <si>
    <t>MURINDÓ</t>
  </si>
  <si>
    <t>Murindó</t>
  </si>
  <si>
    <t>MUTATA</t>
  </si>
  <si>
    <t>Mutata</t>
  </si>
  <si>
    <t>NECOCLÍ</t>
  </si>
  <si>
    <t>Necoclí</t>
  </si>
  <si>
    <t>SAN JUAN DE URABA</t>
  </si>
  <si>
    <t>San Juan De Uraba</t>
  </si>
  <si>
    <t>SAN PEDRO DE URABA</t>
  </si>
  <si>
    <t>San Pedro De Uraba</t>
  </si>
  <si>
    <t>TURBO</t>
  </si>
  <si>
    <t>Turbo</t>
  </si>
  <si>
    <t>VIGÍA DEL FUERTE</t>
  </si>
  <si>
    <t>Vigía Del Fuerte</t>
  </si>
  <si>
    <t>VALLE DEL ABURRA</t>
  </si>
  <si>
    <t>BARBOSA</t>
  </si>
  <si>
    <t>Barbosa</t>
  </si>
  <si>
    <t>BELLO</t>
  </si>
  <si>
    <t>Bello</t>
  </si>
  <si>
    <t>CALDAS</t>
  </si>
  <si>
    <t>Caldas</t>
  </si>
  <si>
    <t>COPACABANA</t>
  </si>
  <si>
    <t>Copacabana</t>
  </si>
  <si>
    <t>ENVIGADO</t>
  </si>
  <si>
    <t>Envigado</t>
  </si>
  <si>
    <t>GIRARDOTA</t>
  </si>
  <si>
    <t>Girardota</t>
  </si>
  <si>
    <t>ITAGUI</t>
  </si>
  <si>
    <t>Itagui</t>
  </si>
  <si>
    <t>LA ESTRELLA</t>
  </si>
  <si>
    <t>La Estrella</t>
  </si>
  <si>
    <t>MEDELLÍN</t>
  </si>
  <si>
    <t>Medellín</t>
  </si>
  <si>
    <t>SABANETA</t>
  </si>
  <si>
    <t>Sabaneta</t>
  </si>
  <si>
    <t>Total ANTIOQUIA</t>
  </si>
  <si>
    <t>Arauca</t>
  </si>
  <si>
    <t>ARAUQUITA</t>
  </si>
  <si>
    <t>Arauquita</t>
  </si>
  <si>
    <t>CRAVO NORTE</t>
  </si>
  <si>
    <t>Cravo Norte</t>
  </si>
  <si>
    <t>FORTUL</t>
  </si>
  <si>
    <t>Fortul</t>
  </si>
  <si>
    <t>PUERTO RONDÓN</t>
  </si>
  <si>
    <t>Puerto Rondón</t>
  </si>
  <si>
    <t>SARAVENA</t>
  </si>
  <si>
    <t>Saravena</t>
  </si>
  <si>
    <t>TAME</t>
  </si>
  <si>
    <t>Tame</t>
  </si>
  <si>
    <t>Total ARAUCA</t>
  </si>
  <si>
    <t>ARCHIPIELAGO DE SAN ANDRES</t>
  </si>
  <si>
    <t>PROVIDENCIA Y SANTA CATALINA</t>
  </si>
  <si>
    <t>Providencia Y Santa Catalina</t>
  </si>
  <si>
    <t>SAN ANDReS</t>
  </si>
  <si>
    <t>San Andres</t>
  </si>
  <si>
    <t>Total ARCHIPIELAGO DE SAN ANDRES</t>
  </si>
  <si>
    <t>ATLÁNTICO</t>
  </si>
  <si>
    <t>BARRANQUILLA</t>
  </si>
  <si>
    <t>Barranquilla</t>
  </si>
  <si>
    <t>GALAPA</t>
  </si>
  <si>
    <t>Galapa</t>
  </si>
  <si>
    <t>MALAMBO</t>
  </si>
  <si>
    <t>Malambo</t>
  </si>
  <si>
    <t>PUERTO COLOMBIA</t>
  </si>
  <si>
    <t>Puerto Colombia</t>
  </si>
  <si>
    <t>SOLEDAD</t>
  </si>
  <si>
    <t>Soledad</t>
  </si>
  <si>
    <t>SUR</t>
  </si>
  <si>
    <t>CAMPO DE LA CRUZ</t>
  </si>
  <si>
    <t>Campo De La Cruz</t>
  </si>
  <si>
    <t>CANDELARIA</t>
  </si>
  <si>
    <t>Candelaria</t>
  </si>
  <si>
    <t>LURUACO</t>
  </si>
  <si>
    <t>Luruaco</t>
  </si>
  <si>
    <t>MANATi</t>
  </si>
  <si>
    <t>Manati</t>
  </si>
  <si>
    <t>REPELON</t>
  </si>
  <si>
    <t>Repelon</t>
  </si>
  <si>
    <t>SANTA LUCiA</t>
  </si>
  <si>
    <t>Santa Lucia</t>
  </si>
  <si>
    <t>SUAN</t>
  </si>
  <si>
    <t>Suan</t>
  </si>
  <si>
    <t>CENTRO ORIENTE</t>
  </si>
  <si>
    <t>BARANOA</t>
  </si>
  <si>
    <t>Baranoa</t>
  </si>
  <si>
    <t>PALMAR DE VARELA</t>
  </si>
  <si>
    <t>Palmar De Varela</t>
  </si>
  <si>
    <t>POLONUEVO</t>
  </si>
  <si>
    <t>Polonuevo</t>
  </si>
  <si>
    <t>PONEDERA</t>
  </si>
  <si>
    <t>Ponedera</t>
  </si>
  <si>
    <t>Sabanagrande</t>
  </si>
  <si>
    <t>Santo Tomas</t>
  </si>
  <si>
    <t>OCCIDENTAL</t>
  </si>
  <si>
    <t>JUAN DE ACOSTA</t>
  </si>
  <si>
    <t>Juan De Acosta</t>
  </si>
  <si>
    <t>PIOJÓ</t>
  </si>
  <si>
    <t>Piojó</t>
  </si>
  <si>
    <t>TUBARA</t>
  </si>
  <si>
    <t>Tubara</t>
  </si>
  <si>
    <t>USIACURi</t>
  </si>
  <si>
    <t>Usiacuri</t>
  </si>
  <si>
    <t>Total ATLÁNTICO</t>
  </si>
  <si>
    <t>BOGOTÁ D.C.</t>
  </si>
  <si>
    <t>BOGOTA</t>
  </si>
  <si>
    <t>BOGOTA D.C.</t>
  </si>
  <si>
    <t>Bogota D.C.</t>
  </si>
  <si>
    <t>Total BOGOTÁ D.C.</t>
  </si>
  <si>
    <t>BOLIVAR</t>
  </si>
  <si>
    <t>DEPRESION MOMPOSINA</t>
  </si>
  <si>
    <t>CICUCO</t>
  </si>
  <si>
    <t>Cicuco</t>
  </si>
  <si>
    <t>HATILLO DE LOBA</t>
  </si>
  <si>
    <t>Hatillo De Loba</t>
  </si>
  <si>
    <t>MARGARITA</t>
  </si>
  <si>
    <t>Margarita</t>
  </si>
  <si>
    <t>MOMPÓS</t>
  </si>
  <si>
    <t>Mompós</t>
  </si>
  <si>
    <t>SAN FERNANDO</t>
  </si>
  <si>
    <t>San Fernando</t>
  </si>
  <si>
    <t>TALAIGUA NUEVO</t>
  </si>
  <si>
    <t>Talaigua Nuevo</t>
  </si>
  <si>
    <t>DIQUE BOLIVARENSE</t>
  </si>
  <si>
    <t>ARJONA</t>
  </si>
  <si>
    <t>Arjona</t>
  </si>
  <si>
    <t>ARROYOHONDO</t>
  </si>
  <si>
    <t>Arroyohondo</t>
  </si>
  <si>
    <t>CALAMAR</t>
  </si>
  <si>
    <t>Calamar</t>
  </si>
  <si>
    <t>CARTAGENA</t>
  </si>
  <si>
    <t>Cartagena</t>
  </si>
  <si>
    <t>CLEMENCIA</t>
  </si>
  <si>
    <t>Clemencia</t>
  </si>
  <si>
    <t>MAHATES</t>
  </si>
  <si>
    <t>Mahates</t>
  </si>
  <si>
    <t>SAN CRISTOBAL</t>
  </si>
  <si>
    <t>San Cristobal</t>
  </si>
  <si>
    <t>SAN ESTANISLAO</t>
  </si>
  <si>
    <t>San Estanislao</t>
  </si>
  <si>
    <t>SANTA CATALINA</t>
  </si>
  <si>
    <t>Santa Catalina</t>
  </si>
  <si>
    <t>SANTA ROSA DE LIMA</t>
  </si>
  <si>
    <t>Santa Rosa De Lima</t>
  </si>
  <si>
    <t>SOPLAVIENTO</t>
  </si>
  <si>
    <t>Soplaviento</t>
  </si>
  <si>
    <t>TURBACO</t>
  </si>
  <si>
    <t>Turbaco</t>
  </si>
  <si>
    <t>TURBANA</t>
  </si>
  <si>
    <t>Turbana</t>
  </si>
  <si>
    <t>VILLANUEVA</t>
  </si>
  <si>
    <t>Villanueva</t>
  </si>
  <si>
    <t>LOBA</t>
  </si>
  <si>
    <t>ALTOS DEL ROSARIO</t>
  </si>
  <si>
    <t>Altos Del Rosario</t>
  </si>
  <si>
    <t>BARRANCO DE LOBA</t>
  </si>
  <si>
    <t>Barranco De Loba</t>
  </si>
  <si>
    <t>EL PEÑON</t>
  </si>
  <si>
    <t>El Peñon</t>
  </si>
  <si>
    <t>REGIDOR</t>
  </si>
  <si>
    <t>Regidor</t>
  </si>
  <si>
    <t>RÍO VIEJO</t>
  </si>
  <si>
    <t>Río Viejo</t>
  </si>
  <si>
    <t>SAN MARTIN DE LOBA</t>
  </si>
  <si>
    <t>San Martin De Loba</t>
  </si>
  <si>
    <t>MAGDALENA MEDIO BOLIVARENSE</t>
  </si>
  <si>
    <t>ARENAL</t>
  </si>
  <si>
    <t>Arenal</t>
  </si>
  <si>
    <t>CANTAGALLO</t>
  </si>
  <si>
    <t>Cantagallo</t>
  </si>
  <si>
    <t>MORALES</t>
  </si>
  <si>
    <t>SAN PABLO</t>
  </si>
  <si>
    <t>San Pablo</t>
  </si>
  <si>
    <t>SANTA ROSA DEL SUR</t>
  </si>
  <si>
    <t>Santa Rosa Del Sur</t>
  </si>
  <si>
    <t>SIMITÍ</t>
  </si>
  <si>
    <t>Simití</t>
  </si>
  <si>
    <t>MOJANA BOLIVARENSE</t>
  </si>
  <si>
    <t>ACHÍ</t>
  </si>
  <si>
    <t>Achí</t>
  </si>
  <si>
    <t>MAGANGUÉ</t>
  </si>
  <si>
    <t>Magangué</t>
  </si>
  <si>
    <t>MONTECRISTO</t>
  </si>
  <si>
    <t>Montecristo</t>
  </si>
  <si>
    <t>PINILLOS</t>
  </si>
  <si>
    <t>Pinillos</t>
  </si>
  <si>
    <t>SAN JACINTO DEL CAUCA</t>
  </si>
  <si>
    <t>San Jacinto Del Cauca</t>
  </si>
  <si>
    <t>TIQUISIO</t>
  </si>
  <si>
    <t>Tiquisio</t>
  </si>
  <si>
    <t>MONTES DE MARIA</t>
  </si>
  <si>
    <t>CARMEN DE BOLÍVAR</t>
  </si>
  <si>
    <t>Carmen De Bolívar</t>
  </si>
  <si>
    <t>CÓRDOBA</t>
  </si>
  <si>
    <t>Córdoba</t>
  </si>
  <si>
    <t>EL GUAMO</t>
  </si>
  <si>
    <t>El Guamo</t>
  </si>
  <si>
    <t>MARÍA LA BAJA</t>
  </si>
  <si>
    <t>María La Baja</t>
  </si>
  <si>
    <t>SAN JACINTO</t>
  </si>
  <si>
    <t>San Jacinto</t>
  </si>
  <si>
    <t>SAN JUAN NEPOMUCENO</t>
  </si>
  <si>
    <t>San Juan Nepomuceno</t>
  </si>
  <si>
    <t>ZAMBRANO</t>
  </si>
  <si>
    <t>Zambrano</t>
  </si>
  <si>
    <t>Total BOLIVAR</t>
  </si>
  <si>
    <t>BOYACÁ</t>
  </si>
  <si>
    <t>CENTRO</t>
  </si>
  <si>
    <t>CHÍQUIZA</t>
  </si>
  <si>
    <t>Chíquiza</t>
  </si>
  <si>
    <t>CHIVATÁ</t>
  </si>
  <si>
    <t>Chivatá</t>
  </si>
  <si>
    <t>CÓMBITA</t>
  </si>
  <si>
    <t>Cómbita</t>
  </si>
  <si>
    <t>CUCAITA</t>
  </si>
  <si>
    <t>Cucaita</t>
  </si>
  <si>
    <t>MOTAVITA</t>
  </si>
  <si>
    <t>Motavita</t>
  </si>
  <si>
    <t>OICATÁ</t>
  </si>
  <si>
    <t>Oicatá</t>
  </si>
  <si>
    <t>SAMACÁ</t>
  </si>
  <si>
    <t>Samacá</t>
  </si>
  <si>
    <t>SIACHOQUE</t>
  </si>
  <si>
    <t>Siachoque</t>
  </si>
  <si>
    <t>SORA</t>
  </si>
  <si>
    <t>Sora</t>
  </si>
  <si>
    <t>SORACÁ</t>
  </si>
  <si>
    <t>Soracá</t>
  </si>
  <si>
    <t>SOTAQUIRÁ</t>
  </si>
  <si>
    <t>Sotaquirá</t>
  </si>
  <si>
    <t>TOCA</t>
  </si>
  <si>
    <t>Toca</t>
  </si>
  <si>
    <t>TUNJA</t>
  </si>
  <si>
    <t>Tunja</t>
  </si>
  <si>
    <t>TUTA</t>
  </si>
  <si>
    <t>Tuta</t>
  </si>
  <si>
    <t>VENTAQUEMADA</t>
  </si>
  <si>
    <t>Ventaquemada</t>
  </si>
  <si>
    <t>GUTIERREZ</t>
  </si>
  <si>
    <t>CHISCAS</t>
  </si>
  <si>
    <t>Chiscas</t>
  </si>
  <si>
    <t>CUBARÁ</t>
  </si>
  <si>
    <t>Cubará</t>
  </si>
  <si>
    <t>EL COCUY</t>
  </si>
  <si>
    <t>El Cocuy</t>
  </si>
  <si>
    <t>EL ESPINO</t>
  </si>
  <si>
    <t>El Espino</t>
  </si>
  <si>
    <t>GUACAMAYAS</t>
  </si>
  <si>
    <t>Guacamayas</t>
  </si>
  <si>
    <t>GÜICÁN</t>
  </si>
  <si>
    <t>Güicán</t>
  </si>
  <si>
    <t>PANQUEBA</t>
  </si>
  <si>
    <t>Panqueba</t>
  </si>
  <si>
    <t>LA LIBERTAD</t>
  </si>
  <si>
    <t>LABRANZAGRANDE</t>
  </si>
  <si>
    <t>Labranzagrande</t>
  </si>
  <si>
    <t>PAJARITO</t>
  </si>
  <si>
    <t>Pajarito</t>
  </si>
  <si>
    <t>PAYA</t>
  </si>
  <si>
    <t>Paya</t>
  </si>
  <si>
    <t>PISBA</t>
  </si>
  <si>
    <t>Pisba</t>
  </si>
  <si>
    <t>LENGUPA</t>
  </si>
  <si>
    <t>BERBEO</t>
  </si>
  <si>
    <t>Berbeo</t>
  </si>
  <si>
    <t>CAMPOHERMOSO</t>
  </si>
  <si>
    <t>Campohermoso</t>
  </si>
  <si>
    <t>MIRAFLORES</t>
  </si>
  <si>
    <t>Miraflores</t>
  </si>
  <si>
    <t>PÁEZ</t>
  </si>
  <si>
    <t>Páez</t>
  </si>
  <si>
    <t>SAN EDUARDO</t>
  </si>
  <si>
    <t>San Eduardo</t>
  </si>
  <si>
    <t>ZETAQUIRA</t>
  </si>
  <si>
    <t>Zetaquira</t>
  </si>
  <si>
    <t>MARQUEZ</t>
  </si>
  <si>
    <t>Boyacá</t>
  </si>
  <si>
    <t>CIÉNEGA</t>
  </si>
  <si>
    <t>Ciénega</t>
  </si>
  <si>
    <t>JENESANO</t>
  </si>
  <si>
    <t>Jenesano</t>
  </si>
  <si>
    <t>NUEVO COLÓN</t>
  </si>
  <si>
    <t>Nuevo Colón</t>
  </si>
  <si>
    <t>RAMIRIQUÍ</t>
  </si>
  <si>
    <t>Ramiriquí</t>
  </si>
  <si>
    <t>RONDÓN</t>
  </si>
  <si>
    <t>Rondón</t>
  </si>
  <si>
    <t>TIBANÁ</t>
  </si>
  <si>
    <t>Tibaná</t>
  </si>
  <si>
    <t>TURMEQUÉ</t>
  </si>
  <si>
    <t>Turmequé</t>
  </si>
  <si>
    <t>UMBITA</t>
  </si>
  <si>
    <t>Umbita</t>
  </si>
  <si>
    <t>VIRACACHÁ</t>
  </si>
  <si>
    <t>Viracachá</t>
  </si>
  <si>
    <t>NEIRA</t>
  </si>
  <si>
    <t>CHINAVITA</t>
  </si>
  <si>
    <t>Chinavita</t>
  </si>
  <si>
    <t>GARAGOA</t>
  </si>
  <si>
    <t>Garagoa</t>
  </si>
  <si>
    <t>MACANAL</t>
  </si>
  <si>
    <t>Macanal</t>
  </si>
  <si>
    <t>PACHAVITA</t>
  </si>
  <si>
    <t>Pachavita</t>
  </si>
  <si>
    <t>SAN LUIS DE GACENO</t>
  </si>
  <si>
    <t>San Luis De Gaceno</t>
  </si>
  <si>
    <t>SANTA MARÍA</t>
  </si>
  <si>
    <t>Santa María</t>
  </si>
  <si>
    <t>BOAVITA</t>
  </si>
  <si>
    <t>Boavita</t>
  </si>
  <si>
    <t>COVARACHÍA</t>
  </si>
  <si>
    <t>Covarachía</t>
  </si>
  <si>
    <t>LA UVITA</t>
  </si>
  <si>
    <t>La Uvita</t>
  </si>
  <si>
    <t>SAN MATEO</t>
  </si>
  <si>
    <t>San Mateo</t>
  </si>
  <si>
    <t>SATIVANORTE</t>
  </si>
  <si>
    <t>Sativanorte</t>
  </si>
  <si>
    <t>SATIVASUR</t>
  </si>
  <si>
    <t>Sativasur</t>
  </si>
  <si>
    <t>SOATÁ</t>
  </si>
  <si>
    <t>Soatá</t>
  </si>
  <si>
    <t>SUSACÓN</t>
  </si>
  <si>
    <t>Susacón</t>
  </si>
  <si>
    <t>TIPACOQUE</t>
  </si>
  <si>
    <t>Tipacoque</t>
  </si>
  <si>
    <t>BUENAVISTA</t>
  </si>
  <si>
    <t>Buenavista</t>
  </si>
  <si>
    <t>CHIQUINQUIRÁ</t>
  </si>
  <si>
    <t>Chiquinquirá</t>
  </si>
  <si>
    <t>COPER</t>
  </si>
  <si>
    <t>Coper</t>
  </si>
  <si>
    <t>MARIPÍ</t>
  </si>
  <si>
    <t>Maripí</t>
  </si>
  <si>
    <t>MUZO</t>
  </si>
  <si>
    <t>Muzo</t>
  </si>
  <si>
    <t>OTANCHE</t>
  </si>
  <si>
    <t>Otanche</t>
  </si>
  <si>
    <t>PAUNA</t>
  </si>
  <si>
    <t>Pauna</t>
  </si>
  <si>
    <t>PUERTO BOYACa</t>
  </si>
  <si>
    <t>Puerto Boyaca</t>
  </si>
  <si>
    <t>QUÍPAMA</t>
  </si>
  <si>
    <t>Quípama</t>
  </si>
  <si>
    <t>SABOYÁ</t>
  </si>
  <si>
    <t>Saboyá</t>
  </si>
  <si>
    <t>SAN MIGUEL DE SEMA</t>
  </si>
  <si>
    <t>San Miguel De Sema</t>
  </si>
  <si>
    <t>SAN PABLO BORBUR</t>
  </si>
  <si>
    <t>San Pablo Borbur</t>
  </si>
  <si>
    <t>TUNUNGUÁ</t>
  </si>
  <si>
    <t>Tununguá</t>
  </si>
  <si>
    <t>ALMEIDA</t>
  </si>
  <si>
    <t>Almeida</t>
  </si>
  <si>
    <t>CHIVOR</t>
  </si>
  <si>
    <t>Chivor</t>
  </si>
  <si>
    <t>GUATEQUE</t>
  </si>
  <si>
    <t>Guateque</t>
  </si>
  <si>
    <t>GUAYATÁ</t>
  </si>
  <si>
    <t>Guayatá</t>
  </si>
  <si>
    <t>LA CAPILLA</t>
  </si>
  <si>
    <t>La Capilla</t>
  </si>
  <si>
    <t>SOMONDOCO</t>
  </si>
  <si>
    <t>Somondoco</t>
  </si>
  <si>
    <t>SUTATENZA</t>
  </si>
  <si>
    <t>Sutatenza</t>
  </si>
  <si>
    <t>TENZA</t>
  </si>
  <si>
    <t>Tenza</t>
  </si>
  <si>
    <t>RICAURTE</t>
  </si>
  <si>
    <t>ARCABUCO</t>
  </si>
  <si>
    <t>Arcabuco</t>
  </si>
  <si>
    <t>CHITARAQUE</t>
  </si>
  <si>
    <t>Chitaraque</t>
  </si>
  <si>
    <t>GACHANTIVÁ</t>
  </si>
  <si>
    <t>Gachantivá</t>
  </si>
  <si>
    <t>MONIQUIRÁ</t>
  </si>
  <si>
    <t>Moniquirá</t>
  </si>
  <si>
    <t>RÁQUIRA</t>
  </si>
  <si>
    <t>Ráquira</t>
  </si>
  <si>
    <t>SÁCHICA</t>
  </si>
  <si>
    <t>Sáchica</t>
  </si>
  <si>
    <t>SAN JOSÉ DE PARE</t>
  </si>
  <si>
    <t>San José De Pare</t>
  </si>
  <si>
    <t>SANTA SOFÍA</t>
  </si>
  <si>
    <t>Santa Sofía</t>
  </si>
  <si>
    <t>SANTANA</t>
  </si>
  <si>
    <t>Santana</t>
  </si>
  <si>
    <t>SUTAMARCHÁN</t>
  </si>
  <si>
    <t>Sutamarchán</t>
  </si>
  <si>
    <t>TINJACÁ</t>
  </si>
  <si>
    <t>Tinjacá</t>
  </si>
  <si>
    <t>TOGÜÍ</t>
  </si>
  <si>
    <t>Togüí</t>
  </si>
  <si>
    <t>VILLA DE LEYVA</t>
  </si>
  <si>
    <t>Villa De Leyva</t>
  </si>
  <si>
    <t>SUGAMUXI</t>
  </si>
  <si>
    <t>AQUITANIA</t>
  </si>
  <si>
    <t>Aquitania</t>
  </si>
  <si>
    <t>CUÍTIVA</t>
  </si>
  <si>
    <t>Cuítiva</t>
  </si>
  <si>
    <t>FIRAVITOBA</t>
  </si>
  <si>
    <t>Firavitoba</t>
  </si>
  <si>
    <t>GAMEZA</t>
  </si>
  <si>
    <t>Gameza</t>
  </si>
  <si>
    <t>IZA</t>
  </si>
  <si>
    <t>Iza</t>
  </si>
  <si>
    <t>MONGUA</t>
  </si>
  <si>
    <t>Mongua</t>
  </si>
  <si>
    <t>MONGUÍ</t>
  </si>
  <si>
    <t>Monguí</t>
  </si>
  <si>
    <t>NOBSA</t>
  </si>
  <si>
    <t>Nobsa</t>
  </si>
  <si>
    <t>PESCA</t>
  </si>
  <si>
    <t>Pesca</t>
  </si>
  <si>
    <t>SOGAMOSO</t>
  </si>
  <si>
    <t>Sogamoso</t>
  </si>
  <si>
    <t>TIBASOSA</t>
  </si>
  <si>
    <t>Tibasosa</t>
  </si>
  <si>
    <t>TÓPAGA</t>
  </si>
  <si>
    <t>Tópaga</t>
  </si>
  <si>
    <t>TOTA</t>
  </si>
  <si>
    <t>Tota</t>
  </si>
  <si>
    <t>TUNDAMA</t>
  </si>
  <si>
    <t>BELÉN</t>
  </si>
  <si>
    <t>Belén</t>
  </si>
  <si>
    <t>BUSBANZÁ</t>
  </si>
  <si>
    <t>Busbanzá</t>
  </si>
  <si>
    <t>CERINZA</t>
  </si>
  <si>
    <t>Cerinza</t>
  </si>
  <si>
    <t>CORRALES</t>
  </si>
  <si>
    <t>Corrales</t>
  </si>
  <si>
    <t>DUITAMA</t>
  </si>
  <si>
    <t>Duitama</t>
  </si>
  <si>
    <t>FLORESTA</t>
  </si>
  <si>
    <t>Floresta</t>
  </si>
  <si>
    <t>PAIPA</t>
  </si>
  <si>
    <t>Paipa</t>
  </si>
  <si>
    <t>SAN ROSA VITERBO</t>
  </si>
  <si>
    <t>San Rosa Viterbo</t>
  </si>
  <si>
    <t>TUTAZÁ</t>
  </si>
  <si>
    <t>Tutazá</t>
  </si>
  <si>
    <t>VALDERRAMA</t>
  </si>
  <si>
    <t>BETÉITIVA</t>
  </si>
  <si>
    <t>Betéitiva</t>
  </si>
  <si>
    <t>CHITA</t>
  </si>
  <si>
    <t>Chita</t>
  </si>
  <si>
    <t>PAZ DE RÍO</t>
  </si>
  <si>
    <t>Paz De Río</t>
  </si>
  <si>
    <t>SOCHA</t>
  </si>
  <si>
    <t>Socha</t>
  </si>
  <si>
    <t>SOCOTÁ</t>
  </si>
  <si>
    <t>Socotá</t>
  </si>
  <si>
    <t>TASCO</t>
  </si>
  <si>
    <t>Tasco</t>
  </si>
  <si>
    <t>Total BOYACÁ</t>
  </si>
  <si>
    <t>ALTO OCCIDENTE</t>
  </si>
  <si>
    <t>FILADELFIA</t>
  </si>
  <si>
    <t>LA MERCED</t>
  </si>
  <si>
    <t>La Merced</t>
  </si>
  <si>
    <t>MARMATO</t>
  </si>
  <si>
    <t>Marmato</t>
  </si>
  <si>
    <t>RIOSUCIO</t>
  </si>
  <si>
    <t>Riosucio</t>
  </si>
  <si>
    <t>SUPÍA</t>
  </si>
  <si>
    <t>Supía</t>
  </si>
  <si>
    <t>ALTO ORIENTE</t>
  </si>
  <si>
    <t>MANZANARES</t>
  </si>
  <si>
    <t>Manzanares</t>
  </si>
  <si>
    <t>MARQUETALIA</t>
  </si>
  <si>
    <t>Marquetalia</t>
  </si>
  <si>
    <t>MARULANDA</t>
  </si>
  <si>
    <t>Marulanda</t>
  </si>
  <si>
    <t>PENSILVANIA</t>
  </si>
  <si>
    <t>Pensilvania</t>
  </si>
  <si>
    <t>BAJO OCCIDENTE</t>
  </si>
  <si>
    <t>ANSERMA</t>
  </si>
  <si>
    <t>Anserma</t>
  </si>
  <si>
    <t>BELALCÁZAR</t>
  </si>
  <si>
    <t>Belalcázar</t>
  </si>
  <si>
    <t>RISARALDA</t>
  </si>
  <si>
    <t>Risaralda</t>
  </si>
  <si>
    <t>SAN JOSÉ</t>
  </si>
  <si>
    <t>San José</t>
  </si>
  <si>
    <t>VITERBO</t>
  </si>
  <si>
    <t>Viterbo</t>
  </si>
  <si>
    <t>CHINCHINa</t>
  </si>
  <si>
    <t>Chinchina</t>
  </si>
  <si>
    <t>MANIZALES</t>
  </si>
  <si>
    <t>Manizales</t>
  </si>
  <si>
    <t>Neira</t>
  </si>
  <si>
    <t>PALESTINA</t>
  </si>
  <si>
    <t>Palestina</t>
  </si>
  <si>
    <t>VILLAMARiA</t>
  </si>
  <si>
    <t>Villamaria</t>
  </si>
  <si>
    <t>AGUADAS</t>
  </si>
  <si>
    <t>Aguadas</t>
  </si>
  <si>
    <t>ARANZAZU</t>
  </si>
  <si>
    <t>Aranzazu</t>
  </si>
  <si>
    <t>PÁCORA</t>
  </si>
  <si>
    <t>Pácora</t>
  </si>
  <si>
    <t>SALAMINA</t>
  </si>
  <si>
    <t>Salamina</t>
  </si>
  <si>
    <t>LA DORADA</t>
  </si>
  <si>
    <t>La Dorada</t>
  </si>
  <si>
    <t>NORCASIA</t>
  </si>
  <si>
    <t>Norcasia</t>
  </si>
  <si>
    <t>SAMANÁ</t>
  </si>
  <si>
    <t>Samaná</t>
  </si>
  <si>
    <t>VICTORIA</t>
  </si>
  <si>
    <t>Victoria</t>
  </si>
  <si>
    <t>Total CALDAS</t>
  </si>
  <si>
    <t>CAQUETA</t>
  </si>
  <si>
    <t>ALBANIA</t>
  </si>
  <si>
    <t>BELÉN DE LOS ANDAQUIES</t>
  </si>
  <si>
    <t>Belén De Los Andaquies</t>
  </si>
  <si>
    <t>CARTAGENA DEL CHAIRÁ</t>
  </si>
  <si>
    <t>Cartagena Del Chairá</t>
  </si>
  <si>
    <t>CURRILLO</t>
  </si>
  <si>
    <t>Currillo</t>
  </si>
  <si>
    <t>EL DONCELLO</t>
  </si>
  <si>
    <t>El Doncello</t>
  </si>
  <si>
    <t>EL PAUJIL</t>
  </si>
  <si>
    <t>El Paujil</t>
  </si>
  <si>
    <t>FLORENCIA</t>
  </si>
  <si>
    <t>LA MONTAÑITA</t>
  </si>
  <si>
    <t>La Montañita</t>
  </si>
  <si>
    <t>MILaN</t>
  </si>
  <si>
    <t>Milan</t>
  </si>
  <si>
    <t>MORELIA</t>
  </si>
  <si>
    <t>Morelia</t>
  </si>
  <si>
    <t>PUERTO RICO</t>
  </si>
  <si>
    <t>SAN JOSE DEL FRAGUA</t>
  </si>
  <si>
    <t>San Jose Del Fragua</t>
  </si>
  <si>
    <t>SAN VICENTE DEL CAGUÁN</t>
  </si>
  <si>
    <t>San Vicente Del Caguán</t>
  </si>
  <si>
    <t>SOLANO</t>
  </si>
  <si>
    <t>Solano</t>
  </si>
  <si>
    <t>SOLITA</t>
  </si>
  <si>
    <t>Solita</t>
  </si>
  <si>
    <t>Total CAQUETA</t>
  </si>
  <si>
    <t>CASANARE</t>
  </si>
  <si>
    <t>AGUAZUL</t>
  </si>
  <si>
    <t>Aguazul</t>
  </si>
  <si>
    <t>CHAMEZA</t>
  </si>
  <si>
    <t>Chameza</t>
  </si>
  <si>
    <t>HATO COROZAL</t>
  </si>
  <si>
    <t>Hato Corozal</t>
  </si>
  <si>
    <t>LA SALINA</t>
  </si>
  <si>
    <t>La Salina</t>
  </si>
  <si>
    <t>MANÍ</t>
  </si>
  <si>
    <t>Maní</t>
  </si>
  <si>
    <t>MONTERREY</t>
  </si>
  <si>
    <t>Monterrey</t>
  </si>
  <si>
    <t>NUNCHÍA</t>
  </si>
  <si>
    <t>Nunchía</t>
  </si>
  <si>
    <t>OROCUÉ</t>
  </si>
  <si>
    <t>Orocué</t>
  </si>
  <si>
    <t>PAZ DE ARIPORO</t>
  </si>
  <si>
    <t>Paz De Ariporo</t>
  </si>
  <si>
    <t>PORE</t>
  </si>
  <si>
    <t>Pore</t>
  </si>
  <si>
    <t>RECETOR</t>
  </si>
  <si>
    <t>Recetor</t>
  </si>
  <si>
    <t>SÁCAMA</t>
  </si>
  <si>
    <t>Sácama</t>
  </si>
  <si>
    <t>SAN LUIS DE PALENQUE</t>
  </si>
  <si>
    <t>San Luis De Palenque</t>
  </si>
  <si>
    <t>TÁMARA</t>
  </si>
  <si>
    <t>Támara</t>
  </si>
  <si>
    <t>TAURAMENA</t>
  </si>
  <si>
    <t>Tauramena</t>
  </si>
  <si>
    <t>TRINIDAD</t>
  </si>
  <si>
    <t>Trinidad</t>
  </si>
  <si>
    <t>YOPAL</t>
  </si>
  <si>
    <t>Yopal</t>
  </si>
  <si>
    <t>Total CASANARE</t>
  </si>
  <si>
    <t>CAUCA</t>
  </si>
  <si>
    <t>CAJIBÍO</t>
  </si>
  <si>
    <t>Cajibío</t>
  </si>
  <si>
    <t>EL TAMBO</t>
  </si>
  <si>
    <t>El Tambo</t>
  </si>
  <si>
    <t>LA SIERRA</t>
  </si>
  <si>
    <t>La Sierra</t>
  </si>
  <si>
    <t>PIENDAMO</t>
  </si>
  <si>
    <t>Piendamo</t>
  </si>
  <si>
    <t>POPAYÁN</t>
  </si>
  <si>
    <t>Popayán</t>
  </si>
  <si>
    <t>ROSAS</t>
  </si>
  <si>
    <t>Rosas</t>
  </si>
  <si>
    <t>SOTARA</t>
  </si>
  <si>
    <t>Sotara</t>
  </si>
  <si>
    <t>TIMBIO</t>
  </si>
  <si>
    <t>Timbio</t>
  </si>
  <si>
    <t>BUENOS AIRES</t>
  </si>
  <si>
    <t>Buenos Aires</t>
  </si>
  <si>
    <t>CALOTO</t>
  </si>
  <si>
    <t>Caloto</t>
  </si>
  <si>
    <t>CORINTO</t>
  </si>
  <si>
    <t>Corinto</t>
  </si>
  <si>
    <t>MIRANDA</t>
  </si>
  <si>
    <t>Miranda</t>
  </si>
  <si>
    <t>PADILLA</t>
  </si>
  <si>
    <t>Padilla</t>
  </si>
  <si>
    <t>PUERTO TEJADA</t>
  </si>
  <si>
    <t>Puerto Tejada</t>
  </si>
  <si>
    <t>SANTANDER DE QUILICHAO</t>
  </si>
  <si>
    <t>Santander De Quilichao</t>
  </si>
  <si>
    <t>SUAREZ</t>
  </si>
  <si>
    <t>VILLA RICA</t>
  </si>
  <si>
    <t>Villa Rica</t>
  </si>
  <si>
    <t>GUAPI</t>
  </si>
  <si>
    <t>Guapi</t>
  </si>
  <si>
    <t>LOPEZ</t>
  </si>
  <si>
    <t>Lopez</t>
  </si>
  <si>
    <t>TIMBIQUI</t>
  </si>
  <si>
    <t>Timbiqui</t>
  </si>
  <si>
    <t>CALDONO</t>
  </si>
  <si>
    <t>INZÁ</t>
  </si>
  <si>
    <t>Inzá</t>
  </si>
  <si>
    <t>JAMBALO</t>
  </si>
  <si>
    <t>Jambalo</t>
  </si>
  <si>
    <t>PAEZ</t>
  </si>
  <si>
    <t>Paez</t>
  </si>
  <si>
    <t>PURACE</t>
  </si>
  <si>
    <t>Purace</t>
  </si>
  <si>
    <t>Silvia</t>
  </si>
  <si>
    <t>TORIBIO</t>
  </si>
  <si>
    <t>Toribio</t>
  </si>
  <si>
    <t>TOTORO</t>
  </si>
  <si>
    <t>Totoro</t>
  </si>
  <si>
    <t xml:space="preserve">SUR </t>
  </si>
  <si>
    <t>ALMAGUER</t>
  </si>
  <si>
    <t>Almaguer</t>
  </si>
  <si>
    <t>BALBOA</t>
  </si>
  <si>
    <t>Balboa</t>
  </si>
  <si>
    <t>BOLÍVAR</t>
  </si>
  <si>
    <t>Bolívar</t>
  </si>
  <si>
    <t>LA VEGA</t>
  </si>
  <si>
    <t>La Vega</t>
  </si>
  <si>
    <t>MERCADERES</t>
  </si>
  <si>
    <t>Mercaderes</t>
  </si>
  <si>
    <t>PATIA</t>
  </si>
  <si>
    <t>Patia</t>
  </si>
  <si>
    <t>PIAMONTE</t>
  </si>
  <si>
    <t>Piamonte</t>
  </si>
  <si>
    <t>SAN SEBASTIAN</t>
  </si>
  <si>
    <t>San Sebastian</t>
  </si>
  <si>
    <t>SANTA ROSA</t>
  </si>
  <si>
    <t>Santa Rosa</t>
  </si>
  <si>
    <t>SUCRE</t>
  </si>
  <si>
    <t>Sucre</t>
  </si>
  <si>
    <t>Total CAUCA</t>
  </si>
  <si>
    <t>CESAR</t>
  </si>
  <si>
    <t>CENTRAL</t>
  </si>
  <si>
    <t>BECERRIL</t>
  </si>
  <si>
    <t>Becerril</t>
  </si>
  <si>
    <t>CHIMICHAGUA</t>
  </si>
  <si>
    <t>Chimichagua</t>
  </si>
  <si>
    <t>CHIRIGUANA</t>
  </si>
  <si>
    <t>Chiriguana</t>
  </si>
  <si>
    <t>CURUMANÍ</t>
  </si>
  <si>
    <t>Curumaní</t>
  </si>
  <si>
    <t>LA JAGUA DE IBIRICO</t>
  </si>
  <si>
    <t>La Jagua De Ibirico</t>
  </si>
  <si>
    <t>PAILITAS</t>
  </si>
  <si>
    <t>Pailitas</t>
  </si>
  <si>
    <t>TAMALAMEQUE</t>
  </si>
  <si>
    <t>Tamalameque</t>
  </si>
  <si>
    <t>NOROCCIDENTAL</t>
  </si>
  <si>
    <t>ASTREA</t>
  </si>
  <si>
    <t>Astrea</t>
  </si>
  <si>
    <t>BOSCONIA</t>
  </si>
  <si>
    <t>Bosconia</t>
  </si>
  <si>
    <t>EL COPEY</t>
  </si>
  <si>
    <t>El Copey</t>
  </si>
  <si>
    <t>EL PASO</t>
  </si>
  <si>
    <t>El Paso</t>
  </si>
  <si>
    <t>AGUSTÍN CODAZZI</t>
  </si>
  <si>
    <t>Agustín Codazzi</t>
  </si>
  <si>
    <t>LA PAZ</t>
  </si>
  <si>
    <t>La Paz</t>
  </si>
  <si>
    <t>MANAURE</t>
  </si>
  <si>
    <t>Manaure</t>
  </si>
  <si>
    <t>PUEBLO BELLO</t>
  </si>
  <si>
    <t>Pueblo Bello</t>
  </si>
  <si>
    <t>SAN DIEGO</t>
  </si>
  <si>
    <t>San Diego</t>
  </si>
  <si>
    <t>VALLEDUPAR</t>
  </si>
  <si>
    <t>AGUACHICA</t>
  </si>
  <si>
    <t>Aguachica</t>
  </si>
  <si>
    <t>GAMARRA</t>
  </si>
  <si>
    <t>Gamarra</t>
  </si>
  <si>
    <t>GONZÁLEZ</t>
  </si>
  <si>
    <t>González</t>
  </si>
  <si>
    <t>LA GLORIA</t>
  </si>
  <si>
    <t>La Gloria</t>
  </si>
  <si>
    <t>PELAYA</t>
  </si>
  <si>
    <t>Pelaya</t>
  </si>
  <si>
    <t>RÍO DE ORO</t>
  </si>
  <si>
    <t>Río De Oro</t>
  </si>
  <si>
    <t>SAN ALBERTO</t>
  </si>
  <si>
    <t>San Alberto</t>
  </si>
  <si>
    <t>SAN MARTÍN</t>
  </si>
  <si>
    <t>San Martín</t>
  </si>
  <si>
    <t>Total CESAR</t>
  </si>
  <si>
    <t>CHOCO</t>
  </si>
  <si>
    <t>ATRATO</t>
  </si>
  <si>
    <t>Atrato</t>
  </si>
  <si>
    <t>BAGADÓ</t>
  </si>
  <si>
    <t>Bagadó</t>
  </si>
  <si>
    <t>BOJAYA</t>
  </si>
  <si>
    <t>Bojaya</t>
  </si>
  <si>
    <t>EL CARMEN DE ATRATO</t>
  </si>
  <si>
    <t>El Carmen De Atrato</t>
  </si>
  <si>
    <t>LLORÓ</t>
  </si>
  <si>
    <t>Lloró</t>
  </si>
  <si>
    <t>MEDIO ATRATO</t>
  </si>
  <si>
    <t>Medio Atrato</t>
  </si>
  <si>
    <t>QUIBDÓ</t>
  </si>
  <si>
    <t>Quibdó</t>
  </si>
  <si>
    <t>RIO QUITO</t>
  </si>
  <si>
    <t>Rio Quito</t>
  </si>
  <si>
    <t>DARIEN</t>
  </si>
  <si>
    <t>ACANDÍ</t>
  </si>
  <si>
    <t>Acandí</t>
  </si>
  <si>
    <t>BELÉN DE BAJIRA</t>
  </si>
  <si>
    <t>Belén De Bajira</t>
  </si>
  <si>
    <t>CARMÉN DEL DARIÉN</t>
  </si>
  <si>
    <t>Carmén Del Darién</t>
  </si>
  <si>
    <t>UNGUÍA</t>
  </si>
  <si>
    <t>Unguía</t>
  </si>
  <si>
    <t>PACIFICO NORTE</t>
  </si>
  <si>
    <t>BAHÍA SOLANO</t>
  </si>
  <si>
    <t>Bahía Solano</t>
  </si>
  <si>
    <t>JURADÓ</t>
  </si>
  <si>
    <t>Juradó</t>
  </si>
  <si>
    <t>NUQUÍ</t>
  </si>
  <si>
    <t>Nuquí</t>
  </si>
  <si>
    <t>PACIFICO SUR</t>
  </si>
  <si>
    <t>ALTO BAUDÓ</t>
  </si>
  <si>
    <t>Alto Baudó</t>
  </si>
  <si>
    <t>BAJO BAUDÓ</t>
  </si>
  <si>
    <t>Bajo Baudó</t>
  </si>
  <si>
    <t>El Litoral del San Juan</t>
  </si>
  <si>
    <t>El Litoral Del San Juan</t>
  </si>
  <si>
    <t>MEDIO BAUDÓ</t>
  </si>
  <si>
    <t>Medio Baudó</t>
  </si>
  <si>
    <t>SAN JUAN</t>
  </si>
  <si>
    <t>CANTON DE SAN PABLO</t>
  </si>
  <si>
    <t>Canton De San Pablo</t>
  </si>
  <si>
    <t>CERTEGUI</t>
  </si>
  <si>
    <t>Certegui</t>
  </si>
  <si>
    <t>CONDOTO</t>
  </si>
  <si>
    <t>Condoto</t>
  </si>
  <si>
    <t>ITSMINA</t>
  </si>
  <si>
    <t>Itsmina</t>
  </si>
  <si>
    <t>MEDIO SAN JUAN</t>
  </si>
  <si>
    <t>Medio San Juan</t>
  </si>
  <si>
    <t>NÓVITA</t>
  </si>
  <si>
    <t>Nóvita</t>
  </si>
  <si>
    <t>RÍO FRÍO</t>
  </si>
  <si>
    <t>Río Frío</t>
  </si>
  <si>
    <t>SAN JOSÉ DEL PALMAR</t>
  </si>
  <si>
    <t>San José Del Palmar</t>
  </si>
  <si>
    <t>SIPÍ</t>
  </si>
  <si>
    <t>Sipí</t>
  </si>
  <si>
    <t>TADÓ</t>
  </si>
  <si>
    <t>Tadó</t>
  </si>
  <si>
    <t>UNION PANAMERICANA</t>
  </si>
  <si>
    <t>Union Panamericana</t>
  </si>
  <si>
    <t>Total CHOCO</t>
  </si>
  <si>
    <t>CORDOBA</t>
  </si>
  <si>
    <t>ALTO SINU</t>
  </si>
  <si>
    <t>TIERRALTA</t>
  </si>
  <si>
    <t>Tierralta</t>
  </si>
  <si>
    <t>VALENCIA</t>
  </si>
  <si>
    <t>Valencia</t>
  </si>
  <si>
    <t>BAJO SINU</t>
  </si>
  <si>
    <t>CHIMÁ</t>
  </si>
  <si>
    <t>Chimá</t>
  </si>
  <si>
    <t>COTORRA</t>
  </si>
  <si>
    <t>Cotorra</t>
  </si>
  <si>
    <t>LORICA</t>
  </si>
  <si>
    <t>Lorica</t>
  </si>
  <si>
    <t>MOMIL</t>
  </si>
  <si>
    <t>Momil</t>
  </si>
  <si>
    <t>PURÍSIMA</t>
  </si>
  <si>
    <t>Purísima</t>
  </si>
  <si>
    <t>MONTERÍA</t>
  </si>
  <si>
    <t>Montería</t>
  </si>
  <si>
    <t>COSTANERA</t>
  </si>
  <si>
    <t>CANALETE</t>
  </si>
  <si>
    <t>Canalete</t>
  </si>
  <si>
    <t>LOS CÓRDOBAS</t>
  </si>
  <si>
    <t>Los Córdobas</t>
  </si>
  <si>
    <t>MOÑITOS</t>
  </si>
  <si>
    <t>Moñitos</t>
  </si>
  <si>
    <t>PUERTO ESCONDIDO</t>
  </si>
  <si>
    <t>Puerto Escondido</t>
  </si>
  <si>
    <t>SAN ANTERO</t>
  </si>
  <si>
    <t>San Antero</t>
  </si>
  <si>
    <t>SAN BERNARDO DEL VIENTO</t>
  </si>
  <si>
    <t>San Bernardo Del Viento</t>
  </si>
  <si>
    <t>SABANAS</t>
  </si>
  <si>
    <t>CHINÚ</t>
  </si>
  <si>
    <t>Chinú</t>
  </si>
  <si>
    <t>SAHAGÚN</t>
  </si>
  <si>
    <t>Sahagún</t>
  </si>
  <si>
    <t>SAN ANDRÉS SOTAVENTO</t>
  </si>
  <si>
    <t>San Andrés Sotavento</t>
  </si>
  <si>
    <t>SAN JORGE</t>
  </si>
  <si>
    <t>AYAPEL</t>
  </si>
  <si>
    <t>Ayapel</t>
  </si>
  <si>
    <t>LA APARTADA</t>
  </si>
  <si>
    <t>La Apartada</t>
  </si>
  <si>
    <t>MONTELÍBANO</t>
  </si>
  <si>
    <t>Montelíbano</t>
  </si>
  <si>
    <t>PLANETA RICA</t>
  </si>
  <si>
    <t>Planeta Rica</t>
  </si>
  <si>
    <t>PUEBLO NUEVO</t>
  </si>
  <si>
    <t>Pueblo Nuevo</t>
  </si>
  <si>
    <t>PUERTO LIBERTADOR</t>
  </si>
  <si>
    <t>SINU MEDIO</t>
  </si>
  <si>
    <t>CERETÉ</t>
  </si>
  <si>
    <t>Cereté</t>
  </si>
  <si>
    <t>CIÉNAGA DE ORO</t>
  </si>
  <si>
    <t>Ciénaga De Oro</t>
  </si>
  <si>
    <t>SAN PELAYO</t>
  </si>
  <si>
    <t>San Pelayo</t>
  </si>
  <si>
    <t>Total CORDOBA</t>
  </si>
  <si>
    <t>CUNDINAMARCA</t>
  </si>
  <si>
    <t>ALMEIDAS</t>
  </si>
  <si>
    <t>CHOCONTÁ</t>
  </si>
  <si>
    <t>Chocontá</t>
  </si>
  <si>
    <t>MACHETA</t>
  </si>
  <si>
    <t>Macheta</t>
  </si>
  <si>
    <t>MANTA</t>
  </si>
  <si>
    <t>Manta</t>
  </si>
  <si>
    <t>SESQUILÉ</t>
  </si>
  <si>
    <t>Sesquilé</t>
  </si>
  <si>
    <t>SUESCA</t>
  </si>
  <si>
    <t>Suesca</t>
  </si>
  <si>
    <t>TIBIRITA</t>
  </si>
  <si>
    <t>Tibirita</t>
  </si>
  <si>
    <t>VILLAPINZÓN</t>
  </si>
  <si>
    <t>Villapinzón</t>
  </si>
  <si>
    <t>ALTO MAGDALENA</t>
  </si>
  <si>
    <t>AGUA DE DIOS</t>
  </si>
  <si>
    <t>Agua De Dios</t>
  </si>
  <si>
    <t>GIRARDOT</t>
  </si>
  <si>
    <t>Girardot</t>
  </si>
  <si>
    <t>GUATAQUÍ</t>
  </si>
  <si>
    <t>Guataquí</t>
  </si>
  <si>
    <t>JERUSALÉN</t>
  </si>
  <si>
    <t>Jerusalén</t>
  </si>
  <si>
    <t>NILO</t>
  </si>
  <si>
    <t>Nilo</t>
  </si>
  <si>
    <t>TOCAIMA</t>
  </si>
  <si>
    <t>Tocaima</t>
  </si>
  <si>
    <t>BAJO MAGDALENA</t>
  </si>
  <si>
    <t>CAPARRAPÍ</t>
  </si>
  <si>
    <t>Caparrapí</t>
  </si>
  <si>
    <t>GUADUAS</t>
  </si>
  <si>
    <t>Guaduas</t>
  </si>
  <si>
    <t>PUERTO SALGAR</t>
  </si>
  <si>
    <t>Puerto Salgar</t>
  </si>
  <si>
    <t>GUALIVA</t>
  </si>
  <si>
    <t>ALBÁN</t>
  </si>
  <si>
    <t>Albán</t>
  </si>
  <si>
    <t>LA PEÑA</t>
  </si>
  <si>
    <t>La Peña</t>
  </si>
  <si>
    <t>NIMAIMA</t>
  </si>
  <si>
    <t>Nimaima</t>
  </si>
  <si>
    <t>NOCAIMA</t>
  </si>
  <si>
    <t>Nocaima</t>
  </si>
  <si>
    <t>QUEBRADANEGRA</t>
  </si>
  <si>
    <t>Quebradanegra</t>
  </si>
  <si>
    <t>SASAIMA</t>
  </si>
  <si>
    <t>Sasaima</t>
  </si>
  <si>
    <t>SUPATÁ</t>
  </si>
  <si>
    <t>Supatá</t>
  </si>
  <si>
    <t>ÚTICA</t>
  </si>
  <si>
    <t>Útica</t>
  </si>
  <si>
    <t>VERGARA</t>
  </si>
  <si>
    <t>Vergara</t>
  </si>
  <si>
    <t>VILLETA</t>
  </si>
  <si>
    <t>Villeta</t>
  </si>
  <si>
    <t>GUAVIO</t>
  </si>
  <si>
    <t>GACHALA</t>
  </si>
  <si>
    <t>Gachala</t>
  </si>
  <si>
    <t>GACHETA</t>
  </si>
  <si>
    <t>Gacheta</t>
  </si>
  <si>
    <t>GAMA</t>
  </si>
  <si>
    <t>Gama</t>
  </si>
  <si>
    <t>GUASCA</t>
  </si>
  <si>
    <t>Guasca</t>
  </si>
  <si>
    <t>GUATAVITA</t>
  </si>
  <si>
    <t>Guatavita</t>
  </si>
  <si>
    <t>JUNÍN</t>
  </si>
  <si>
    <t>Junín</t>
  </si>
  <si>
    <t>LA CALERA</t>
  </si>
  <si>
    <t>La Calera</t>
  </si>
  <si>
    <t>UBALÁ</t>
  </si>
  <si>
    <t>Ubalá</t>
  </si>
  <si>
    <t>MAGDALENA CENTRO</t>
  </si>
  <si>
    <t>BELTRÁN</t>
  </si>
  <si>
    <t>Beltrán</t>
  </si>
  <si>
    <t>BITUIMA</t>
  </si>
  <si>
    <t>Bituima</t>
  </si>
  <si>
    <t>CHAGUANÍ</t>
  </si>
  <si>
    <t>Chaguaní</t>
  </si>
  <si>
    <t>GUAYABAL DE SIQUIMA</t>
  </si>
  <si>
    <t>Guayabal De Siquima</t>
  </si>
  <si>
    <t>PULI</t>
  </si>
  <si>
    <t>Puli</t>
  </si>
  <si>
    <t>SAN JUAN DE RÍO SECO</t>
  </si>
  <si>
    <t>San Juan De Río Seco</t>
  </si>
  <si>
    <t>VIANÍ</t>
  </si>
  <si>
    <t>Vianí</t>
  </si>
  <si>
    <t>MEDINA</t>
  </si>
  <si>
    <t>Medina</t>
  </si>
  <si>
    <t>PARATEBUENO</t>
  </si>
  <si>
    <t>Paratebueno</t>
  </si>
  <si>
    <t>CAQUEZA</t>
  </si>
  <si>
    <t>Caqueza</t>
  </si>
  <si>
    <t>CHIPAQUE</t>
  </si>
  <si>
    <t>Chipaque</t>
  </si>
  <si>
    <t>CHOACHÍ</t>
  </si>
  <si>
    <t>Choachí</t>
  </si>
  <si>
    <t>FOMEQUE</t>
  </si>
  <si>
    <t>Fomeque</t>
  </si>
  <si>
    <t>FOSCA</t>
  </si>
  <si>
    <t>Fosca</t>
  </si>
  <si>
    <t>GUAYABETAL</t>
  </si>
  <si>
    <t>Guayabetal</t>
  </si>
  <si>
    <t>GUTIÉRREZ</t>
  </si>
  <si>
    <t>Gutiérrez</t>
  </si>
  <si>
    <t>QUETAME</t>
  </si>
  <si>
    <t>Quetame</t>
  </si>
  <si>
    <t>UBAQUE</t>
  </si>
  <si>
    <t>Ubaque</t>
  </si>
  <si>
    <t>UNE</t>
  </si>
  <si>
    <t>Une</t>
  </si>
  <si>
    <t>RIO NEGRO</t>
  </si>
  <si>
    <t>EL PEÑÓN</t>
  </si>
  <si>
    <t>El Peñón</t>
  </si>
  <si>
    <t>LA PALMA</t>
  </si>
  <si>
    <t>La Palma</t>
  </si>
  <si>
    <t>PACHO</t>
  </si>
  <si>
    <t>Pacho</t>
  </si>
  <si>
    <t>PAIME</t>
  </si>
  <si>
    <t>Paime</t>
  </si>
  <si>
    <t>SAN CAYETANO</t>
  </si>
  <si>
    <t>San Cayetano</t>
  </si>
  <si>
    <t>TOPAIPI</t>
  </si>
  <si>
    <t>Topaipi</t>
  </si>
  <si>
    <t>VILLAGOMEZ</t>
  </si>
  <si>
    <t>Villagomez</t>
  </si>
  <si>
    <t>YACOPÍ</t>
  </si>
  <si>
    <t>Yacopí</t>
  </si>
  <si>
    <t>SABANA CENTRO</t>
  </si>
  <si>
    <t>CAJICÁ</t>
  </si>
  <si>
    <t>Cajicá</t>
  </si>
  <si>
    <t>CHÍA</t>
  </si>
  <si>
    <t>Chía</t>
  </si>
  <si>
    <t>COGUA</t>
  </si>
  <si>
    <t>Cogua</t>
  </si>
  <si>
    <t>GACHANCIPÁ</t>
  </si>
  <si>
    <t>Gachancipá</t>
  </si>
  <si>
    <t>NEMOCoN</t>
  </si>
  <si>
    <t>Nemocon</t>
  </si>
  <si>
    <t>SOPÓ</t>
  </si>
  <si>
    <t>Sopó</t>
  </si>
  <si>
    <t>TABIO</t>
  </si>
  <si>
    <t>Tabio</t>
  </si>
  <si>
    <t>TOCANCIPÁ</t>
  </si>
  <si>
    <t>Tocancipá</t>
  </si>
  <si>
    <t>ZIPAQUIRÁ</t>
  </si>
  <si>
    <t>Zipaquirá</t>
  </si>
  <si>
    <t>SABANA OCCIDENTE</t>
  </si>
  <si>
    <t>BOJACÁ</t>
  </si>
  <si>
    <t>Bojacá</t>
  </si>
  <si>
    <t>COTA</t>
  </si>
  <si>
    <t>Cota</t>
  </si>
  <si>
    <t>EL ROSAL</t>
  </si>
  <si>
    <t>El Rosal</t>
  </si>
  <si>
    <t>FACATATIVÁ</t>
  </si>
  <si>
    <t>Facatativá</t>
  </si>
  <si>
    <t>FUNZA</t>
  </si>
  <si>
    <t>Funza</t>
  </si>
  <si>
    <t>MADRID</t>
  </si>
  <si>
    <t>Madrid</t>
  </si>
  <si>
    <t>MOSQUERA</t>
  </si>
  <si>
    <t>Mosquera</t>
  </si>
  <si>
    <t>SUBACHOQUE</t>
  </si>
  <si>
    <t>Subachoque</t>
  </si>
  <si>
    <t>TENJO</t>
  </si>
  <si>
    <t>Tenjo</t>
  </si>
  <si>
    <t>ZIPACoN</t>
  </si>
  <si>
    <t>Zipacon</t>
  </si>
  <si>
    <t>SOACHA</t>
  </si>
  <si>
    <t>SIBATÉ</t>
  </si>
  <si>
    <t>Sibaté</t>
  </si>
  <si>
    <t>Soacha</t>
  </si>
  <si>
    <t>SUMAPAZ</t>
  </si>
  <si>
    <t>ARBELÁEZ</t>
  </si>
  <si>
    <t>Arbeláez</t>
  </si>
  <si>
    <t>CABRERA</t>
  </si>
  <si>
    <t>Cabrera</t>
  </si>
  <si>
    <t>FUSAGASUGÁ</t>
  </si>
  <si>
    <t>Fusagasugá</t>
  </si>
  <si>
    <t>PANDI</t>
  </si>
  <si>
    <t>Pandi</t>
  </si>
  <si>
    <t>PASCA</t>
  </si>
  <si>
    <t>Pasca</t>
  </si>
  <si>
    <t>SAN BERNARDO</t>
  </si>
  <si>
    <t>San Bernardo</t>
  </si>
  <si>
    <t>SILVANIA</t>
  </si>
  <si>
    <t>Silvania</t>
  </si>
  <si>
    <t>TIBACUY</t>
  </si>
  <si>
    <t>Tibacuy</t>
  </si>
  <si>
    <t>TEQUENDAMA</t>
  </si>
  <si>
    <t>ANAPOIMA</t>
  </si>
  <si>
    <t>Anapoima</t>
  </si>
  <si>
    <t>ANOLAIMA</t>
  </si>
  <si>
    <t>Anolaima</t>
  </si>
  <si>
    <t>APULO</t>
  </si>
  <si>
    <t>Apulo</t>
  </si>
  <si>
    <t>CACHIPAY</t>
  </si>
  <si>
    <t>Cachipay</t>
  </si>
  <si>
    <t>EL COLEGIO</t>
  </si>
  <si>
    <t>El Colegio</t>
  </si>
  <si>
    <t>LA MESA</t>
  </si>
  <si>
    <t>La Mesa</t>
  </si>
  <si>
    <t>QUIPILE</t>
  </si>
  <si>
    <t>Quipile</t>
  </si>
  <si>
    <t>SAN ANTONIO DE TEQUENDAMA</t>
  </si>
  <si>
    <t>San Antonio De Tequendama</t>
  </si>
  <si>
    <t>TENA</t>
  </si>
  <si>
    <t>Tena</t>
  </si>
  <si>
    <t>VIOTÁ</t>
  </si>
  <si>
    <t>Viotá</t>
  </si>
  <si>
    <t>UBATE</t>
  </si>
  <si>
    <t>CARMEN DE CARUPA</t>
  </si>
  <si>
    <t>Carmen De Carupa</t>
  </si>
  <si>
    <t>CUCUNUBÁ</t>
  </si>
  <si>
    <t>Cucunubá</t>
  </si>
  <si>
    <t>FÚQUENE</t>
  </si>
  <si>
    <t>Fúquene</t>
  </si>
  <si>
    <t>GUACHETÁ</t>
  </si>
  <si>
    <t>Guachetá</t>
  </si>
  <si>
    <t>LENGUAZAQUE</t>
  </si>
  <si>
    <t>Lenguazaque</t>
  </si>
  <si>
    <t>SIMIJACA</t>
  </si>
  <si>
    <t>Simijaca</t>
  </si>
  <si>
    <t>SUSA</t>
  </si>
  <si>
    <t>Susa</t>
  </si>
  <si>
    <t>SUTATAUSA</t>
  </si>
  <si>
    <t>Sutatausa</t>
  </si>
  <si>
    <t>TAUSA</t>
  </si>
  <si>
    <t>Tausa</t>
  </si>
  <si>
    <t>Ubate</t>
  </si>
  <si>
    <t>Total CUNDINAMARCA</t>
  </si>
  <si>
    <t>GUAINIA</t>
  </si>
  <si>
    <t>BARRANCO MINA</t>
  </si>
  <si>
    <t>Barranco Mina</t>
  </si>
  <si>
    <t>CACAHUAL</t>
  </si>
  <si>
    <t>Cacahual</t>
  </si>
  <si>
    <t>INÍRIDA</t>
  </si>
  <si>
    <t>Inírida</t>
  </si>
  <si>
    <t>LA GUADALUPE</t>
  </si>
  <si>
    <t>La Guadalupe</t>
  </si>
  <si>
    <t>MAPIRIPaN</t>
  </si>
  <si>
    <t>Mapiripan</t>
  </si>
  <si>
    <t>MORICHAL</t>
  </si>
  <si>
    <t>Morichal</t>
  </si>
  <si>
    <t>PANA PANA</t>
  </si>
  <si>
    <t>Pana Pana</t>
  </si>
  <si>
    <t>SAN FELIPE</t>
  </si>
  <si>
    <t>San Felipe</t>
  </si>
  <si>
    <t>Total GUAINIA</t>
  </si>
  <si>
    <t>GUAVIARE</t>
  </si>
  <si>
    <t>EL RETORNO</t>
  </si>
  <si>
    <t>El Retorno</t>
  </si>
  <si>
    <t>SAN JOSÉ DEL GUAVIARE</t>
  </si>
  <si>
    <t>San José Del Guaviare</t>
  </si>
  <si>
    <t>Total GUAVIARE</t>
  </si>
  <si>
    <t>HUILA</t>
  </si>
  <si>
    <t>AGRADO</t>
  </si>
  <si>
    <t>Agrado</t>
  </si>
  <si>
    <t>ALTAMIRA</t>
  </si>
  <si>
    <t>Altamira</t>
  </si>
  <si>
    <t>GARZÓN</t>
  </si>
  <si>
    <t>Garzón</t>
  </si>
  <si>
    <t>GIGANTE</t>
  </si>
  <si>
    <t>Gigante</t>
  </si>
  <si>
    <t>PITAL</t>
  </si>
  <si>
    <t>Pital</t>
  </si>
  <si>
    <t>SUAZA</t>
  </si>
  <si>
    <t>Suaza</t>
  </si>
  <si>
    <t>TARQUI</t>
  </si>
  <si>
    <t>Tarqui</t>
  </si>
  <si>
    <t>AIPE</t>
  </si>
  <si>
    <t>Aipe</t>
  </si>
  <si>
    <t>ALGECIRAS</t>
  </si>
  <si>
    <t>BARAYA</t>
  </si>
  <si>
    <t>Baraya</t>
  </si>
  <si>
    <t>CAMPOALEGRE</t>
  </si>
  <si>
    <t>Campoalegre</t>
  </si>
  <si>
    <t>COLOMBIA</t>
  </si>
  <si>
    <t>Colombia</t>
  </si>
  <si>
    <t>HOBO</t>
  </si>
  <si>
    <t>Hobo</t>
  </si>
  <si>
    <t>IQUIRA</t>
  </si>
  <si>
    <t>Iquira</t>
  </si>
  <si>
    <t>NEIVA</t>
  </si>
  <si>
    <t>Neiva</t>
  </si>
  <si>
    <t>PALERMO</t>
  </si>
  <si>
    <t>Palermo</t>
  </si>
  <si>
    <t>RIVERA</t>
  </si>
  <si>
    <t>Rivera</t>
  </si>
  <si>
    <t>TELLO</t>
  </si>
  <si>
    <t>Tello</t>
  </si>
  <si>
    <t>TERUEL</t>
  </si>
  <si>
    <t>Teruel</t>
  </si>
  <si>
    <t>VILLAVIEJA</t>
  </si>
  <si>
    <t>Villavieja</t>
  </si>
  <si>
    <t>YAGUARÁ</t>
  </si>
  <si>
    <t>Yaguará</t>
  </si>
  <si>
    <t>LA ARGENTINA</t>
  </si>
  <si>
    <t>La Argentina</t>
  </si>
  <si>
    <t>LA PLATA</t>
  </si>
  <si>
    <t>La Plata</t>
  </si>
  <si>
    <t>NÁTAGA</t>
  </si>
  <si>
    <t>Nátaga</t>
  </si>
  <si>
    <t>PAICOL</t>
  </si>
  <si>
    <t>Paicol</t>
  </si>
  <si>
    <t>TESALIA</t>
  </si>
  <si>
    <t>Tesalia</t>
  </si>
  <si>
    <t>ACEVEDO</t>
  </si>
  <si>
    <t>Acevedo</t>
  </si>
  <si>
    <t>ELÍAS</t>
  </si>
  <si>
    <t>Elías</t>
  </si>
  <si>
    <t>ISNOS</t>
  </si>
  <si>
    <t>Isnos</t>
  </si>
  <si>
    <t>OPORAPA</t>
  </si>
  <si>
    <t>Oporapa</t>
  </si>
  <si>
    <t>PITALITO</t>
  </si>
  <si>
    <t>Pitalito</t>
  </si>
  <si>
    <t>SALADOBLANCO</t>
  </si>
  <si>
    <t>Saladoblanco</t>
  </si>
  <si>
    <t>SAN AGUSTÍN</t>
  </si>
  <si>
    <t>San Agustín</t>
  </si>
  <si>
    <t>TIMANÁ</t>
  </si>
  <si>
    <t>Timaná</t>
  </si>
  <si>
    <t>Total HUILA</t>
  </si>
  <si>
    <t>LA GUAJIRA</t>
  </si>
  <si>
    <t>DIBULLA</t>
  </si>
  <si>
    <t>MAICAO</t>
  </si>
  <si>
    <t>Maicao</t>
  </si>
  <si>
    <t>RIOHACHA</t>
  </si>
  <si>
    <t>Riohacha</t>
  </si>
  <si>
    <t>URIBIA</t>
  </si>
  <si>
    <t>Uribia</t>
  </si>
  <si>
    <t>BARRANCAS</t>
  </si>
  <si>
    <t>Barrancas</t>
  </si>
  <si>
    <t>DISTRACCION</t>
  </si>
  <si>
    <t>Distraccion</t>
  </si>
  <si>
    <t>EL MOLINO</t>
  </si>
  <si>
    <t>El Molino</t>
  </si>
  <si>
    <t>FONSECA</t>
  </si>
  <si>
    <t>Fonseca</t>
  </si>
  <si>
    <t>HATONUEVO</t>
  </si>
  <si>
    <t>Hatonuevo</t>
  </si>
  <si>
    <t>LA JAGUA DEL PILAR</t>
  </si>
  <si>
    <t>La Jagua Del Pilar</t>
  </si>
  <si>
    <t>SAN JUAN DEL CESAR</t>
  </si>
  <si>
    <t>San Juan Del Cesar</t>
  </si>
  <si>
    <t>URUMITA</t>
  </si>
  <si>
    <t>Urumita</t>
  </si>
  <si>
    <t>Total LA GUAJIRA</t>
  </si>
  <si>
    <t>MAGDALENA</t>
  </si>
  <si>
    <t>ARIGUANÍ</t>
  </si>
  <si>
    <t>Ariguaní</t>
  </si>
  <si>
    <t>CHIBOLO</t>
  </si>
  <si>
    <t>Chibolo</t>
  </si>
  <si>
    <t>NUEVA GRANADA</t>
  </si>
  <si>
    <t>Nueva Granada</t>
  </si>
  <si>
    <t>PLATO</t>
  </si>
  <si>
    <t>Plato</t>
  </si>
  <si>
    <t>SABANAS DE SAN ANGEL</t>
  </si>
  <si>
    <t>Sabanas De San Angel</t>
  </si>
  <si>
    <t>TENERIFE</t>
  </si>
  <si>
    <t>Tenerife</t>
  </si>
  <si>
    <t>ALGARROBO</t>
  </si>
  <si>
    <t>Algarrobo</t>
  </si>
  <si>
    <t>ARACATACA</t>
  </si>
  <si>
    <t>CIÉNAGA</t>
  </si>
  <si>
    <t>Ciénaga</t>
  </si>
  <si>
    <t>EL RETEN</t>
  </si>
  <si>
    <t>El Reten</t>
  </si>
  <si>
    <t>FUNDACION</t>
  </si>
  <si>
    <t>Fundacion</t>
  </si>
  <si>
    <t>PUEBLO VIEJO</t>
  </si>
  <si>
    <t>Pueblo Viejo</t>
  </si>
  <si>
    <t>ZONA BANANERA</t>
  </si>
  <si>
    <t>Zona Bananera</t>
  </si>
  <si>
    <t>RIO</t>
  </si>
  <si>
    <t>CERRO SAN ANTONIO</t>
  </si>
  <si>
    <t>Cerro San Antonio</t>
  </si>
  <si>
    <t>EL PIÑON</t>
  </si>
  <si>
    <t>El Piñon</t>
  </si>
  <si>
    <t>PEDRAZA</t>
  </si>
  <si>
    <t>Pedraza</t>
  </si>
  <si>
    <t>PIVIJAY</t>
  </si>
  <si>
    <t>Pivijay</t>
  </si>
  <si>
    <t>REMOLINO</t>
  </si>
  <si>
    <t>Remolino</t>
  </si>
  <si>
    <t>SITIONUEVO</t>
  </si>
  <si>
    <t>Sitionuevo</t>
  </si>
  <si>
    <t>ZAPAYAN</t>
  </si>
  <si>
    <t>Zapayan</t>
  </si>
  <si>
    <t>SANTA MARTA</t>
  </si>
  <si>
    <t>Santa Marta</t>
  </si>
  <si>
    <t>EL BANCO</t>
  </si>
  <si>
    <t>El Banco</t>
  </si>
  <si>
    <t>GUAMAL</t>
  </si>
  <si>
    <t>Guamal</t>
  </si>
  <si>
    <t>PIJIÑO DEL CARMEN</t>
  </si>
  <si>
    <t>Pijiño Del Carmen</t>
  </si>
  <si>
    <t>SAN SEBASTIAN DE BUENAVISTA</t>
  </si>
  <si>
    <t>San Sebastian De Buenavista</t>
  </si>
  <si>
    <t>SAN ZENON</t>
  </si>
  <si>
    <t>San Zenon</t>
  </si>
  <si>
    <t>SANTA ANA</t>
  </si>
  <si>
    <t>Santa Ana</t>
  </si>
  <si>
    <t>SANTA BARBARA DE PINTO</t>
  </si>
  <si>
    <t>Santa Barbara De Pinto</t>
  </si>
  <si>
    <t>Total MAGDALENA</t>
  </si>
  <si>
    <t>META</t>
  </si>
  <si>
    <t>ARIARI</t>
  </si>
  <si>
    <t>EL CASTILLO</t>
  </si>
  <si>
    <t>El Castillo</t>
  </si>
  <si>
    <t>EL DORADO</t>
  </si>
  <si>
    <t>El Dorado</t>
  </si>
  <si>
    <t>FUENTE DE ORO</t>
  </si>
  <si>
    <t>Fuente De Oro</t>
  </si>
  <si>
    <t>LA MACARENA</t>
  </si>
  <si>
    <t>La Macarena</t>
  </si>
  <si>
    <t>LA URIBE</t>
  </si>
  <si>
    <t>La Uribe</t>
  </si>
  <si>
    <t>LEJANÍAS</t>
  </si>
  <si>
    <t>Lejanías</t>
  </si>
  <si>
    <t>MESETAS</t>
  </si>
  <si>
    <t>PUERTO CONCORDIA</t>
  </si>
  <si>
    <t>PUERTO LLERAS</t>
  </si>
  <si>
    <t>Puerto Lleras</t>
  </si>
  <si>
    <t>SAN JUAN DE ARAMA</t>
  </si>
  <si>
    <t>San Juan De Arama</t>
  </si>
  <si>
    <t>VISTA HERMOSA</t>
  </si>
  <si>
    <t>CAPITAL</t>
  </si>
  <si>
    <t>VILLAVICENCIO</t>
  </si>
  <si>
    <t>Villavicencio</t>
  </si>
  <si>
    <t>PIEDEMONTE</t>
  </si>
  <si>
    <t>ACACiAS</t>
  </si>
  <si>
    <t>Acacias</t>
  </si>
  <si>
    <t>BARRANCA DE UPIA</t>
  </si>
  <si>
    <t>Barranca De Upia</t>
  </si>
  <si>
    <t>CASTILLA LA NUEVA</t>
  </si>
  <si>
    <t>Castilla La Nueva</t>
  </si>
  <si>
    <t>CUMARAL</t>
  </si>
  <si>
    <t>Cumaral</t>
  </si>
  <si>
    <t>EL CALVARIO</t>
  </si>
  <si>
    <t>El Calvario</t>
  </si>
  <si>
    <t>RESTREPO</t>
  </si>
  <si>
    <t>Restrepo</t>
  </si>
  <si>
    <t>SAN CARLOS GUAROA</t>
  </si>
  <si>
    <t>San Carlos Guaroa</t>
  </si>
  <si>
    <t>SAN JUANITO</t>
  </si>
  <si>
    <t>San Juanito</t>
  </si>
  <si>
    <t>SAN LUIS DE CUBARRAL</t>
  </si>
  <si>
    <t>San Luis De Cubarral</t>
  </si>
  <si>
    <t>RIO META</t>
  </si>
  <si>
    <t>CABUYARO</t>
  </si>
  <si>
    <t>Cabuyaro</t>
  </si>
  <si>
    <t>PUERTO GAITÁN</t>
  </si>
  <si>
    <t>Puerto Gaitán</t>
  </si>
  <si>
    <t>PUERTO LoPEZ</t>
  </si>
  <si>
    <t>Puerto Lopez</t>
  </si>
  <si>
    <t>Total META</t>
  </si>
  <si>
    <t>CHACHAGUI</t>
  </si>
  <si>
    <t>Chachagui</t>
  </si>
  <si>
    <t>CONSACA</t>
  </si>
  <si>
    <t>Consaca</t>
  </si>
  <si>
    <t>EL PEÑOL</t>
  </si>
  <si>
    <t>El Peñol</t>
  </si>
  <si>
    <t>LA FLORIDA</t>
  </si>
  <si>
    <t>La Florida</t>
  </si>
  <si>
    <t>PASTO</t>
  </si>
  <si>
    <t>Pasto</t>
  </si>
  <si>
    <t>SANDONÁ</t>
  </si>
  <si>
    <t>Sandoná</t>
  </si>
  <si>
    <t>TANGUA</t>
  </si>
  <si>
    <t>Tangua</t>
  </si>
  <si>
    <t>YACUANQUER</t>
  </si>
  <si>
    <t>Yacuanquer</t>
  </si>
  <si>
    <t>CENTRO OCCIDENTE</t>
  </si>
  <si>
    <t>ANCUYA</t>
  </si>
  <si>
    <t>Ancuya</t>
  </si>
  <si>
    <t>GUAITARILLA</t>
  </si>
  <si>
    <t>Guaitarilla</t>
  </si>
  <si>
    <t>LA LLANADA</t>
  </si>
  <si>
    <t>La Llanada</t>
  </si>
  <si>
    <t>LINARES</t>
  </si>
  <si>
    <t>Linares</t>
  </si>
  <si>
    <t>LOS ANDES</t>
  </si>
  <si>
    <t>MALLAMA</t>
  </si>
  <si>
    <t>Mallama</t>
  </si>
  <si>
    <t>OSPINA</t>
  </si>
  <si>
    <t>Ospina</t>
  </si>
  <si>
    <t>PROVIDENCIA</t>
  </si>
  <si>
    <t>Providencia</t>
  </si>
  <si>
    <t>SAMANIEGO</t>
  </si>
  <si>
    <t>Samaniego</t>
  </si>
  <si>
    <t>SANTA CRUZ</t>
  </si>
  <si>
    <t>Santa Cruz</t>
  </si>
  <si>
    <t>SAPUYES</t>
  </si>
  <si>
    <t>Sapuyes</t>
  </si>
  <si>
    <t>TUQUERRES</t>
  </si>
  <si>
    <t>Tuquerres</t>
  </si>
  <si>
    <t>COSTA</t>
  </si>
  <si>
    <t>BARBACOAS</t>
  </si>
  <si>
    <t>Barbacoas</t>
  </si>
  <si>
    <t>EL CHARCO</t>
  </si>
  <si>
    <t>El Charco</t>
  </si>
  <si>
    <t>FRANCISCO PIZARRO</t>
  </si>
  <si>
    <t>Francisco Pizarro</t>
  </si>
  <si>
    <t>LA TOLA</t>
  </si>
  <si>
    <t>La Tola</t>
  </si>
  <si>
    <t>Magui</t>
  </si>
  <si>
    <t>OLAYA HERRERA</t>
  </si>
  <si>
    <t>Olaya Herrera</t>
  </si>
  <si>
    <t>ROBERTO PAYAN</t>
  </si>
  <si>
    <t>Roberto Payan</t>
  </si>
  <si>
    <t>TUMACO</t>
  </si>
  <si>
    <t>ALBAN</t>
  </si>
  <si>
    <t>Alban</t>
  </si>
  <si>
    <t>ARBOLEDA</t>
  </si>
  <si>
    <t>Arboleda</t>
  </si>
  <si>
    <t>BELEN</t>
  </si>
  <si>
    <t>Belen</t>
  </si>
  <si>
    <t>BUESACO</t>
  </si>
  <si>
    <t>Buesaco</t>
  </si>
  <si>
    <t>COLON</t>
  </si>
  <si>
    <t>Colon</t>
  </si>
  <si>
    <t>CUMBITARA</t>
  </si>
  <si>
    <t>Cumbitara</t>
  </si>
  <si>
    <t>EL ROSARIO</t>
  </si>
  <si>
    <t>El Rosario</t>
  </si>
  <si>
    <t>El Tablon de Gomez</t>
  </si>
  <si>
    <t>El Tablon De Gomez</t>
  </si>
  <si>
    <t>LA CRUZ</t>
  </si>
  <si>
    <t>La Cruz</t>
  </si>
  <si>
    <t>LA UNION</t>
  </si>
  <si>
    <t>La Union</t>
  </si>
  <si>
    <t>LEIVA</t>
  </si>
  <si>
    <t>Leiva</t>
  </si>
  <si>
    <t>POLICARPA</t>
  </si>
  <si>
    <t>Policarpa</t>
  </si>
  <si>
    <t>SAN LORENZO</t>
  </si>
  <si>
    <t>San Lorenzo</t>
  </si>
  <si>
    <t>SAN PEDRO DE CARTAGO</t>
  </si>
  <si>
    <t>San Pedro De Cartago</t>
  </si>
  <si>
    <t>TAMINANGO</t>
  </si>
  <si>
    <t>Taminango</t>
  </si>
  <si>
    <t>ALDANA</t>
  </si>
  <si>
    <t>Aldana</t>
  </si>
  <si>
    <t>CONTADERO</t>
  </si>
  <si>
    <t>Contadero</t>
  </si>
  <si>
    <t>CUASPUD</t>
  </si>
  <si>
    <t>Cuaspud</t>
  </si>
  <si>
    <t>CUMBAL</t>
  </si>
  <si>
    <t>Cumbal</t>
  </si>
  <si>
    <t>FUNES</t>
  </si>
  <si>
    <t>Funes</t>
  </si>
  <si>
    <t>GUACHUCAL</t>
  </si>
  <si>
    <t>Guachucal</t>
  </si>
  <si>
    <t>GUALMATAN</t>
  </si>
  <si>
    <t>Gualmatan</t>
  </si>
  <si>
    <t>ILES</t>
  </si>
  <si>
    <t>Iles</t>
  </si>
  <si>
    <t>IMUES</t>
  </si>
  <si>
    <t>Imues</t>
  </si>
  <si>
    <t>IPIALES</t>
  </si>
  <si>
    <t>POTOSÍ</t>
  </si>
  <si>
    <t>Potosí</t>
  </si>
  <si>
    <t>PUERRES</t>
  </si>
  <si>
    <t>Puerres</t>
  </si>
  <si>
    <t>PUPIALES</t>
  </si>
  <si>
    <t>Pupiales</t>
  </si>
  <si>
    <t>Total NARIÑO</t>
  </si>
  <si>
    <t>NORTE DE SANTANDER</t>
  </si>
  <si>
    <t>ARBOLEDAS</t>
  </si>
  <si>
    <t>Arboledas</t>
  </si>
  <si>
    <t>CUCUTILLA</t>
  </si>
  <si>
    <t>Cucutilla</t>
  </si>
  <si>
    <t>GRAMALOTE</t>
  </si>
  <si>
    <t>Gramalote</t>
  </si>
  <si>
    <t>LOURDES</t>
  </si>
  <si>
    <t>Lourdes</t>
  </si>
  <si>
    <t>SALAZAR</t>
  </si>
  <si>
    <t>Salazar</t>
  </si>
  <si>
    <t>SANTIAGO</t>
  </si>
  <si>
    <t>Santiago</t>
  </si>
  <si>
    <t>VILLA CARO</t>
  </si>
  <si>
    <t>Villa Caro</t>
  </si>
  <si>
    <t>BUCARASICA</t>
  </si>
  <si>
    <t>Bucarasica</t>
  </si>
  <si>
    <t>EL TARRA</t>
  </si>
  <si>
    <t>El Tarra</t>
  </si>
  <si>
    <t>SARDINATA</t>
  </si>
  <si>
    <t>Sardinata</t>
  </si>
  <si>
    <t>TIBÚ</t>
  </si>
  <si>
    <t>Tibú</t>
  </si>
  <si>
    <t>ABREGO</t>
  </si>
  <si>
    <t>Abrego</t>
  </si>
  <si>
    <t>CACHIRÁ</t>
  </si>
  <si>
    <t>Cachirá</t>
  </si>
  <si>
    <t>CONVENCIÓN</t>
  </si>
  <si>
    <t>Convención</t>
  </si>
  <si>
    <t>EL CARMEN</t>
  </si>
  <si>
    <t>El Carmen</t>
  </si>
  <si>
    <t>HACARÍ</t>
  </si>
  <si>
    <t>Hacarí</t>
  </si>
  <si>
    <t>LA ESPERANZA</t>
  </si>
  <si>
    <t>La Esperanza</t>
  </si>
  <si>
    <t>LA PLAYA</t>
  </si>
  <si>
    <t>La Playa</t>
  </si>
  <si>
    <t>OCAÑA</t>
  </si>
  <si>
    <t>Ocaña</t>
  </si>
  <si>
    <t>SAN CALIXTO</t>
  </si>
  <si>
    <t>San Calixto</t>
  </si>
  <si>
    <t>TEORAMA</t>
  </si>
  <si>
    <t>Teorama</t>
  </si>
  <si>
    <t>ORIENTAL</t>
  </si>
  <si>
    <t>CÚCUTA</t>
  </si>
  <si>
    <t>Cúcuta</t>
  </si>
  <si>
    <t>EL ZULIA</t>
  </si>
  <si>
    <t>El Zulia</t>
  </si>
  <si>
    <t>LOS PATIOS</t>
  </si>
  <si>
    <t>Los Patios</t>
  </si>
  <si>
    <t>VILLA DEL ROSARIO</t>
  </si>
  <si>
    <t>Villa Del Rosario</t>
  </si>
  <si>
    <t>SUR OCCIDENTE</t>
  </si>
  <si>
    <t>CÁCOTA</t>
  </si>
  <si>
    <t>Cácota</t>
  </si>
  <si>
    <t>CHITAGÁ</t>
  </si>
  <si>
    <t>Chitagá</t>
  </si>
  <si>
    <t>MUTISCUA</t>
  </si>
  <si>
    <t>Mutiscua</t>
  </si>
  <si>
    <t>PAMPLONA</t>
  </si>
  <si>
    <t>Pamplona</t>
  </si>
  <si>
    <t>PAMPLONITA</t>
  </si>
  <si>
    <t>Pamplonita</t>
  </si>
  <si>
    <t>SILOS</t>
  </si>
  <si>
    <t>Silos</t>
  </si>
  <si>
    <t>SUR ORIENTE</t>
  </si>
  <si>
    <t>BOCHALEMA</t>
  </si>
  <si>
    <t>Bochalema</t>
  </si>
  <si>
    <t>CHINÁCOTA</t>
  </si>
  <si>
    <t>Chinácota</t>
  </si>
  <si>
    <t>DURANIA</t>
  </si>
  <si>
    <t>Durania</t>
  </si>
  <si>
    <t>HERRÁN</t>
  </si>
  <si>
    <t>Herrán</t>
  </si>
  <si>
    <t>LABATECA</t>
  </si>
  <si>
    <t>Labateca</t>
  </si>
  <si>
    <t>RAGONVALIA</t>
  </si>
  <si>
    <t>Ragonvalia</t>
  </si>
  <si>
    <t>Total NORTE DE SANTANDER</t>
  </si>
  <si>
    <t>COLÓN</t>
  </si>
  <si>
    <t>Colón</t>
  </si>
  <si>
    <t>MOCOA</t>
  </si>
  <si>
    <t>Mocoa</t>
  </si>
  <si>
    <t>ORITO</t>
  </si>
  <si>
    <t>PUERTO ASIS</t>
  </si>
  <si>
    <t>PUERTO CAICEDO</t>
  </si>
  <si>
    <t>Puerto Caicedo</t>
  </si>
  <si>
    <t>PUERTO GUZMAN</t>
  </si>
  <si>
    <t>Puerto Guzman</t>
  </si>
  <si>
    <t>PUERTO LEGUIZAMO</t>
  </si>
  <si>
    <t>Puerto Leguizamo</t>
  </si>
  <si>
    <t>SAN MIGUEL</t>
  </si>
  <si>
    <t>San Miguel</t>
  </si>
  <si>
    <t>SIBUNDOY</t>
  </si>
  <si>
    <t>Sibundoy</t>
  </si>
  <si>
    <t>VALLE DEL GUAMUEZ</t>
  </si>
  <si>
    <t>Valle Del Guamuez</t>
  </si>
  <si>
    <t>VILLA GARZON</t>
  </si>
  <si>
    <t>Villa Garzon</t>
  </si>
  <si>
    <t>Total PUTUMAYO</t>
  </si>
  <si>
    <t>QUINDIO</t>
  </si>
  <si>
    <t>CALARCA</t>
  </si>
  <si>
    <t>Calarca</t>
  </si>
  <si>
    <t>CORDILLERANOS</t>
  </si>
  <si>
    <t>CoRDOBA</t>
  </si>
  <si>
    <t>Cordoba</t>
  </si>
  <si>
    <t>GeNOVA</t>
  </si>
  <si>
    <t>Genova</t>
  </si>
  <si>
    <t>PIJAO</t>
  </si>
  <si>
    <t>Pijao</t>
  </si>
  <si>
    <t>FRIA</t>
  </si>
  <si>
    <t>FILANDIA</t>
  </si>
  <si>
    <t>Filandia</t>
  </si>
  <si>
    <t>SALENTO</t>
  </si>
  <si>
    <t>Salento</t>
  </si>
  <si>
    <t>CIRCASIA</t>
  </si>
  <si>
    <t>Circasia</t>
  </si>
  <si>
    <t>VALLE</t>
  </si>
  <si>
    <t>LA TEBAIDA</t>
  </si>
  <si>
    <t>La Tebaida</t>
  </si>
  <si>
    <t>Montengro</t>
  </si>
  <si>
    <t>QUIMBAYA</t>
  </si>
  <si>
    <t>Quimbaya</t>
  </si>
  <si>
    <t>Total QUINDIO</t>
  </si>
  <si>
    <t>UNO - VERTIENTE ORIENTAL</t>
  </si>
  <si>
    <t>DOSQUEBRADAS</t>
  </si>
  <si>
    <t>Dosquebradas</t>
  </si>
  <si>
    <t>LA VIRGINIA</t>
  </si>
  <si>
    <t>La Virginia</t>
  </si>
  <si>
    <t>MARSELLA</t>
  </si>
  <si>
    <t>Marsella</t>
  </si>
  <si>
    <t>PEREIRA</t>
  </si>
  <si>
    <t>Pereira</t>
  </si>
  <si>
    <t>SANTA ROSA DE CABAL</t>
  </si>
  <si>
    <t>Santa Rosa De Cabal</t>
  </si>
  <si>
    <t>DOS - VERTIENTE OCCIDENTAL</t>
  </si>
  <si>
    <t>APÍA</t>
  </si>
  <si>
    <t>Apía</t>
  </si>
  <si>
    <t>BELÉN DE UMBRÍA</t>
  </si>
  <si>
    <t>Belén De Umbría</t>
  </si>
  <si>
    <t>GUÁTICA</t>
  </si>
  <si>
    <t>Guática</t>
  </si>
  <si>
    <t>LA CELIA</t>
  </si>
  <si>
    <t>La Celia</t>
  </si>
  <si>
    <t>QUINCHiA</t>
  </si>
  <si>
    <t>Quinchia</t>
  </si>
  <si>
    <t>TRES - VERTIENTE DEL PACIFICO</t>
  </si>
  <si>
    <t>MISTRATÓ</t>
  </si>
  <si>
    <t>Mistrató</t>
  </si>
  <si>
    <t>PUEBLO RICO</t>
  </si>
  <si>
    <t>Pueblo Rico</t>
  </si>
  <si>
    <t>Total RISARALDA</t>
  </si>
  <si>
    <t>SANTANDER</t>
  </si>
  <si>
    <t>COMUNERA</t>
  </si>
  <si>
    <t>CHIMA</t>
  </si>
  <si>
    <t>Chima</t>
  </si>
  <si>
    <t>CONFINES</t>
  </si>
  <si>
    <t>Confines</t>
  </si>
  <si>
    <t>CONTRATACIÓN</t>
  </si>
  <si>
    <t>Contratación</t>
  </si>
  <si>
    <t>EL GUACAMAYO</t>
  </si>
  <si>
    <t>El Guacamayo</t>
  </si>
  <si>
    <t>GALÁN</t>
  </si>
  <si>
    <t>Galán</t>
  </si>
  <si>
    <t>GAMBITA</t>
  </si>
  <si>
    <t>Gambita</t>
  </si>
  <si>
    <t>GUAPOTÁ</t>
  </si>
  <si>
    <t>Guapotá</t>
  </si>
  <si>
    <t>HATO</t>
  </si>
  <si>
    <t>Hato</t>
  </si>
  <si>
    <t>OIBA</t>
  </si>
  <si>
    <t>Oiba</t>
  </si>
  <si>
    <t>PALMAR</t>
  </si>
  <si>
    <t>Palmar</t>
  </si>
  <si>
    <t>PALMAS DEL SOCORRO</t>
  </si>
  <si>
    <t>Palmas Del Socorro</t>
  </si>
  <si>
    <t>SANTA HELENA DEL OPÓN</t>
  </si>
  <si>
    <t>Santa Helena Del Opón</t>
  </si>
  <si>
    <t>SIMACOTA</t>
  </si>
  <si>
    <t>Simacota</t>
  </si>
  <si>
    <t>SOCORRO</t>
  </si>
  <si>
    <t>Socorro</t>
  </si>
  <si>
    <t>SUAITA</t>
  </si>
  <si>
    <t>Suaita</t>
  </si>
  <si>
    <t>GARCIA ROVIRA</t>
  </si>
  <si>
    <t>CAPITANEJO</t>
  </si>
  <si>
    <t>Capitanejo</t>
  </si>
  <si>
    <t>CARCASÍ</t>
  </si>
  <si>
    <t>Carcasí</t>
  </si>
  <si>
    <t>CEPITÁ</t>
  </si>
  <si>
    <t>Cepitá</t>
  </si>
  <si>
    <t>CERRITO</t>
  </si>
  <si>
    <t>Cerrito</t>
  </si>
  <si>
    <t>ENCISO</t>
  </si>
  <si>
    <t>Enciso</t>
  </si>
  <si>
    <t>GUACA</t>
  </si>
  <si>
    <t>Guaca</t>
  </si>
  <si>
    <t>MACARAVITA</t>
  </si>
  <si>
    <t>Macaravita</t>
  </si>
  <si>
    <t>MÁLAGA</t>
  </si>
  <si>
    <t>Málaga</t>
  </si>
  <si>
    <t>MOLAGAVITA</t>
  </si>
  <si>
    <t>Molagavita</t>
  </si>
  <si>
    <t>SAN JOSÉ DE MIRANDA</t>
  </si>
  <si>
    <t>San José De Miranda</t>
  </si>
  <si>
    <t>GUANENTA</t>
  </si>
  <si>
    <t>ARATOCA</t>
  </si>
  <si>
    <t>Aratoca</t>
  </si>
  <si>
    <t>BARICHARA</t>
  </si>
  <si>
    <t>Barichara</t>
  </si>
  <si>
    <t>CHARALÁ</t>
  </si>
  <si>
    <t>Charalá</t>
  </si>
  <si>
    <t>COROMORO</t>
  </si>
  <si>
    <t>Coromoro</t>
  </si>
  <si>
    <t>CURITÍ</t>
  </si>
  <si>
    <t>Curití</t>
  </si>
  <si>
    <t>ENCINO</t>
  </si>
  <si>
    <t>Encino</t>
  </si>
  <si>
    <t>JORDÁN</t>
  </si>
  <si>
    <t>Jordán</t>
  </si>
  <si>
    <t>MOGOTES</t>
  </si>
  <si>
    <t>Mogotes</t>
  </si>
  <si>
    <t>OCAMONTE</t>
  </si>
  <si>
    <t>Ocamonte</t>
  </si>
  <si>
    <t>ONZAGA</t>
  </si>
  <si>
    <t>Onzaga</t>
  </si>
  <si>
    <t>PÁRAMO</t>
  </si>
  <si>
    <t>Páramo</t>
  </si>
  <si>
    <t>PINCHOTE</t>
  </si>
  <si>
    <t>Pinchote</t>
  </si>
  <si>
    <t>SAN GIL</t>
  </si>
  <si>
    <t>San Gil</t>
  </si>
  <si>
    <t>SAN JOAQUÍN</t>
  </si>
  <si>
    <t>San Joaquín</t>
  </si>
  <si>
    <t>VALLE DE SAN JOSÉ</t>
  </si>
  <si>
    <t>Valle De San José</t>
  </si>
  <si>
    <t>MARES</t>
  </si>
  <si>
    <t>BARRANCABERMEJA</t>
  </si>
  <si>
    <t>Barrancabermeja</t>
  </si>
  <si>
    <t>EL CARMEN DE CHUCURÍ</t>
  </si>
  <si>
    <t>El Carmen De Chucurí</t>
  </si>
  <si>
    <t>PUERTO WILCHES</t>
  </si>
  <si>
    <t>Puerto Wilches</t>
  </si>
  <si>
    <t>SABANA DE TORRES</t>
  </si>
  <si>
    <t>Sabana De Torres</t>
  </si>
  <si>
    <t>SAN VICENTE DE CHUCURÍ</t>
  </si>
  <si>
    <t>San Vicente De Chucurí</t>
  </si>
  <si>
    <t>ZAPATOCA</t>
  </si>
  <si>
    <t>Zapatoca</t>
  </si>
  <si>
    <t>SOTO</t>
  </si>
  <si>
    <t>BUCARAMANGA</t>
  </si>
  <si>
    <t>Bucaramanga</t>
  </si>
  <si>
    <t>CALIFORNIA</t>
  </si>
  <si>
    <t>California</t>
  </si>
  <si>
    <t>CHARTA</t>
  </si>
  <si>
    <t>Charta</t>
  </si>
  <si>
    <t>EL PLAYÓN</t>
  </si>
  <si>
    <t>El Playón</t>
  </si>
  <si>
    <t>FLORIDABLANCA</t>
  </si>
  <si>
    <t>Floridablanca</t>
  </si>
  <si>
    <t>GIRÓN</t>
  </si>
  <si>
    <t>Girón</t>
  </si>
  <si>
    <t>LEBRÍJA</t>
  </si>
  <si>
    <t>Lebríja</t>
  </si>
  <si>
    <t>LOS SANTOS</t>
  </si>
  <si>
    <t>Los Santos</t>
  </si>
  <si>
    <t>MATANZA</t>
  </si>
  <si>
    <t>Matanza</t>
  </si>
  <si>
    <t>PIEDECUESTA</t>
  </si>
  <si>
    <t>Piedecuesta</t>
  </si>
  <si>
    <t>SANTA BÁRBARA</t>
  </si>
  <si>
    <t>Santa Bárbara</t>
  </si>
  <si>
    <t>SURATA</t>
  </si>
  <si>
    <t>Surata</t>
  </si>
  <si>
    <t>TONA</t>
  </si>
  <si>
    <t>Tona</t>
  </si>
  <si>
    <t>VETAS</t>
  </si>
  <si>
    <t>Vetas</t>
  </si>
  <si>
    <t>VELEZ</t>
  </si>
  <si>
    <t>AGUADA</t>
  </si>
  <si>
    <t>Aguada</t>
  </si>
  <si>
    <t>CHIPATÁ</t>
  </si>
  <si>
    <t>Chipatá</t>
  </si>
  <si>
    <t>CIMITARRA</t>
  </si>
  <si>
    <t>Cimitarra</t>
  </si>
  <si>
    <t>FLORIÁN</t>
  </si>
  <si>
    <t>Florián</t>
  </si>
  <si>
    <t>GUAVATÁ</t>
  </si>
  <si>
    <t>Guavatá</t>
  </si>
  <si>
    <t>GuEPSA</t>
  </si>
  <si>
    <t>Guepsa</t>
  </si>
  <si>
    <t>JESÚS MARÍA</t>
  </si>
  <si>
    <t>Jesús María</t>
  </si>
  <si>
    <t>LA BELLEZA</t>
  </si>
  <si>
    <t>La Belleza</t>
  </si>
  <si>
    <t>LANDÁZURI</t>
  </si>
  <si>
    <t>Landázuri</t>
  </si>
  <si>
    <t>PUENTE NACIONAL</t>
  </si>
  <si>
    <t>Puente Nacional</t>
  </si>
  <si>
    <t>PUERTO PARRA</t>
  </si>
  <si>
    <t>Puerto Parra</t>
  </si>
  <si>
    <t>SAN BENITO</t>
  </si>
  <si>
    <t>San Benito</t>
  </si>
  <si>
    <t>VÉLEZ</t>
  </si>
  <si>
    <t>Vélez</t>
  </si>
  <si>
    <t>Total SANTANDER</t>
  </si>
  <si>
    <t>MOJANA</t>
  </si>
  <si>
    <t>GUARANDA</t>
  </si>
  <si>
    <t>Guaranda</t>
  </si>
  <si>
    <t>MAJAGUAL</t>
  </si>
  <si>
    <t>Majagual</t>
  </si>
  <si>
    <t>CHALÁN</t>
  </si>
  <si>
    <t>Chalán</t>
  </si>
  <si>
    <t>COLOSO</t>
  </si>
  <si>
    <t>Coloso</t>
  </si>
  <si>
    <t>MORROA</t>
  </si>
  <si>
    <t>OVEJAS</t>
  </si>
  <si>
    <t>Ovejas</t>
  </si>
  <si>
    <t>SINCELEJO</t>
  </si>
  <si>
    <t>Sincelejo</t>
  </si>
  <si>
    <t>MORROSQUILLO</t>
  </si>
  <si>
    <t>COVEÑAS</t>
  </si>
  <si>
    <t>Coveñas</t>
  </si>
  <si>
    <t>PALMITO</t>
  </si>
  <si>
    <t>Palmito</t>
  </si>
  <si>
    <t>SAN ONOFRE</t>
  </si>
  <si>
    <t>San Onofre</t>
  </si>
  <si>
    <t>SANTIAGO DE TOLÚ</t>
  </si>
  <si>
    <t>Santiago De Tolú</t>
  </si>
  <si>
    <t>TOLÚ VIEJO</t>
  </si>
  <si>
    <t>Tolú Viejo</t>
  </si>
  <si>
    <t>COROZAL</t>
  </si>
  <si>
    <t>Corozal</t>
  </si>
  <si>
    <t>EL ROBLE</t>
  </si>
  <si>
    <t>El Roble</t>
  </si>
  <si>
    <t>GALERAS</t>
  </si>
  <si>
    <t>Galeras</t>
  </si>
  <si>
    <t>LOS PALMITOS</t>
  </si>
  <si>
    <t>Los Palmitos</t>
  </si>
  <si>
    <t>SAMPUÉS</t>
  </si>
  <si>
    <t>Sampués</t>
  </si>
  <si>
    <t>SAN JUAN BETULIA</t>
  </si>
  <si>
    <t>San Juan Betulia</t>
  </si>
  <si>
    <t>SINCÉ</t>
  </si>
  <si>
    <t>Sincé</t>
  </si>
  <si>
    <t>CAIMITO</t>
  </si>
  <si>
    <t>Caimito</t>
  </si>
  <si>
    <t>SAN BENITO ABAD</t>
  </si>
  <si>
    <t>San Benito Abad</t>
  </si>
  <si>
    <t>SAN MARCOS</t>
  </si>
  <si>
    <t>San Marcos</t>
  </si>
  <si>
    <t>Total SUCRE</t>
  </si>
  <si>
    <t>TOLIMA</t>
  </si>
  <si>
    <t>AMBALEMA</t>
  </si>
  <si>
    <t>Ambalema</t>
  </si>
  <si>
    <t>ARMERO</t>
  </si>
  <si>
    <t>Armero</t>
  </si>
  <si>
    <t>FALAN</t>
  </si>
  <si>
    <t>Falan</t>
  </si>
  <si>
    <t>FRESNO</t>
  </si>
  <si>
    <t>Fresno</t>
  </si>
  <si>
    <t>HONDA</t>
  </si>
  <si>
    <t>Honda</t>
  </si>
  <si>
    <t>MARIQUITA</t>
  </si>
  <si>
    <t>Mariquita</t>
  </si>
  <si>
    <t>PALOCABILDO</t>
  </si>
  <si>
    <t>Palocabildo</t>
  </si>
  <si>
    <t>CARMEN DE APICALÁ</t>
  </si>
  <si>
    <t>Carmen De Apicalá</t>
  </si>
  <si>
    <t>CUNDAY</t>
  </si>
  <si>
    <t>Cunday</t>
  </si>
  <si>
    <t>ICONONZO</t>
  </si>
  <si>
    <t>Icononzo</t>
  </si>
  <si>
    <t>MELGAR</t>
  </si>
  <si>
    <t>Melgar</t>
  </si>
  <si>
    <t>VILLARRICA</t>
  </si>
  <si>
    <t>Villarrica</t>
  </si>
  <si>
    <t>ATACO</t>
  </si>
  <si>
    <t>CHAPARRAL</t>
  </si>
  <si>
    <t>COYAIMA</t>
  </si>
  <si>
    <t>Coyaima</t>
  </si>
  <si>
    <t>NATAGAIMA</t>
  </si>
  <si>
    <t>Natagaima</t>
  </si>
  <si>
    <t>ORTEGA</t>
  </si>
  <si>
    <t>Ortega</t>
  </si>
  <si>
    <t>PLANADAS</t>
  </si>
  <si>
    <t>Planadas</t>
  </si>
  <si>
    <t>RIOBLANCO</t>
  </si>
  <si>
    <t>Rioblanco</t>
  </si>
  <si>
    <t>RONCESVALLES</t>
  </si>
  <si>
    <t>Roncesvalles</t>
  </si>
  <si>
    <t>SAN ANTONIO</t>
  </si>
  <si>
    <t>San Antonio</t>
  </si>
  <si>
    <t>IBAGUE</t>
  </si>
  <si>
    <t>ALVARADO</t>
  </si>
  <si>
    <t>Alvarado</t>
  </si>
  <si>
    <t>ANZOÁTEGUI</t>
  </si>
  <si>
    <t>Anzoátegui</t>
  </si>
  <si>
    <t>CAJAMARCA</t>
  </si>
  <si>
    <t>Cajamarca</t>
  </si>
  <si>
    <t>COELLO</t>
  </si>
  <si>
    <t>Coello</t>
  </si>
  <si>
    <t>ESPINAL</t>
  </si>
  <si>
    <t>Espinal</t>
  </si>
  <si>
    <t>FLANDES</t>
  </si>
  <si>
    <t>Flandes</t>
  </si>
  <si>
    <t>IBAGUe</t>
  </si>
  <si>
    <t>Ibague</t>
  </si>
  <si>
    <t>PIEDRAS</t>
  </si>
  <si>
    <t>Piedras</t>
  </si>
  <si>
    <t>ROVIRA</t>
  </si>
  <si>
    <t>Rovira</t>
  </si>
  <si>
    <t>VALLE DE SAN JUAN</t>
  </si>
  <si>
    <t>Valle De San Juan</t>
  </si>
  <si>
    <t>SURORIENTE</t>
  </si>
  <si>
    <t>ALPUJARRA</t>
  </si>
  <si>
    <t>Alpujarra</t>
  </si>
  <si>
    <t>DOLORES</t>
  </si>
  <si>
    <t>Dolores</t>
  </si>
  <si>
    <t>GUAMO</t>
  </si>
  <si>
    <t>Guamo</t>
  </si>
  <si>
    <t>PRADO</t>
  </si>
  <si>
    <t>Prado</t>
  </si>
  <si>
    <t>PURIFICACIÓN</t>
  </si>
  <si>
    <t>Purificación</t>
  </si>
  <si>
    <t>SALDAÑA</t>
  </si>
  <si>
    <t>Saldaña</t>
  </si>
  <si>
    <t>SUÁREZ</t>
  </si>
  <si>
    <t>Suárez</t>
  </si>
  <si>
    <t>NEVADOS</t>
  </si>
  <si>
    <t>CASABIANCA</t>
  </si>
  <si>
    <t>Casabianca</t>
  </si>
  <si>
    <t>HERVEO</t>
  </si>
  <si>
    <t>Herveo</t>
  </si>
  <si>
    <t>LeRIDA</t>
  </si>
  <si>
    <t>Lerida</t>
  </si>
  <si>
    <t>LiBANO</t>
  </si>
  <si>
    <t>Libano</t>
  </si>
  <si>
    <t>MURILLO</t>
  </si>
  <si>
    <t>Murillo</t>
  </si>
  <si>
    <t>SANTA ISABEL</t>
  </si>
  <si>
    <t>Santa Isabel</t>
  </si>
  <si>
    <t>VENADILLO</t>
  </si>
  <si>
    <t>Venadillo</t>
  </si>
  <si>
    <t>VILLAHERMOSA</t>
  </si>
  <si>
    <t>Villahermosa</t>
  </si>
  <si>
    <t>Total TOLIMA</t>
  </si>
  <si>
    <t>VALLE DEL CAUCA</t>
  </si>
  <si>
    <t>ANDALUCÍA</t>
  </si>
  <si>
    <t>Andalucía</t>
  </si>
  <si>
    <t>BUGA</t>
  </si>
  <si>
    <t>Buga</t>
  </si>
  <si>
    <t>BUGALAGRANDE</t>
  </si>
  <si>
    <t>Bugalagrande</t>
  </si>
  <si>
    <t>CALIMA</t>
  </si>
  <si>
    <t>Calima</t>
  </si>
  <si>
    <t>EL CERRITO</t>
  </si>
  <si>
    <t>El Cerrito</t>
  </si>
  <si>
    <t>GINEBRA</t>
  </si>
  <si>
    <t>Ginebra</t>
  </si>
  <si>
    <t>GUACARÍ</t>
  </si>
  <si>
    <t>Guacarí</t>
  </si>
  <si>
    <t>RIOFRIO</t>
  </si>
  <si>
    <t>Riofrio</t>
  </si>
  <si>
    <t>TRUJILLO</t>
  </si>
  <si>
    <t>Trujillo</t>
  </si>
  <si>
    <t>TULUÁ</t>
  </si>
  <si>
    <t>Tuluá</t>
  </si>
  <si>
    <t>YOTOCO</t>
  </si>
  <si>
    <t>Yotoco</t>
  </si>
  <si>
    <t>ALCALa</t>
  </si>
  <si>
    <t>Alcala</t>
  </si>
  <si>
    <t>ANSERMANUEVO</t>
  </si>
  <si>
    <t>Ansermanuevo</t>
  </si>
  <si>
    <t>CARTAGO</t>
  </si>
  <si>
    <t>Cartago</t>
  </si>
  <si>
    <t>EL ÁGUILA</t>
  </si>
  <si>
    <t>El Águila</t>
  </si>
  <si>
    <t>EL CAIRO</t>
  </si>
  <si>
    <t>El Cairo</t>
  </si>
  <si>
    <t>EL DOVIO</t>
  </si>
  <si>
    <t>El Dovio</t>
  </si>
  <si>
    <t>OBANDO</t>
  </si>
  <si>
    <t>Obando</t>
  </si>
  <si>
    <t>ROLDANILLO</t>
  </si>
  <si>
    <t>Roldanillo</t>
  </si>
  <si>
    <t>TORO</t>
  </si>
  <si>
    <t>Toro</t>
  </si>
  <si>
    <t>ULLOA</t>
  </si>
  <si>
    <t>Ulloa</t>
  </si>
  <si>
    <t>VERSALLES</t>
  </si>
  <si>
    <t>Versalles</t>
  </si>
  <si>
    <t>ZARZAL</t>
  </si>
  <si>
    <t>Zarzal</t>
  </si>
  <si>
    <t>Buenaventura</t>
  </si>
  <si>
    <t>CAICEDONIA</t>
  </si>
  <si>
    <t>Caicedonia</t>
  </si>
  <si>
    <t>SEVILLA</t>
  </si>
  <si>
    <t>Sevilla</t>
  </si>
  <si>
    <t>CALI</t>
  </si>
  <si>
    <t>Cali</t>
  </si>
  <si>
    <t>DAGUA</t>
  </si>
  <si>
    <t>Dagua</t>
  </si>
  <si>
    <t>FLORIDA</t>
  </si>
  <si>
    <t>Florida</t>
  </si>
  <si>
    <t>JAMUNDÍ</t>
  </si>
  <si>
    <t>Jamundí</t>
  </si>
  <si>
    <t>LA CUMBRE</t>
  </si>
  <si>
    <t>La Cumbre</t>
  </si>
  <si>
    <t>PALMIRA</t>
  </si>
  <si>
    <t>Palmira</t>
  </si>
  <si>
    <t>PRADERA</t>
  </si>
  <si>
    <t>Pradera</t>
  </si>
  <si>
    <t>VIJES</t>
  </si>
  <si>
    <t>Vijes</t>
  </si>
  <si>
    <t>YUMBO</t>
  </si>
  <si>
    <t>Yumbo</t>
  </si>
  <si>
    <t>Total VALLE DEL CAUCA</t>
  </si>
  <si>
    <t>VAUPES</t>
  </si>
  <si>
    <t>CARURU</t>
  </si>
  <si>
    <t>Caruru</t>
  </si>
  <si>
    <t>MITÚ</t>
  </si>
  <si>
    <t>Mitú</t>
  </si>
  <si>
    <t>PACOA</t>
  </si>
  <si>
    <t>Pacoa</t>
  </si>
  <si>
    <t>PAPUNAHUA</t>
  </si>
  <si>
    <t>Papunahua</t>
  </si>
  <si>
    <t>TARAIRA</t>
  </si>
  <si>
    <t>Taraira</t>
  </si>
  <si>
    <t>YAVARATÉ</t>
  </si>
  <si>
    <t>Yavaraté</t>
  </si>
  <si>
    <t>Total VAUPES</t>
  </si>
  <si>
    <t>VICHADA</t>
  </si>
  <si>
    <t>CUMARIBO</t>
  </si>
  <si>
    <t>Cumaribo</t>
  </si>
  <si>
    <t>LA PRIMAVERA</t>
  </si>
  <si>
    <t>La Primavera</t>
  </si>
  <si>
    <t>PUERTO CARREÑO</t>
  </si>
  <si>
    <t>Puerto Carreño</t>
  </si>
  <si>
    <t>SANTA ROSALÍA</t>
  </si>
  <si>
    <t>Santa Rosalía</t>
  </si>
  <si>
    <t>Total VICHADA</t>
  </si>
  <si>
    <t>Total general</t>
  </si>
  <si>
    <t xml:space="preserve">SAN JOSÉ DE URÉ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</si>
</sst>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7" x14ac:knownFonts="1">
    <font>
      <sz val="11"/>
      <color theme="1"/>
      <name val="Calibri"/>
      <family val="2"/>
      <scheme val="minor"/>
    </font>
    <font>
      <sz val="11"/>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sz val="11"/>
      <color rgb="FF000000"/>
      <name val="Calibri"/>
      <family val="2"/>
    </font>
    <font>
      <sz val="11"/>
      <color rgb="FFFF0000"/>
      <name val="Calibri"/>
      <family val="2"/>
    </font>
    <font>
      <sz val="11"/>
      <name val="Calibri"/>
      <family val="2"/>
    </font>
    <font>
      <sz val="11"/>
      <name val="Calibri"/>
      <family val="2"/>
      <scheme val="minor"/>
    </font>
    <font>
      <sz val="11"/>
      <color rgb="FF0070C0"/>
      <name val="Calibri"/>
      <family val="2"/>
      <scheme val="minor"/>
    </font>
    <font>
      <sz val="9"/>
      <color rgb="FFFF0000"/>
      <name val="Arial"/>
      <family val="2"/>
    </font>
    <font>
      <sz val="9"/>
      <color rgb="FF000000"/>
      <name val="Arial"/>
      <family val="2"/>
    </font>
    <font>
      <b/>
      <sz val="9"/>
      <color indexed="81"/>
      <name val="Tahoma"/>
      <family val="2"/>
    </font>
    <font>
      <sz val="9"/>
      <color indexed="81"/>
      <name val="Tahoma"/>
      <family val="2"/>
    </font>
    <font>
      <u/>
      <sz val="11"/>
      <color theme="10"/>
      <name val="Calibri"/>
      <family val="2"/>
      <scheme val="minor"/>
    </font>
    <font>
      <sz val="12"/>
      <name val="Calibri"/>
      <family val="2"/>
      <scheme val="minor"/>
    </font>
    <font>
      <sz val="9"/>
      <name val="Segoe UI"/>
      <family val="2"/>
    </font>
    <font>
      <sz val="11"/>
      <color rgb="FF002060"/>
      <name val="Calibri"/>
      <family val="2"/>
      <scheme val="minor"/>
    </font>
    <font>
      <sz val="10"/>
      <name val="Arial"/>
      <family val="2"/>
    </font>
    <font>
      <sz val="10"/>
      <name val="Calibri"/>
      <family val="2"/>
    </font>
    <font>
      <sz val="11"/>
      <color theme="4" tint="-0.249977111117893"/>
      <name val="Calibri"/>
      <family val="2"/>
      <scheme val="minor"/>
    </font>
    <font>
      <sz val="11"/>
      <color rgb="FF00B050"/>
      <name val="Calibri"/>
      <family val="2"/>
      <scheme val="minor"/>
    </font>
    <font>
      <sz val="11"/>
      <color theme="5" tint="-0.499984740745262"/>
      <name val="Calibri"/>
      <family val="2"/>
      <scheme val="minor"/>
    </font>
    <font>
      <sz val="11"/>
      <color theme="4" tint="-0.499984740745262"/>
      <name val="Calibri"/>
      <family val="2"/>
      <scheme val="minor"/>
    </font>
    <font>
      <sz val="11"/>
      <color theme="4"/>
      <name val="Calibri"/>
      <family val="2"/>
      <scheme val="minor"/>
    </font>
    <font>
      <b/>
      <sz val="11"/>
      <name val="Calibri"/>
      <family val="2"/>
      <scheme val="minor"/>
    </font>
    <font>
      <sz val="11"/>
      <color theme="7" tint="-0.249977111117893"/>
      <name val="Calibri"/>
      <family val="2"/>
      <scheme val="minor"/>
    </font>
    <font>
      <b/>
      <sz val="10"/>
      <color theme="1"/>
      <name val="Calibri"/>
      <family val="2"/>
      <scheme val="minor"/>
    </font>
    <font>
      <b/>
      <sz val="11"/>
      <color theme="3"/>
      <name val="Calibri"/>
      <family val="2"/>
    </font>
    <font>
      <sz val="11"/>
      <color rgb="FF333333"/>
      <name val="Arial"/>
      <family val="2"/>
    </font>
    <font>
      <sz val="11"/>
      <color rgb="FF050505"/>
      <name val="Segoe UI Historic"/>
      <family val="2"/>
    </font>
    <font>
      <b/>
      <sz val="9"/>
      <color theme="1"/>
      <name val="Arial"/>
      <family val="2"/>
    </font>
    <font>
      <sz val="9"/>
      <color theme="1"/>
      <name val="Arial"/>
      <family val="2"/>
    </font>
    <font>
      <b/>
      <sz val="10"/>
      <name val="Arial"/>
      <family val="2"/>
    </font>
    <font>
      <b/>
      <sz val="9"/>
      <color rgb="FF000000"/>
      <name val="Tahoma"/>
      <family val="2"/>
    </font>
    <font>
      <sz val="9"/>
      <color rgb="FF000000"/>
      <name val="Tahoma"/>
      <family val="2"/>
    </font>
  </fonts>
  <fills count="3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2CC"/>
        <bgColor rgb="FF000000"/>
      </patternFill>
    </fill>
    <fill>
      <patternFill patternType="solid">
        <fgColor rgb="FFFF0000"/>
        <bgColor rgb="FF000000"/>
      </patternFill>
    </fill>
    <fill>
      <patternFill patternType="solid">
        <fgColor rgb="FF92D050"/>
        <bgColor rgb="FF000000"/>
      </patternFill>
    </fill>
    <fill>
      <patternFill patternType="solid">
        <fgColor theme="8" tint="0.79998168889431442"/>
        <bgColor indexed="64"/>
      </patternFill>
    </fill>
    <fill>
      <patternFill patternType="solid">
        <fgColor theme="2"/>
        <bgColor indexed="64"/>
      </patternFill>
    </fill>
    <fill>
      <patternFill patternType="solid">
        <fgColor rgb="FF70AD47"/>
        <bgColor rgb="FF000000"/>
      </patternFill>
    </fill>
    <fill>
      <patternFill patternType="solid">
        <fgColor rgb="FFFFFF00"/>
        <bgColor rgb="FF000000"/>
      </patternFill>
    </fill>
    <fill>
      <patternFill patternType="solid">
        <fgColor rgb="FF0070C0"/>
        <bgColor indexed="64"/>
      </patternFill>
    </fill>
    <fill>
      <patternFill patternType="solid">
        <fgColor rgb="FF00B0F0"/>
        <bgColor indexed="64"/>
      </patternFill>
    </fill>
    <fill>
      <patternFill patternType="solid">
        <fgColor rgb="FFFF0000"/>
        <bgColor indexed="64"/>
      </patternFill>
    </fill>
    <fill>
      <patternFill patternType="solid">
        <fgColor rgb="FF9BC2E6"/>
        <bgColor rgb="FF000000"/>
      </patternFill>
    </fill>
    <fill>
      <patternFill patternType="solid">
        <fgColor rgb="FF00B050"/>
        <bgColor indexed="64"/>
      </patternFill>
    </fill>
    <fill>
      <patternFill patternType="solid">
        <fgColor rgb="FFCCFFFF"/>
        <bgColor indexed="64"/>
      </patternFill>
    </fill>
    <fill>
      <patternFill patternType="solid">
        <fgColor rgb="FFCCFFFF"/>
        <bgColor rgb="FF000000"/>
      </patternFill>
    </fill>
    <fill>
      <patternFill patternType="solid">
        <fgColor rgb="FFED7D31"/>
        <bgColor indexed="64"/>
      </patternFill>
    </fill>
    <fill>
      <patternFill patternType="solid">
        <fgColor theme="5" tint="0.79998168889431442"/>
        <bgColor indexed="64"/>
      </patternFill>
    </fill>
    <fill>
      <patternFill patternType="solid">
        <fgColor rgb="FFAAFD97"/>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92D050"/>
        <bgColor indexed="64"/>
      </patternFill>
    </fill>
    <fill>
      <patternFill patternType="solid">
        <fgColor indexed="4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top/>
      <bottom/>
      <diagonal/>
    </border>
    <border>
      <left style="thin">
        <color indexed="8"/>
      </left>
      <right/>
      <top style="thin">
        <color indexed="8"/>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8"/>
      </left>
      <right/>
      <top style="thin">
        <color indexed="64"/>
      </top>
      <bottom/>
      <diagonal/>
    </border>
    <border>
      <left style="thin">
        <color indexed="8"/>
      </left>
      <right style="thin">
        <color indexed="64"/>
      </right>
      <top style="thin">
        <color indexed="64"/>
      </top>
      <bottom/>
      <diagonal/>
    </border>
    <border>
      <left style="thin">
        <color indexed="64"/>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64"/>
      </right>
      <top style="thin">
        <color indexed="8"/>
      </top>
      <bottom/>
      <diagonal/>
    </border>
    <border>
      <left style="thin">
        <color indexed="64"/>
      </left>
      <right style="thin">
        <color indexed="8"/>
      </right>
      <top/>
      <bottom/>
      <diagonal/>
    </border>
    <border>
      <left style="thin">
        <color indexed="8"/>
      </left>
      <right style="thin">
        <color indexed="8"/>
      </right>
      <top/>
      <bottom/>
      <diagonal/>
    </border>
    <border>
      <left style="thin">
        <color indexed="8"/>
      </left>
      <right style="thin">
        <color indexed="64"/>
      </right>
      <top/>
      <bottom/>
      <diagonal/>
    </border>
    <border>
      <left style="thin">
        <color indexed="64"/>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top style="thin">
        <color indexed="8"/>
      </top>
      <bottom/>
      <diagonal/>
    </border>
    <border>
      <left style="thin">
        <color indexed="65"/>
      </left>
      <right/>
      <top style="thin">
        <color indexed="8"/>
      </top>
      <bottom/>
      <diagonal/>
    </border>
    <border>
      <left style="thin">
        <color indexed="64"/>
      </left>
      <right/>
      <top style="thin">
        <color indexed="65"/>
      </top>
      <bottom/>
      <diagonal/>
    </border>
    <border>
      <left style="thin">
        <color indexed="64"/>
      </left>
      <right/>
      <top style="thin">
        <color indexed="8"/>
      </top>
      <bottom style="thin">
        <color indexed="64"/>
      </bottom>
      <diagonal/>
    </border>
    <border>
      <left style="thin">
        <color indexed="65"/>
      </left>
      <right/>
      <top style="thin">
        <color indexed="8"/>
      </top>
      <bottom style="thin">
        <color indexed="64"/>
      </bottom>
      <diagonal/>
    </border>
    <border>
      <left style="thin">
        <color indexed="8"/>
      </left>
      <right style="thin">
        <color indexed="64"/>
      </right>
      <top style="thin">
        <color indexed="8"/>
      </top>
      <bottom style="thin">
        <color indexed="64"/>
      </bottom>
      <diagonal/>
    </border>
  </borders>
  <cellStyleXfs count="5">
    <xf numFmtId="0" fontId="0" fillId="0" borderId="0"/>
    <xf numFmtId="43" fontId="1" fillId="0" borderId="0" applyFont="0" applyFill="0" applyBorder="0" applyAlignment="0" applyProtection="0"/>
    <xf numFmtId="0" fontId="15" fillId="0" borderId="0" applyNumberFormat="0" applyFill="0" applyBorder="0" applyAlignment="0" applyProtection="0"/>
    <xf numFmtId="0" fontId="19" fillId="0" borderId="0"/>
    <xf numFmtId="0" fontId="19" fillId="0" borderId="0"/>
  </cellStyleXfs>
  <cellXfs count="240">
    <xf numFmtId="0" fontId="0" fillId="0" borderId="0" xfId="0"/>
    <xf numFmtId="1" fontId="0" fillId="8" borderId="1" xfId="0" applyNumberFormat="1" applyFill="1" applyBorder="1" applyAlignment="1">
      <alignment horizontal="center" vertical="center" wrapText="1"/>
    </xf>
    <xf numFmtId="1" fontId="0" fillId="18" borderId="1" xfId="0" applyNumberFormat="1" applyFill="1" applyBorder="1" applyAlignment="1">
      <alignment horizontal="center" vertical="center" wrapText="1"/>
    </xf>
    <xf numFmtId="1" fontId="0" fillId="23" borderId="1" xfId="0" applyNumberFormat="1" applyFill="1" applyBorder="1" applyAlignment="1">
      <alignment horizontal="center" vertical="center" wrapText="1"/>
    </xf>
    <xf numFmtId="0" fontId="0" fillId="0" borderId="0" xfId="0" applyAlignment="1">
      <alignment wrapText="1"/>
    </xf>
    <xf numFmtId="1" fontId="0" fillId="3" borderId="1" xfId="0" applyNumberFormat="1" applyFill="1" applyBorder="1" applyAlignment="1">
      <alignment horizontal="center" vertical="center" wrapText="1"/>
    </xf>
    <xf numFmtId="1" fontId="0" fillId="0" borderId="1" xfId="0" applyNumberFormat="1" applyBorder="1" applyAlignment="1">
      <alignment horizontal="center" vertical="center" wrapText="1"/>
    </xf>
    <xf numFmtId="0" fontId="0" fillId="24" borderId="1" xfId="0" applyFill="1" applyBorder="1" applyAlignment="1">
      <alignment horizontal="center" vertical="center" wrapText="1"/>
    </xf>
    <xf numFmtId="1" fontId="0" fillId="24" borderId="1" xfId="0" applyNumberFormat="1" applyFill="1" applyBorder="1" applyAlignment="1">
      <alignment horizontal="center" vertical="center" wrapText="1"/>
    </xf>
    <xf numFmtId="0" fontId="11" fillId="24" borderId="1" xfId="0" applyFont="1" applyFill="1" applyBorder="1" applyAlignment="1">
      <alignment horizontal="center" vertical="center" wrapText="1"/>
    </xf>
    <xf numFmtId="0" fontId="0" fillId="25" borderId="1" xfId="0" applyFill="1" applyBorder="1" applyAlignment="1">
      <alignment horizontal="center" vertical="center" wrapText="1"/>
    </xf>
    <xf numFmtId="1" fontId="0" fillId="25"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0" fontId="9" fillId="17" borderId="4" xfId="0" applyFont="1" applyFill="1" applyBorder="1" applyAlignment="1">
      <alignment horizontal="center" vertical="center" wrapText="1"/>
    </xf>
    <xf numFmtId="0" fontId="0" fillId="17" borderId="1" xfId="0" applyFill="1" applyBorder="1" applyAlignment="1">
      <alignment horizontal="center" vertical="center" wrapText="1"/>
    </xf>
    <xf numFmtId="1" fontId="9" fillId="17" borderId="1" xfId="0" applyNumberFormat="1" applyFont="1" applyFill="1" applyBorder="1" applyAlignment="1">
      <alignment horizontal="center" vertical="center" wrapText="1"/>
    </xf>
    <xf numFmtId="0" fontId="5" fillId="17"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1" fontId="9" fillId="17" borderId="4" xfId="0" applyNumberFormat="1" applyFont="1" applyFill="1" applyBorder="1" applyAlignment="1">
      <alignment horizontal="center" vertical="center" wrapText="1"/>
    </xf>
    <xf numFmtId="0" fontId="0" fillId="17" borderId="1" xfId="0" applyFill="1" applyBorder="1" applyAlignment="1">
      <alignment horizontal="center" vertical="center"/>
    </xf>
    <xf numFmtId="0" fontId="8" fillId="17" borderId="1" xfId="0" applyFont="1" applyFill="1" applyBorder="1" applyAlignment="1">
      <alignment horizontal="center" vertical="center" wrapText="1"/>
    </xf>
    <xf numFmtId="0" fontId="9" fillId="25" borderId="1" xfId="0" applyFont="1" applyFill="1" applyBorder="1" applyAlignment="1">
      <alignment horizontal="center" vertical="center" wrapText="1"/>
    </xf>
    <xf numFmtId="1" fontId="9" fillId="25" borderId="1" xfId="0" applyNumberFormat="1" applyFont="1" applyFill="1" applyBorder="1" applyAlignment="1">
      <alignment horizontal="center" vertical="center" wrapText="1"/>
    </xf>
    <xf numFmtId="0" fontId="17" fillId="25" borderId="1" xfId="0" applyFont="1" applyFill="1" applyBorder="1" applyAlignment="1">
      <alignment horizontal="center" vertical="center" wrapText="1"/>
    </xf>
    <xf numFmtId="0" fontId="0" fillId="18" borderId="1" xfId="0" applyFill="1" applyBorder="1" applyAlignment="1">
      <alignment horizontal="center" vertical="center" wrapText="1"/>
    </xf>
    <xf numFmtId="0" fontId="5" fillId="8" borderId="1" xfId="0" applyFont="1" applyFill="1" applyBorder="1" applyAlignment="1">
      <alignment horizontal="center" vertical="center" wrapText="1"/>
    </xf>
    <xf numFmtId="0" fontId="0" fillId="26" borderId="1" xfId="0" applyFill="1" applyBorder="1" applyAlignment="1">
      <alignment horizontal="center" vertical="center" wrapText="1"/>
    </xf>
    <xf numFmtId="1" fontId="0" fillId="26" borderId="1" xfId="0" applyNumberFormat="1" applyFill="1" applyBorder="1" applyAlignment="1">
      <alignment horizontal="center" vertical="center" wrapText="1"/>
    </xf>
    <xf numFmtId="0" fontId="3" fillId="26" borderId="1" xfId="0" applyFont="1" applyFill="1" applyBorder="1" applyAlignment="1">
      <alignment horizontal="center" vertical="center" wrapText="1"/>
    </xf>
    <xf numFmtId="1" fontId="0" fillId="17" borderId="1" xfId="0" applyNumberFormat="1" applyFill="1" applyBorder="1" applyAlignment="1">
      <alignment horizontal="center" vertical="center" wrapText="1"/>
    </xf>
    <xf numFmtId="0" fontId="0" fillId="17" borderId="3" xfId="0" applyFill="1" applyBorder="1" applyAlignment="1">
      <alignment horizontal="center" vertical="center"/>
    </xf>
    <xf numFmtId="0" fontId="0" fillId="17" borderId="3" xfId="0" applyFill="1" applyBorder="1" applyAlignment="1">
      <alignment horizontal="center" vertical="center" wrapText="1"/>
    </xf>
    <xf numFmtId="0" fontId="19" fillId="17" borderId="1" xfId="3" applyFill="1" applyBorder="1" applyAlignment="1">
      <alignment horizontal="center" vertical="center"/>
    </xf>
    <xf numFmtId="0" fontId="20" fillId="17" borderId="1" xfId="0" applyFont="1" applyFill="1" applyBorder="1" applyAlignment="1" applyProtection="1">
      <alignment horizontal="center" vertical="center" wrapText="1"/>
      <protection locked="0"/>
    </xf>
    <xf numFmtId="0" fontId="15" fillId="17" borderId="1" xfId="2" applyFill="1" applyBorder="1" applyAlignment="1">
      <alignment horizontal="center" vertical="center" wrapText="1"/>
    </xf>
    <xf numFmtId="0" fontId="9" fillId="18"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10" fillId="1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center"/>
    </xf>
    <xf numFmtId="0" fontId="4" fillId="24" borderId="1" xfId="0" applyFont="1" applyFill="1" applyBorder="1" applyAlignment="1">
      <alignment horizontal="center" vertical="center" wrapText="1"/>
    </xf>
    <xf numFmtId="0" fontId="4" fillId="25"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9" fillId="17" borderId="1" xfId="0" applyFont="1" applyFill="1" applyBorder="1"/>
    <xf numFmtId="0" fontId="26" fillId="17" borderId="1" xfId="0" applyFont="1" applyFill="1" applyBorder="1" applyAlignment="1">
      <alignment horizontal="center" vertical="center" wrapText="1"/>
    </xf>
    <xf numFmtId="0" fontId="0" fillId="17" borderId="4" xfId="0" applyFill="1" applyBorder="1" applyAlignment="1">
      <alignment horizontal="center" vertical="center" wrapText="1"/>
    </xf>
    <xf numFmtId="0" fontId="4" fillId="17" borderId="4" xfId="0" applyFont="1" applyFill="1" applyBorder="1" applyAlignment="1">
      <alignment horizontal="center" vertical="center" wrapText="1"/>
    </xf>
    <xf numFmtId="0" fontId="26" fillId="17" borderId="1" xfId="0" applyFont="1" applyFill="1" applyBorder="1" applyAlignment="1">
      <alignment horizontal="center" vertical="center"/>
    </xf>
    <xf numFmtId="0" fontId="0" fillId="25" borderId="1" xfId="0" applyFill="1" applyBorder="1" applyAlignment="1">
      <alignment vertical="center" wrapText="1"/>
    </xf>
    <xf numFmtId="0" fontId="4" fillId="2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8" fillId="25" borderId="1" xfId="0" applyFont="1" applyFill="1" applyBorder="1" applyAlignment="1">
      <alignment horizontal="center" vertical="center" wrapText="1"/>
    </xf>
    <xf numFmtId="0" fontId="4" fillId="26" borderId="1" xfId="0" applyFont="1" applyFill="1" applyBorder="1" applyAlignment="1">
      <alignment vertical="center" wrapText="1"/>
    </xf>
    <xf numFmtId="0" fontId="0" fillId="25" borderId="1" xfId="0" applyFill="1" applyBorder="1"/>
    <xf numFmtId="0" fontId="4" fillId="18"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2" borderId="1" xfId="0" applyFill="1" applyBorder="1" applyAlignment="1">
      <alignment horizontal="center" vertical="center" wrapText="1"/>
    </xf>
    <xf numFmtId="0" fontId="24" fillId="25" borderId="1" xfId="0" applyFont="1" applyFill="1" applyBorder="1" applyAlignment="1">
      <alignment horizontal="center" vertical="center" wrapText="1"/>
    </xf>
    <xf numFmtId="0" fontId="27" fillId="25" borderId="1" xfId="0" applyFont="1" applyFill="1" applyBorder="1" applyAlignment="1">
      <alignment horizontal="center" vertical="center" wrapText="1"/>
    </xf>
    <xf numFmtId="0" fontId="4" fillId="17" borderId="1" xfId="0" applyFont="1" applyFill="1" applyBorder="1" applyAlignment="1">
      <alignment horizontal="center" vertical="center"/>
    </xf>
    <xf numFmtId="0" fontId="0" fillId="18" borderId="1" xfId="0" applyFill="1" applyBorder="1" applyAlignment="1">
      <alignment vertical="center" wrapText="1"/>
    </xf>
    <xf numFmtId="0" fontId="4" fillId="18" borderId="1" xfId="0" applyFont="1" applyFill="1" applyBorder="1" applyAlignment="1">
      <alignment horizontal="center" vertical="center" wrapText="1"/>
    </xf>
    <xf numFmtId="20" fontId="0" fillId="24" borderId="1" xfId="0" applyNumberFormat="1" applyFill="1" applyBorder="1" applyAlignment="1">
      <alignment horizontal="center" vertical="center" wrapText="1"/>
    </xf>
    <xf numFmtId="0" fontId="0" fillId="18" borderId="1" xfId="0" applyFill="1" applyBorder="1" applyAlignment="1">
      <alignment horizontal="center" vertical="center"/>
    </xf>
    <xf numFmtId="0" fontId="3" fillId="18" borderId="1" xfId="0" applyFont="1" applyFill="1" applyBorder="1" applyAlignment="1">
      <alignment horizontal="center" vertical="center" wrapText="1"/>
    </xf>
    <xf numFmtId="0" fontId="0" fillId="18" borderId="1" xfId="0" applyFill="1" applyBorder="1"/>
    <xf numFmtId="0" fontId="0" fillId="27" borderId="1" xfId="0" applyFill="1" applyBorder="1" applyAlignment="1">
      <alignment horizontal="center" vertical="center" wrapText="1"/>
    </xf>
    <xf numFmtId="0" fontId="0" fillId="0" borderId="1" xfId="0" applyBorder="1" applyAlignment="1">
      <alignment horizontal="center" vertical="center" wrapText="1"/>
    </xf>
    <xf numFmtId="0" fontId="0" fillId="17" borderId="1" xfId="0" applyFill="1" applyBorder="1"/>
    <xf numFmtId="0" fontId="4" fillId="24" borderId="1" xfId="0" applyFont="1" applyFill="1" applyBorder="1" applyAlignment="1">
      <alignment horizontal="center" vertical="center"/>
    </xf>
    <xf numFmtId="0" fontId="0" fillId="28" borderId="1" xfId="0"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12" fillId="0" borderId="1" xfId="0" applyFont="1" applyBorder="1" applyAlignment="1">
      <alignment wrapText="1"/>
    </xf>
    <xf numFmtId="0" fontId="0" fillId="0" borderId="1" xfId="0" applyBorder="1" applyAlignment="1">
      <alignment wrapText="1"/>
    </xf>
    <xf numFmtId="0" fontId="3" fillId="0" borderId="1" xfId="0" applyFont="1" applyBorder="1" applyAlignment="1">
      <alignment horizontal="center" vertical="center" wrapText="1"/>
    </xf>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0" fontId="0" fillId="31" borderId="1" xfId="0" applyFill="1" applyBorder="1" applyAlignment="1">
      <alignment horizontal="center" vertical="center" wrapText="1"/>
    </xf>
    <xf numFmtId="0" fontId="9" fillId="0" borderId="1" xfId="0" applyFont="1" applyBorder="1" applyAlignment="1">
      <alignment horizontal="center" vertical="center" wrapText="1"/>
    </xf>
    <xf numFmtId="0" fontId="0" fillId="20" borderId="1" xfId="0" applyFill="1" applyBorder="1" applyAlignment="1">
      <alignment horizontal="center" vertical="center"/>
    </xf>
    <xf numFmtId="0" fontId="0" fillId="20" borderId="1" xfId="0" applyFill="1" applyBorder="1"/>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0" fontId="15" fillId="0" borderId="1" xfId="2" applyBorder="1" applyAlignment="1">
      <alignment horizontal="center" vertical="center" wrapText="1"/>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0" fillId="30" borderId="1" xfId="0" applyFill="1" applyBorder="1" applyAlignment="1">
      <alignment horizontal="center" vertical="center"/>
    </xf>
    <xf numFmtId="0" fontId="0" fillId="30" borderId="1" xfId="0" applyFill="1" applyBorder="1" applyAlignment="1">
      <alignment horizontal="center" vertical="center" wrapText="1"/>
    </xf>
    <xf numFmtId="0" fontId="30" fillId="29" borderId="1" xfId="0" applyFont="1" applyFill="1" applyBorder="1" applyAlignment="1">
      <alignment horizontal="right" vertical="center" wrapText="1" indent="1"/>
    </xf>
    <xf numFmtId="0" fontId="6" fillId="0" borderId="1" xfId="0" applyFont="1" applyBorder="1" applyAlignment="1">
      <alignment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12" borderId="1" xfId="0" applyFont="1" applyFill="1" applyBorder="1" applyAlignment="1">
      <alignment vertical="center" wrapText="1"/>
    </xf>
    <xf numFmtId="0" fontId="6" fillId="14" borderId="1" xfId="0" applyFont="1" applyFill="1" applyBorder="1" applyAlignment="1">
      <alignment horizontal="center" vertical="center" wrapText="1"/>
    </xf>
    <xf numFmtId="0" fontId="0" fillId="0" borderId="1" xfId="0" applyBorder="1" applyAlignment="1">
      <alignment vertical="center" wrapText="1"/>
    </xf>
    <xf numFmtId="0" fontId="8" fillId="0" borderId="1" xfId="0" applyFont="1" applyBorder="1" applyAlignment="1">
      <alignment vertical="center" wrapText="1"/>
    </xf>
    <xf numFmtId="0" fontId="6" fillId="1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0" fillId="12" borderId="1" xfId="0" applyFill="1" applyBorder="1" applyAlignment="1">
      <alignment horizontal="center" vertical="center" wrapText="1"/>
    </xf>
    <xf numFmtId="0" fontId="8" fillId="11"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0" fillId="16" borderId="1" xfId="0" applyFill="1" applyBorder="1" applyAlignment="1">
      <alignment horizontal="center" vertical="center" wrapText="1"/>
    </xf>
    <xf numFmtId="1" fontId="0" fillId="16" borderId="1" xfId="0" applyNumberFormat="1" applyFill="1" applyBorder="1" applyAlignment="1">
      <alignment horizontal="center" vertical="center" wrapText="1"/>
    </xf>
    <xf numFmtId="0" fontId="0" fillId="17" borderId="1" xfId="0" applyFill="1" applyBorder="1" applyAlignment="1">
      <alignment vertical="center" wrapText="1"/>
    </xf>
    <xf numFmtId="0" fontId="3" fillId="3"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0" fillId="6" borderId="1" xfId="0" applyFill="1" applyBorder="1" applyAlignment="1">
      <alignment horizontal="center" vertical="center" wrapText="1"/>
    </xf>
    <xf numFmtId="0" fontId="6" fillId="19" borderId="1" xfId="0" applyFont="1" applyFill="1" applyBorder="1" applyAlignment="1">
      <alignment horizontal="center" vertical="center" wrapText="1"/>
    </xf>
    <xf numFmtId="0" fontId="6" fillId="9" borderId="1" xfId="0" applyFont="1" applyFill="1" applyBorder="1" applyAlignment="1">
      <alignment vertical="center" wrapText="1"/>
    </xf>
    <xf numFmtId="1" fontId="0" fillId="0" borderId="1" xfId="0" applyNumberFormat="1" applyBorder="1"/>
    <xf numFmtId="0" fontId="0" fillId="20" borderId="1" xfId="0" applyFill="1" applyBorder="1" applyAlignment="1">
      <alignment horizontal="center" vertical="center" wrapText="1"/>
    </xf>
    <xf numFmtId="0" fontId="6" fillId="18" borderId="1" xfId="0" applyFont="1" applyFill="1" applyBorder="1" applyAlignment="1">
      <alignment horizontal="center" vertical="center" wrapText="1"/>
    </xf>
    <xf numFmtId="0" fontId="9" fillId="18" borderId="1" xfId="0" applyFont="1" applyFill="1" applyBorder="1" applyAlignment="1">
      <alignment horizontal="left" vertical="center" wrapText="1"/>
    </xf>
    <xf numFmtId="0" fontId="7" fillId="0" borderId="1" xfId="0" applyFont="1" applyBorder="1" applyAlignment="1">
      <alignment vertical="center" wrapText="1"/>
    </xf>
    <xf numFmtId="0" fontId="12" fillId="0" borderId="1" xfId="0" applyFont="1" applyBorder="1" applyAlignment="1">
      <alignment horizontal="center" vertical="center" wrapText="1"/>
    </xf>
    <xf numFmtId="0" fontId="6"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horizontal="center" vertical="center" wrapText="1"/>
    </xf>
    <xf numFmtId="0" fontId="0" fillId="21" borderId="1" xfId="0" applyFill="1" applyBorder="1" applyAlignment="1">
      <alignment vertical="center" wrapText="1"/>
    </xf>
    <xf numFmtId="0" fontId="0" fillId="21" borderId="1" xfId="0" applyFill="1" applyBorder="1" applyAlignment="1">
      <alignment horizontal="center" vertical="center" wrapText="1"/>
    </xf>
    <xf numFmtId="1" fontId="0" fillId="21" borderId="1" xfId="0" applyNumberFormat="1" applyFill="1" applyBorder="1" applyAlignment="1">
      <alignment horizontal="center" vertical="center" wrapText="1"/>
    </xf>
    <xf numFmtId="0" fontId="8" fillId="22" borderId="1" xfId="0" applyFont="1" applyFill="1" applyBorder="1" applyAlignment="1">
      <alignment horizontal="left" vertical="center" wrapText="1"/>
    </xf>
    <xf numFmtId="0" fontId="6" fillId="22" borderId="1" xfId="0" applyFont="1" applyFill="1" applyBorder="1" applyAlignment="1">
      <alignment vertical="center" wrapText="1"/>
    </xf>
    <xf numFmtId="0" fontId="0" fillId="23" borderId="1" xfId="0" applyFill="1" applyBorder="1" applyAlignment="1">
      <alignment horizontal="center" vertical="center" wrapText="1"/>
    </xf>
    <xf numFmtId="0" fontId="0" fillId="23" borderId="1" xfId="0" applyFill="1" applyBorder="1" applyAlignment="1">
      <alignment vertical="center" wrapText="1"/>
    </xf>
    <xf numFmtId="0" fontId="0" fillId="23" borderId="1" xfId="0" applyFill="1" applyBorder="1"/>
    <xf numFmtId="0" fontId="6" fillId="23" borderId="1" xfId="0" applyFont="1" applyFill="1" applyBorder="1" applyAlignment="1">
      <alignment horizontal="center" vertical="center" wrapText="1"/>
    </xf>
    <xf numFmtId="0" fontId="9" fillId="23" borderId="1" xfId="0" applyFont="1" applyFill="1" applyBorder="1" applyAlignment="1">
      <alignment horizontal="left" vertical="center" wrapText="1"/>
    </xf>
    <xf numFmtId="0" fontId="6" fillId="23" borderId="1" xfId="0" applyFont="1" applyFill="1" applyBorder="1" applyAlignment="1">
      <alignment vertical="center" wrapText="1"/>
    </xf>
    <xf numFmtId="0" fontId="0" fillId="3" borderId="1" xfId="0" applyFill="1" applyBorder="1" applyAlignment="1">
      <alignment vertical="center" wrapText="1"/>
    </xf>
    <xf numFmtId="0" fontId="6" fillId="3" borderId="1"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6" fillId="18" borderId="1" xfId="0" applyFont="1" applyFill="1" applyBorder="1" applyAlignment="1">
      <alignment vertical="center" wrapText="1"/>
    </xf>
    <xf numFmtId="0" fontId="8" fillId="18" borderId="1" xfId="0" applyFont="1" applyFill="1" applyBorder="1" applyAlignment="1">
      <alignment vertical="center" wrapText="1"/>
    </xf>
    <xf numFmtId="1" fontId="9" fillId="18" borderId="1" xfId="0" applyNumberFormat="1" applyFont="1" applyFill="1" applyBorder="1" applyAlignment="1">
      <alignment horizontal="center" vertical="center" wrapText="1"/>
    </xf>
    <xf numFmtId="0" fontId="9" fillId="18" borderId="1" xfId="0" applyFont="1" applyFill="1" applyBorder="1"/>
    <xf numFmtId="0" fontId="16" fillId="17" borderId="1" xfId="0" applyFont="1" applyFill="1" applyBorder="1" applyAlignment="1">
      <alignment horizontal="center" vertical="center" wrapText="1"/>
    </xf>
    <xf numFmtId="0" fontId="9" fillId="24" borderId="1" xfId="0" applyFont="1" applyFill="1" applyBorder="1" applyAlignment="1">
      <alignment horizontal="center" vertical="center" wrapText="1"/>
    </xf>
    <xf numFmtId="0" fontId="0" fillId="0" borderId="1" xfId="0" applyBorder="1" applyAlignment="1">
      <alignment vertical="center"/>
    </xf>
    <xf numFmtId="0" fontId="4" fillId="0" borderId="1" xfId="0" applyFont="1" applyBorder="1"/>
    <xf numFmtId="0" fontId="4" fillId="5" borderId="2" xfId="0" applyFont="1" applyFill="1" applyBorder="1" applyAlignment="1">
      <alignment horizontal="center"/>
    </xf>
    <xf numFmtId="0" fontId="4" fillId="0" borderId="1" xfId="0" applyFont="1" applyBorder="1" applyAlignment="1">
      <alignment horizontal="center"/>
    </xf>
    <xf numFmtId="0" fontId="4" fillId="0" borderId="7" xfId="0" applyFont="1" applyBorder="1" applyAlignment="1">
      <alignment horizontal="center" wrapText="1"/>
    </xf>
    <xf numFmtId="0" fontId="4" fillId="0" borderId="1" xfId="0" applyFont="1" applyBorder="1" applyAlignment="1">
      <alignment horizontal="center" wrapText="1"/>
    </xf>
    <xf numFmtId="164" fontId="4" fillId="0" borderId="4" xfId="1" applyNumberFormat="1" applyFont="1" applyFill="1" applyBorder="1" applyAlignment="1">
      <alignment horizontal="center" vertical="center"/>
    </xf>
    <xf numFmtId="164" fontId="4" fillId="0" borderId="1" xfId="1" applyNumberFormat="1" applyFont="1" applyFill="1" applyBorder="1" applyAlignment="1">
      <alignment horizontal="center" vertical="center" wrapText="1"/>
    </xf>
    <xf numFmtId="0" fontId="33" fillId="0" borderId="1" xfId="4" applyFont="1" applyBorder="1" applyAlignment="1">
      <alignment horizontal="left" vertical="top" wrapText="1"/>
    </xf>
    <xf numFmtId="1" fontId="0" fillId="32" borderId="1" xfId="0" applyNumberFormat="1" applyFill="1" applyBorder="1"/>
    <xf numFmtId="0" fontId="4"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wrapText="1"/>
    </xf>
    <xf numFmtId="164" fontId="0" fillId="0" borderId="1" xfId="1" applyNumberFormat="1" applyFont="1" applyBorder="1" applyAlignment="1">
      <alignment vertical="center"/>
    </xf>
    <xf numFmtId="0" fontId="33" fillId="3" borderId="1" xfId="4" applyFont="1" applyFill="1" applyBorder="1" applyAlignment="1">
      <alignment horizontal="left" vertical="top" wrapText="1"/>
    </xf>
    <xf numFmtId="1" fontId="0" fillId="3" borderId="1" xfId="0" applyNumberFormat="1" applyFill="1" applyBorder="1"/>
    <xf numFmtId="1" fontId="4" fillId="0" borderId="1" xfId="0" applyNumberFormat="1" applyFont="1" applyBorder="1"/>
    <xf numFmtId="0" fontId="32" fillId="0" borderId="1" xfId="4" applyFont="1" applyBorder="1" applyAlignment="1">
      <alignment horizontal="left" vertical="top" wrapText="1"/>
    </xf>
    <xf numFmtId="0" fontId="4" fillId="0" borderId="3" xfId="1" applyNumberFormat="1" applyFont="1" applyFill="1" applyBorder="1" applyAlignment="1">
      <alignment horizontal="center" vertical="center"/>
    </xf>
    <xf numFmtId="164" fontId="0" fillId="0" borderId="3" xfId="1" applyNumberFormat="1" applyFont="1" applyFill="1" applyBorder="1" applyAlignment="1">
      <alignment horizontal="center" vertical="center" wrapText="1"/>
    </xf>
    <xf numFmtId="164" fontId="0" fillId="0" borderId="3" xfId="1" applyNumberFormat="1" applyFont="1" applyFill="1" applyBorder="1" applyAlignment="1">
      <alignment horizontal="center" vertical="center"/>
    </xf>
    <xf numFmtId="164" fontId="0" fillId="0" borderId="3" xfId="1" applyNumberFormat="1" applyFont="1" applyBorder="1" applyAlignment="1">
      <alignment vertical="center"/>
    </xf>
    <xf numFmtId="0" fontId="33" fillId="18" borderId="1" xfId="4" applyFont="1" applyFill="1" applyBorder="1" applyAlignment="1">
      <alignment horizontal="left" vertical="top" wrapText="1"/>
    </xf>
    <xf numFmtId="1" fontId="0" fillId="18" borderId="1" xfId="0" applyNumberFormat="1" applyFill="1" applyBorder="1"/>
    <xf numFmtId="0" fontId="4" fillId="4" borderId="8" xfId="1" applyNumberFormat="1" applyFont="1" applyFill="1" applyBorder="1" applyAlignment="1">
      <alignment horizontal="center" vertical="center"/>
    </xf>
    <xf numFmtId="164" fontId="0" fillId="4" borderId="9" xfId="1" applyNumberFormat="1" applyFont="1" applyFill="1" applyBorder="1" applyAlignment="1">
      <alignment horizontal="center" vertical="center"/>
    </xf>
    <xf numFmtId="164" fontId="0" fillId="4" borderId="9" xfId="1" applyNumberFormat="1" applyFont="1" applyFill="1" applyBorder="1" applyAlignment="1">
      <alignment horizontal="center" vertical="center" wrapText="1"/>
    </xf>
    <xf numFmtId="164" fontId="0" fillId="4" borderId="10" xfId="1" applyNumberFormat="1" applyFont="1" applyFill="1" applyBorder="1" applyAlignment="1">
      <alignment vertical="center"/>
    </xf>
    <xf numFmtId="0" fontId="4" fillId="4" borderId="11" xfId="1" applyNumberFormat="1" applyFont="1" applyFill="1" applyBorder="1" applyAlignment="1">
      <alignment horizontal="center" vertical="center"/>
    </xf>
    <xf numFmtId="164" fontId="0" fillId="4" borderId="12" xfId="1" applyNumberFormat="1" applyFont="1" applyFill="1" applyBorder="1" applyAlignment="1">
      <alignment horizontal="center" vertical="center"/>
    </xf>
    <xf numFmtId="164" fontId="0" fillId="4" borderId="12" xfId="1" applyNumberFormat="1" applyFont="1" applyFill="1" applyBorder="1" applyAlignment="1">
      <alignment horizontal="center" vertical="center" wrapText="1"/>
    </xf>
    <xf numFmtId="164" fontId="0" fillId="4" borderId="13" xfId="1" applyNumberFormat="1" applyFont="1" applyFill="1" applyBorder="1" applyAlignment="1">
      <alignment vertical="center"/>
    </xf>
    <xf numFmtId="0" fontId="4" fillId="0" borderId="4" xfId="1" applyNumberFormat="1" applyFont="1" applyFill="1" applyBorder="1" applyAlignment="1">
      <alignment horizontal="center" vertical="center"/>
    </xf>
    <xf numFmtId="164" fontId="0" fillId="0" borderId="4" xfId="1" applyNumberFormat="1" applyFont="1" applyBorder="1" applyAlignment="1">
      <alignment vertical="center"/>
    </xf>
    <xf numFmtId="164" fontId="0" fillId="0" borderId="4" xfId="1" applyNumberFormat="1" applyFont="1" applyFill="1" applyBorder="1" applyAlignment="1">
      <alignment horizontal="center" vertical="center" wrapText="1"/>
    </xf>
    <xf numFmtId="164" fontId="0" fillId="0" borderId="4" xfId="1" applyNumberFormat="1" applyFont="1" applyFill="1" applyBorder="1" applyAlignment="1">
      <alignment horizontal="center" vertical="center"/>
    </xf>
    <xf numFmtId="1" fontId="4" fillId="5" borderId="1" xfId="1" applyNumberFormat="1" applyFont="1" applyFill="1" applyBorder="1"/>
    <xf numFmtId="0" fontId="4" fillId="0" borderId="1" xfId="0" applyFont="1" applyBorder="1" applyAlignment="1">
      <alignment wrapText="1"/>
    </xf>
    <xf numFmtId="0" fontId="34" fillId="0" borderId="20" xfId="3" applyFont="1" applyBorder="1" applyAlignment="1">
      <alignment horizontal="center"/>
    </xf>
    <xf numFmtId="0" fontId="34" fillId="0" borderId="21" xfId="3" applyFont="1" applyBorder="1" applyAlignment="1">
      <alignment horizontal="center" vertical="center"/>
    </xf>
    <xf numFmtId="0" fontId="34" fillId="0" borderId="21" xfId="3" applyFont="1" applyBorder="1" applyAlignment="1">
      <alignment horizontal="center"/>
    </xf>
    <xf numFmtId="0" fontId="34" fillId="0" borderId="22" xfId="3" applyFont="1" applyBorder="1" applyAlignment="1">
      <alignment horizontal="center"/>
    </xf>
    <xf numFmtId="0" fontId="19" fillId="0" borderId="6" xfId="3" applyBorder="1" applyAlignment="1">
      <alignment horizontal="center"/>
    </xf>
    <xf numFmtId="0" fontId="19" fillId="0" borderId="6" xfId="3" applyBorder="1"/>
    <xf numFmtId="0" fontId="19" fillId="0" borderId="25" xfId="3" applyBorder="1"/>
    <xf numFmtId="0" fontId="19" fillId="0" borderId="5" xfId="3" applyBorder="1" applyAlignment="1">
      <alignment horizontal="center"/>
    </xf>
    <xf numFmtId="0" fontId="19" fillId="0" borderId="5" xfId="3" applyBorder="1"/>
    <xf numFmtId="0" fontId="19" fillId="0" borderId="28" xfId="3" applyBorder="1"/>
    <xf numFmtId="0" fontId="34" fillId="0" borderId="31" xfId="3" applyFont="1" applyBorder="1"/>
    <xf numFmtId="0" fontId="34" fillId="0" borderId="32" xfId="3" applyFont="1" applyBorder="1" applyAlignment="1">
      <alignment horizontal="left" vertical="center"/>
    </xf>
    <xf numFmtId="0" fontId="34" fillId="0" borderId="32" xfId="3" applyFont="1" applyBorder="1" applyAlignment="1">
      <alignment horizontal="center"/>
    </xf>
    <xf numFmtId="0" fontId="34" fillId="0" borderId="32" xfId="3" applyFont="1" applyBorder="1"/>
    <xf numFmtId="0" fontId="34" fillId="0" borderId="25" xfId="3" applyFont="1" applyBorder="1"/>
    <xf numFmtId="0" fontId="19" fillId="0" borderId="31" xfId="3" applyBorder="1"/>
    <xf numFmtId="0" fontId="19" fillId="0" borderId="33" xfId="3" applyBorder="1"/>
    <xf numFmtId="0" fontId="19" fillId="0" borderId="6" xfId="3" applyBorder="1" applyAlignment="1">
      <alignment horizontal="left" vertical="center"/>
    </xf>
    <xf numFmtId="0" fontId="19" fillId="0" borderId="6" xfId="3" applyBorder="1" applyAlignment="1">
      <alignment horizontal="left" vertical="center" wrapText="1"/>
    </xf>
    <xf numFmtId="0" fontId="34" fillId="0" borderId="34" xfId="3" applyFont="1" applyBorder="1"/>
    <xf numFmtId="0" fontId="34" fillId="0" borderId="35" xfId="3" applyFont="1" applyBorder="1" applyAlignment="1">
      <alignment horizontal="left" vertical="center"/>
    </xf>
    <xf numFmtId="0" fontId="34" fillId="0" borderId="35" xfId="3" applyFont="1" applyBorder="1" applyAlignment="1">
      <alignment horizontal="center"/>
    </xf>
    <xf numFmtId="0" fontId="34" fillId="0" borderId="35" xfId="3" applyFont="1" applyBorder="1"/>
    <xf numFmtId="0" fontId="34" fillId="33" borderId="36" xfId="3" applyFont="1" applyFill="1" applyBorder="1"/>
    <xf numFmtId="0" fontId="34" fillId="0" borderId="0" xfId="3" applyFont="1" applyAlignment="1">
      <alignment horizontal="center"/>
    </xf>
    <xf numFmtId="0" fontId="19" fillId="0" borderId="0" xfId="3"/>
    <xf numFmtId="1" fontId="9" fillId="20" borderId="1" xfId="0" applyNumberFormat="1" applyFont="1" applyFill="1" applyBorder="1" applyAlignment="1">
      <alignment horizontal="center" vertical="center" wrapText="1"/>
    </xf>
    <xf numFmtId="0" fontId="33" fillId="0" borderId="1" xfId="4" applyFont="1" applyBorder="1" applyAlignment="1">
      <alignment horizontal="left" vertical="top" wrapText="1"/>
    </xf>
    <xf numFmtId="0" fontId="32" fillId="0" borderId="1" xfId="4" applyFont="1" applyBorder="1" applyAlignment="1">
      <alignment horizontal="center" vertical="top" wrapText="1"/>
    </xf>
    <xf numFmtId="0" fontId="33" fillId="0" borderId="1" xfId="4" applyFont="1" applyBorder="1" applyAlignment="1">
      <alignment horizontal="center" vertical="top" wrapText="1"/>
    </xf>
    <xf numFmtId="0" fontId="4" fillId="0" borderId="1" xfId="0" applyFont="1" applyBorder="1" applyAlignment="1">
      <alignment horizontal="center"/>
    </xf>
    <xf numFmtId="0" fontId="32" fillId="0" borderId="1" xfId="4" applyFont="1" applyBorder="1" applyAlignment="1">
      <alignment horizontal="center" vertical="center" wrapText="1"/>
    </xf>
    <xf numFmtId="0" fontId="4" fillId="0" borderId="1" xfId="0" applyFont="1" applyBorder="1" applyAlignment="1">
      <alignment horizontal="center" vertical="center" wrapText="1"/>
    </xf>
    <xf numFmtId="0" fontId="4" fillId="0" borderId="14" xfId="0" applyFont="1" applyBorder="1" applyAlignment="1">
      <alignment horizontal="center"/>
    </xf>
    <xf numFmtId="0" fontId="0" fillId="0" borderId="15" xfId="0" applyBorder="1" applyAlignment="1">
      <alignment horizontal="center"/>
    </xf>
    <xf numFmtId="0" fontId="4" fillId="0" borderId="16" xfId="0" applyFont="1" applyBorder="1" applyAlignment="1">
      <alignment horizontal="center"/>
    </xf>
    <xf numFmtId="0" fontId="0" fillId="0" borderId="17" xfId="0" applyBorder="1" applyAlignment="1">
      <alignment horizontal="center"/>
    </xf>
    <xf numFmtId="0" fontId="4" fillId="0" borderId="18" xfId="0" applyFont="1" applyBorder="1" applyAlignment="1">
      <alignment horizontal="center"/>
    </xf>
    <xf numFmtId="0" fontId="0" fillId="0" borderId="19" xfId="0" applyBorder="1" applyAlignment="1">
      <alignment horizontal="center"/>
    </xf>
    <xf numFmtId="0" fontId="19" fillId="0" borderId="23" xfId="3" applyBorder="1" applyAlignment="1">
      <alignment horizontal="left" vertical="center"/>
    </xf>
    <xf numFmtId="0" fontId="19" fillId="0" borderId="26" xfId="3" applyBorder="1" applyAlignment="1">
      <alignment horizontal="left" vertical="center"/>
    </xf>
    <xf numFmtId="0" fontId="19" fillId="0" borderId="29" xfId="3" applyBorder="1" applyAlignment="1">
      <alignment horizontal="left" vertical="center"/>
    </xf>
    <xf numFmtId="0" fontId="19" fillId="0" borderId="24" xfId="3" applyBorder="1" applyAlignment="1">
      <alignment horizontal="left" vertical="center" wrapText="1"/>
    </xf>
    <xf numFmtId="0" fontId="19" fillId="0" borderId="27" xfId="3" applyBorder="1" applyAlignment="1">
      <alignment horizontal="left" vertical="center" wrapText="1"/>
    </xf>
    <xf numFmtId="0" fontId="19" fillId="0" borderId="30" xfId="3" applyBorder="1" applyAlignment="1">
      <alignment horizontal="left" vertical="center" wrapText="1"/>
    </xf>
    <xf numFmtId="0" fontId="19" fillId="0" borderId="23" xfId="3" applyBorder="1" applyAlignment="1">
      <alignment horizontal="left" vertical="center" wrapText="1"/>
    </xf>
    <xf numFmtId="0" fontId="19" fillId="0" borderId="26" xfId="3" applyBorder="1" applyAlignment="1">
      <alignment horizontal="left" vertical="center" wrapText="1"/>
    </xf>
    <xf numFmtId="0" fontId="19" fillId="0" borderId="29" xfId="3" applyBorder="1" applyAlignment="1">
      <alignment horizontal="left" vertical="center" wrapText="1"/>
    </xf>
    <xf numFmtId="0" fontId="19" fillId="0" borderId="23" xfId="3" applyBorder="1" applyAlignment="1">
      <alignment horizontal="center" vertical="center" wrapText="1"/>
    </xf>
    <xf numFmtId="0" fontId="19" fillId="0" borderId="26" xfId="3" applyBorder="1" applyAlignment="1">
      <alignment horizontal="center" vertical="center" wrapText="1"/>
    </xf>
    <xf numFmtId="0" fontId="19" fillId="0" borderId="29" xfId="3" applyBorder="1" applyAlignment="1">
      <alignment horizontal="center" vertical="center" wrapText="1"/>
    </xf>
    <xf numFmtId="0" fontId="19" fillId="0" borderId="24" xfId="3" applyBorder="1" applyAlignment="1">
      <alignment horizontal="left" vertical="center"/>
    </xf>
    <xf numFmtId="0" fontId="19" fillId="0" borderId="30" xfId="3" applyBorder="1" applyAlignment="1">
      <alignment horizontal="left" vertical="center"/>
    </xf>
    <xf numFmtId="0" fontId="19" fillId="0" borderId="26" xfId="3" applyBorder="1"/>
    <xf numFmtId="0" fontId="19" fillId="0" borderId="29" xfId="3" applyBorder="1"/>
  </cellXfs>
  <cellStyles count="5">
    <cellStyle name="Comma" xfId="1" builtinId="3"/>
    <cellStyle name="Hyperlink" xfId="2" builtinId="8"/>
    <cellStyle name="Normal" xfId="0" builtinId="0"/>
    <cellStyle name="Normal 2" xfId="3" xr:uid="{00000000-0005-0000-0000-000003000000}"/>
    <cellStyle name="Normal_FASES" xfId="4" xr:uid="{00000000-0005-0000-0000-00000400000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26297284/Downloads/archivos_para_consolidar/Muestra%20ideal%20Luis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026297284/Downloads/archivos_para_consolidar/Muestra%20ideal%20Christi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muestra"/>
      <sheetName val="Directorio muestra"/>
      <sheetName val="Hoja1"/>
      <sheetName val="Tabla Municipios"/>
    </sheetNames>
    <sheetDataSet>
      <sheetData sheetId="0"/>
      <sheetData sheetId="1"/>
      <sheetData sheetId="2"/>
      <sheetData sheetId="3">
        <row r="2">
          <cell r="C2">
            <v>91263</v>
          </cell>
          <cell r="D2" t="str">
            <v>EL ENCANTO</v>
          </cell>
        </row>
        <row r="3">
          <cell r="C3">
            <v>91405</v>
          </cell>
          <cell r="D3" t="str">
            <v>LA CHORRERA</v>
          </cell>
        </row>
        <row r="4">
          <cell r="C4">
            <v>91407</v>
          </cell>
          <cell r="D4" t="str">
            <v>LA PEDRERA</v>
          </cell>
        </row>
        <row r="5">
          <cell r="C5">
            <v>91430</v>
          </cell>
          <cell r="D5" t="str">
            <v>LA VICTORIA</v>
          </cell>
        </row>
        <row r="6">
          <cell r="C6">
            <v>91001</v>
          </cell>
          <cell r="D6" t="str">
            <v>LETICIA</v>
          </cell>
        </row>
        <row r="7">
          <cell r="C7">
            <v>91460</v>
          </cell>
          <cell r="D7" t="str">
            <v>MIRITI - PARANÁ</v>
          </cell>
        </row>
        <row r="8">
          <cell r="C8">
            <v>91530</v>
          </cell>
          <cell r="D8" t="str">
            <v>PUERTO ALEGRIA</v>
          </cell>
        </row>
        <row r="9">
          <cell r="C9">
            <v>91536</v>
          </cell>
          <cell r="D9" t="str">
            <v>PUERTO ARICA</v>
          </cell>
        </row>
        <row r="10">
          <cell r="C10">
            <v>91540</v>
          </cell>
          <cell r="D10" t="str">
            <v>PUERTO NARIÑO</v>
          </cell>
        </row>
        <row r="11">
          <cell r="C11">
            <v>91669</v>
          </cell>
          <cell r="D11" t="str">
            <v>PUERTO SANTANDER</v>
          </cell>
        </row>
        <row r="12">
          <cell r="C12">
            <v>91798</v>
          </cell>
          <cell r="D12" t="str">
            <v>TARAPACÁ</v>
          </cell>
        </row>
        <row r="14">
          <cell r="C14">
            <v>5120</v>
          </cell>
          <cell r="D14" t="str">
            <v>CÁCERES</v>
          </cell>
        </row>
        <row r="15">
          <cell r="C15">
            <v>5154</v>
          </cell>
          <cell r="D15" t="str">
            <v>CAUCASIA</v>
          </cell>
        </row>
        <row r="16">
          <cell r="C16">
            <v>5250</v>
          </cell>
          <cell r="D16" t="str">
            <v>EL BAGRE</v>
          </cell>
        </row>
        <row r="17">
          <cell r="C17">
            <v>5495</v>
          </cell>
          <cell r="D17" t="str">
            <v>NECHÍ</v>
          </cell>
        </row>
        <row r="18">
          <cell r="C18">
            <v>5790</v>
          </cell>
          <cell r="D18" t="str">
            <v>TARAZÁ</v>
          </cell>
        </row>
        <row r="19">
          <cell r="C19">
            <v>5895</v>
          </cell>
          <cell r="D19" t="str">
            <v>ZARAGOZA</v>
          </cell>
        </row>
        <row r="20">
          <cell r="C20">
            <v>5142</v>
          </cell>
          <cell r="D20" t="str">
            <v>CARACOLÍ</v>
          </cell>
        </row>
        <row r="21">
          <cell r="C21">
            <v>5425</v>
          </cell>
          <cell r="D21" t="str">
            <v>MACEO</v>
          </cell>
        </row>
        <row r="22">
          <cell r="C22">
            <v>5579</v>
          </cell>
          <cell r="D22" t="str">
            <v>PUERTO BERRiO</v>
          </cell>
        </row>
        <row r="23">
          <cell r="C23">
            <v>5585</v>
          </cell>
          <cell r="D23" t="str">
            <v>PUERTO NARE</v>
          </cell>
        </row>
        <row r="24">
          <cell r="C24">
            <v>5591</v>
          </cell>
          <cell r="D24" t="str">
            <v>PUERTO TRIUNFO</v>
          </cell>
        </row>
        <row r="25">
          <cell r="C25">
            <v>5893</v>
          </cell>
          <cell r="D25" t="str">
            <v>YONDÓ</v>
          </cell>
        </row>
        <row r="26">
          <cell r="C26">
            <v>5031</v>
          </cell>
          <cell r="D26" t="str">
            <v>AMALFI</v>
          </cell>
        </row>
        <row r="27">
          <cell r="C27">
            <v>5040</v>
          </cell>
          <cell r="D27" t="str">
            <v>ANORÍ</v>
          </cell>
        </row>
        <row r="28">
          <cell r="C28">
            <v>5190</v>
          </cell>
          <cell r="D28" t="str">
            <v>CISNEROS</v>
          </cell>
        </row>
        <row r="29">
          <cell r="C29">
            <v>5604</v>
          </cell>
          <cell r="D29" t="str">
            <v>REMEDIOS</v>
          </cell>
        </row>
        <row r="30">
          <cell r="C30">
            <v>5670</v>
          </cell>
          <cell r="D30" t="str">
            <v>SAN ROQUE</v>
          </cell>
        </row>
        <row r="31">
          <cell r="C31">
            <v>5690</v>
          </cell>
          <cell r="D31" t="str">
            <v>SANTO DOMINGO</v>
          </cell>
        </row>
        <row r="32">
          <cell r="C32">
            <v>5736</v>
          </cell>
          <cell r="D32" t="str">
            <v>SEGOVIA</v>
          </cell>
        </row>
        <row r="33">
          <cell r="C33">
            <v>5858</v>
          </cell>
          <cell r="D33" t="str">
            <v>VEGACHÍ</v>
          </cell>
        </row>
        <row r="34">
          <cell r="C34">
            <v>5885</v>
          </cell>
          <cell r="D34" t="str">
            <v>YALÍ</v>
          </cell>
        </row>
        <row r="35">
          <cell r="C35">
            <v>5890</v>
          </cell>
          <cell r="D35" t="str">
            <v>YOLOMBÓ</v>
          </cell>
        </row>
        <row r="36">
          <cell r="C36">
            <v>5038</v>
          </cell>
          <cell r="D36" t="str">
            <v>ANGOSTURA</v>
          </cell>
        </row>
        <row r="37">
          <cell r="C37">
            <v>5086</v>
          </cell>
          <cell r="D37" t="str">
            <v>BELMIRA</v>
          </cell>
        </row>
        <row r="38">
          <cell r="C38">
            <v>5107</v>
          </cell>
          <cell r="D38" t="str">
            <v>BRICEÑO</v>
          </cell>
        </row>
        <row r="39">
          <cell r="C39">
            <v>5134</v>
          </cell>
          <cell r="D39" t="str">
            <v>CAMPAMENTO</v>
          </cell>
        </row>
        <row r="40">
          <cell r="C40">
            <v>5150</v>
          </cell>
          <cell r="D40" t="str">
            <v>CAROLINA</v>
          </cell>
        </row>
        <row r="41">
          <cell r="C41">
            <v>5237</v>
          </cell>
          <cell r="D41" t="str">
            <v>DON MATiAS</v>
          </cell>
        </row>
        <row r="42">
          <cell r="C42">
            <v>5264</v>
          </cell>
          <cell r="D42" t="str">
            <v>ENTRERRIOS</v>
          </cell>
        </row>
        <row r="43">
          <cell r="C43">
            <v>5310</v>
          </cell>
          <cell r="D43" t="str">
            <v>GÓMEZ PLATA</v>
          </cell>
        </row>
        <row r="44">
          <cell r="C44">
            <v>5315</v>
          </cell>
          <cell r="D44" t="str">
            <v>GUADALUPE</v>
          </cell>
        </row>
        <row r="45">
          <cell r="C45">
            <v>5361</v>
          </cell>
          <cell r="D45" t="str">
            <v>ITUANGO</v>
          </cell>
        </row>
        <row r="46">
          <cell r="C46">
            <v>5647</v>
          </cell>
          <cell r="D46" t="str">
            <v>SAN ANDRÉS</v>
          </cell>
        </row>
        <row r="47">
          <cell r="C47">
            <v>5658</v>
          </cell>
          <cell r="D47" t="str">
            <v>SAN JOSÉ DE LA MONTAÑA</v>
          </cell>
        </row>
        <row r="48">
          <cell r="C48">
            <v>5664</v>
          </cell>
          <cell r="D48" t="str">
            <v>SAN PEDRO</v>
          </cell>
        </row>
        <row r="49">
          <cell r="C49">
            <v>5686</v>
          </cell>
          <cell r="D49" t="str">
            <v>SANTA ROSA de osos</v>
          </cell>
        </row>
        <row r="50">
          <cell r="C50">
            <v>5819</v>
          </cell>
          <cell r="D50" t="str">
            <v>TOLEDO</v>
          </cell>
        </row>
        <row r="51">
          <cell r="C51">
            <v>5854</v>
          </cell>
          <cell r="D51" t="str">
            <v>VALDIVIA</v>
          </cell>
        </row>
        <row r="52">
          <cell r="C52">
            <v>5887</v>
          </cell>
          <cell r="D52" t="str">
            <v>YARUMAL</v>
          </cell>
        </row>
        <row r="53">
          <cell r="C53">
            <v>5004</v>
          </cell>
          <cell r="D53" t="str">
            <v>ABRIAQUÍ</v>
          </cell>
        </row>
        <row r="54">
          <cell r="C54">
            <v>5044</v>
          </cell>
          <cell r="D54" t="str">
            <v>ANZA</v>
          </cell>
        </row>
        <row r="55">
          <cell r="C55">
            <v>5059</v>
          </cell>
          <cell r="D55" t="str">
            <v>ARMENIA</v>
          </cell>
        </row>
        <row r="56">
          <cell r="C56">
            <v>5113</v>
          </cell>
          <cell r="D56" t="str">
            <v>BURITICÁ</v>
          </cell>
        </row>
        <row r="57">
          <cell r="C57">
            <v>5138</v>
          </cell>
          <cell r="D57" t="str">
            <v>CAÑASGORDAS</v>
          </cell>
        </row>
        <row r="58">
          <cell r="C58">
            <v>5234</v>
          </cell>
          <cell r="D58" t="str">
            <v>DABEIBA</v>
          </cell>
        </row>
        <row r="59">
          <cell r="C59">
            <v>5240</v>
          </cell>
          <cell r="D59" t="str">
            <v>EBÉJICO</v>
          </cell>
        </row>
        <row r="60">
          <cell r="C60">
            <v>5284</v>
          </cell>
          <cell r="D60" t="str">
            <v>FRONTINO</v>
          </cell>
        </row>
        <row r="61">
          <cell r="C61">
            <v>5306</v>
          </cell>
          <cell r="D61" t="str">
            <v>GIRALDO</v>
          </cell>
        </row>
        <row r="62">
          <cell r="C62">
            <v>5347</v>
          </cell>
          <cell r="D62" t="str">
            <v>HELICONIA</v>
          </cell>
        </row>
        <row r="63">
          <cell r="C63">
            <v>5411</v>
          </cell>
          <cell r="D63" t="str">
            <v>LIBORINA</v>
          </cell>
        </row>
        <row r="64">
          <cell r="C64">
            <v>5501</v>
          </cell>
          <cell r="D64" t="str">
            <v>OLAYA</v>
          </cell>
        </row>
        <row r="65">
          <cell r="C65">
            <v>5543</v>
          </cell>
          <cell r="D65" t="str">
            <v>PEQUE</v>
          </cell>
        </row>
        <row r="66">
          <cell r="C66">
            <v>5628</v>
          </cell>
          <cell r="D66" t="str">
            <v>SABANALARGA</v>
          </cell>
        </row>
        <row r="67">
          <cell r="C67">
            <v>5656</v>
          </cell>
          <cell r="D67" t="str">
            <v>SAN JERÓNIMO</v>
          </cell>
        </row>
        <row r="68">
          <cell r="C68">
            <v>5042</v>
          </cell>
          <cell r="D68" t="str">
            <v>SANTAFÉ DE ANTIOQUIA</v>
          </cell>
        </row>
        <row r="69">
          <cell r="C69">
            <v>5761</v>
          </cell>
          <cell r="D69" t="str">
            <v>SOPETRaN</v>
          </cell>
        </row>
        <row r="70">
          <cell r="C70">
            <v>5842</v>
          </cell>
          <cell r="D70" t="str">
            <v>URAMITA</v>
          </cell>
        </row>
        <row r="71">
          <cell r="C71">
            <v>5002</v>
          </cell>
          <cell r="D71" t="str">
            <v>ABEJORRAL</v>
          </cell>
        </row>
        <row r="72">
          <cell r="C72">
            <v>5021</v>
          </cell>
          <cell r="D72" t="str">
            <v>ALEJANDRÍA</v>
          </cell>
        </row>
        <row r="73">
          <cell r="C73">
            <v>5055</v>
          </cell>
          <cell r="D73" t="str">
            <v>ARGELIA</v>
          </cell>
        </row>
        <row r="74">
          <cell r="C74">
            <v>5148</v>
          </cell>
          <cell r="D74" t="str">
            <v>CARMEN DE VIBORAL</v>
          </cell>
        </row>
        <row r="75">
          <cell r="C75">
            <v>5197</v>
          </cell>
          <cell r="D75" t="str">
            <v>COCORNÁ</v>
          </cell>
        </row>
        <row r="76">
          <cell r="C76">
            <v>5206</v>
          </cell>
          <cell r="D76" t="str">
            <v>CONCEPCIÓN</v>
          </cell>
        </row>
        <row r="77">
          <cell r="C77">
            <v>5313</v>
          </cell>
          <cell r="D77" t="str">
            <v>GRANADA</v>
          </cell>
        </row>
        <row r="78">
          <cell r="C78">
            <v>5318</v>
          </cell>
          <cell r="D78" t="str">
            <v>GUARNE</v>
          </cell>
        </row>
        <row r="79">
          <cell r="C79">
            <v>5321</v>
          </cell>
          <cell r="D79" t="str">
            <v>GUATAPE</v>
          </cell>
        </row>
        <row r="80">
          <cell r="C80">
            <v>5376</v>
          </cell>
          <cell r="D80" t="str">
            <v>LA CEJA</v>
          </cell>
        </row>
        <row r="81">
          <cell r="C81">
            <v>5400</v>
          </cell>
          <cell r="D81" t="str">
            <v>LA UNIÓN</v>
          </cell>
        </row>
        <row r="82">
          <cell r="C82">
            <v>5440</v>
          </cell>
          <cell r="D82" t="str">
            <v>MARINILLA</v>
          </cell>
        </row>
        <row r="83">
          <cell r="C83">
            <v>5483</v>
          </cell>
          <cell r="D83" t="str">
            <v>NARIÑO</v>
          </cell>
        </row>
        <row r="84">
          <cell r="C84">
            <v>5541</v>
          </cell>
          <cell r="D84" t="str">
            <v>PEÑOL</v>
          </cell>
        </row>
        <row r="85">
          <cell r="C85">
            <v>5607</v>
          </cell>
          <cell r="D85" t="str">
            <v>RETIRO</v>
          </cell>
        </row>
        <row r="86">
          <cell r="C86">
            <v>5615</v>
          </cell>
          <cell r="D86" t="str">
            <v>RIONEGRO</v>
          </cell>
        </row>
        <row r="87">
          <cell r="C87">
            <v>5649</v>
          </cell>
          <cell r="D87" t="str">
            <v>SAN CARLOS</v>
          </cell>
        </row>
        <row r="88">
          <cell r="C88">
            <v>5652</v>
          </cell>
          <cell r="D88" t="str">
            <v>SAN FRANCISCO</v>
          </cell>
        </row>
        <row r="89">
          <cell r="C89">
            <v>5660</v>
          </cell>
          <cell r="D89" t="str">
            <v>SAN LUIS</v>
          </cell>
        </row>
        <row r="90">
          <cell r="C90">
            <v>5667</v>
          </cell>
          <cell r="D90" t="str">
            <v>SAN RAFAEL</v>
          </cell>
        </row>
        <row r="91">
          <cell r="C91">
            <v>5674</v>
          </cell>
          <cell r="D91" t="str">
            <v>SAN VICENTE</v>
          </cell>
        </row>
        <row r="92">
          <cell r="C92">
            <v>5697</v>
          </cell>
          <cell r="D92" t="str">
            <v>SANTUARIO</v>
          </cell>
        </row>
        <row r="93">
          <cell r="C93">
            <v>5756</v>
          </cell>
          <cell r="D93" t="str">
            <v>SONSON</v>
          </cell>
        </row>
        <row r="94">
          <cell r="C94">
            <v>5030</v>
          </cell>
          <cell r="D94" t="str">
            <v>AMAGa</v>
          </cell>
        </row>
        <row r="95">
          <cell r="C95">
            <v>5034</v>
          </cell>
          <cell r="D95" t="str">
            <v>ANDES</v>
          </cell>
        </row>
        <row r="96">
          <cell r="C96">
            <v>5036</v>
          </cell>
          <cell r="D96" t="str">
            <v>ANGELOPOLIS</v>
          </cell>
        </row>
        <row r="97">
          <cell r="C97">
            <v>5091</v>
          </cell>
          <cell r="D97" t="str">
            <v>BETANIA</v>
          </cell>
        </row>
        <row r="98">
          <cell r="C98">
            <v>5093</v>
          </cell>
          <cell r="D98" t="str">
            <v>BETULIA</v>
          </cell>
        </row>
        <row r="99">
          <cell r="C99">
            <v>5125</v>
          </cell>
          <cell r="D99" t="str">
            <v>CAICEDO</v>
          </cell>
        </row>
        <row r="100">
          <cell r="C100">
            <v>5145</v>
          </cell>
          <cell r="D100" t="str">
            <v>CARAMANTA</v>
          </cell>
        </row>
        <row r="101">
          <cell r="C101">
            <v>5101</v>
          </cell>
          <cell r="D101" t="str">
            <v>CIUDAD BOLÍVAR</v>
          </cell>
        </row>
        <row r="102">
          <cell r="C102">
            <v>5209</v>
          </cell>
          <cell r="D102" t="str">
            <v>CONCORDIA</v>
          </cell>
        </row>
        <row r="103">
          <cell r="C103">
            <v>5282</v>
          </cell>
          <cell r="D103" t="str">
            <v>FREDONIA</v>
          </cell>
        </row>
        <row r="104">
          <cell r="C104">
            <v>5353</v>
          </cell>
          <cell r="D104" t="str">
            <v>HISPANIA</v>
          </cell>
        </row>
        <row r="105">
          <cell r="C105">
            <v>5364</v>
          </cell>
          <cell r="D105" t="str">
            <v>JARDÍN</v>
          </cell>
        </row>
        <row r="106">
          <cell r="C106">
            <v>5368</v>
          </cell>
          <cell r="D106" t="str">
            <v>JERICÓ</v>
          </cell>
        </row>
        <row r="107">
          <cell r="C107">
            <v>5390</v>
          </cell>
          <cell r="D107" t="str">
            <v>LA PINTADA</v>
          </cell>
        </row>
        <row r="108">
          <cell r="C108">
            <v>5467</v>
          </cell>
          <cell r="D108" t="str">
            <v>MONTEBELLO</v>
          </cell>
        </row>
        <row r="109">
          <cell r="C109">
            <v>5576</v>
          </cell>
          <cell r="D109" t="str">
            <v>PUEBLORRICO</v>
          </cell>
        </row>
        <row r="110">
          <cell r="C110">
            <v>5642</v>
          </cell>
          <cell r="D110" t="str">
            <v>SALGAR</v>
          </cell>
        </row>
        <row r="111">
          <cell r="C111">
            <v>5679</v>
          </cell>
          <cell r="D111" t="str">
            <v>SANTA BaRBARA</v>
          </cell>
        </row>
        <row r="112">
          <cell r="C112">
            <v>5789</v>
          </cell>
          <cell r="D112" t="str">
            <v>TÁMESIS</v>
          </cell>
        </row>
        <row r="113">
          <cell r="C113">
            <v>5792</v>
          </cell>
          <cell r="D113" t="str">
            <v>TARSO</v>
          </cell>
        </row>
        <row r="114">
          <cell r="C114">
            <v>5809</v>
          </cell>
          <cell r="D114" t="str">
            <v>TITIRIBÍ</v>
          </cell>
        </row>
        <row r="115">
          <cell r="C115">
            <v>5847</v>
          </cell>
          <cell r="D115" t="str">
            <v>URRAO</v>
          </cell>
        </row>
        <row r="116">
          <cell r="C116">
            <v>5856</v>
          </cell>
          <cell r="D116" t="str">
            <v>VALPARAISO</v>
          </cell>
        </row>
        <row r="117">
          <cell r="C117">
            <v>5861</v>
          </cell>
          <cell r="D117" t="str">
            <v>VENECIA</v>
          </cell>
        </row>
        <row r="118">
          <cell r="C118">
            <v>5045</v>
          </cell>
          <cell r="D118" t="str">
            <v>APARTADÓ</v>
          </cell>
        </row>
        <row r="119">
          <cell r="C119">
            <v>5051</v>
          </cell>
          <cell r="D119" t="str">
            <v>ARBOLETES</v>
          </cell>
        </row>
        <row r="120">
          <cell r="C120">
            <v>5147</v>
          </cell>
          <cell r="D120" t="str">
            <v>CAREPA</v>
          </cell>
        </row>
        <row r="121">
          <cell r="C121">
            <v>5172</v>
          </cell>
          <cell r="D121" t="str">
            <v>CHIGORODÓ</v>
          </cell>
        </row>
        <row r="122">
          <cell r="C122">
            <v>5475</v>
          </cell>
          <cell r="D122" t="str">
            <v>MURINDÓ</v>
          </cell>
        </row>
        <row r="123">
          <cell r="C123">
            <v>5480</v>
          </cell>
          <cell r="D123" t="str">
            <v>MUTATA</v>
          </cell>
        </row>
        <row r="124">
          <cell r="C124">
            <v>5490</v>
          </cell>
          <cell r="D124" t="str">
            <v>NECOCLÍ</v>
          </cell>
        </row>
        <row r="125">
          <cell r="C125">
            <v>5659</v>
          </cell>
          <cell r="D125" t="str">
            <v>SAN JUAN DE URABA</v>
          </cell>
        </row>
        <row r="126">
          <cell r="C126">
            <v>5665</v>
          </cell>
          <cell r="D126" t="str">
            <v>SAN PEDRO DE URABA</v>
          </cell>
        </row>
        <row r="127">
          <cell r="C127">
            <v>5837</v>
          </cell>
          <cell r="D127" t="str">
            <v>TURBO</v>
          </cell>
        </row>
        <row r="128">
          <cell r="C128">
            <v>5873</v>
          </cell>
          <cell r="D128" t="str">
            <v>VIGÍA DEL FUERTE</v>
          </cell>
        </row>
        <row r="129">
          <cell r="C129">
            <v>5079</v>
          </cell>
          <cell r="D129" t="str">
            <v>BARBOSA</v>
          </cell>
        </row>
        <row r="130">
          <cell r="C130">
            <v>5088</v>
          </cell>
          <cell r="D130" t="str">
            <v>BELLO</v>
          </cell>
        </row>
        <row r="131">
          <cell r="C131">
            <v>5129</v>
          </cell>
          <cell r="D131" t="str">
            <v>CALDAS</v>
          </cell>
        </row>
        <row r="132">
          <cell r="C132">
            <v>5212</v>
          </cell>
          <cell r="D132" t="str">
            <v>COPACABANA</v>
          </cell>
        </row>
        <row r="133">
          <cell r="C133">
            <v>5266</v>
          </cell>
          <cell r="D133" t="str">
            <v>ENVIGADO</v>
          </cell>
        </row>
        <row r="134">
          <cell r="C134">
            <v>5308</v>
          </cell>
          <cell r="D134" t="str">
            <v>GIRARDOTA</v>
          </cell>
        </row>
        <row r="135">
          <cell r="C135">
            <v>5360</v>
          </cell>
          <cell r="D135" t="str">
            <v>ITAGUI</v>
          </cell>
        </row>
        <row r="136">
          <cell r="C136">
            <v>5380</v>
          </cell>
          <cell r="D136" t="str">
            <v>LA ESTRELLA</v>
          </cell>
        </row>
        <row r="137">
          <cell r="C137">
            <v>5001</v>
          </cell>
          <cell r="D137" t="str">
            <v>MEDELLÍN</v>
          </cell>
        </row>
        <row r="138">
          <cell r="C138">
            <v>5631</v>
          </cell>
          <cell r="D138" t="str">
            <v>SABANETA</v>
          </cell>
        </row>
        <row r="140">
          <cell r="C140">
            <v>81001</v>
          </cell>
          <cell r="D140" t="str">
            <v>ARAUCA</v>
          </cell>
        </row>
        <row r="141">
          <cell r="C141">
            <v>81065</v>
          </cell>
          <cell r="D141" t="str">
            <v>ARAUQUITA</v>
          </cell>
        </row>
        <row r="142">
          <cell r="C142">
            <v>81220</v>
          </cell>
          <cell r="D142" t="str">
            <v>CRAVO NORTE</v>
          </cell>
        </row>
        <row r="143">
          <cell r="C143">
            <v>81300</v>
          </cell>
          <cell r="D143" t="str">
            <v>FORTUL</v>
          </cell>
        </row>
        <row r="144">
          <cell r="C144">
            <v>81591</v>
          </cell>
          <cell r="D144" t="str">
            <v>PUERTO RONDÓN</v>
          </cell>
        </row>
        <row r="145">
          <cell r="C145">
            <v>81736</v>
          </cell>
          <cell r="D145" t="str">
            <v>SARAVENA</v>
          </cell>
        </row>
        <row r="146">
          <cell r="C146">
            <v>81794</v>
          </cell>
          <cell r="D146" t="str">
            <v>TAME</v>
          </cell>
        </row>
        <row r="148">
          <cell r="C148">
            <v>88564</v>
          </cell>
          <cell r="D148" t="str">
            <v>PROVIDENCIA Y SANTA CATALINA</v>
          </cell>
        </row>
        <row r="149">
          <cell r="C149">
            <v>88001</v>
          </cell>
          <cell r="D149" t="str">
            <v>SAN ANDReS</v>
          </cell>
        </row>
        <row r="151">
          <cell r="C151">
            <v>8001</v>
          </cell>
          <cell r="D151" t="str">
            <v>BARRANQUILLA</v>
          </cell>
        </row>
        <row r="152">
          <cell r="C152">
            <v>8296</v>
          </cell>
          <cell r="D152" t="str">
            <v>GALAPA</v>
          </cell>
        </row>
        <row r="153">
          <cell r="C153">
            <v>8433</v>
          </cell>
          <cell r="D153" t="str">
            <v>MALAMBO</v>
          </cell>
        </row>
        <row r="154">
          <cell r="C154">
            <v>8573</v>
          </cell>
          <cell r="D154" t="str">
            <v>PUERTO COLOMBIA</v>
          </cell>
        </row>
        <row r="155">
          <cell r="C155">
            <v>8758</v>
          </cell>
          <cell r="D155" t="str">
            <v>SOLEDAD</v>
          </cell>
        </row>
        <row r="156">
          <cell r="C156">
            <v>8137</v>
          </cell>
          <cell r="D156" t="str">
            <v>CAMPO DE LA CRUZ</v>
          </cell>
        </row>
        <row r="157">
          <cell r="C157">
            <v>8141</v>
          </cell>
          <cell r="D157" t="str">
            <v>CANDELARIA</v>
          </cell>
        </row>
        <row r="158">
          <cell r="C158">
            <v>8421</v>
          </cell>
          <cell r="D158" t="str">
            <v>LURUACO</v>
          </cell>
        </row>
        <row r="159">
          <cell r="C159">
            <v>8436</v>
          </cell>
          <cell r="D159" t="str">
            <v>MANATi</v>
          </cell>
        </row>
        <row r="160">
          <cell r="C160">
            <v>8606</v>
          </cell>
          <cell r="D160" t="str">
            <v>REPELON</v>
          </cell>
        </row>
        <row r="161">
          <cell r="C161">
            <v>8675</v>
          </cell>
          <cell r="D161" t="str">
            <v>SANTA LUCiA</v>
          </cell>
        </row>
        <row r="162">
          <cell r="C162">
            <v>8770</v>
          </cell>
          <cell r="D162" t="str">
            <v>SUAN</v>
          </cell>
        </row>
        <row r="163">
          <cell r="C163">
            <v>8078</v>
          </cell>
          <cell r="D163" t="str">
            <v>BARANOA</v>
          </cell>
        </row>
        <row r="164">
          <cell r="C164">
            <v>8520</v>
          </cell>
          <cell r="D164" t="str">
            <v>PALMAR DE VARELA</v>
          </cell>
        </row>
        <row r="165">
          <cell r="C165">
            <v>8558</v>
          </cell>
          <cell r="D165" t="str">
            <v>POLONUEVO</v>
          </cell>
        </row>
        <row r="166">
          <cell r="C166">
            <v>8560</v>
          </cell>
          <cell r="D166" t="str">
            <v>PONEDERA</v>
          </cell>
        </row>
        <row r="167">
          <cell r="C167">
            <v>8634</v>
          </cell>
          <cell r="D167" t="str">
            <v>Sabanagrande</v>
          </cell>
        </row>
        <row r="168">
          <cell r="C168">
            <v>8638</v>
          </cell>
          <cell r="D168" t="str">
            <v>SABANALARGA</v>
          </cell>
        </row>
        <row r="169">
          <cell r="C169">
            <v>8685</v>
          </cell>
          <cell r="D169" t="str">
            <v>Santo Tomas</v>
          </cell>
        </row>
        <row r="170">
          <cell r="C170">
            <v>8372</v>
          </cell>
          <cell r="D170" t="str">
            <v>JUAN DE ACOSTA</v>
          </cell>
        </row>
        <row r="171">
          <cell r="C171">
            <v>8549</v>
          </cell>
          <cell r="D171" t="str">
            <v>PIOJÓ</v>
          </cell>
        </row>
        <row r="172">
          <cell r="C172">
            <v>8832</v>
          </cell>
          <cell r="D172" t="str">
            <v>TUBARA</v>
          </cell>
        </row>
        <row r="173">
          <cell r="C173">
            <v>8849</v>
          </cell>
          <cell r="D173" t="str">
            <v>USIACURi</v>
          </cell>
        </row>
        <row r="175">
          <cell r="C175">
            <v>11001</v>
          </cell>
          <cell r="D175" t="str">
            <v>BOGOTA D.C.</v>
          </cell>
        </row>
        <row r="177">
          <cell r="C177">
            <v>13188</v>
          </cell>
          <cell r="D177" t="str">
            <v>CICUCO</v>
          </cell>
        </row>
        <row r="178">
          <cell r="C178">
            <v>13300</v>
          </cell>
          <cell r="D178" t="str">
            <v>HATILLO DE LOBA</v>
          </cell>
        </row>
        <row r="179">
          <cell r="C179">
            <v>13440</v>
          </cell>
          <cell r="D179" t="str">
            <v>MARGARITA</v>
          </cell>
        </row>
        <row r="180">
          <cell r="C180">
            <v>13468</v>
          </cell>
          <cell r="D180" t="str">
            <v>MOMPÓS</v>
          </cell>
        </row>
        <row r="181">
          <cell r="C181">
            <v>13650</v>
          </cell>
          <cell r="D181" t="str">
            <v>SAN FERNANDO</v>
          </cell>
        </row>
        <row r="182">
          <cell r="C182">
            <v>13780</v>
          </cell>
          <cell r="D182" t="str">
            <v>TALAIGUA NUEVO</v>
          </cell>
        </row>
        <row r="183">
          <cell r="C183">
            <v>13052</v>
          </cell>
          <cell r="D183" t="str">
            <v>ARJONA</v>
          </cell>
        </row>
        <row r="184">
          <cell r="C184">
            <v>13062</v>
          </cell>
          <cell r="D184" t="str">
            <v>ARROYOHONDO</v>
          </cell>
        </row>
        <row r="185">
          <cell r="C185">
            <v>13140</v>
          </cell>
          <cell r="D185" t="str">
            <v>CALAMAR</v>
          </cell>
        </row>
        <row r="186">
          <cell r="C186">
            <v>13001</v>
          </cell>
          <cell r="D186" t="str">
            <v>CARTAGENA</v>
          </cell>
        </row>
        <row r="187">
          <cell r="C187">
            <v>13222</v>
          </cell>
          <cell r="D187" t="str">
            <v>CLEMENCIA</v>
          </cell>
        </row>
        <row r="188">
          <cell r="C188">
            <v>13433</v>
          </cell>
          <cell r="D188" t="str">
            <v>MAHATES</v>
          </cell>
        </row>
        <row r="189">
          <cell r="C189">
            <v>13620</v>
          </cell>
          <cell r="D189" t="str">
            <v>SAN CRISTOBAL</v>
          </cell>
        </row>
        <row r="190">
          <cell r="C190">
            <v>13647</v>
          </cell>
          <cell r="D190" t="str">
            <v>SAN ESTANISLAO</v>
          </cell>
        </row>
        <row r="191">
          <cell r="C191">
            <v>13673</v>
          </cell>
          <cell r="D191" t="str">
            <v>SANTA CATALINA</v>
          </cell>
        </row>
        <row r="192">
          <cell r="C192">
            <v>13683</v>
          </cell>
          <cell r="D192" t="str">
            <v>SANTA ROSA DE LIMA</v>
          </cell>
        </row>
        <row r="193">
          <cell r="C193">
            <v>13760</v>
          </cell>
          <cell r="D193" t="str">
            <v>SOPLAVIENTO</v>
          </cell>
        </row>
        <row r="194">
          <cell r="C194">
            <v>13836</v>
          </cell>
          <cell r="D194" t="str">
            <v>TURBACO</v>
          </cell>
        </row>
        <row r="195">
          <cell r="C195">
            <v>13838</v>
          </cell>
          <cell r="D195" t="str">
            <v>TURBANA</v>
          </cell>
        </row>
        <row r="196">
          <cell r="C196">
            <v>13873</v>
          </cell>
          <cell r="D196" t="str">
            <v>VILLANUEVA</v>
          </cell>
        </row>
        <row r="197">
          <cell r="C197">
            <v>13030</v>
          </cell>
          <cell r="D197" t="str">
            <v>ALTOS DEL ROSARIO</v>
          </cell>
        </row>
        <row r="198">
          <cell r="C198">
            <v>13074</v>
          </cell>
          <cell r="D198" t="str">
            <v>BARRANCO DE LOBA</v>
          </cell>
        </row>
        <row r="199">
          <cell r="C199">
            <v>13268</v>
          </cell>
          <cell r="D199" t="str">
            <v>EL PEÑON</v>
          </cell>
        </row>
        <row r="200">
          <cell r="C200">
            <v>13580</v>
          </cell>
          <cell r="D200" t="str">
            <v>REGIDOR</v>
          </cell>
        </row>
        <row r="201">
          <cell r="C201">
            <v>13600</v>
          </cell>
          <cell r="D201" t="str">
            <v>RÍO VIEJO</v>
          </cell>
        </row>
        <row r="202">
          <cell r="C202">
            <v>13667</v>
          </cell>
          <cell r="D202" t="str">
            <v>SAN MARTIN DE LOBA</v>
          </cell>
        </row>
        <row r="203">
          <cell r="C203">
            <v>13042</v>
          </cell>
          <cell r="D203" t="str">
            <v>ARENAL</v>
          </cell>
        </row>
        <row r="204">
          <cell r="C204">
            <v>13160</v>
          </cell>
          <cell r="D204" t="str">
            <v>CANTAGALLO</v>
          </cell>
        </row>
        <row r="205">
          <cell r="C205">
            <v>13473</v>
          </cell>
          <cell r="D205" t="str">
            <v>MORALES</v>
          </cell>
        </row>
        <row r="206">
          <cell r="C206">
            <v>13670</v>
          </cell>
          <cell r="D206" t="str">
            <v>SAN PABLO</v>
          </cell>
        </row>
        <row r="207">
          <cell r="C207">
            <v>13688</v>
          </cell>
          <cell r="D207" t="str">
            <v>SANTA ROSA DEL SUR</v>
          </cell>
        </row>
        <row r="208">
          <cell r="C208">
            <v>13744</v>
          </cell>
          <cell r="D208" t="str">
            <v>SIMITÍ</v>
          </cell>
        </row>
        <row r="209">
          <cell r="C209">
            <v>13006</v>
          </cell>
          <cell r="D209" t="str">
            <v>ACHÍ</v>
          </cell>
        </row>
        <row r="210">
          <cell r="C210">
            <v>13430</v>
          </cell>
          <cell r="D210" t="str">
            <v>MAGANGUÉ</v>
          </cell>
        </row>
        <row r="211">
          <cell r="C211">
            <v>13458</v>
          </cell>
          <cell r="D211" t="str">
            <v>MONTECRISTO</v>
          </cell>
        </row>
        <row r="212">
          <cell r="C212">
            <v>13549</v>
          </cell>
          <cell r="D212" t="str">
            <v>PINILLOS</v>
          </cell>
        </row>
        <row r="213">
          <cell r="C213">
            <v>13655</v>
          </cell>
          <cell r="D213" t="str">
            <v>SAN JACINTO DEL CAUCA</v>
          </cell>
        </row>
        <row r="214">
          <cell r="C214">
            <v>13810</v>
          </cell>
          <cell r="D214" t="str">
            <v>TIQUISIO</v>
          </cell>
        </row>
        <row r="215">
          <cell r="C215">
            <v>13244</v>
          </cell>
          <cell r="D215" t="str">
            <v>CARMEN DE BOLÍVAR</v>
          </cell>
        </row>
        <row r="216">
          <cell r="C216">
            <v>13212</v>
          </cell>
          <cell r="D216" t="str">
            <v>CÓRDOBA</v>
          </cell>
        </row>
        <row r="217">
          <cell r="C217">
            <v>13248</v>
          </cell>
          <cell r="D217" t="str">
            <v>EL GUAMO</v>
          </cell>
        </row>
        <row r="218">
          <cell r="C218">
            <v>13442</v>
          </cell>
          <cell r="D218" t="str">
            <v>MARÍA LA BAJA</v>
          </cell>
        </row>
        <row r="219">
          <cell r="C219">
            <v>13654</v>
          </cell>
          <cell r="D219" t="str">
            <v>SAN JACINTO</v>
          </cell>
        </row>
        <row r="220">
          <cell r="C220">
            <v>13657</v>
          </cell>
          <cell r="D220" t="str">
            <v>SAN JUAN NEPOMUCENO</v>
          </cell>
        </row>
        <row r="221">
          <cell r="C221">
            <v>13894</v>
          </cell>
          <cell r="D221" t="str">
            <v>ZAMBRANO</v>
          </cell>
        </row>
        <row r="223">
          <cell r="C223">
            <v>15232</v>
          </cell>
          <cell r="D223" t="str">
            <v>CHÍQUIZA</v>
          </cell>
        </row>
        <row r="224">
          <cell r="C224">
            <v>15187</v>
          </cell>
          <cell r="D224" t="str">
            <v>CHIVATÁ</v>
          </cell>
        </row>
        <row r="225">
          <cell r="C225">
            <v>15204</v>
          </cell>
          <cell r="D225" t="str">
            <v>CÓMBITA</v>
          </cell>
        </row>
        <row r="226">
          <cell r="C226">
            <v>15224</v>
          </cell>
          <cell r="D226" t="str">
            <v>CUCAITA</v>
          </cell>
        </row>
        <row r="227">
          <cell r="C227">
            <v>15476</v>
          </cell>
          <cell r="D227" t="str">
            <v>MOTAVITA</v>
          </cell>
        </row>
        <row r="228">
          <cell r="C228">
            <v>15500</v>
          </cell>
          <cell r="D228" t="str">
            <v>OICATÁ</v>
          </cell>
        </row>
        <row r="229">
          <cell r="C229">
            <v>15646</v>
          </cell>
          <cell r="D229" t="str">
            <v>SAMACÁ</v>
          </cell>
        </row>
        <row r="230">
          <cell r="C230">
            <v>15740</v>
          </cell>
          <cell r="D230" t="str">
            <v>SIACHOQUE</v>
          </cell>
        </row>
        <row r="231">
          <cell r="C231">
            <v>15762</v>
          </cell>
          <cell r="D231" t="str">
            <v>SORA</v>
          </cell>
        </row>
        <row r="232">
          <cell r="C232">
            <v>15764</v>
          </cell>
          <cell r="D232" t="str">
            <v>SORACÁ</v>
          </cell>
        </row>
        <row r="233">
          <cell r="C233">
            <v>15763</v>
          </cell>
          <cell r="D233" t="str">
            <v>SOTAQUIRÁ</v>
          </cell>
        </row>
        <row r="234">
          <cell r="C234">
            <v>15814</v>
          </cell>
          <cell r="D234" t="str">
            <v>TOCA</v>
          </cell>
        </row>
        <row r="235">
          <cell r="C235">
            <v>15001</v>
          </cell>
          <cell r="D235" t="str">
            <v>TUNJA</v>
          </cell>
        </row>
        <row r="236">
          <cell r="C236">
            <v>15837</v>
          </cell>
          <cell r="D236" t="str">
            <v>TUTA</v>
          </cell>
        </row>
        <row r="237">
          <cell r="C237">
            <v>15861</v>
          </cell>
          <cell r="D237" t="str">
            <v>VENTAQUEMADA</v>
          </cell>
        </row>
        <row r="238">
          <cell r="C238">
            <v>15180</v>
          </cell>
          <cell r="D238" t="str">
            <v>CHISCAS</v>
          </cell>
        </row>
        <row r="239">
          <cell r="C239">
            <v>15223</v>
          </cell>
          <cell r="D239" t="str">
            <v>CUBARÁ</v>
          </cell>
        </row>
        <row r="240">
          <cell r="C240">
            <v>15244</v>
          </cell>
          <cell r="D240" t="str">
            <v>EL COCUY</v>
          </cell>
        </row>
        <row r="241">
          <cell r="C241">
            <v>15248</v>
          </cell>
          <cell r="D241" t="str">
            <v>EL ESPINO</v>
          </cell>
        </row>
        <row r="242">
          <cell r="C242">
            <v>15317</v>
          </cell>
          <cell r="D242" t="str">
            <v>GUACAMAYAS</v>
          </cell>
        </row>
        <row r="243">
          <cell r="C243">
            <v>15332</v>
          </cell>
          <cell r="D243" t="str">
            <v>GÜICÁN</v>
          </cell>
        </row>
        <row r="244">
          <cell r="C244">
            <v>15522</v>
          </cell>
          <cell r="D244" t="str">
            <v>PANQUEBA</v>
          </cell>
        </row>
        <row r="245">
          <cell r="C245">
            <v>15377</v>
          </cell>
          <cell r="D245" t="str">
            <v>LABRANZAGRANDE</v>
          </cell>
        </row>
        <row r="246">
          <cell r="C246">
            <v>15518</v>
          </cell>
          <cell r="D246" t="str">
            <v>PAJARITO</v>
          </cell>
        </row>
        <row r="247">
          <cell r="C247">
            <v>15533</v>
          </cell>
          <cell r="D247" t="str">
            <v>PAYA</v>
          </cell>
        </row>
        <row r="248">
          <cell r="C248">
            <v>15550</v>
          </cell>
          <cell r="D248" t="str">
            <v>PISBA</v>
          </cell>
        </row>
        <row r="249">
          <cell r="C249">
            <v>15090</v>
          </cell>
          <cell r="D249" t="str">
            <v>BERBEO</v>
          </cell>
        </row>
        <row r="250">
          <cell r="C250">
            <v>15135</v>
          </cell>
          <cell r="D250" t="str">
            <v>CAMPOHERMOSO</v>
          </cell>
        </row>
        <row r="251">
          <cell r="C251">
            <v>15455</v>
          </cell>
          <cell r="D251" t="str">
            <v>MIRAFLORES</v>
          </cell>
        </row>
        <row r="252">
          <cell r="C252">
            <v>15514</v>
          </cell>
          <cell r="D252" t="str">
            <v>PÁEZ</v>
          </cell>
        </row>
        <row r="253">
          <cell r="C253">
            <v>15660</v>
          </cell>
          <cell r="D253" t="str">
            <v>SAN EDUARDO</v>
          </cell>
        </row>
        <row r="254">
          <cell r="C254">
            <v>15897</v>
          </cell>
          <cell r="D254" t="str">
            <v>ZETAQUIRA</v>
          </cell>
        </row>
        <row r="255">
          <cell r="C255">
            <v>15104</v>
          </cell>
          <cell r="D255" t="str">
            <v>BOYACÁ</v>
          </cell>
        </row>
        <row r="256">
          <cell r="C256">
            <v>15189</v>
          </cell>
          <cell r="D256" t="str">
            <v>CIÉNEGA</v>
          </cell>
        </row>
        <row r="257">
          <cell r="C257">
            <v>15367</v>
          </cell>
          <cell r="D257" t="str">
            <v>JENESANO</v>
          </cell>
        </row>
        <row r="258">
          <cell r="C258">
            <v>15494</v>
          </cell>
          <cell r="D258" t="str">
            <v>NUEVO COLÓN</v>
          </cell>
        </row>
        <row r="259">
          <cell r="C259">
            <v>15599</v>
          </cell>
          <cell r="D259" t="str">
            <v>RAMIRIQUÍ</v>
          </cell>
        </row>
        <row r="260">
          <cell r="C260">
            <v>15621</v>
          </cell>
          <cell r="D260" t="str">
            <v>RONDÓN</v>
          </cell>
        </row>
        <row r="261">
          <cell r="C261">
            <v>15804</v>
          </cell>
          <cell r="D261" t="str">
            <v>TIBANÁ</v>
          </cell>
        </row>
        <row r="262">
          <cell r="C262">
            <v>15835</v>
          </cell>
          <cell r="D262" t="str">
            <v>TURMEQUÉ</v>
          </cell>
        </row>
        <row r="263">
          <cell r="C263">
            <v>15842</v>
          </cell>
          <cell r="D263" t="str">
            <v>UMBITA</v>
          </cell>
        </row>
        <row r="264">
          <cell r="C264">
            <v>15879</v>
          </cell>
          <cell r="D264" t="str">
            <v>VIRACACHÁ</v>
          </cell>
        </row>
        <row r="265">
          <cell r="C265">
            <v>15172</v>
          </cell>
          <cell r="D265" t="str">
            <v>CHINAVITA</v>
          </cell>
        </row>
        <row r="266">
          <cell r="C266">
            <v>15299</v>
          </cell>
          <cell r="D266" t="str">
            <v>GARAGOA</v>
          </cell>
        </row>
        <row r="267">
          <cell r="C267">
            <v>15425</v>
          </cell>
          <cell r="D267" t="str">
            <v>MACANAL</v>
          </cell>
        </row>
        <row r="268">
          <cell r="C268">
            <v>15511</v>
          </cell>
          <cell r="D268" t="str">
            <v>PACHAVITA</v>
          </cell>
        </row>
        <row r="269">
          <cell r="C269">
            <v>15667</v>
          </cell>
          <cell r="D269" t="str">
            <v>SAN LUIS DE GACENO</v>
          </cell>
        </row>
        <row r="270">
          <cell r="C270">
            <v>15690</v>
          </cell>
          <cell r="D270" t="str">
            <v>SANTA MARÍA</v>
          </cell>
        </row>
        <row r="271">
          <cell r="C271">
            <v>15097</v>
          </cell>
          <cell r="D271" t="str">
            <v>BOAVITA</v>
          </cell>
        </row>
        <row r="272">
          <cell r="C272">
            <v>15218</v>
          </cell>
          <cell r="D272" t="str">
            <v>COVARACHÍA</v>
          </cell>
        </row>
        <row r="273">
          <cell r="C273">
            <v>15403</v>
          </cell>
          <cell r="D273" t="str">
            <v>LA UVITA</v>
          </cell>
        </row>
        <row r="274">
          <cell r="C274">
            <v>15673</v>
          </cell>
          <cell r="D274" t="str">
            <v>SAN MATEO</v>
          </cell>
        </row>
        <row r="275">
          <cell r="C275">
            <v>15720</v>
          </cell>
          <cell r="D275" t="str">
            <v>SATIVANORTE</v>
          </cell>
        </row>
        <row r="276">
          <cell r="C276">
            <v>15723</v>
          </cell>
          <cell r="D276" t="str">
            <v>SATIVASUR</v>
          </cell>
        </row>
        <row r="277">
          <cell r="C277">
            <v>15753</v>
          </cell>
          <cell r="D277" t="str">
            <v>SOATÁ</v>
          </cell>
        </row>
        <row r="278">
          <cell r="C278">
            <v>15774</v>
          </cell>
          <cell r="D278" t="str">
            <v>SUSACÓN</v>
          </cell>
        </row>
        <row r="279">
          <cell r="C279">
            <v>15810</v>
          </cell>
          <cell r="D279" t="str">
            <v>TIPACOQUE</v>
          </cell>
        </row>
        <row r="280">
          <cell r="C280">
            <v>15106</v>
          </cell>
          <cell r="D280" t="str">
            <v>BRICEÑO</v>
          </cell>
        </row>
        <row r="281">
          <cell r="C281">
            <v>15109</v>
          </cell>
          <cell r="D281" t="str">
            <v>BUENAVISTA</v>
          </cell>
        </row>
        <row r="282">
          <cell r="C282">
            <v>15131</v>
          </cell>
          <cell r="D282" t="str">
            <v>CALDAS</v>
          </cell>
        </row>
        <row r="283">
          <cell r="C283">
            <v>15176</v>
          </cell>
          <cell r="D283" t="str">
            <v>CHIQUINQUIRÁ</v>
          </cell>
        </row>
        <row r="284">
          <cell r="C284">
            <v>15212</v>
          </cell>
          <cell r="D284" t="str">
            <v>COPER</v>
          </cell>
        </row>
        <row r="285">
          <cell r="C285">
            <v>15401</v>
          </cell>
          <cell r="D285" t="str">
            <v>LA VICTORIA</v>
          </cell>
        </row>
        <row r="286">
          <cell r="C286">
            <v>15442</v>
          </cell>
          <cell r="D286" t="str">
            <v>MARIPÍ</v>
          </cell>
        </row>
        <row r="287">
          <cell r="C287">
            <v>15480</v>
          </cell>
          <cell r="D287" t="str">
            <v>MUZO</v>
          </cell>
        </row>
        <row r="288">
          <cell r="C288">
            <v>15507</v>
          </cell>
          <cell r="D288" t="str">
            <v>OTANCHE</v>
          </cell>
        </row>
        <row r="289">
          <cell r="C289">
            <v>15531</v>
          </cell>
          <cell r="D289" t="str">
            <v>PAUNA</v>
          </cell>
        </row>
        <row r="290">
          <cell r="C290">
            <v>15572</v>
          </cell>
          <cell r="D290" t="str">
            <v>PUERTO BOYACa</v>
          </cell>
        </row>
        <row r="291">
          <cell r="C291">
            <v>15580</v>
          </cell>
          <cell r="D291" t="str">
            <v>QUÍPAMA</v>
          </cell>
        </row>
        <row r="292">
          <cell r="C292">
            <v>15632</v>
          </cell>
          <cell r="D292" t="str">
            <v>SABOYÁ</v>
          </cell>
        </row>
        <row r="293">
          <cell r="C293">
            <v>15676</v>
          </cell>
          <cell r="D293" t="str">
            <v>SAN MIGUEL DE SEMA</v>
          </cell>
        </row>
        <row r="294">
          <cell r="C294">
            <v>15681</v>
          </cell>
          <cell r="D294" t="str">
            <v>SAN PABLO BORBUR</v>
          </cell>
        </row>
        <row r="295">
          <cell r="C295">
            <v>15832</v>
          </cell>
          <cell r="D295" t="str">
            <v>TUNUNGUÁ</v>
          </cell>
        </row>
        <row r="296">
          <cell r="C296">
            <v>15022</v>
          </cell>
          <cell r="D296" t="str">
            <v>ALMEIDA</v>
          </cell>
        </row>
        <row r="297">
          <cell r="C297">
            <v>15236</v>
          </cell>
          <cell r="D297" t="str">
            <v>CHIVOR</v>
          </cell>
        </row>
        <row r="298">
          <cell r="C298">
            <v>15322</v>
          </cell>
          <cell r="D298" t="str">
            <v>GUATEQUE</v>
          </cell>
        </row>
        <row r="299">
          <cell r="C299">
            <v>15325</v>
          </cell>
          <cell r="D299" t="str">
            <v>GUAYATÁ</v>
          </cell>
        </row>
        <row r="300">
          <cell r="C300">
            <v>15380</v>
          </cell>
          <cell r="D300" t="str">
            <v>LA CAPILLA</v>
          </cell>
        </row>
        <row r="301">
          <cell r="C301">
            <v>15761</v>
          </cell>
          <cell r="D301" t="str">
            <v>SOMONDOCO</v>
          </cell>
        </row>
        <row r="302">
          <cell r="C302">
            <v>15778</v>
          </cell>
          <cell r="D302" t="str">
            <v>SUTATENZA</v>
          </cell>
        </row>
        <row r="303">
          <cell r="C303">
            <v>15798</v>
          </cell>
          <cell r="D303" t="str">
            <v>TENZA</v>
          </cell>
        </row>
        <row r="304">
          <cell r="C304">
            <v>15051</v>
          </cell>
          <cell r="D304" t="str">
            <v>ARCABUCO</v>
          </cell>
        </row>
        <row r="305">
          <cell r="C305">
            <v>15185</v>
          </cell>
          <cell r="D305" t="str">
            <v>CHITARAQUE</v>
          </cell>
        </row>
        <row r="306">
          <cell r="C306">
            <v>15293</v>
          </cell>
          <cell r="D306" t="str">
            <v>GACHANTIVÁ</v>
          </cell>
        </row>
        <row r="307">
          <cell r="C307">
            <v>15469</v>
          </cell>
          <cell r="D307" t="str">
            <v>MONIQUIRÁ</v>
          </cell>
        </row>
        <row r="308">
          <cell r="C308">
            <v>15600</v>
          </cell>
          <cell r="D308" t="str">
            <v>RÁQUIRA</v>
          </cell>
        </row>
        <row r="309">
          <cell r="C309">
            <v>15638</v>
          </cell>
          <cell r="D309" t="str">
            <v>SÁCHICA</v>
          </cell>
        </row>
        <row r="310">
          <cell r="C310">
            <v>15664</v>
          </cell>
          <cell r="D310" t="str">
            <v>SAN JOSÉ DE PARE</v>
          </cell>
        </row>
        <row r="311">
          <cell r="C311">
            <v>15696</v>
          </cell>
          <cell r="D311" t="str">
            <v>SANTA SOFÍA</v>
          </cell>
        </row>
        <row r="312">
          <cell r="C312">
            <v>15686</v>
          </cell>
          <cell r="D312" t="str">
            <v>SANTANA</v>
          </cell>
        </row>
        <row r="313">
          <cell r="C313">
            <v>15776</v>
          </cell>
          <cell r="D313" t="str">
            <v>SUTAMARCHÁN</v>
          </cell>
        </row>
        <row r="314">
          <cell r="C314">
            <v>15808</v>
          </cell>
          <cell r="D314" t="str">
            <v>TINJACÁ</v>
          </cell>
        </row>
        <row r="315">
          <cell r="C315">
            <v>15816</v>
          </cell>
          <cell r="D315" t="str">
            <v>TOGÜÍ</v>
          </cell>
        </row>
        <row r="316">
          <cell r="C316">
            <v>15407</v>
          </cell>
          <cell r="D316" t="str">
            <v>VILLA DE LEYVA</v>
          </cell>
        </row>
        <row r="317">
          <cell r="C317">
            <v>15047</v>
          </cell>
          <cell r="D317" t="str">
            <v>AQUITANIA</v>
          </cell>
        </row>
        <row r="318">
          <cell r="C318">
            <v>15226</v>
          </cell>
          <cell r="D318" t="str">
            <v>CUÍTIVA</v>
          </cell>
        </row>
        <row r="319">
          <cell r="C319">
            <v>15272</v>
          </cell>
          <cell r="D319" t="str">
            <v>FIRAVITOBA</v>
          </cell>
        </row>
        <row r="320">
          <cell r="C320">
            <v>15296</v>
          </cell>
          <cell r="D320" t="str">
            <v>GAMEZA</v>
          </cell>
        </row>
        <row r="321">
          <cell r="C321">
            <v>15362</v>
          </cell>
          <cell r="D321" t="str">
            <v>IZA</v>
          </cell>
        </row>
        <row r="322">
          <cell r="C322">
            <v>15464</v>
          </cell>
          <cell r="D322" t="str">
            <v>MONGUA</v>
          </cell>
        </row>
        <row r="323">
          <cell r="C323">
            <v>15466</v>
          </cell>
          <cell r="D323" t="str">
            <v>MONGUÍ</v>
          </cell>
        </row>
        <row r="324">
          <cell r="C324">
            <v>15491</v>
          </cell>
          <cell r="D324" t="str">
            <v>NOBSA</v>
          </cell>
        </row>
        <row r="325">
          <cell r="C325">
            <v>15542</v>
          </cell>
          <cell r="D325" t="str">
            <v>PESCA</v>
          </cell>
        </row>
        <row r="326">
          <cell r="C326">
            <v>15759</v>
          </cell>
          <cell r="D326" t="str">
            <v>SOGAMOSO</v>
          </cell>
        </row>
        <row r="327">
          <cell r="C327">
            <v>15806</v>
          </cell>
          <cell r="D327" t="str">
            <v>TIBASOSA</v>
          </cell>
        </row>
        <row r="328">
          <cell r="C328">
            <v>15820</v>
          </cell>
          <cell r="D328" t="str">
            <v>TÓPAGA</v>
          </cell>
        </row>
        <row r="329">
          <cell r="C329">
            <v>15822</v>
          </cell>
          <cell r="D329" t="str">
            <v>TOTA</v>
          </cell>
        </row>
        <row r="330">
          <cell r="C330">
            <v>15087</v>
          </cell>
          <cell r="D330" t="str">
            <v>BELÉN</v>
          </cell>
        </row>
        <row r="331">
          <cell r="C331">
            <v>15114</v>
          </cell>
          <cell r="D331" t="str">
            <v>BUSBANZÁ</v>
          </cell>
        </row>
        <row r="332">
          <cell r="C332">
            <v>15162</v>
          </cell>
          <cell r="D332" t="str">
            <v>CERINZA</v>
          </cell>
        </row>
        <row r="333">
          <cell r="C333">
            <v>15215</v>
          </cell>
          <cell r="D333" t="str">
            <v>CORRALES</v>
          </cell>
        </row>
        <row r="334">
          <cell r="C334">
            <v>15238</v>
          </cell>
          <cell r="D334" t="str">
            <v>DUITAMA</v>
          </cell>
        </row>
        <row r="335">
          <cell r="C335">
            <v>15276</v>
          </cell>
          <cell r="D335" t="str">
            <v>FLORESTA</v>
          </cell>
        </row>
        <row r="336">
          <cell r="C336">
            <v>15516</v>
          </cell>
          <cell r="D336" t="str">
            <v>PAIPA</v>
          </cell>
        </row>
        <row r="337">
          <cell r="C337">
            <v>15693</v>
          </cell>
          <cell r="D337" t="str">
            <v>SAN ROSA VITERBO</v>
          </cell>
        </row>
        <row r="338">
          <cell r="C338">
            <v>15839</v>
          </cell>
          <cell r="D338" t="str">
            <v>TUTAZÁ</v>
          </cell>
        </row>
        <row r="339">
          <cell r="C339">
            <v>15092</v>
          </cell>
          <cell r="D339" t="str">
            <v>BETÉITIVA</v>
          </cell>
        </row>
        <row r="340">
          <cell r="C340">
            <v>15183</v>
          </cell>
          <cell r="D340" t="str">
            <v>CHITA</v>
          </cell>
        </row>
        <row r="341">
          <cell r="C341">
            <v>15368</v>
          </cell>
          <cell r="D341" t="str">
            <v>JERICÓ</v>
          </cell>
        </row>
        <row r="342">
          <cell r="C342">
            <v>15537</v>
          </cell>
          <cell r="D342" t="str">
            <v>PAZ DE RÍO</v>
          </cell>
        </row>
        <row r="343">
          <cell r="C343">
            <v>15757</v>
          </cell>
          <cell r="D343" t="str">
            <v>SOCHA</v>
          </cell>
        </row>
        <row r="344">
          <cell r="C344">
            <v>15755</v>
          </cell>
          <cell r="D344" t="str">
            <v>SOCOTÁ</v>
          </cell>
        </row>
        <row r="345">
          <cell r="C345">
            <v>15790</v>
          </cell>
          <cell r="D345" t="str">
            <v>TASCO</v>
          </cell>
        </row>
        <row r="347">
          <cell r="C347">
            <v>17272</v>
          </cell>
          <cell r="D347" t="str">
            <v>FILADELFIA</v>
          </cell>
        </row>
        <row r="348">
          <cell r="C348">
            <v>17388</v>
          </cell>
          <cell r="D348" t="str">
            <v>LA MERCED</v>
          </cell>
        </row>
        <row r="349">
          <cell r="C349">
            <v>17442</v>
          </cell>
          <cell r="D349" t="str">
            <v>MARMATO</v>
          </cell>
        </row>
        <row r="350">
          <cell r="C350">
            <v>17614</v>
          </cell>
          <cell r="D350" t="str">
            <v>RIOSUCIO</v>
          </cell>
        </row>
        <row r="351">
          <cell r="C351">
            <v>17777</v>
          </cell>
          <cell r="D351" t="str">
            <v>SUPÍA</v>
          </cell>
        </row>
        <row r="352">
          <cell r="C352">
            <v>17433</v>
          </cell>
          <cell r="D352" t="str">
            <v>MANZANARES</v>
          </cell>
        </row>
        <row r="353">
          <cell r="C353">
            <v>17444</v>
          </cell>
          <cell r="D353" t="str">
            <v>MARQUETALIA</v>
          </cell>
        </row>
        <row r="354">
          <cell r="C354">
            <v>17446</v>
          </cell>
          <cell r="D354" t="str">
            <v>MARULANDA</v>
          </cell>
        </row>
        <row r="355">
          <cell r="C355">
            <v>17541</v>
          </cell>
          <cell r="D355" t="str">
            <v>PENSILVANIA</v>
          </cell>
        </row>
        <row r="356">
          <cell r="C356">
            <v>17042</v>
          </cell>
          <cell r="D356" t="str">
            <v>ANSERMA</v>
          </cell>
        </row>
        <row r="357">
          <cell r="C357">
            <v>17088</v>
          </cell>
          <cell r="D357" t="str">
            <v>BELALCÁZAR</v>
          </cell>
        </row>
        <row r="358">
          <cell r="C358">
            <v>17616</v>
          </cell>
          <cell r="D358" t="str">
            <v>RISARALDA</v>
          </cell>
        </row>
        <row r="359">
          <cell r="C359">
            <v>17665</v>
          </cell>
          <cell r="D359" t="str">
            <v>SAN JOSÉ</v>
          </cell>
        </row>
        <row r="360">
          <cell r="C360">
            <v>17877</v>
          </cell>
          <cell r="D360" t="str">
            <v>VITERBO</v>
          </cell>
        </row>
        <row r="361">
          <cell r="C361">
            <v>17174</v>
          </cell>
          <cell r="D361" t="str">
            <v>CHINCHINa</v>
          </cell>
        </row>
        <row r="362">
          <cell r="C362">
            <v>17001</v>
          </cell>
          <cell r="D362" t="str">
            <v>MANIZALES</v>
          </cell>
        </row>
        <row r="363">
          <cell r="C363">
            <v>17486</v>
          </cell>
          <cell r="D363" t="str">
            <v>NEIRA</v>
          </cell>
        </row>
        <row r="364">
          <cell r="C364">
            <v>17524</v>
          </cell>
          <cell r="D364" t="str">
            <v>PALESTINA</v>
          </cell>
        </row>
        <row r="365">
          <cell r="C365">
            <v>17873</v>
          </cell>
          <cell r="D365" t="str">
            <v>VILLAMARiA</v>
          </cell>
        </row>
        <row r="366">
          <cell r="C366">
            <v>17013</v>
          </cell>
          <cell r="D366" t="str">
            <v>AGUADAS</v>
          </cell>
        </row>
        <row r="367">
          <cell r="C367">
            <v>17050</v>
          </cell>
          <cell r="D367" t="str">
            <v>ARANZAZU</v>
          </cell>
        </row>
        <row r="368">
          <cell r="C368">
            <v>17513</v>
          </cell>
          <cell r="D368" t="str">
            <v>PÁCORA</v>
          </cell>
        </row>
        <row r="369">
          <cell r="C369">
            <v>17653</v>
          </cell>
          <cell r="D369" t="str">
            <v>SALAMINA</v>
          </cell>
        </row>
        <row r="370">
          <cell r="C370">
            <v>17380</v>
          </cell>
          <cell r="D370" t="str">
            <v>LA DORADA</v>
          </cell>
        </row>
        <row r="371">
          <cell r="C371">
            <v>17495</v>
          </cell>
          <cell r="D371" t="str">
            <v>NORCASIA</v>
          </cell>
        </row>
        <row r="372">
          <cell r="C372">
            <v>17662</v>
          </cell>
          <cell r="D372" t="str">
            <v>SAMANÁ</v>
          </cell>
        </row>
        <row r="373">
          <cell r="C373">
            <v>17867</v>
          </cell>
          <cell r="D373" t="str">
            <v>VICTORIA</v>
          </cell>
        </row>
        <row r="375">
          <cell r="C375">
            <v>18029</v>
          </cell>
          <cell r="D375" t="str">
            <v>ALBANIA</v>
          </cell>
        </row>
        <row r="376">
          <cell r="C376">
            <v>18094</v>
          </cell>
          <cell r="D376" t="str">
            <v>BELÉN DE LOS ANDAQUIES</v>
          </cell>
        </row>
        <row r="377">
          <cell r="C377">
            <v>18150</v>
          </cell>
          <cell r="D377" t="str">
            <v>CARTAGENA DEL CHAIRÁ</v>
          </cell>
        </row>
        <row r="378">
          <cell r="C378">
            <v>18205</v>
          </cell>
          <cell r="D378" t="str">
            <v>CURRILLO</v>
          </cell>
        </row>
        <row r="379">
          <cell r="C379">
            <v>18247</v>
          </cell>
          <cell r="D379" t="str">
            <v>EL DONCELLO</v>
          </cell>
        </row>
        <row r="380">
          <cell r="C380">
            <v>18256</v>
          </cell>
          <cell r="D380" t="str">
            <v>EL PAUJIL</v>
          </cell>
        </row>
        <row r="381">
          <cell r="C381">
            <v>18001</v>
          </cell>
          <cell r="D381" t="str">
            <v>FLORENCIA</v>
          </cell>
        </row>
        <row r="382">
          <cell r="C382">
            <v>18410</v>
          </cell>
          <cell r="D382" t="str">
            <v>LA MONTAÑITA</v>
          </cell>
        </row>
        <row r="383">
          <cell r="C383">
            <v>18460</v>
          </cell>
          <cell r="D383" t="str">
            <v>MILaN</v>
          </cell>
        </row>
        <row r="384">
          <cell r="C384">
            <v>18479</v>
          </cell>
          <cell r="D384" t="str">
            <v>MORELIA</v>
          </cell>
        </row>
        <row r="385">
          <cell r="C385">
            <v>18592</v>
          </cell>
          <cell r="D385" t="str">
            <v>PUERTO RICO</v>
          </cell>
        </row>
        <row r="386">
          <cell r="C386">
            <v>18610</v>
          </cell>
          <cell r="D386" t="str">
            <v>SAN JOSE DEL FRAGUA</v>
          </cell>
        </row>
        <row r="387">
          <cell r="C387">
            <v>18753</v>
          </cell>
          <cell r="D387" t="str">
            <v>SAN VICENTE DEL CAGUÁN</v>
          </cell>
        </row>
        <row r="388">
          <cell r="C388">
            <v>18756</v>
          </cell>
          <cell r="D388" t="str">
            <v>SOLANO</v>
          </cell>
        </row>
        <row r="389">
          <cell r="C389">
            <v>18785</v>
          </cell>
          <cell r="D389" t="str">
            <v>SOLITA</v>
          </cell>
        </row>
        <row r="390">
          <cell r="C390">
            <v>18860</v>
          </cell>
          <cell r="D390" t="str">
            <v>VALPARAISO</v>
          </cell>
        </row>
        <row r="392">
          <cell r="C392">
            <v>85010</v>
          </cell>
          <cell r="D392" t="str">
            <v>AGUAZUL</v>
          </cell>
        </row>
        <row r="393">
          <cell r="C393">
            <v>85015</v>
          </cell>
          <cell r="D393" t="str">
            <v>CHAMEZA</v>
          </cell>
        </row>
        <row r="394">
          <cell r="C394">
            <v>85125</v>
          </cell>
          <cell r="D394" t="str">
            <v>HATO COROZAL</v>
          </cell>
        </row>
        <row r="395">
          <cell r="C395">
            <v>85136</v>
          </cell>
          <cell r="D395" t="str">
            <v>LA SALINA</v>
          </cell>
        </row>
        <row r="396">
          <cell r="C396">
            <v>85139</v>
          </cell>
          <cell r="D396" t="str">
            <v>MANÍ</v>
          </cell>
        </row>
        <row r="397">
          <cell r="C397">
            <v>85162</v>
          </cell>
          <cell r="D397" t="str">
            <v>MONTERREY</v>
          </cell>
        </row>
        <row r="398">
          <cell r="C398">
            <v>85225</v>
          </cell>
          <cell r="D398" t="str">
            <v>NUNCHÍA</v>
          </cell>
        </row>
        <row r="399">
          <cell r="C399">
            <v>85230</v>
          </cell>
          <cell r="D399" t="str">
            <v>OROCUÉ</v>
          </cell>
        </row>
        <row r="400">
          <cell r="C400">
            <v>85250</v>
          </cell>
          <cell r="D400" t="str">
            <v>PAZ DE ARIPORO</v>
          </cell>
        </row>
        <row r="401">
          <cell r="C401">
            <v>85263</v>
          </cell>
          <cell r="D401" t="str">
            <v>PORE</v>
          </cell>
        </row>
        <row r="402">
          <cell r="C402">
            <v>85279</v>
          </cell>
          <cell r="D402" t="str">
            <v>RECETOR</v>
          </cell>
        </row>
        <row r="403">
          <cell r="C403">
            <v>85300</v>
          </cell>
          <cell r="D403" t="str">
            <v>SABANALARGA</v>
          </cell>
        </row>
        <row r="404">
          <cell r="C404">
            <v>85315</v>
          </cell>
          <cell r="D404" t="str">
            <v>SÁCAMA</v>
          </cell>
        </row>
        <row r="405">
          <cell r="C405">
            <v>85325</v>
          </cell>
          <cell r="D405" t="str">
            <v>SAN LUIS DE PALENQUE</v>
          </cell>
        </row>
        <row r="406">
          <cell r="C406">
            <v>85400</v>
          </cell>
          <cell r="D406" t="str">
            <v>TÁMARA</v>
          </cell>
        </row>
        <row r="407">
          <cell r="C407">
            <v>85410</v>
          </cell>
          <cell r="D407" t="str">
            <v>TAURAMENA</v>
          </cell>
        </row>
        <row r="408">
          <cell r="C408">
            <v>85430</v>
          </cell>
          <cell r="D408" t="str">
            <v>TRINIDAD</v>
          </cell>
        </row>
        <row r="409">
          <cell r="C409">
            <v>85440</v>
          </cell>
          <cell r="D409" t="str">
            <v>VILLANUEVA</v>
          </cell>
        </row>
        <row r="410">
          <cell r="C410">
            <v>85001</v>
          </cell>
          <cell r="D410" t="str">
            <v>YOPAL</v>
          </cell>
        </row>
        <row r="412">
          <cell r="C412">
            <v>19130</v>
          </cell>
          <cell r="D412" t="str">
            <v>CAJIBÍO</v>
          </cell>
        </row>
        <row r="413">
          <cell r="C413">
            <v>19256</v>
          </cell>
          <cell r="D413" t="str">
            <v>EL TAMBO</v>
          </cell>
        </row>
        <row r="414">
          <cell r="C414">
            <v>19392</v>
          </cell>
          <cell r="D414" t="str">
            <v>LA SIERRA</v>
          </cell>
        </row>
        <row r="415">
          <cell r="C415">
            <v>19473</v>
          </cell>
          <cell r="D415" t="str">
            <v>MORALES</v>
          </cell>
        </row>
        <row r="416">
          <cell r="C416">
            <v>19548</v>
          </cell>
          <cell r="D416" t="str">
            <v>PIENDAMO</v>
          </cell>
        </row>
        <row r="417">
          <cell r="C417">
            <v>19001</v>
          </cell>
          <cell r="D417" t="str">
            <v>POPAYÁN</v>
          </cell>
        </row>
        <row r="418">
          <cell r="C418">
            <v>19622</v>
          </cell>
          <cell r="D418" t="str">
            <v>ROSAS</v>
          </cell>
        </row>
        <row r="419">
          <cell r="C419">
            <v>19760</v>
          </cell>
          <cell r="D419" t="str">
            <v>SOTARA</v>
          </cell>
        </row>
        <row r="420">
          <cell r="C420">
            <v>19807</v>
          </cell>
          <cell r="D420" t="str">
            <v>TIMBIO</v>
          </cell>
        </row>
        <row r="421">
          <cell r="C421">
            <v>19110</v>
          </cell>
          <cell r="D421" t="str">
            <v>BUENOS AIRES</v>
          </cell>
        </row>
        <row r="422">
          <cell r="C422">
            <v>19142</v>
          </cell>
          <cell r="D422" t="str">
            <v>CALOTO</v>
          </cell>
        </row>
        <row r="423">
          <cell r="C423">
            <v>19212</v>
          </cell>
          <cell r="D423" t="str">
            <v>CORINTO</v>
          </cell>
        </row>
        <row r="424">
          <cell r="C424">
            <v>19455</v>
          </cell>
          <cell r="D424" t="str">
            <v>MIRANDA</v>
          </cell>
        </row>
        <row r="425">
          <cell r="C425">
            <v>19513</v>
          </cell>
          <cell r="D425" t="str">
            <v>PADILLA</v>
          </cell>
        </row>
        <row r="426">
          <cell r="C426">
            <v>19573</v>
          </cell>
          <cell r="D426" t="str">
            <v>PUERTO TEJADA</v>
          </cell>
        </row>
        <row r="427">
          <cell r="C427">
            <v>19698</v>
          </cell>
          <cell r="D427" t="str">
            <v>SANTANDER DE QUILICHAO</v>
          </cell>
        </row>
        <row r="428">
          <cell r="C428">
            <v>19780</v>
          </cell>
          <cell r="D428" t="str">
            <v>SUAREZ</v>
          </cell>
        </row>
        <row r="429">
          <cell r="C429">
            <v>19845</v>
          </cell>
          <cell r="D429" t="str">
            <v>VILLA RICA</v>
          </cell>
        </row>
        <row r="430">
          <cell r="C430">
            <v>19318</v>
          </cell>
          <cell r="D430" t="str">
            <v>GUAPI</v>
          </cell>
        </row>
        <row r="431">
          <cell r="C431">
            <v>19418</v>
          </cell>
          <cell r="D431" t="str">
            <v>LOPEZ</v>
          </cell>
        </row>
        <row r="432">
          <cell r="C432">
            <v>19809</v>
          </cell>
          <cell r="D432" t="str">
            <v>TIMBIQUI</v>
          </cell>
        </row>
        <row r="433">
          <cell r="C433">
            <v>19137</v>
          </cell>
          <cell r="D433" t="str">
            <v>CALDONO</v>
          </cell>
        </row>
        <row r="434">
          <cell r="C434">
            <v>19355</v>
          </cell>
          <cell r="D434" t="str">
            <v>INZÁ</v>
          </cell>
        </row>
        <row r="435">
          <cell r="C435">
            <v>19364</v>
          </cell>
          <cell r="D435" t="str">
            <v>JAMBALO</v>
          </cell>
        </row>
        <row r="436">
          <cell r="C436">
            <v>19517</v>
          </cell>
          <cell r="D436" t="str">
            <v>PAEZ</v>
          </cell>
        </row>
        <row r="437">
          <cell r="C437">
            <v>19585</v>
          </cell>
          <cell r="D437" t="str">
            <v>PURACE</v>
          </cell>
        </row>
        <row r="438">
          <cell r="C438">
            <v>19743</v>
          </cell>
          <cell r="D438" t="str">
            <v>Silvia</v>
          </cell>
        </row>
        <row r="439">
          <cell r="C439">
            <v>19821</v>
          </cell>
          <cell r="D439" t="str">
            <v>TORIBIO</v>
          </cell>
        </row>
        <row r="440">
          <cell r="C440">
            <v>19824</v>
          </cell>
          <cell r="D440" t="str">
            <v>TOTORO</v>
          </cell>
        </row>
        <row r="441">
          <cell r="C441">
            <v>19022</v>
          </cell>
          <cell r="D441" t="str">
            <v>ALMAGUER</v>
          </cell>
        </row>
        <row r="442">
          <cell r="C442">
            <v>19050</v>
          </cell>
          <cell r="D442" t="str">
            <v>ARGELIA</v>
          </cell>
        </row>
        <row r="443">
          <cell r="C443">
            <v>19075</v>
          </cell>
          <cell r="D443" t="str">
            <v>BALBOA</v>
          </cell>
        </row>
        <row r="444">
          <cell r="C444">
            <v>19100</v>
          </cell>
          <cell r="D444" t="str">
            <v>BOLÍVAR</v>
          </cell>
        </row>
        <row r="445">
          <cell r="C445">
            <v>19290</v>
          </cell>
          <cell r="D445" t="str">
            <v>FLORENCIA</v>
          </cell>
        </row>
        <row r="446">
          <cell r="C446">
            <v>19397</v>
          </cell>
          <cell r="D446" t="str">
            <v>LA VEGA</v>
          </cell>
        </row>
        <row r="447">
          <cell r="C447">
            <v>19450</v>
          </cell>
          <cell r="D447" t="str">
            <v>MERCADERES</v>
          </cell>
        </row>
        <row r="448">
          <cell r="C448">
            <v>19532</v>
          </cell>
          <cell r="D448" t="str">
            <v>PATIA</v>
          </cell>
        </row>
        <row r="449">
          <cell r="C449">
            <v>19533</v>
          </cell>
          <cell r="D449" t="str">
            <v>PIAMONTE</v>
          </cell>
        </row>
        <row r="450">
          <cell r="C450">
            <v>19693</v>
          </cell>
          <cell r="D450" t="str">
            <v>SAN SEBASTIAN</v>
          </cell>
        </row>
        <row r="451">
          <cell r="C451">
            <v>19701</v>
          </cell>
          <cell r="D451" t="str">
            <v>SANTA ROSA</v>
          </cell>
        </row>
        <row r="452">
          <cell r="C452">
            <v>19785</v>
          </cell>
          <cell r="D452" t="str">
            <v>SUCRE</v>
          </cell>
        </row>
        <row r="454">
          <cell r="C454">
            <v>20045</v>
          </cell>
          <cell r="D454" t="str">
            <v>BECERRIL</v>
          </cell>
        </row>
        <row r="455">
          <cell r="C455">
            <v>20175</v>
          </cell>
          <cell r="D455" t="str">
            <v>CHIMICHAGUA</v>
          </cell>
        </row>
        <row r="456">
          <cell r="C456">
            <v>20178</v>
          </cell>
          <cell r="D456" t="str">
            <v>CHIRIGUANA</v>
          </cell>
        </row>
        <row r="457">
          <cell r="C457">
            <v>20228</v>
          </cell>
          <cell r="D457" t="str">
            <v>CURUMANÍ</v>
          </cell>
        </row>
        <row r="458">
          <cell r="C458">
            <v>20400</v>
          </cell>
          <cell r="D458" t="str">
            <v>LA JAGUA DE IBIRICO</v>
          </cell>
        </row>
        <row r="459">
          <cell r="C459">
            <v>20517</v>
          </cell>
          <cell r="D459" t="str">
            <v>PAILITAS</v>
          </cell>
        </row>
        <row r="460">
          <cell r="C460">
            <v>20787</v>
          </cell>
          <cell r="D460" t="str">
            <v>TAMALAMEQUE</v>
          </cell>
        </row>
        <row r="461">
          <cell r="C461">
            <v>20032</v>
          </cell>
          <cell r="D461" t="str">
            <v>ASTREA</v>
          </cell>
        </row>
        <row r="462">
          <cell r="C462">
            <v>20060</v>
          </cell>
          <cell r="D462" t="str">
            <v>BOSCONIA</v>
          </cell>
        </row>
        <row r="463">
          <cell r="C463">
            <v>20238</v>
          </cell>
          <cell r="D463" t="str">
            <v>EL COPEY</v>
          </cell>
        </row>
        <row r="464">
          <cell r="C464">
            <v>20250</v>
          </cell>
          <cell r="D464" t="str">
            <v>EL PASO</v>
          </cell>
        </row>
        <row r="465">
          <cell r="C465">
            <v>20013</v>
          </cell>
          <cell r="D465" t="str">
            <v>AGUSTÍN CODAZZI</v>
          </cell>
        </row>
        <row r="466">
          <cell r="C466">
            <v>20621</v>
          </cell>
          <cell r="D466" t="str">
            <v>LA PAZ</v>
          </cell>
        </row>
        <row r="467">
          <cell r="C467">
            <v>20443</v>
          </cell>
          <cell r="D467" t="str">
            <v>MANAURE</v>
          </cell>
        </row>
        <row r="468">
          <cell r="C468">
            <v>20570</v>
          </cell>
          <cell r="D468" t="str">
            <v>PUEBLO BELLO</v>
          </cell>
        </row>
        <row r="469">
          <cell r="C469">
            <v>20750</v>
          </cell>
          <cell r="D469" t="str">
            <v>SAN DIEGO</v>
          </cell>
        </row>
        <row r="470">
          <cell r="C470">
            <v>20001</v>
          </cell>
          <cell r="D470" t="str">
            <v>VALLEDUPAR</v>
          </cell>
        </row>
        <row r="471">
          <cell r="C471">
            <v>20011</v>
          </cell>
          <cell r="D471" t="str">
            <v>AGUACHICA</v>
          </cell>
        </row>
        <row r="472">
          <cell r="C472">
            <v>20295</v>
          </cell>
          <cell r="D472" t="str">
            <v>GAMARRA</v>
          </cell>
        </row>
        <row r="473">
          <cell r="C473">
            <v>20310</v>
          </cell>
          <cell r="D473" t="str">
            <v>GONZÁLEZ</v>
          </cell>
        </row>
        <row r="474">
          <cell r="C474">
            <v>20383</v>
          </cell>
          <cell r="D474" t="str">
            <v>LA GLORIA</v>
          </cell>
        </row>
        <row r="475">
          <cell r="C475">
            <v>20550</v>
          </cell>
          <cell r="D475" t="str">
            <v>PELAYA</v>
          </cell>
        </row>
        <row r="476">
          <cell r="C476">
            <v>20614</v>
          </cell>
          <cell r="D476" t="str">
            <v>RÍO DE ORO</v>
          </cell>
        </row>
        <row r="477">
          <cell r="C477">
            <v>20710</v>
          </cell>
          <cell r="D477" t="str">
            <v>SAN ALBERTO</v>
          </cell>
        </row>
        <row r="478">
          <cell r="C478">
            <v>20770</v>
          </cell>
          <cell r="D478" t="str">
            <v>SAN MARTÍN</v>
          </cell>
        </row>
        <row r="480">
          <cell r="C480">
            <v>27050</v>
          </cell>
          <cell r="D480" t="str">
            <v>ATRATO</v>
          </cell>
        </row>
        <row r="481">
          <cell r="C481">
            <v>27073</v>
          </cell>
          <cell r="D481" t="str">
            <v>BAGADÓ</v>
          </cell>
        </row>
        <row r="482">
          <cell r="C482">
            <v>27099</v>
          </cell>
          <cell r="D482" t="str">
            <v>BOJAYA</v>
          </cell>
        </row>
        <row r="483">
          <cell r="C483">
            <v>27245</v>
          </cell>
          <cell r="D483" t="str">
            <v>EL CARMEN DE ATRATO</v>
          </cell>
        </row>
        <row r="484">
          <cell r="C484">
            <v>27413</v>
          </cell>
          <cell r="D484" t="str">
            <v>LLORÓ</v>
          </cell>
        </row>
        <row r="485">
          <cell r="C485">
            <v>27425</v>
          </cell>
          <cell r="D485" t="str">
            <v>MEDIO ATRATO</v>
          </cell>
        </row>
        <row r="486">
          <cell r="C486">
            <v>27001</v>
          </cell>
          <cell r="D486" t="str">
            <v>QUIBDÓ</v>
          </cell>
        </row>
        <row r="487">
          <cell r="C487">
            <v>27600</v>
          </cell>
          <cell r="D487" t="str">
            <v>RIO QUITO</v>
          </cell>
        </row>
        <row r="488">
          <cell r="C488">
            <v>27006</v>
          </cell>
          <cell r="D488" t="str">
            <v>ACANDÍ</v>
          </cell>
        </row>
        <row r="489">
          <cell r="C489">
            <v>27086</v>
          </cell>
          <cell r="D489" t="str">
            <v>BELÉN DE BAJIRA</v>
          </cell>
        </row>
        <row r="490">
          <cell r="C490">
            <v>27150</v>
          </cell>
          <cell r="D490" t="str">
            <v>CARMÉN DEL DARIÉN</v>
          </cell>
        </row>
        <row r="491">
          <cell r="C491">
            <v>27615</v>
          </cell>
          <cell r="D491" t="str">
            <v>RIOSUCIO</v>
          </cell>
        </row>
        <row r="492">
          <cell r="C492">
            <v>27800</v>
          </cell>
          <cell r="D492" t="str">
            <v>UNGUÍA</v>
          </cell>
        </row>
        <row r="493">
          <cell r="C493">
            <v>27075</v>
          </cell>
          <cell r="D493" t="str">
            <v>BAHÍA SOLANO</v>
          </cell>
        </row>
        <row r="494">
          <cell r="C494">
            <v>27372</v>
          </cell>
          <cell r="D494" t="str">
            <v>JURADÓ</v>
          </cell>
        </row>
        <row r="495">
          <cell r="C495">
            <v>27495</v>
          </cell>
          <cell r="D495" t="str">
            <v>NUQUÍ</v>
          </cell>
        </row>
        <row r="496">
          <cell r="C496">
            <v>27025</v>
          </cell>
          <cell r="D496" t="str">
            <v>ALTO BAUDÓ</v>
          </cell>
        </row>
        <row r="497">
          <cell r="C497">
            <v>27077</v>
          </cell>
          <cell r="D497" t="str">
            <v>BAJO BAUDÓ</v>
          </cell>
        </row>
        <row r="498">
          <cell r="C498">
            <v>27250</v>
          </cell>
          <cell r="D498" t="str">
            <v>El Litoral del San Juan</v>
          </cell>
        </row>
        <row r="499">
          <cell r="C499">
            <v>27430</v>
          </cell>
          <cell r="D499" t="str">
            <v>MEDIO BAUDÓ</v>
          </cell>
        </row>
        <row r="500">
          <cell r="C500">
            <v>27135</v>
          </cell>
          <cell r="D500" t="str">
            <v>CANTON DE SAN PABLO</v>
          </cell>
        </row>
        <row r="501">
          <cell r="C501">
            <v>27160</v>
          </cell>
          <cell r="D501" t="str">
            <v>CERTEGUI</v>
          </cell>
        </row>
        <row r="502">
          <cell r="C502">
            <v>27205</v>
          </cell>
          <cell r="D502" t="str">
            <v>CONDOTO</v>
          </cell>
        </row>
        <row r="503">
          <cell r="C503">
            <v>27361</v>
          </cell>
          <cell r="D503" t="str">
            <v>ITSMINA</v>
          </cell>
        </row>
        <row r="504">
          <cell r="C504">
            <v>27450</v>
          </cell>
          <cell r="D504" t="str">
            <v>MEDIO SAN JUAN</v>
          </cell>
        </row>
        <row r="505">
          <cell r="C505">
            <v>27491</v>
          </cell>
          <cell r="D505" t="str">
            <v>NÓVITA</v>
          </cell>
        </row>
        <row r="506">
          <cell r="C506">
            <v>27580</v>
          </cell>
          <cell r="D506" t="str">
            <v>RÍO FRÍO</v>
          </cell>
        </row>
        <row r="507">
          <cell r="C507">
            <v>27660</v>
          </cell>
          <cell r="D507" t="str">
            <v>SAN JOSÉ DEL PALMAR</v>
          </cell>
        </row>
        <row r="508">
          <cell r="C508">
            <v>27745</v>
          </cell>
          <cell r="D508" t="str">
            <v>SIPÍ</v>
          </cell>
        </row>
        <row r="509">
          <cell r="C509">
            <v>27787</v>
          </cell>
          <cell r="D509" t="str">
            <v>TADÓ</v>
          </cell>
        </row>
        <row r="510">
          <cell r="C510">
            <v>27810</v>
          </cell>
          <cell r="D510" t="str">
            <v>UNION PANAMERICANA</v>
          </cell>
        </row>
        <row r="512">
          <cell r="C512">
            <v>23807</v>
          </cell>
          <cell r="D512" t="str">
            <v>TIERRALTA</v>
          </cell>
        </row>
        <row r="513">
          <cell r="C513">
            <v>23855</v>
          </cell>
          <cell r="D513" t="str">
            <v>VALENCIA</v>
          </cell>
        </row>
        <row r="514">
          <cell r="C514">
            <v>23168</v>
          </cell>
          <cell r="D514" t="str">
            <v>CHIMÁ</v>
          </cell>
        </row>
        <row r="515">
          <cell r="C515">
            <v>23300</v>
          </cell>
          <cell r="D515" t="str">
            <v>COTORRA</v>
          </cell>
        </row>
        <row r="516">
          <cell r="C516">
            <v>23417</v>
          </cell>
          <cell r="D516" t="str">
            <v>LORICA</v>
          </cell>
        </row>
        <row r="517">
          <cell r="C517">
            <v>23464</v>
          </cell>
          <cell r="D517" t="str">
            <v>MOMIL</v>
          </cell>
        </row>
        <row r="518">
          <cell r="C518">
            <v>23586</v>
          </cell>
          <cell r="D518" t="str">
            <v>PURÍSIMA</v>
          </cell>
        </row>
        <row r="519">
          <cell r="C519">
            <v>23001</v>
          </cell>
          <cell r="D519" t="str">
            <v>MONTERÍA</v>
          </cell>
        </row>
        <row r="520">
          <cell r="C520">
            <v>23090</v>
          </cell>
          <cell r="D520" t="str">
            <v>CANALETE</v>
          </cell>
        </row>
        <row r="521">
          <cell r="C521">
            <v>23419</v>
          </cell>
          <cell r="D521" t="str">
            <v>LOS CÓRDOBAS</v>
          </cell>
        </row>
        <row r="522">
          <cell r="C522">
            <v>23500</v>
          </cell>
          <cell r="D522" t="str">
            <v>MOÑITOS</v>
          </cell>
        </row>
        <row r="523">
          <cell r="C523">
            <v>23574</v>
          </cell>
          <cell r="D523" t="str">
            <v>PUERTO ESCONDIDO</v>
          </cell>
        </row>
        <row r="524">
          <cell r="C524">
            <v>23672</v>
          </cell>
          <cell r="D524" t="str">
            <v>SAN ANTERO</v>
          </cell>
        </row>
        <row r="525">
          <cell r="C525">
            <v>23675</v>
          </cell>
          <cell r="D525" t="str">
            <v>SAN BERNARDO DEL VIENTO</v>
          </cell>
        </row>
        <row r="526">
          <cell r="C526">
            <v>23182</v>
          </cell>
          <cell r="D526" t="str">
            <v>CHINÚ</v>
          </cell>
        </row>
        <row r="527">
          <cell r="C527">
            <v>23660</v>
          </cell>
          <cell r="D527" t="str">
            <v>SAHAGÚN</v>
          </cell>
        </row>
        <row r="528">
          <cell r="C528">
            <v>23670</v>
          </cell>
          <cell r="D528" t="str">
            <v>SAN ANDRÉS SOTAVENTO</v>
          </cell>
        </row>
        <row r="529">
          <cell r="C529">
            <v>23068</v>
          </cell>
          <cell r="D529" t="str">
            <v>AYAPEL</v>
          </cell>
        </row>
        <row r="530">
          <cell r="C530">
            <v>23079</v>
          </cell>
          <cell r="D530" t="str">
            <v>BUENAVISTA</v>
          </cell>
        </row>
        <row r="531">
          <cell r="C531">
            <v>23350</v>
          </cell>
          <cell r="D531" t="str">
            <v>LA APARTADA</v>
          </cell>
        </row>
        <row r="532">
          <cell r="C532">
            <v>23466</v>
          </cell>
          <cell r="D532" t="str">
            <v>MONTELÍBANO</v>
          </cell>
        </row>
        <row r="533">
          <cell r="C533">
            <v>23555</v>
          </cell>
          <cell r="D533" t="str">
            <v>PLANETA RICA</v>
          </cell>
        </row>
        <row r="534">
          <cell r="C534">
            <v>23570</v>
          </cell>
          <cell r="D534" t="str">
            <v>PUEBLO NUEVO</v>
          </cell>
        </row>
        <row r="535">
          <cell r="C535">
            <v>23580</v>
          </cell>
          <cell r="D535" t="str">
            <v>PUERTO LIBERTADOR</v>
          </cell>
        </row>
        <row r="536">
          <cell r="C536">
            <v>23162</v>
          </cell>
          <cell r="D536" t="str">
            <v>CERETÉ</v>
          </cell>
        </row>
        <row r="537">
          <cell r="C537">
            <v>23189</v>
          </cell>
          <cell r="D537" t="str">
            <v>CIÉNAGA DE ORO</v>
          </cell>
        </row>
        <row r="538">
          <cell r="C538">
            <v>23678</v>
          </cell>
          <cell r="D538" t="str">
            <v>SAN CARLOS</v>
          </cell>
        </row>
        <row r="539">
          <cell r="C539">
            <v>23686</v>
          </cell>
          <cell r="D539" t="str">
            <v>SAN PELAYO</v>
          </cell>
        </row>
        <row r="541">
          <cell r="C541">
            <v>25183</v>
          </cell>
          <cell r="D541" t="str">
            <v>CHOCONTÁ</v>
          </cell>
        </row>
        <row r="542">
          <cell r="C542">
            <v>25426</v>
          </cell>
          <cell r="D542" t="str">
            <v>MACHETA</v>
          </cell>
        </row>
        <row r="543">
          <cell r="C543">
            <v>25436</v>
          </cell>
          <cell r="D543" t="str">
            <v>MANTA</v>
          </cell>
        </row>
        <row r="544">
          <cell r="C544">
            <v>25736</v>
          </cell>
          <cell r="D544" t="str">
            <v>SESQUILÉ</v>
          </cell>
        </row>
        <row r="545">
          <cell r="C545">
            <v>25772</v>
          </cell>
          <cell r="D545" t="str">
            <v>SUESCA</v>
          </cell>
        </row>
        <row r="546">
          <cell r="C546">
            <v>25807</v>
          </cell>
          <cell r="D546" t="str">
            <v>TIBIRITA</v>
          </cell>
        </row>
        <row r="547">
          <cell r="C547">
            <v>25873</v>
          </cell>
          <cell r="D547" t="str">
            <v>VILLAPINZÓN</v>
          </cell>
        </row>
        <row r="548">
          <cell r="C548">
            <v>25001</v>
          </cell>
          <cell r="D548" t="str">
            <v>AGUA DE DIOS</v>
          </cell>
        </row>
        <row r="549">
          <cell r="C549">
            <v>25307</v>
          </cell>
          <cell r="D549" t="str">
            <v>GIRARDOT</v>
          </cell>
        </row>
        <row r="550">
          <cell r="C550">
            <v>25324</v>
          </cell>
          <cell r="D550" t="str">
            <v>GUATAQUÍ</v>
          </cell>
        </row>
        <row r="551">
          <cell r="C551">
            <v>25368</v>
          </cell>
          <cell r="D551" t="str">
            <v>JERUSALÉN</v>
          </cell>
        </row>
        <row r="552">
          <cell r="C552">
            <v>25483</v>
          </cell>
          <cell r="D552" t="str">
            <v>NARIÑO</v>
          </cell>
        </row>
        <row r="553">
          <cell r="C553">
            <v>25488</v>
          </cell>
          <cell r="D553" t="str">
            <v>NILO</v>
          </cell>
        </row>
        <row r="554">
          <cell r="C554">
            <v>25612</v>
          </cell>
          <cell r="D554" t="str">
            <v>RICAURTE</v>
          </cell>
        </row>
        <row r="555">
          <cell r="C555">
            <v>25815</v>
          </cell>
          <cell r="D555" t="str">
            <v>TOCAIMA</v>
          </cell>
        </row>
        <row r="556">
          <cell r="C556">
            <v>25148</v>
          </cell>
          <cell r="D556" t="str">
            <v>CAPARRAPÍ</v>
          </cell>
        </row>
        <row r="557">
          <cell r="C557">
            <v>25320</v>
          </cell>
          <cell r="D557" t="str">
            <v>GUADUAS</v>
          </cell>
        </row>
        <row r="558">
          <cell r="C558">
            <v>25572</v>
          </cell>
          <cell r="D558" t="str">
            <v>PUERTO SALGAR</v>
          </cell>
        </row>
        <row r="559">
          <cell r="C559">
            <v>25019</v>
          </cell>
          <cell r="D559" t="str">
            <v>ALBÁN</v>
          </cell>
        </row>
        <row r="560">
          <cell r="C560">
            <v>25398</v>
          </cell>
          <cell r="D560" t="str">
            <v>LA PEÑA</v>
          </cell>
        </row>
        <row r="561">
          <cell r="C561">
            <v>25402</v>
          </cell>
          <cell r="D561" t="str">
            <v>LA VEGA</v>
          </cell>
        </row>
        <row r="562">
          <cell r="C562">
            <v>25489</v>
          </cell>
          <cell r="D562" t="str">
            <v>NIMAIMA</v>
          </cell>
        </row>
        <row r="563">
          <cell r="C563">
            <v>25491</v>
          </cell>
          <cell r="D563" t="str">
            <v>NOCAIMA</v>
          </cell>
        </row>
        <row r="564">
          <cell r="C564">
            <v>25592</v>
          </cell>
          <cell r="D564" t="str">
            <v>QUEBRADANEGRA</v>
          </cell>
        </row>
        <row r="565">
          <cell r="C565">
            <v>25658</v>
          </cell>
          <cell r="D565" t="str">
            <v>SAN FRANCISCO</v>
          </cell>
        </row>
        <row r="566">
          <cell r="C566">
            <v>25718</v>
          </cell>
          <cell r="D566" t="str">
            <v>SASAIMA</v>
          </cell>
        </row>
        <row r="567">
          <cell r="C567">
            <v>25777</v>
          </cell>
          <cell r="D567" t="str">
            <v>SUPATÁ</v>
          </cell>
        </row>
        <row r="568">
          <cell r="C568">
            <v>25851</v>
          </cell>
          <cell r="D568" t="str">
            <v>ÚTICA</v>
          </cell>
        </row>
        <row r="569">
          <cell r="C569">
            <v>25862</v>
          </cell>
          <cell r="D569" t="str">
            <v>VERGARA</v>
          </cell>
        </row>
        <row r="570">
          <cell r="C570">
            <v>25875</v>
          </cell>
          <cell r="D570" t="str">
            <v>VILLETA</v>
          </cell>
        </row>
        <row r="571">
          <cell r="C571">
            <v>25293</v>
          </cell>
          <cell r="D571" t="str">
            <v>GACHALA</v>
          </cell>
        </row>
        <row r="572">
          <cell r="C572">
            <v>25297</v>
          </cell>
          <cell r="D572" t="str">
            <v>GACHETA</v>
          </cell>
        </row>
        <row r="573">
          <cell r="C573">
            <v>25299</v>
          </cell>
          <cell r="D573" t="str">
            <v>GAMA</v>
          </cell>
        </row>
        <row r="574">
          <cell r="C574">
            <v>25322</v>
          </cell>
          <cell r="D574" t="str">
            <v>GUASCA</v>
          </cell>
        </row>
        <row r="575">
          <cell r="C575">
            <v>25326</v>
          </cell>
          <cell r="D575" t="str">
            <v>GUATAVITA</v>
          </cell>
        </row>
        <row r="576">
          <cell r="C576">
            <v>25372</v>
          </cell>
          <cell r="D576" t="str">
            <v>JUNÍN</v>
          </cell>
        </row>
        <row r="577">
          <cell r="C577">
            <v>25377</v>
          </cell>
          <cell r="D577" t="str">
            <v>LA CALERA</v>
          </cell>
        </row>
        <row r="578">
          <cell r="C578">
            <v>25839</v>
          </cell>
          <cell r="D578" t="str">
            <v>UBALÁ</v>
          </cell>
        </row>
        <row r="579">
          <cell r="C579">
            <v>25086</v>
          </cell>
          <cell r="D579" t="str">
            <v>BELTRÁN</v>
          </cell>
        </row>
        <row r="580">
          <cell r="C580">
            <v>25095</v>
          </cell>
          <cell r="D580" t="str">
            <v>BITUIMA</v>
          </cell>
        </row>
        <row r="581">
          <cell r="C581">
            <v>25168</v>
          </cell>
          <cell r="D581" t="str">
            <v>CHAGUANÍ</v>
          </cell>
        </row>
        <row r="582">
          <cell r="C582">
            <v>25328</v>
          </cell>
          <cell r="D582" t="str">
            <v>GUAYABAL DE SIQUIMA</v>
          </cell>
        </row>
        <row r="583">
          <cell r="C583">
            <v>25580</v>
          </cell>
          <cell r="D583" t="str">
            <v>PULI</v>
          </cell>
        </row>
        <row r="584">
          <cell r="C584">
            <v>25662</v>
          </cell>
          <cell r="D584" t="str">
            <v>SAN JUAN DE RÍO SECO</v>
          </cell>
        </row>
        <row r="585">
          <cell r="C585">
            <v>25867</v>
          </cell>
          <cell r="D585" t="str">
            <v>VIANÍ</v>
          </cell>
        </row>
        <row r="586">
          <cell r="C586">
            <v>25438</v>
          </cell>
          <cell r="D586" t="str">
            <v>MEDINA</v>
          </cell>
        </row>
        <row r="587">
          <cell r="C587">
            <v>25530</v>
          </cell>
          <cell r="D587" t="str">
            <v>PARATEBUENO</v>
          </cell>
        </row>
        <row r="588">
          <cell r="C588">
            <v>25151</v>
          </cell>
          <cell r="D588" t="str">
            <v>CAQUEZA</v>
          </cell>
        </row>
        <row r="589">
          <cell r="C589">
            <v>25178</v>
          </cell>
          <cell r="D589" t="str">
            <v>CHIPAQUE</v>
          </cell>
        </row>
        <row r="590">
          <cell r="C590">
            <v>25181</v>
          </cell>
          <cell r="D590" t="str">
            <v>CHOACHÍ</v>
          </cell>
        </row>
        <row r="591">
          <cell r="C591">
            <v>25279</v>
          </cell>
          <cell r="D591" t="str">
            <v>FOMEQUE</v>
          </cell>
        </row>
        <row r="592">
          <cell r="C592">
            <v>25281</v>
          </cell>
          <cell r="D592" t="str">
            <v>FOSCA</v>
          </cell>
        </row>
        <row r="593">
          <cell r="C593">
            <v>25335</v>
          </cell>
          <cell r="D593" t="str">
            <v>GUAYABETAL</v>
          </cell>
        </row>
        <row r="594">
          <cell r="C594">
            <v>25339</v>
          </cell>
          <cell r="D594" t="str">
            <v>GUTIÉRREZ</v>
          </cell>
        </row>
        <row r="595">
          <cell r="C595">
            <v>25594</v>
          </cell>
          <cell r="D595" t="str">
            <v>QUETAME</v>
          </cell>
        </row>
        <row r="596">
          <cell r="C596">
            <v>25841</v>
          </cell>
          <cell r="D596" t="str">
            <v>UBAQUE</v>
          </cell>
        </row>
        <row r="597">
          <cell r="C597">
            <v>25845</v>
          </cell>
          <cell r="D597" t="str">
            <v>UNE</v>
          </cell>
        </row>
        <row r="598">
          <cell r="C598">
            <v>25258</v>
          </cell>
          <cell r="D598" t="str">
            <v>EL PEÑÓN</v>
          </cell>
        </row>
        <row r="599">
          <cell r="C599">
            <v>25394</v>
          </cell>
          <cell r="D599" t="str">
            <v>LA PALMA</v>
          </cell>
        </row>
        <row r="600">
          <cell r="C600">
            <v>25513</v>
          </cell>
          <cell r="D600" t="str">
            <v>PACHO</v>
          </cell>
        </row>
        <row r="601">
          <cell r="C601">
            <v>25518</v>
          </cell>
          <cell r="D601" t="str">
            <v>PAIME</v>
          </cell>
        </row>
        <row r="602">
          <cell r="C602">
            <v>25653</v>
          </cell>
          <cell r="D602" t="str">
            <v>SAN CAYETANO</v>
          </cell>
        </row>
        <row r="603">
          <cell r="C603">
            <v>25823</v>
          </cell>
          <cell r="D603" t="str">
            <v>TOPAIPI</v>
          </cell>
        </row>
        <row r="604">
          <cell r="C604">
            <v>25871</v>
          </cell>
          <cell r="D604" t="str">
            <v>VILLAGOMEZ</v>
          </cell>
        </row>
        <row r="605">
          <cell r="C605">
            <v>25885</v>
          </cell>
          <cell r="D605" t="str">
            <v>YACOPÍ</v>
          </cell>
        </row>
        <row r="606">
          <cell r="C606">
            <v>25126</v>
          </cell>
          <cell r="D606" t="str">
            <v>CAJICÁ</v>
          </cell>
        </row>
        <row r="607">
          <cell r="C607">
            <v>25175</v>
          </cell>
          <cell r="D607" t="str">
            <v>CHÍA</v>
          </cell>
        </row>
        <row r="608">
          <cell r="C608">
            <v>25200</v>
          </cell>
          <cell r="D608" t="str">
            <v>COGUA</v>
          </cell>
        </row>
        <row r="609">
          <cell r="C609">
            <v>25295</v>
          </cell>
          <cell r="D609" t="str">
            <v>GACHANCIPÁ</v>
          </cell>
        </row>
        <row r="610">
          <cell r="C610">
            <v>25486</v>
          </cell>
          <cell r="D610" t="str">
            <v>NEMOCoN</v>
          </cell>
        </row>
        <row r="611">
          <cell r="C611">
            <v>25758</v>
          </cell>
          <cell r="D611" t="str">
            <v>SOPÓ</v>
          </cell>
        </row>
        <row r="612">
          <cell r="C612">
            <v>25785</v>
          </cell>
          <cell r="D612" t="str">
            <v>TABIO</v>
          </cell>
        </row>
        <row r="613">
          <cell r="C613">
            <v>25817</v>
          </cell>
          <cell r="D613" t="str">
            <v>TOCANCIPÁ</v>
          </cell>
        </row>
        <row r="614">
          <cell r="C614">
            <v>25899</v>
          </cell>
          <cell r="D614" t="str">
            <v>ZIPAQUIRÁ</v>
          </cell>
        </row>
        <row r="615">
          <cell r="C615">
            <v>25099</v>
          </cell>
          <cell r="D615" t="str">
            <v>BOJACÁ</v>
          </cell>
        </row>
        <row r="616">
          <cell r="C616">
            <v>25214</v>
          </cell>
          <cell r="D616" t="str">
            <v>COTA</v>
          </cell>
        </row>
        <row r="617">
          <cell r="C617">
            <v>25260</v>
          </cell>
          <cell r="D617" t="str">
            <v>EL ROSAL</v>
          </cell>
        </row>
        <row r="618">
          <cell r="C618">
            <v>25269</v>
          </cell>
          <cell r="D618" t="str">
            <v>FACATATIVÁ</v>
          </cell>
        </row>
        <row r="619">
          <cell r="C619">
            <v>25286</v>
          </cell>
          <cell r="D619" t="str">
            <v>FUNZA</v>
          </cell>
        </row>
        <row r="620">
          <cell r="C620">
            <v>25430</v>
          </cell>
          <cell r="D620" t="str">
            <v>MADRID</v>
          </cell>
        </row>
        <row r="621">
          <cell r="C621">
            <v>25473</v>
          </cell>
          <cell r="D621" t="str">
            <v>MOSQUERA</v>
          </cell>
        </row>
        <row r="622">
          <cell r="C622">
            <v>25769</v>
          </cell>
          <cell r="D622" t="str">
            <v>SUBACHOQUE</v>
          </cell>
        </row>
        <row r="623">
          <cell r="C623">
            <v>25799</v>
          </cell>
          <cell r="D623" t="str">
            <v>TENJO</v>
          </cell>
        </row>
        <row r="624">
          <cell r="C624">
            <v>25898</v>
          </cell>
          <cell r="D624" t="str">
            <v>ZIPACoN</v>
          </cell>
        </row>
        <row r="625">
          <cell r="C625">
            <v>25740</v>
          </cell>
          <cell r="D625" t="str">
            <v>SIBATÉ</v>
          </cell>
        </row>
        <row r="626">
          <cell r="C626">
            <v>25754</v>
          </cell>
          <cell r="D626" t="str">
            <v>SOACHA</v>
          </cell>
        </row>
        <row r="627">
          <cell r="C627">
            <v>25053</v>
          </cell>
          <cell r="D627" t="str">
            <v>ARBELÁEZ</v>
          </cell>
        </row>
        <row r="628">
          <cell r="C628">
            <v>25120</v>
          </cell>
          <cell r="D628" t="str">
            <v>CABRERA</v>
          </cell>
        </row>
        <row r="629">
          <cell r="C629">
            <v>25290</v>
          </cell>
          <cell r="D629" t="str">
            <v>FUSAGASUGÁ</v>
          </cell>
        </row>
        <row r="630">
          <cell r="C630">
            <v>25312</v>
          </cell>
          <cell r="D630" t="str">
            <v>GRANADA</v>
          </cell>
        </row>
        <row r="631">
          <cell r="C631">
            <v>25524</v>
          </cell>
          <cell r="D631" t="str">
            <v>PANDI</v>
          </cell>
        </row>
        <row r="632">
          <cell r="C632">
            <v>25535</v>
          </cell>
          <cell r="D632" t="str">
            <v>PASCA</v>
          </cell>
        </row>
        <row r="633">
          <cell r="C633">
            <v>25649</v>
          </cell>
          <cell r="D633" t="str">
            <v>SAN BERNARDO</v>
          </cell>
        </row>
        <row r="634">
          <cell r="C634">
            <v>25743</v>
          </cell>
          <cell r="D634" t="str">
            <v>SILVANIA</v>
          </cell>
        </row>
        <row r="635">
          <cell r="C635">
            <v>25805</v>
          </cell>
          <cell r="D635" t="str">
            <v>TIBACUY</v>
          </cell>
        </row>
        <row r="636">
          <cell r="C636">
            <v>25506</v>
          </cell>
          <cell r="D636" t="str">
            <v>VENECIA</v>
          </cell>
        </row>
        <row r="637">
          <cell r="C637">
            <v>25035</v>
          </cell>
          <cell r="D637" t="str">
            <v>ANAPOIMA</v>
          </cell>
        </row>
        <row r="638">
          <cell r="C638">
            <v>25040</v>
          </cell>
          <cell r="D638" t="str">
            <v>ANOLAIMA</v>
          </cell>
        </row>
        <row r="639">
          <cell r="C639">
            <v>25599</v>
          </cell>
          <cell r="D639" t="str">
            <v>APULO</v>
          </cell>
        </row>
        <row r="640">
          <cell r="C640">
            <v>25123</v>
          </cell>
          <cell r="D640" t="str">
            <v>CACHIPAY</v>
          </cell>
        </row>
        <row r="641">
          <cell r="C641">
            <v>25245</v>
          </cell>
          <cell r="D641" t="str">
            <v>EL COLEGIO</v>
          </cell>
        </row>
        <row r="642">
          <cell r="C642">
            <v>25386</v>
          </cell>
          <cell r="D642" t="str">
            <v>LA MESA</v>
          </cell>
        </row>
        <row r="643">
          <cell r="C643">
            <v>25596</v>
          </cell>
          <cell r="D643" t="str">
            <v>QUIPILE</v>
          </cell>
        </row>
        <row r="644">
          <cell r="C644">
            <v>25645</v>
          </cell>
          <cell r="D644" t="str">
            <v>SAN ANTONIO DE TEQUENDAMA</v>
          </cell>
        </row>
        <row r="645">
          <cell r="C645">
            <v>25797</v>
          </cell>
          <cell r="D645" t="str">
            <v>TENA</v>
          </cell>
        </row>
        <row r="646">
          <cell r="C646">
            <v>25878</v>
          </cell>
          <cell r="D646" t="str">
            <v>VIOTÁ</v>
          </cell>
        </row>
        <row r="647">
          <cell r="C647">
            <v>25154</v>
          </cell>
          <cell r="D647" t="str">
            <v>CARMEN DE CARUPA</v>
          </cell>
        </row>
        <row r="648">
          <cell r="C648">
            <v>25224</v>
          </cell>
          <cell r="D648" t="str">
            <v>CUCUNUBÁ</v>
          </cell>
        </row>
        <row r="649">
          <cell r="C649">
            <v>25288</v>
          </cell>
          <cell r="D649" t="str">
            <v>FÚQUENE</v>
          </cell>
        </row>
        <row r="650">
          <cell r="C650">
            <v>25317</v>
          </cell>
          <cell r="D650" t="str">
            <v>GUACHETÁ</v>
          </cell>
        </row>
        <row r="651">
          <cell r="C651">
            <v>25407</v>
          </cell>
          <cell r="D651" t="str">
            <v>LENGUAZAQUE</v>
          </cell>
        </row>
        <row r="652">
          <cell r="C652">
            <v>25745</v>
          </cell>
          <cell r="D652" t="str">
            <v>SIMIJACA</v>
          </cell>
        </row>
        <row r="653">
          <cell r="C653">
            <v>25779</v>
          </cell>
          <cell r="D653" t="str">
            <v>SUSA</v>
          </cell>
        </row>
        <row r="654">
          <cell r="C654">
            <v>25781</v>
          </cell>
          <cell r="D654" t="str">
            <v>SUTATAUSA</v>
          </cell>
        </row>
        <row r="655">
          <cell r="C655">
            <v>25793</v>
          </cell>
          <cell r="D655" t="str">
            <v>TAUSA</v>
          </cell>
        </row>
        <row r="656">
          <cell r="C656">
            <v>25843</v>
          </cell>
          <cell r="D656" t="str">
            <v>UBATE</v>
          </cell>
        </row>
        <row r="658">
          <cell r="C658">
            <v>94343</v>
          </cell>
          <cell r="D658" t="str">
            <v>BARRANCO MINA</v>
          </cell>
        </row>
        <row r="659">
          <cell r="C659">
            <v>94886</v>
          </cell>
          <cell r="D659" t="str">
            <v>CACAHUAL</v>
          </cell>
        </row>
        <row r="660">
          <cell r="C660">
            <v>94001</v>
          </cell>
          <cell r="D660" t="str">
            <v>INÍRIDA</v>
          </cell>
        </row>
        <row r="661">
          <cell r="C661">
            <v>94885</v>
          </cell>
          <cell r="D661" t="str">
            <v>LA GUADALUPE</v>
          </cell>
        </row>
        <row r="662">
          <cell r="C662">
            <v>94663</v>
          </cell>
          <cell r="D662" t="str">
            <v>MAPIRIPaN</v>
          </cell>
        </row>
        <row r="663">
          <cell r="C663">
            <v>94888</v>
          </cell>
          <cell r="D663" t="str">
            <v>MORICHAL</v>
          </cell>
        </row>
        <row r="664">
          <cell r="C664">
            <v>94887</v>
          </cell>
          <cell r="D664" t="str">
            <v>PANA PANA</v>
          </cell>
        </row>
        <row r="665">
          <cell r="C665">
            <v>94884</v>
          </cell>
          <cell r="D665" t="str">
            <v>PUERTO COLOMBIA</v>
          </cell>
        </row>
        <row r="666">
          <cell r="C666">
            <v>94883</v>
          </cell>
          <cell r="D666" t="str">
            <v>SAN FELIPE</v>
          </cell>
        </row>
        <row r="668">
          <cell r="C668">
            <v>95015</v>
          </cell>
          <cell r="D668" t="str">
            <v>CALAMAR</v>
          </cell>
        </row>
        <row r="669">
          <cell r="C669">
            <v>95025</v>
          </cell>
          <cell r="D669" t="str">
            <v>EL RETORNO</v>
          </cell>
        </row>
        <row r="670">
          <cell r="C670">
            <v>95200</v>
          </cell>
          <cell r="D670" t="str">
            <v>MIRAFLORES</v>
          </cell>
        </row>
        <row r="671">
          <cell r="C671">
            <v>95001</v>
          </cell>
          <cell r="D671" t="str">
            <v>SAN JOSÉ DEL GUAVIARE</v>
          </cell>
        </row>
        <row r="673">
          <cell r="C673">
            <v>41013</v>
          </cell>
          <cell r="D673" t="str">
            <v>AGRADO</v>
          </cell>
        </row>
        <row r="674">
          <cell r="C674">
            <v>41026</v>
          </cell>
          <cell r="D674" t="str">
            <v>ALTAMIRA</v>
          </cell>
        </row>
        <row r="675">
          <cell r="C675">
            <v>41298</v>
          </cell>
          <cell r="D675" t="str">
            <v>GARZÓN</v>
          </cell>
        </row>
        <row r="676">
          <cell r="C676">
            <v>41306</v>
          </cell>
          <cell r="D676" t="str">
            <v>GIGANTE</v>
          </cell>
        </row>
        <row r="677">
          <cell r="C677">
            <v>41319</v>
          </cell>
          <cell r="D677" t="str">
            <v>GUADALUPE</v>
          </cell>
        </row>
        <row r="678">
          <cell r="C678">
            <v>41548</v>
          </cell>
          <cell r="D678" t="str">
            <v>PITAL</v>
          </cell>
        </row>
        <row r="679">
          <cell r="C679">
            <v>41770</v>
          </cell>
          <cell r="D679" t="str">
            <v>SUAZA</v>
          </cell>
        </row>
        <row r="680">
          <cell r="C680">
            <v>41791</v>
          </cell>
          <cell r="D680" t="str">
            <v>TARQUI</v>
          </cell>
        </row>
        <row r="681">
          <cell r="C681">
            <v>41016</v>
          </cell>
          <cell r="D681" t="str">
            <v>AIPE</v>
          </cell>
        </row>
        <row r="682">
          <cell r="C682">
            <v>41020</v>
          </cell>
          <cell r="D682" t="str">
            <v>ALGECIRAS</v>
          </cell>
        </row>
        <row r="683">
          <cell r="C683">
            <v>41078</v>
          </cell>
          <cell r="D683" t="str">
            <v>BARAYA</v>
          </cell>
        </row>
        <row r="684">
          <cell r="C684">
            <v>41132</v>
          </cell>
          <cell r="D684" t="str">
            <v>CAMPOALEGRE</v>
          </cell>
        </row>
        <row r="685">
          <cell r="C685">
            <v>41206</v>
          </cell>
          <cell r="D685" t="str">
            <v>COLOMBIA</v>
          </cell>
        </row>
        <row r="686">
          <cell r="C686">
            <v>41349</v>
          </cell>
          <cell r="D686" t="str">
            <v>HOBO</v>
          </cell>
        </row>
        <row r="687">
          <cell r="C687">
            <v>41357</v>
          </cell>
          <cell r="D687" t="str">
            <v>IQUIRA</v>
          </cell>
        </row>
        <row r="688">
          <cell r="C688">
            <v>41001</v>
          </cell>
          <cell r="D688" t="str">
            <v>NEIVA</v>
          </cell>
        </row>
        <row r="689">
          <cell r="C689">
            <v>41524</v>
          </cell>
          <cell r="D689" t="str">
            <v>PALERMO</v>
          </cell>
        </row>
        <row r="690">
          <cell r="C690">
            <v>41615</v>
          </cell>
          <cell r="D690" t="str">
            <v>RIVERA</v>
          </cell>
        </row>
        <row r="691">
          <cell r="C691">
            <v>41676</v>
          </cell>
          <cell r="D691" t="str">
            <v>SANTA MARÍA</v>
          </cell>
        </row>
        <row r="692">
          <cell r="C692">
            <v>41799</v>
          </cell>
          <cell r="D692" t="str">
            <v>TELLO</v>
          </cell>
        </row>
        <row r="693">
          <cell r="C693">
            <v>41801</v>
          </cell>
          <cell r="D693" t="str">
            <v>TERUEL</v>
          </cell>
        </row>
        <row r="694">
          <cell r="C694">
            <v>41872</v>
          </cell>
          <cell r="D694" t="str">
            <v>VILLAVIEJA</v>
          </cell>
        </row>
        <row r="695">
          <cell r="C695">
            <v>41885</v>
          </cell>
          <cell r="D695" t="str">
            <v>YAGUARÁ</v>
          </cell>
        </row>
        <row r="696">
          <cell r="C696">
            <v>41378</v>
          </cell>
          <cell r="D696" t="str">
            <v>LA ARGENTINA</v>
          </cell>
        </row>
        <row r="697">
          <cell r="C697">
            <v>41396</v>
          </cell>
          <cell r="D697" t="str">
            <v>LA PLATA</v>
          </cell>
        </row>
        <row r="698">
          <cell r="C698">
            <v>41483</v>
          </cell>
          <cell r="D698" t="str">
            <v>NÁTAGA</v>
          </cell>
        </row>
        <row r="699">
          <cell r="C699">
            <v>41518</v>
          </cell>
          <cell r="D699" t="str">
            <v>PAICOL</v>
          </cell>
        </row>
        <row r="700">
          <cell r="C700">
            <v>41797</v>
          </cell>
          <cell r="D700" t="str">
            <v>TESALIA</v>
          </cell>
        </row>
        <row r="701">
          <cell r="C701">
            <v>41006</v>
          </cell>
          <cell r="D701" t="str">
            <v>ACEVEDO</v>
          </cell>
        </row>
        <row r="702">
          <cell r="C702">
            <v>41244</v>
          </cell>
          <cell r="D702" t="str">
            <v>ELÍAS</v>
          </cell>
        </row>
        <row r="703">
          <cell r="C703">
            <v>41359</v>
          </cell>
          <cell r="D703" t="str">
            <v>ISNOS</v>
          </cell>
        </row>
        <row r="704">
          <cell r="C704">
            <v>41503</v>
          </cell>
          <cell r="D704" t="str">
            <v>OPORAPA</v>
          </cell>
        </row>
        <row r="705">
          <cell r="C705">
            <v>41530</v>
          </cell>
          <cell r="D705" t="str">
            <v>PALESTINA</v>
          </cell>
        </row>
        <row r="706">
          <cell r="C706">
            <v>41551</v>
          </cell>
          <cell r="D706" t="str">
            <v>PITALITO</v>
          </cell>
        </row>
        <row r="707">
          <cell r="C707">
            <v>41660</v>
          </cell>
          <cell r="D707" t="str">
            <v>SALADOBLANCO</v>
          </cell>
        </row>
        <row r="708">
          <cell r="C708">
            <v>41668</v>
          </cell>
          <cell r="D708" t="str">
            <v>SAN AGUSTÍN</v>
          </cell>
        </row>
        <row r="709">
          <cell r="C709">
            <v>41807</v>
          </cell>
          <cell r="D709" t="str">
            <v>TIMANÁ</v>
          </cell>
        </row>
        <row r="711">
          <cell r="C711">
            <v>44035</v>
          </cell>
          <cell r="D711" t="str">
            <v>ALBANIA</v>
          </cell>
        </row>
        <row r="712">
          <cell r="C712">
            <v>44090</v>
          </cell>
          <cell r="D712" t="str">
            <v>DIBULLA</v>
          </cell>
        </row>
        <row r="713">
          <cell r="C713">
            <v>44430</v>
          </cell>
          <cell r="D713" t="str">
            <v>MAICAO</v>
          </cell>
        </row>
        <row r="714">
          <cell r="C714">
            <v>44560</v>
          </cell>
          <cell r="D714" t="str">
            <v>MANAURE</v>
          </cell>
        </row>
        <row r="715">
          <cell r="C715">
            <v>44001</v>
          </cell>
          <cell r="D715" t="str">
            <v>RIOHACHA</v>
          </cell>
        </row>
        <row r="716">
          <cell r="C716">
            <v>44847</v>
          </cell>
          <cell r="D716" t="str">
            <v>URIBIA</v>
          </cell>
        </row>
        <row r="717">
          <cell r="C717">
            <v>44078</v>
          </cell>
          <cell r="D717" t="str">
            <v>BARRANCAS</v>
          </cell>
        </row>
        <row r="718">
          <cell r="C718">
            <v>44098</v>
          </cell>
          <cell r="D718" t="str">
            <v>DISTRACCION</v>
          </cell>
        </row>
        <row r="719">
          <cell r="C719">
            <v>44110</v>
          </cell>
          <cell r="D719" t="str">
            <v>EL MOLINO</v>
          </cell>
        </row>
        <row r="720">
          <cell r="C720">
            <v>44279</v>
          </cell>
          <cell r="D720" t="str">
            <v>FONSECA</v>
          </cell>
        </row>
        <row r="721">
          <cell r="C721">
            <v>44378</v>
          </cell>
          <cell r="D721" t="str">
            <v>HATONUEVO</v>
          </cell>
        </row>
        <row r="722">
          <cell r="C722">
            <v>44420</v>
          </cell>
          <cell r="D722" t="str">
            <v>LA JAGUA DEL PILAR</v>
          </cell>
        </row>
        <row r="723">
          <cell r="C723">
            <v>44650</v>
          </cell>
          <cell r="D723" t="str">
            <v>SAN JUAN DEL CESAR</v>
          </cell>
        </row>
        <row r="724">
          <cell r="C724">
            <v>44855</v>
          </cell>
          <cell r="D724" t="str">
            <v>URUMITA</v>
          </cell>
        </row>
        <row r="725">
          <cell r="C725">
            <v>44874</v>
          </cell>
          <cell r="D725" t="str">
            <v>VILLANUEVA</v>
          </cell>
        </row>
        <row r="727">
          <cell r="C727">
            <v>47058</v>
          </cell>
          <cell r="D727" t="str">
            <v>ARIGUANÍ</v>
          </cell>
        </row>
        <row r="728">
          <cell r="C728">
            <v>47170</v>
          </cell>
          <cell r="D728" t="str">
            <v>CHIBOLO</v>
          </cell>
        </row>
        <row r="729">
          <cell r="C729">
            <v>47460</v>
          </cell>
          <cell r="D729" t="str">
            <v>NUEVA GRANADA</v>
          </cell>
        </row>
        <row r="730">
          <cell r="C730">
            <v>47555</v>
          </cell>
          <cell r="D730" t="str">
            <v>PLATO</v>
          </cell>
        </row>
        <row r="731">
          <cell r="C731">
            <v>47660</v>
          </cell>
          <cell r="D731" t="str">
            <v>SABANAS DE SAN ANGEL</v>
          </cell>
        </row>
        <row r="732">
          <cell r="C732">
            <v>47798</v>
          </cell>
          <cell r="D732" t="str">
            <v>TENERIFE</v>
          </cell>
        </row>
        <row r="733">
          <cell r="C733">
            <v>47030</v>
          </cell>
          <cell r="D733" t="str">
            <v>ALGARROBO</v>
          </cell>
        </row>
        <row r="734">
          <cell r="C734">
            <v>47053</v>
          </cell>
          <cell r="D734" t="str">
            <v>ARACATACA</v>
          </cell>
        </row>
        <row r="735">
          <cell r="C735">
            <v>47189</v>
          </cell>
          <cell r="D735" t="str">
            <v>CIÉNAGA</v>
          </cell>
        </row>
        <row r="736">
          <cell r="C736">
            <v>47268</v>
          </cell>
          <cell r="D736" t="str">
            <v>EL RETEN</v>
          </cell>
        </row>
        <row r="737">
          <cell r="C737">
            <v>47288</v>
          </cell>
          <cell r="D737" t="str">
            <v>FUNDACION</v>
          </cell>
        </row>
        <row r="738">
          <cell r="C738">
            <v>47570</v>
          </cell>
          <cell r="D738" t="str">
            <v>PUEBLO VIEJO</v>
          </cell>
        </row>
        <row r="739">
          <cell r="C739">
            <v>47980</v>
          </cell>
          <cell r="D739" t="str">
            <v>ZONA BANANERA</v>
          </cell>
        </row>
        <row r="740">
          <cell r="C740">
            <v>47161</v>
          </cell>
          <cell r="D740" t="str">
            <v>CERRO SAN ANTONIO</v>
          </cell>
        </row>
        <row r="741">
          <cell r="C741">
            <v>47205</v>
          </cell>
          <cell r="D741" t="str">
            <v>CONCORDIA</v>
          </cell>
        </row>
        <row r="742">
          <cell r="C742">
            <v>47258</v>
          </cell>
          <cell r="D742" t="str">
            <v>EL PIÑON</v>
          </cell>
        </row>
        <row r="743">
          <cell r="C743">
            <v>47541</v>
          </cell>
          <cell r="D743" t="str">
            <v>PEDRAZA</v>
          </cell>
        </row>
        <row r="744">
          <cell r="C744">
            <v>47551</v>
          </cell>
          <cell r="D744" t="str">
            <v>PIVIJAY</v>
          </cell>
        </row>
        <row r="745">
          <cell r="C745">
            <v>47605</v>
          </cell>
          <cell r="D745" t="str">
            <v>REMOLINO</v>
          </cell>
        </row>
        <row r="746">
          <cell r="C746">
            <v>47675</v>
          </cell>
          <cell r="D746" t="str">
            <v>SALAMINA</v>
          </cell>
        </row>
        <row r="747">
          <cell r="C747">
            <v>47745</v>
          </cell>
          <cell r="D747" t="str">
            <v>SITIONUEVO</v>
          </cell>
        </row>
        <row r="748">
          <cell r="C748">
            <v>47960</v>
          </cell>
          <cell r="D748" t="str">
            <v>ZAPAYAN</v>
          </cell>
        </row>
        <row r="749">
          <cell r="C749">
            <v>47001</v>
          </cell>
          <cell r="D749" t="str">
            <v>SANTA MARTA</v>
          </cell>
        </row>
        <row r="750">
          <cell r="C750">
            <v>47245</v>
          </cell>
          <cell r="D750" t="str">
            <v>EL BANCO</v>
          </cell>
        </row>
        <row r="751">
          <cell r="C751">
            <v>47318</v>
          </cell>
          <cell r="D751" t="str">
            <v>GUAMAL</v>
          </cell>
        </row>
        <row r="752">
          <cell r="C752">
            <v>47545</v>
          </cell>
          <cell r="D752" t="str">
            <v>PIJIÑO DEL CARMEN</v>
          </cell>
        </row>
        <row r="753">
          <cell r="C753">
            <v>47692</v>
          </cell>
          <cell r="D753" t="str">
            <v>SAN SEBASTIAN DE BUENAVISTA</v>
          </cell>
        </row>
        <row r="754">
          <cell r="C754">
            <v>47703</v>
          </cell>
          <cell r="D754" t="str">
            <v>SAN ZENON</v>
          </cell>
        </row>
        <row r="755">
          <cell r="C755">
            <v>47707</v>
          </cell>
          <cell r="D755" t="str">
            <v>SANTA ANA</v>
          </cell>
        </row>
        <row r="756">
          <cell r="C756">
            <v>47720</v>
          </cell>
          <cell r="D756" t="str">
            <v>SANTA BARBARA DE PINTO</v>
          </cell>
        </row>
        <row r="758">
          <cell r="C758">
            <v>50251</v>
          </cell>
          <cell r="D758" t="str">
            <v>EL CASTILLO</v>
          </cell>
        </row>
        <row r="759">
          <cell r="C759">
            <v>50270</v>
          </cell>
          <cell r="D759" t="str">
            <v>EL DORADO</v>
          </cell>
        </row>
        <row r="760">
          <cell r="C760">
            <v>50287</v>
          </cell>
          <cell r="D760" t="str">
            <v>FUENTE DE ORO</v>
          </cell>
        </row>
        <row r="761">
          <cell r="C761">
            <v>50313</v>
          </cell>
          <cell r="D761" t="str">
            <v>GRANADA</v>
          </cell>
        </row>
        <row r="762">
          <cell r="C762">
            <v>50350</v>
          </cell>
          <cell r="D762" t="str">
            <v>LA MACARENA</v>
          </cell>
        </row>
        <row r="763">
          <cell r="C763">
            <v>50370</v>
          </cell>
          <cell r="D763" t="str">
            <v>LA URIBE</v>
          </cell>
        </row>
        <row r="764">
          <cell r="C764">
            <v>50400</v>
          </cell>
          <cell r="D764" t="str">
            <v>LEJANÍAS</v>
          </cell>
        </row>
        <row r="765">
          <cell r="C765">
            <v>50325</v>
          </cell>
          <cell r="D765" t="str">
            <v>MAPIRIPaN</v>
          </cell>
        </row>
        <row r="766">
          <cell r="C766">
            <v>50330</v>
          </cell>
          <cell r="D766" t="str">
            <v>MESETAS</v>
          </cell>
        </row>
        <row r="767">
          <cell r="C767">
            <v>50450</v>
          </cell>
          <cell r="D767" t="str">
            <v>PUERTO CONCORDIA</v>
          </cell>
        </row>
        <row r="768">
          <cell r="C768">
            <v>50577</v>
          </cell>
          <cell r="D768" t="str">
            <v>PUERTO LLERAS</v>
          </cell>
        </row>
        <row r="769">
          <cell r="C769">
            <v>50590</v>
          </cell>
          <cell r="D769" t="str">
            <v>PUERTO RICO</v>
          </cell>
        </row>
        <row r="770">
          <cell r="C770">
            <v>50683</v>
          </cell>
          <cell r="D770" t="str">
            <v>SAN JUAN DE ARAMA</v>
          </cell>
        </row>
        <row r="771">
          <cell r="C771">
            <v>50711</v>
          </cell>
          <cell r="D771" t="str">
            <v>VISTA HERMOSA</v>
          </cell>
        </row>
        <row r="772">
          <cell r="C772">
            <v>50001</v>
          </cell>
          <cell r="D772" t="str">
            <v>VILLAVICENCIO</v>
          </cell>
        </row>
        <row r="773">
          <cell r="C773">
            <v>50006</v>
          </cell>
          <cell r="D773" t="str">
            <v>ACACiAS</v>
          </cell>
        </row>
        <row r="774">
          <cell r="C774">
            <v>50110</v>
          </cell>
          <cell r="D774" t="str">
            <v>BARRANCA DE UPIA</v>
          </cell>
        </row>
        <row r="775">
          <cell r="C775">
            <v>50150</v>
          </cell>
          <cell r="D775" t="str">
            <v>CASTILLA LA NUEVA</v>
          </cell>
        </row>
        <row r="776">
          <cell r="C776">
            <v>50226</v>
          </cell>
          <cell r="D776" t="str">
            <v>CUMARAL</v>
          </cell>
        </row>
        <row r="777">
          <cell r="C777">
            <v>50245</v>
          </cell>
          <cell r="D777" t="str">
            <v>EL CALVARIO</v>
          </cell>
        </row>
        <row r="778">
          <cell r="C778">
            <v>50318</v>
          </cell>
          <cell r="D778" t="str">
            <v>GUAMAL</v>
          </cell>
        </row>
        <row r="779">
          <cell r="C779">
            <v>50606</v>
          </cell>
          <cell r="D779" t="str">
            <v>RESTREPO</v>
          </cell>
        </row>
        <row r="780">
          <cell r="C780">
            <v>50680</v>
          </cell>
          <cell r="D780" t="str">
            <v>SAN CARLOS GUAROA</v>
          </cell>
        </row>
        <row r="781">
          <cell r="C781">
            <v>50686</v>
          </cell>
          <cell r="D781" t="str">
            <v>SAN JUANITO</v>
          </cell>
        </row>
        <row r="782">
          <cell r="C782">
            <v>50223</v>
          </cell>
          <cell r="D782" t="str">
            <v>SAN LUIS DE CUBARRAL</v>
          </cell>
        </row>
        <row r="783">
          <cell r="C783">
            <v>50689</v>
          </cell>
          <cell r="D783" t="str">
            <v>SAN MARTÍN</v>
          </cell>
        </row>
        <row r="784">
          <cell r="C784">
            <v>50124</v>
          </cell>
          <cell r="D784" t="str">
            <v>CABUYARO</v>
          </cell>
        </row>
        <row r="785">
          <cell r="C785">
            <v>50568</v>
          </cell>
          <cell r="D785" t="str">
            <v>PUERTO GAITÁN</v>
          </cell>
        </row>
        <row r="786">
          <cell r="C786">
            <v>50573</v>
          </cell>
          <cell r="D786" t="str">
            <v>PUERTO LoPEZ</v>
          </cell>
        </row>
        <row r="788">
          <cell r="C788">
            <v>52240</v>
          </cell>
          <cell r="D788" t="str">
            <v>CHACHAGUI</v>
          </cell>
        </row>
        <row r="789">
          <cell r="C789">
            <v>52207</v>
          </cell>
          <cell r="D789" t="str">
            <v>CONSACA</v>
          </cell>
        </row>
        <row r="790">
          <cell r="C790">
            <v>52254</v>
          </cell>
          <cell r="D790" t="str">
            <v>EL PEÑOL</v>
          </cell>
        </row>
        <row r="791">
          <cell r="C791">
            <v>52260</v>
          </cell>
          <cell r="D791" t="str">
            <v>EL TAMBO</v>
          </cell>
        </row>
        <row r="792">
          <cell r="C792">
            <v>52381</v>
          </cell>
          <cell r="D792" t="str">
            <v>LA FLORIDA</v>
          </cell>
        </row>
        <row r="793">
          <cell r="C793">
            <v>52480</v>
          </cell>
          <cell r="D793" t="str">
            <v>NARIÑO</v>
          </cell>
        </row>
        <row r="794">
          <cell r="C794">
            <v>52001</v>
          </cell>
          <cell r="D794" t="str">
            <v>PASTO</v>
          </cell>
        </row>
        <row r="795">
          <cell r="C795">
            <v>52683</v>
          </cell>
          <cell r="D795" t="str">
            <v>SANDONÁ</v>
          </cell>
        </row>
        <row r="796">
          <cell r="C796">
            <v>52788</v>
          </cell>
          <cell r="D796" t="str">
            <v>TANGUA</v>
          </cell>
        </row>
        <row r="797">
          <cell r="C797">
            <v>52885</v>
          </cell>
          <cell r="D797" t="str">
            <v>YACUANQUER</v>
          </cell>
        </row>
        <row r="798">
          <cell r="C798">
            <v>52036</v>
          </cell>
          <cell r="D798" t="str">
            <v>ANCUYA</v>
          </cell>
        </row>
        <row r="799">
          <cell r="C799">
            <v>52320</v>
          </cell>
          <cell r="D799" t="str">
            <v>GUAITARILLA</v>
          </cell>
        </row>
        <row r="800">
          <cell r="C800">
            <v>52385</v>
          </cell>
          <cell r="D800" t="str">
            <v>LA LLANADA</v>
          </cell>
        </row>
        <row r="801">
          <cell r="C801">
            <v>52411</v>
          </cell>
          <cell r="D801" t="str">
            <v>LINARES</v>
          </cell>
        </row>
        <row r="802">
          <cell r="C802">
            <v>52418</v>
          </cell>
          <cell r="D802" t="str">
            <v>LOS ANDES</v>
          </cell>
        </row>
        <row r="803">
          <cell r="C803">
            <v>52435</v>
          </cell>
          <cell r="D803" t="str">
            <v>MALLAMA</v>
          </cell>
        </row>
        <row r="804">
          <cell r="C804">
            <v>52506</v>
          </cell>
          <cell r="D804" t="str">
            <v>OSPINA</v>
          </cell>
        </row>
        <row r="805">
          <cell r="C805">
            <v>52565</v>
          </cell>
          <cell r="D805" t="str">
            <v>PROVIDENCIA</v>
          </cell>
        </row>
        <row r="806">
          <cell r="C806">
            <v>52612</v>
          </cell>
          <cell r="D806" t="str">
            <v>RICAURTE</v>
          </cell>
        </row>
        <row r="807">
          <cell r="C807">
            <v>52678</v>
          </cell>
          <cell r="D807" t="str">
            <v>SAMANIEGO</v>
          </cell>
        </row>
        <row r="808">
          <cell r="C808">
            <v>52699</v>
          </cell>
          <cell r="D808" t="str">
            <v>SANTA CRUZ</v>
          </cell>
        </row>
        <row r="809">
          <cell r="C809">
            <v>52720</v>
          </cell>
          <cell r="D809" t="str">
            <v>SAPUYES</v>
          </cell>
        </row>
        <row r="810">
          <cell r="C810">
            <v>52838</v>
          </cell>
          <cell r="D810" t="str">
            <v>TUQUERRES</v>
          </cell>
        </row>
        <row r="811">
          <cell r="C811">
            <v>52079</v>
          </cell>
          <cell r="D811" t="str">
            <v>BARBACOAS</v>
          </cell>
        </row>
        <row r="812">
          <cell r="C812">
            <v>52250</v>
          </cell>
          <cell r="D812" t="str">
            <v>EL CHARCO</v>
          </cell>
        </row>
        <row r="813">
          <cell r="C813">
            <v>52520</v>
          </cell>
          <cell r="D813" t="str">
            <v>FRANCISCO PIZARRO</v>
          </cell>
        </row>
        <row r="814">
          <cell r="C814">
            <v>52390</v>
          </cell>
          <cell r="D814" t="str">
            <v>LA TOLA</v>
          </cell>
        </row>
        <row r="815">
          <cell r="C815">
            <v>52427</v>
          </cell>
          <cell r="D815" t="str">
            <v>Magui</v>
          </cell>
        </row>
        <row r="816">
          <cell r="C816">
            <v>52473</v>
          </cell>
          <cell r="D816" t="str">
            <v>MOSQUERA</v>
          </cell>
        </row>
        <row r="817">
          <cell r="C817">
            <v>52490</v>
          </cell>
          <cell r="D817" t="str">
            <v>OLAYA HERRERA</v>
          </cell>
        </row>
        <row r="818">
          <cell r="C818">
            <v>52621</v>
          </cell>
          <cell r="D818" t="str">
            <v>ROBERTO PAYAN</v>
          </cell>
        </row>
        <row r="819">
          <cell r="C819">
            <v>52696</v>
          </cell>
          <cell r="D819" t="str">
            <v>SANTA BaRBARA</v>
          </cell>
        </row>
        <row r="820">
          <cell r="C820">
            <v>52835</v>
          </cell>
          <cell r="D820" t="str">
            <v>TUMACO</v>
          </cell>
        </row>
        <row r="821">
          <cell r="C821">
            <v>52019</v>
          </cell>
          <cell r="D821" t="str">
            <v>ALBAN</v>
          </cell>
        </row>
        <row r="822">
          <cell r="C822">
            <v>52051</v>
          </cell>
          <cell r="D822" t="str">
            <v>ARBOLEDA</v>
          </cell>
        </row>
        <row r="823">
          <cell r="C823">
            <v>52083</v>
          </cell>
          <cell r="D823" t="str">
            <v>BELEN</v>
          </cell>
        </row>
        <row r="824">
          <cell r="C824">
            <v>52110</v>
          </cell>
          <cell r="D824" t="str">
            <v>BUESACO</v>
          </cell>
        </row>
        <row r="825">
          <cell r="C825">
            <v>52203</v>
          </cell>
          <cell r="D825" t="str">
            <v>COLON</v>
          </cell>
        </row>
        <row r="826">
          <cell r="C826">
            <v>52233</v>
          </cell>
          <cell r="D826" t="str">
            <v>CUMBITARA</v>
          </cell>
        </row>
        <row r="827">
          <cell r="C827">
            <v>52256</v>
          </cell>
          <cell r="D827" t="str">
            <v>EL ROSARIO</v>
          </cell>
        </row>
        <row r="828">
          <cell r="C828">
            <v>52258</v>
          </cell>
          <cell r="D828" t="str">
            <v>El Tablon de Gomez</v>
          </cell>
        </row>
        <row r="829">
          <cell r="C829">
            <v>52378</v>
          </cell>
          <cell r="D829" t="str">
            <v>LA CRUZ</v>
          </cell>
        </row>
        <row r="830">
          <cell r="C830">
            <v>52399</v>
          </cell>
          <cell r="D830" t="str">
            <v>LA UNION</v>
          </cell>
        </row>
        <row r="831">
          <cell r="C831">
            <v>52405</v>
          </cell>
          <cell r="D831" t="str">
            <v>LEIVA</v>
          </cell>
        </row>
        <row r="832">
          <cell r="C832">
            <v>52540</v>
          </cell>
          <cell r="D832" t="str">
            <v>POLICARPA</v>
          </cell>
        </row>
        <row r="833">
          <cell r="C833">
            <v>52685</v>
          </cell>
          <cell r="D833" t="str">
            <v>SAN BERNARDO</v>
          </cell>
        </row>
        <row r="834">
          <cell r="C834">
            <v>52687</v>
          </cell>
          <cell r="D834" t="str">
            <v>SAN LORENZO</v>
          </cell>
        </row>
        <row r="835">
          <cell r="C835">
            <v>52693</v>
          </cell>
          <cell r="D835" t="str">
            <v>SAN PABLO</v>
          </cell>
        </row>
        <row r="836">
          <cell r="C836">
            <v>52694</v>
          </cell>
          <cell r="D836" t="str">
            <v>SAN PEDRO DE CARTAGO</v>
          </cell>
        </row>
        <row r="837">
          <cell r="C837">
            <v>52786</v>
          </cell>
          <cell r="D837" t="str">
            <v>TAMINANGO</v>
          </cell>
        </row>
        <row r="838">
          <cell r="C838">
            <v>52022</v>
          </cell>
          <cell r="D838" t="str">
            <v>ALDANA</v>
          </cell>
        </row>
        <row r="839">
          <cell r="C839">
            <v>52210</v>
          </cell>
          <cell r="D839" t="str">
            <v>CONTADERO</v>
          </cell>
        </row>
        <row r="840">
          <cell r="C840">
            <v>52215</v>
          </cell>
          <cell r="D840" t="str">
            <v>CÓRDOBA</v>
          </cell>
        </row>
        <row r="841">
          <cell r="C841">
            <v>52224</v>
          </cell>
          <cell r="D841" t="str">
            <v>CUASPUD</v>
          </cell>
        </row>
        <row r="842">
          <cell r="C842">
            <v>52227</v>
          </cell>
          <cell r="D842" t="str">
            <v>CUMBAL</v>
          </cell>
        </row>
        <row r="843">
          <cell r="C843">
            <v>52287</v>
          </cell>
          <cell r="D843" t="str">
            <v>FUNES</v>
          </cell>
        </row>
        <row r="844">
          <cell r="C844">
            <v>52317</v>
          </cell>
          <cell r="D844" t="str">
            <v>GUACHUCAL</v>
          </cell>
        </row>
        <row r="845">
          <cell r="C845">
            <v>52323</v>
          </cell>
          <cell r="D845" t="str">
            <v>GUALMATAN</v>
          </cell>
        </row>
        <row r="846">
          <cell r="C846">
            <v>52352</v>
          </cell>
          <cell r="D846" t="str">
            <v>ILES</v>
          </cell>
        </row>
        <row r="847">
          <cell r="C847">
            <v>52354</v>
          </cell>
          <cell r="D847" t="str">
            <v>IMUES</v>
          </cell>
        </row>
        <row r="848">
          <cell r="C848">
            <v>52356</v>
          </cell>
          <cell r="D848" t="str">
            <v>IPIALES</v>
          </cell>
        </row>
        <row r="849">
          <cell r="C849">
            <v>52560</v>
          </cell>
          <cell r="D849" t="str">
            <v>POTOSÍ</v>
          </cell>
        </row>
        <row r="850">
          <cell r="C850">
            <v>52573</v>
          </cell>
          <cell r="D850" t="str">
            <v>PUERRES</v>
          </cell>
        </row>
        <row r="851">
          <cell r="C851">
            <v>52585</v>
          </cell>
          <cell r="D851" t="str">
            <v>PUPIALES</v>
          </cell>
        </row>
        <row r="853">
          <cell r="C853">
            <v>54051</v>
          </cell>
          <cell r="D853" t="str">
            <v>ARBOLEDAS</v>
          </cell>
        </row>
        <row r="854">
          <cell r="C854">
            <v>54223</v>
          </cell>
          <cell r="D854" t="str">
            <v>CUCUTILLA</v>
          </cell>
        </row>
        <row r="855">
          <cell r="C855">
            <v>54313</v>
          </cell>
          <cell r="D855" t="str">
            <v>GRAMALOTE</v>
          </cell>
        </row>
        <row r="856">
          <cell r="C856">
            <v>54418</v>
          </cell>
          <cell r="D856" t="str">
            <v>LOURDES</v>
          </cell>
        </row>
        <row r="857">
          <cell r="C857">
            <v>54660</v>
          </cell>
          <cell r="D857" t="str">
            <v>SALAZAR</v>
          </cell>
        </row>
        <row r="858">
          <cell r="C858">
            <v>54680</v>
          </cell>
          <cell r="D858" t="str">
            <v>SANTIAGO</v>
          </cell>
        </row>
        <row r="859">
          <cell r="C859">
            <v>54871</v>
          </cell>
          <cell r="D859" t="str">
            <v>VILLA CARO</v>
          </cell>
        </row>
        <row r="860">
          <cell r="C860">
            <v>54109</v>
          </cell>
          <cell r="D860" t="str">
            <v>BUCARASICA</v>
          </cell>
        </row>
        <row r="861">
          <cell r="C861">
            <v>54250</v>
          </cell>
          <cell r="D861" t="str">
            <v>EL TARRA</v>
          </cell>
        </row>
        <row r="862">
          <cell r="C862">
            <v>54720</v>
          </cell>
          <cell r="D862" t="str">
            <v>SARDINATA</v>
          </cell>
        </row>
        <row r="863">
          <cell r="C863">
            <v>54810</v>
          </cell>
          <cell r="D863" t="str">
            <v>TIBÚ</v>
          </cell>
        </row>
        <row r="864">
          <cell r="C864">
            <v>54003</v>
          </cell>
          <cell r="D864" t="str">
            <v>ABREGO</v>
          </cell>
        </row>
        <row r="865">
          <cell r="C865">
            <v>54128</v>
          </cell>
          <cell r="D865" t="str">
            <v>CACHIRÁ</v>
          </cell>
        </row>
        <row r="866">
          <cell r="C866">
            <v>54206</v>
          </cell>
          <cell r="D866" t="str">
            <v>CONVENCIÓN</v>
          </cell>
        </row>
        <row r="867">
          <cell r="C867">
            <v>54245</v>
          </cell>
          <cell r="D867" t="str">
            <v>EL CARMEN</v>
          </cell>
        </row>
        <row r="868">
          <cell r="C868">
            <v>54344</v>
          </cell>
          <cell r="D868" t="str">
            <v>HACARÍ</v>
          </cell>
        </row>
        <row r="869">
          <cell r="C869">
            <v>54385</v>
          </cell>
          <cell r="D869" t="str">
            <v>LA ESPERANZA</v>
          </cell>
        </row>
        <row r="870">
          <cell r="C870">
            <v>54398</v>
          </cell>
          <cell r="D870" t="str">
            <v>LA PLAYA</v>
          </cell>
        </row>
        <row r="871">
          <cell r="C871">
            <v>54498</v>
          </cell>
          <cell r="D871" t="str">
            <v>OCAÑA</v>
          </cell>
        </row>
        <row r="872">
          <cell r="C872">
            <v>54670</v>
          </cell>
          <cell r="D872" t="str">
            <v>SAN CALIXTO</v>
          </cell>
        </row>
        <row r="873">
          <cell r="C873">
            <v>54800</v>
          </cell>
          <cell r="D873" t="str">
            <v>TEORAMA</v>
          </cell>
        </row>
        <row r="874">
          <cell r="C874">
            <v>54001</v>
          </cell>
          <cell r="D874" t="str">
            <v>CÚCUTA</v>
          </cell>
        </row>
        <row r="875">
          <cell r="C875">
            <v>54261</v>
          </cell>
          <cell r="D875" t="str">
            <v>EL ZULIA</v>
          </cell>
        </row>
        <row r="876">
          <cell r="C876">
            <v>54405</v>
          </cell>
          <cell r="D876" t="str">
            <v>LOS PATIOS</v>
          </cell>
        </row>
        <row r="877">
          <cell r="C877">
            <v>54553</v>
          </cell>
          <cell r="D877" t="str">
            <v>PUERTO SANTANDER</v>
          </cell>
        </row>
        <row r="878">
          <cell r="C878">
            <v>54673</v>
          </cell>
          <cell r="D878" t="str">
            <v>SAN CAYETANO</v>
          </cell>
        </row>
        <row r="879">
          <cell r="C879">
            <v>54874</v>
          </cell>
          <cell r="D879" t="str">
            <v>VILLA DEL ROSARIO</v>
          </cell>
        </row>
        <row r="880">
          <cell r="C880">
            <v>54125</v>
          </cell>
          <cell r="D880" t="str">
            <v>CÁCOTA</v>
          </cell>
        </row>
        <row r="881">
          <cell r="C881">
            <v>54174</v>
          </cell>
          <cell r="D881" t="str">
            <v>CHITAGÁ</v>
          </cell>
        </row>
        <row r="882">
          <cell r="C882">
            <v>54480</v>
          </cell>
          <cell r="D882" t="str">
            <v>MUTISCUA</v>
          </cell>
        </row>
        <row r="883">
          <cell r="C883">
            <v>54518</v>
          </cell>
          <cell r="D883" t="str">
            <v>PAMPLONA</v>
          </cell>
        </row>
        <row r="884">
          <cell r="C884">
            <v>54520</v>
          </cell>
          <cell r="D884" t="str">
            <v>PAMPLONITA</v>
          </cell>
        </row>
        <row r="885">
          <cell r="C885">
            <v>54743</v>
          </cell>
          <cell r="D885" t="str">
            <v>SILOS</v>
          </cell>
        </row>
        <row r="886">
          <cell r="C886">
            <v>54099</v>
          </cell>
          <cell r="D886" t="str">
            <v>BOCHALEMA</v>
          </cell>
        </row>
        <row r="887">
          <cell r="C887">
            <v>54172</v>
          </cell>
          <cell r="D887" t="str">
            <v>CHINÁCOTA</v>
          </cell>
        </row>
        <row r="888">
          <cell r="C888">
            <v>54239</v>
          </cell>
          <cell r="D888" t="str">
            <v>DURANIA</v>
          </cell>
        </row>
        <row r="889">
          <cell r="C889">
            <v>54347</v>
          </cell>
          <cell r="D889" t="str">
            <v>HERRÁN</v>
          </cell>
        </row>
        <row r="890">
          <cell r="C890">
            <v>54377</v>
          </cell>
          <cell r="D890" t="str">
            <v>LABATECA</v>
          </cell>
        </row>
        <row r="891">
          <cell r="C891">
            <v>54599</v>
          </cell>
          <cell r="D891" t="str">
            <v>RAGONVALIA</v>
          </cell>
        </row>
        <row r="892">
          <cell r="C892">
            <v>54820</v>
          </cell>
          <cell r="D892" t="str">
            <v>TOLEDO</v>
          </cell>
        </row>
        <row r="894">
          <cell r="C894">
            <v>86219</v>
          </cell>
          <cell r="D894" t="str">
            <v>COLÓN</v>
          </cell>
        </row>
        <row r="895">
          <cell r="C895">
            <v>86001</v>
          </cell>
          <cell r="D895" t="str">
            <v>MOCOA</v>
          </cell>
        </row>
        <row r="896">
          <cell r="C896">
            <v>86320</v>
          </cell>
          <cell r="D896" t="str">
            <v>ORITO</v>
          </cell>
        </row>
        <row r="897">
          <cell r="C897">
            <v>86568</v>
          </cell>
          <cell r="D897" t="str">
            <v>PUERTO ASIS</v>
          </cell>
        </row>
        <row r="898">
          <cell r="C898">
            <v>86569</v>
          </cell>
          <cell r="D898" t="str">
            <v>PUERTO CAICEDO</v>
          </cell>
        </row>
        <row r="899">
          <cell r="C899">
            <v>86571</v>
          </cell>
          <cell r="D899" t="str">
            <v>PUERTO GUZMAN</v>
          </cell>
        </row>
        <row r="900">
          <cell r="C900">
            <v>86573</v>
          </cell>
          <cell r="D900" t="str">
            <v>PUERTO LEGUIZAMO</v>
          </cell>
        </row>
        <row r="901">
          <cell r="C901">
            <v>86755</v>
          </cell>
          <cell r="D901" t="str">
            <v>SAN FRANCISCO</v>
          </cell>
        </row>
        <row r="902">
          <cell r="C902">
            <v>86757</v>
          </cell>
          <cell r="D902" t="str">
            <v>SAN MIGUEL</v>
          </cell>
        </row>
        <row r="903">
          <cell r="C903">
            <v>86760</v>
          </cell>
          <cell r="D903" t="str">
            <v>SANTIAGO</v>
          </cell>
        </row>
        <row r="904">
          <cell r="C904">
            <v>86749</v>
          </cell>
          <cell r="D904" t="str">
            <v>SIBUNDOY</v>
          </cell>
        </row>
        <row r="905">
          <cell r="C905">
            <v>86865</v>
          </cell>
          <cell r="D905" t="str">
            <v>VALLE DEL GUAMUEZ</v>
          </cell>
        </row>
        <row r="906">
          <cell r="C906">
            <v>86885</v>
          </cell>
          <cell r="D906" t="str">
            <v>VILLA GARZON</v>
          </cell>
        </row>
        <row r="908">
          <cell r="C908">
            <v>63001</v>
          </cell>
          <cell r="D908" t="str">
            <v>ARMENIA</v>
          </cell>
        </row>
        <row r="909">
          <cell r="C909">
            <v>63111</v>
          </cell>
          <cell r="D909" t="str">
            <v>BUENAVISTA</v>
          </cell>
        </row>
        <row r="910">
          <cell r="C910">
            <v>63130</v>
          </cell>
          <cell r="D910" t="str">
            <v>CALARCA</v>
          </cell>
        </row>
        <row r="911">
          <cell r="C911">
            <v>63212</v>
          </cell>
          <cell r="D911" t="str">
            <v>CoRDOBA</v>
          </cell>
        </row>
        <row r="912">
          <cell r="C912">
            <v>63302</v>
          </cell>
          <cell r="D912" t="str">
            <v>GeNOVA</v>
          </cell>
        </row>
        <row r="913">
          <cell r="C913">
            <v>63548</v>
          </cell>
          <cell r="D913" t="str">
            <v>PIJAO</v>
          </cell>
        </row>
        <row r="914">
          <cell r="C914">
            <v>63272</v>
          </cell>
          <cell r="D914" t="str">
            <v>FILANDIA</v>
          </cell>
        </row>
        <row r="915">
          <cell r="C915">
            <v>63690</v>
          </cell>
          <cell r="D915" t="str">
            <v>SALENTO</v>
          </cell>
        </row>
        <row r="916">
          <cell r="C916">
            <v>63190</v>
          </cell>
          <cell r="D916" t="str">
            <v>CIRCASIA</v>
          </cell>
        </row>
        <row r="917">
          <cell r="C917">
            <v>63401</v>
          </cell>
          <cell r="D917" t="str">
            <v>LA TEBAIDA</v>
          </cell>
        </row>
        <row r="918">
          <cell r="C918">
            <v>63470</v>
          </cell>
          <cell r="D918" t="str">
            <v>Montengro</v>
          </cell>
        </row>
        <row r="919">
          <cell r="C919">
            <v>63594</v>
          </cell>
          <cell r="D919" t="str">
            <v>QUIMBAYA</v>
          </cell>
        </row>
        <row r="921">
          <cell r="C921">
            <v>66170</v>
          </cell>
          <cell r="D921" t="str">
            <v>DOSQUEBRADAS</v>
          </cell>
        </row>
        <row r="922">
          <cell r="C922">
            <v>66400</v>
          </cell>
          <cell r="D922" t="str">
            <v>LA VIRGINIA</v>
          </cell>
        </row>
        <row r="923">
          <cell r="C923">
            <v>66440</v>
          </cell>
          <cell r="D923" t="str">
            <v>MARSELLA</v>
          </cell>
        </row>
        <row r="924">
          <cell r="C924">
            <v>66001</v>
          </cell>
          <cell r="D924" t="str">
            <v>PEREIRA</v>
          </cell>
        </row>
        <row r="925">
          <cell r="C925">
            <v>66682</v>
          </cell>
          <cell r="D925" t="str">
            <v>SANTA ROSA DE CABAL</v>
          </cell>
        </row>
        <row r="926">
          <cell r="C926">
            <v>66045</v>
          </cell>
          <cell r="D926" t="str">
            <v>APÍA</v>
          </cell>
        </row>
        <row r="927">
          <cell r="C927">
            <v>66075</v>
          </cell>
          <cell r="D927" t="str">
            <v>BALBOA</v>
          </cell>
        </row>
        <row r="928">
          <cell r="C928">
            <v>66088</v>
          </cell>
          <cell r="D928" t="str">
            <v>BELÉN DE UMBRÍA</v>
          </cell>
        </row>
        <row r="929">
          <cell r="C929">
            <v>66318</v>
          </cell>
          <cell r="D929" t="str">
            <v>GUÁTICA</v>
          </cell>
        </row>
        <row r="930">
          <cell r="C930">
            <v>66383</v>
          </cell>
          <cell r="D930" t="str">
            <v>LA CELIA</v>
          </cell>
        </row>
        <row r="931">
          <cell r="C931">
            <v>66594</v>
          </cell>
          <cell r="D931" t="str">
            <v>QUINCHiA</v>
          </cell>
        </row>
        <row r="932">
          <cell r="C932">
            <v>66687</v>
          </cell>
          <cell r="D932" t="str">
            <v>SANTUARIO</v>
          </cell>
        </row>
        <row r="933">
          <cell r="C933">
            <v>66456</v>
          </cell>
          <cell r="D933" t="str">
            <v>MISTRATÓ</v>
          </cell>
        </row>
        <row r="934">
          <cell r="C934">
            <v>66572</v>
          </cell>
          <cell r="D934" t="str">
            <v>PUEBLO RICO</v>
          </cell>
        </row>
        <row r="936">
          <cell r="C936">
            <v>68176</v>
          </cell>
          <cell r="D936" t="str">
            <v>CHIMA</v>
          </cell>
        </row>
        <row r="937">
          <cell r="C937">
            <v>68209</v>
          </cell>
          <cell r="D937" t="str">
            <v>CONFINES</v>
          </cell>
        </row>
        <row r="938">
          <cell r="C938">
            <v>68211</v>
          </cell>
          <cell r="D938" t="str">
            <v>CONTRATACIÓN</v>
          </cell>
        </row>
        <row r="939">
          <cell r="C939">
            <v>68245</v>
          </cell>
          <cell r="D939" t="str">
            <v>EL GUACAMAYO</v>
          </cell>
        </row>
        <row r="940">
          <cell r="C940">
            <v>68296</v>
          </cell>
          <cell r="D940" t="str">
            <v>GALÁN</v>
          </cell>
        </row>
        <row r="941">
          <cell r="C941">
            <v>68298</v>
          </cell>
          <cell r="D941" t="str">
            <v>GAMBITA</v>
          </cell>
        </row>
        <row r="942">
          <cell r="C942">
            <v>68320</v>
          </cell>
          <cell r="D942" t="str">
            <v>GUADALUPE</v>
          </cell>
        </row>
        <row r="943">
          <cell r="C943">
            <v>68322</v>
          </cell>
          <cell r="D943" t="str">
            <v>GUAPOTÁ</v>
          </cell>
        </row>
        <row r="944">
          <cell r="C944">
            <v>68344</v>
          </cell>
          <cell r="D944" t="str">
            <v>HATO</v>
          </cell>
        </row>
        <row r="945">
          <cell r="C945">
            <v>68500</v>
          </cell>
          <cell r="D945" t="str">
            <v>OIBA</v>
          </cell>
        </row>
        <row r="946">
          <cell r="C946">
            <v>68522</v>
          </cell>
          <cell r="D946" t="str">
            <v>PALMAR</v>
          </cell>
        </row>
        <row r="947">
          <cell r="C947">
            <v>68524</v>
          </cell>
          <cell r="D947" t="str">
            <v>PALMAS DEL SOCORRO</v>
          </cell>
        </row>
        <row r="948">
          <cell r="C948">
            <v>68720</v>
          </cell>
          <cell r="D948" t="str">
            <v>SANTA HELENA DEL OPÓN</v>
          </cell>
        </row>
        <row r="949">
          <cell r="C949">
            <v>68745</v>
          </cell>
          <cell r="D949" t="str">
            <v>SIMACOTA</v>
          </cell>
        </row>
        <row r="950">
          <cell r="C950">
            <v>68755</v>
          </cell>
          <cell r="D950" t="str">
            <v>SOCORRO</v>
          </cell>
        </row>
        <row r="951">
          <cell r="C951">
            <v>68770</v>
          </cell>
          <cell r="D951" t="str">
            <v>SUAITA</v>
          </cell>
        </row>
        <row r="952">
          <cell r="C952">
            <v>68147</v>
          </cell>
          <cell r="D952" t="str">
            <v>CAPITANEJO</v>
          </cell>
        </row>
        <row r="953">
          <cell r="C953">
            <v>68152</v>
          </cell>
          <cell r="D953" t="str">
            <v>CARCASÍ</v>
          </cell>
        </row>
        <row r="954">
          <cell r="C954">
            <v>68160</v>
          </cell>
          <cell r="D954" t="str">
            <v>CEPITÁ</v>
          </cell>
        </row>
        <row r="955">
          <cell r="C955">
            <v>68162</v>
          </cell>
          <cell r="D955" t="str">
            <v>CERRITO</v>
          </cell>
        </row>
        <row r="956">
          <cell r="C956">
            <v>68207</v>
          </cell>
          <cell r="D956" t="str">
            <v>CONCEPCIÓN</v>
          </cell>
        </row>
        <row r="957">
          <cell r="C957">
            <v>68266</v>
          </cell>
          <cell r="D957" t="str">
            <v>ENCISO</v>
          </cell>
        </row>
        <row r="958">
          <cell r="C958">
            <v>68318</v>
          </cell>
          <cell r="D958" t="str">
            <v>GUACA</v>
          </cell>
        </row>
        <row r="959">
          <cell r="C959">
            <v>68425</v>
          </cell>
          <cell r="D959" t="str">
            <v>MACARAVITA</v>
          </cell>
        </row>
        <row r="960">
          <cell r="C960">
            <v>68432</v>
          </cell>
          <cell r="D960" t="str">
            <v>MÁLAGA</v>
          </cell>
        </row>
        <row r="961">
          <cell r="C961">
            <v>68468</v>
          </cell>
          <cell r="D961" t="str">
            <v>MOLAGAVITA</v>
          </cell>
        </row>
        <row r="962">
          <cell r="C962">
            <v>68669</v>
          </cell>
          <cell r="D962" t="str">
            <v>SAN ANDRÉS</v>
          </cell>
        </row>
        <row r="963">
          <cell r="C963">
            <v>68684</v>
          </cell>
          <cell r="D963" t="str">
            <v>SAN JOSÉ DE MIRANDA</v>
          </cell>
        </row>
        <row r="964">
          <cell r="C964">
            <v>68686</v>
          </cell>
          <cell r="D964" t="str">
            <v>SAN MIGUEL</v>
          </cell>
        </row>
        <row r="965">
          <cell r="C965">
            <v>68051</v>
          </cell>
          <cell r="D965" t="str">
            <v>ARATOCA</v>
          </cell>
        </row>
        <row r="966">
          <cell r="C966">
            <v>68079</v>
          </cell>
          <cell r="D966" t="str">
            <v>BARICHARA</v>
          </cell>
        </row>
        <row r="967">
          <cell r="C967">
            <v>68121</v>
          </cell>
          <cell r="D967" t="str">
            <v>CABRERA</v>
          </cell>
        </row>
        <row r="968">
          <cell r="C968">
            <v>68167</v>
          </cell>
          <cell r="D968" t="str">
            <v>CHARALÁ</v>
          </cell>
        </row>
        <row r="969">
          <cell r="C969">
            <v>68217</v>
          </cell>
          <cell r="D969" t="str">
            <v>COROMORO</v>
          </cell>
        </row>
        <row r="970">
          <cell r="C970">
            <v>68229</v>
          </cell>
          <cell r="D970" t="str">
            <v>CURITÍ</v>
          </cell>
        </row>
        <row r="971">
          <cell r="C971">
            <v>68264</v>
          </cell>
          <cell r="D971" t="str">
            <v>ENCINO</v>
          </cell>
        </row>
        <row r="972">
          <cell r="C972">
            <v>68370</v>
          </cell>
          <cell r="D972" t="str">
            <v>JORDÁN</v>
          </cell>
        </row>
        <row r="973">
          <cell r="C973">
            <v>68464</v>
          </cell>
          <cell r="D973" t="str">
            <v>MOGOTES</v>
          </cell>
        </row>
        <row r="974">
          <cell r="C974">
            <v>68498</v>
          </cell>
          <cell r="D974" t="str">
            <v>OCAMONTE</v>
          </cell>
        </row>
        <row r="975">
          <cell r="C975">
            <v>68502</v>
          </cell>
          <cell r="D975" t="str">
            <v>ONZAGA</v>
          </cell>
        </row>
        <row r="976">
          <cell r="C976">
            <v>68533</v>
          </cell>
          <cell r="D976" t="str">
            <v>PÁRAMO</v>
          </cell>
        </row>
        <row r="977">
          <cell r="C977">
            <v>68549</v>
          </cell>
          <cell r="D977" t="str">
            <v>PINCHOTE</v>
          </cell>
        </row>
        <row r="978">
          <cell r="C978">
            <v>68679</v>
          </cell>
          <cell r="D978" t="str">
            <v>SAN GIL</v>
          </cell>
        </row>
        <row r="979">
          <cell r="C979">
            <v>68682</v>
          </cell>
          <cell r="D979" t="str">
            <v>SAN JOAQUÍN</v>
          </cell>
        </row>
        <row r="980">
          <cell r="C980">
            <v>68855</v>
          </cell>
          <cell r="D980" t="str">
            <v>VALLE DE SAN JOSÉ</v>
          </cell>
        </row>
        <row r="981">
          <cell r="C981">
            <v>68872</v>
          </cell>
          <cell r="D981" t="str">
            <v>VILLANUEVA</v>
          </cell>
        </row>
        <row r="982">
          <cell r="C982">
            <v>68081</v>
          </cell>
          <cell r="D982" t="str">
            <v>BARRANCABERMEJA</v>
          </cell>
        </row>
        <row r="983">
          <cell r="C983">
            <v>68092</v>
          </cell>
          <cell r="D983" t="str">
            <v>BETULIA</v>
          </cell>
        </row>
        <row r="984">
          <cell r="C984">
            <v>68235</v>
          </cell>
          <cell r="D984" t="str">
            <v>EL CARMEN DE CHUCURÍ</v>
          </cell>
        </row>
        <row r="985">
          <cell r="C985">
            <v>68575</v>
          </cell>
          <cell r="D985" t="str">
            <v>PUERTO WILCHES</v>
          </cell>
        </row>
        <row r="986">
          <cell r="C986">
            <v>68655</v>
          </cell>
          <cell r="D986" t="str">
            <v>SABANA DE TORRES</v>
          </cell>
        </row>
        <row r="987">
          <cell r="C987">
            <v>68689</v>
          </cell>
          <cell r="D987" t="str">
            <v>SAN VICENTE DE CHUCURÍ</v>
          </cell>
        </row>
        <row r="988">
          <cell r="C988">
            <v>68895</v>
          </cell>
          <cell r="D988" t="str">
            <v>ZAPATOCA</v>
          </cell>
        </row>
        <row r="989">
          <cell r="C989">
            <v>68001</v>
          </cell>
          <cell r="D989" t="str">
            <v>BUCARAMANGA</v>
          </cell>
        </row>
        <row r="990">
          <cell r="C990">
            <v>68132</v>
          </cell>
          <cell r="D990" t="str">
            <v>CALIFORNIA</v>
          </cell>
        </row>
        <row r="991">
          <cell r="C991">
            <v>68169</v>
          </cell>
          <cell r="D991" t="str">
            <v>CHARTA</v>
          </cell>
        </row>
        <row r="992">
          <cell r="C992">
            <v>68255</v>
          </cell>
          <cell r="D992" t="str">
            <v>EL PLAYÓN</v>
          </cell>
        </row>
        <row r="993">
          <cell r="C993">
            <v>68276</v>
          </cell>
          <cell r="D993" t="str">
            <v>FLORIDABLANCA</v>
          </cell>
        </row>
        <row r="994">
          <cell r="C994">
            <v>68307</v>
          </cell>
          <cell r="D994" t="str">
            <v>GIRÓN</v>
          </cell>
        </row>
        <row r="995">
          <cell r="C995">
            <v>68406</v>
          </cell>
          <cell r="D995" t="str">
            <v>LEBRÍJA</v>
          </cell>
        </row>
        <row r="996">
          <cell r="C996">
            <v>68418</v>
          </cell>
          <cell r="D996" t="str">
            <v>LOS SANTOS</v>
          </cell>
        </row>
        <row r="997">
          <cell r="C997">
            <v>68444</v>
          </cell>
          <cell r="D997" t="str">
            <v>MATANZA</v>
          </cell>
        </row>
        <row r="998">
          <cell r="C998">
            <v>68547</v>
          </cell>
          <cell r="D998" t="str">
            <v>PIEDECUESTA</v>
          </cell>
        </row>
        <row r="999">
          <cell r="C999">
            <v>68615</v>
          </cell>
          <cell r="D999" t="str">
            <v>RIONEGRO</v>
          </cell>
        </row>
        <row r="1000">
          <cell r="C1000">
            <v>68705</v>
          </cell>
          <cell r="D1000" t="str">
            <v>SANTA BÁRBARA</v>
          </cell>
        </row>
        <row r="1001">
          <cell r="C1001">
            <v>68780</v>
          </cell>
          <cell r="D1001" t="str">
            <v>SURATA</v>
          </cell>
        </row>
        <row r="1002">
          <cell r="C1002">
            <v>68820</v>
          </cell>
          <cell r="D1002" t="str">
            <v>TONA</v>
          </cell>
        </row>
        <row r="1003">
          <cell r="C1003">
            <v>68867</v>
          </cell>
          <cell r="D1003" t="str">
            <v>VETAS</v>
          </cell>
        </row>
        <row r="1004">
          <cell r="C1004">
            <v>68013</v>
          </cell>
          <cell r="D1004" t="str">
            <v>AGUADA</v>
          </cell>
        </row>
        <row r="1005">
          <cell r="C1005">
            <v>68020</v>
          </cell>
          <cell r="D1005" t="str">
            <v>ALBANIA</v>
          </cell>
        </row>
        <row r="1006">
          <cell r="C1006">
            <v>68077</v>
          </cell>
          <cell r="D1006" t="str">
            <v>BARBOSA</v>
          </cell>
        </row>
        <row r="1007">
          <cell r="C1007">
            <v>68101</v>
          </cell>
          <cell r="D1007" t="str">
            <v>BOLÍVAR</v>
          </cell>
        </row>
        <row r="1008">
          <cell r="C1008">
            <v>68179</v>
          </cell>
          <cell r="D1008" t="str">
            <v>CHIPATÁ</v>
          </cell>
        </row>
        <row r="1009">
          <cell r="C1009">
            <v>68190</v>
          </cell>
          <cell r="D1009" t="str">
            <v>CIMITARRA</v>
          </cell>
        </row>
        <row r="1010">
          <cell r="C1010">
            <v>68250</v>
          </cell>
          <cell r="D1010" t="str">
            <v>EL PEÑÓN</v>
          </cell>
        </row>
        <row r="1011">
          <cell r="C1011">
            <v>68271</v>
          </cell>
          <cell r="D1011" t="str">
            <v>FLORIÁN</v>
          </cell>
        </row>
        <row r="1012">
          <cell r="C1012">
            <v>68324</v>
          </cell>
          <cell r="D1012" t="str">
            <v>GUAVATÁ</v>
          </cell>
        </row>
        <row r="1013">
          <cell r="C1013">
            <v>68327</v>
          </cell>
          <cell r="D1013" t="str">
            <v>GuEPSA</v>
          </cell>
        </row>
        <row r="1014">
          <cell r="C1014">
            <v>68368</v>
          </cell>
          <cell r="D1014" t="str">
            <v>JESÚS MARÍA</v>
          </cell>
        </row>
        <row r="1015">
          <cell r="C1015">
            <v>68377</v>
          </cell>
          <cell r="D1015" t="str">
            <v>LA BELLEZA</v>
          </cell>
        </row>
        <row r="1016">
          <cell r="C1016">
            <v>68397</v>
          </cell>
          <cell r="D1016" t="str">
            <v>LA PAZ</v>
          </cell>
        </row>
        <row r="1017">
          <cell r="C1017">
            <v>68385</v>
          </cell>
          <cell r="D1017" t="str">
            <v>LANDÁZURI</v>
          </cell>
        </row>
        <row r="1018">
          <cell r="C1018">
            <v>68572</v>
          </cell>
          <cell r="D1018" t="str">
            <v>PUENTE NACIONAL</v>
          </cell>
        </row>
        <row r="1019">
          <cell r="C1019">
            <v>68573</v>
          </cell>
          <cell r="D1019" t="str">
            <v>PUERTO PARRA</v>
          </cell>
        </row>
        <row r="1020">
          <cell r="C1020">
            <v>68673</v>
          </cell>
          <cell r="D1020" t="str">
            <v>SAN BENITO</v>
          </cell>
        </row>
        <row r="1021">
          <cell r="C1021">
            <v>68773</v>
          </cell>
          <cell r="D1021" t="str">
            <v>SUCRE</v>
          </cell>
        </row>
        <row r="1022">
          <cell r="C1022">
            <v>68861</v>
          </cell>
          <cell r="D1022" t="str">
            <v>VÉLEZ</v>
          </cell>
        </row>
        <row r="1024">
          <cell r="C1024">
            <v>70265</v>
          </cell>
          <cell r="D1024" t="str">
            <v>GUARANDA</v>
          </cell>
        </row>
        <row r="1025">
          <cell r="C1025">
            <v>70429</v>
          </cell>
          <cell r="D1025" t="str">
            <v>MAJAGUAL</v>
          </cell>
        </row>
        <row r="1026">
          <cell r="C1026">
            <v>70771</v>
          </cell>
          <cell r="D1026" t="str">
            <v>SUCRE</v>
          </cell>
        </row>
        <row r="1027">
          <cell r="C1027">
            <v>70230</v>
          </cell>
          <cell r="D1027" t="str">
            <v>CHALÁN</v>
          </cell>
        </row>
        <row r="1028">
          <cell r="C1028">
            <v>70204</v>
          </cell>
          <cell r="D1028" t="str">
            <v>COLOSO</v>
          </cell>
        </row>
        <row r="1029">
          <cell r="C1029">
            <v>70473</v>
          </cell>
          <cell r="D1029" t="str">
            <v>MORROA</v>
          </cell>
        </row>
        <row r="1030">
          <cell r="C1030">
            <v>70508</v>
          </cell>
          <cell r="D1030" t="str">
            <v>OVEJAS</v>
          </cell>
        </row>
        <row r="1031">
          <cell r="C1031">
            <v>70001</v>
          </cell>
          <cell r="D1031" t="str">
            <v>SINCELEJO</v>
          </cell>
        </row>
        <row r="1032">
          <cell r="C1032">
            <v>70221</v>
          </cell>
          <cell r="D1032" t="str">
            <v>COVEÑAS</v>
          </cell>
        </row>
        <row r="1033">
          <cell r="C1033">
            <v>70523</v>
          </cell>
          <cell r="D1033" t="str">
            <v>PALMITO</v>
          </cell>
        </row>
        <row r="1034">
          <cell r="C1034">
            <v>70713</v>
          </cell>
          <cell r="D1034" t="str">
            <v>SAN ONOFRE</v>
          </cell>
        </row>
        <row r="1035">
          <cell r="C1035">
            <v>70820</v>
          </cell>
          <cell r="D1035" t="str">
            <v>SANTIAGO DE TOLÚ</v>
          </cell>
        </row>
        <row r="1036">
          <cell r="C1036">
            <v>70823</v>
          </cell>
          <cell r="D1036" t="str">
            <v>TOLÚ VIEJO</v>
          </cell>
        </row>
        <row r="1037">
          <cell r="C1037">
            <v>70110</v>
          </cell>
          <cell r="D1037" t="str">
            <v>BUENAVISTA</v>
          </cell>
        </row>
        <row r="1038">
          <cell r="C1038">
            <v>70215</v>
          </cell>
          <cell r="D1038" t="str">
            <v>COROZAL</v>
          </cell>
        </row>
        <row r="1039">
          <cell r="C1039">
            <v>70233</v>
          </cell>
          <cell r="D1039" t="str">
            <v>EL ROBLE</v>
          </cell>
        </row>
        <row r="1040">
          <cell r="C1040">
            <v>70235</v>
          </cell>
          <cell r="D1040" t="str">
            <v>GALERAS</v>
          </cell>
        </row>
        <row r="1041">
          <cell r="C1041">
            <v>70418</v>
          </cell>
          <cell r="D1041" t="str">
            <v>LOS PALMITOS</v>
          </cell>
        </row>
        <row r="1042">
          <cell r="C1042">
            <v>70670</v>
          </cell>
          <cell r="D1042" t="str">
            <v>SAMPUÉS</v>
          </cell>
        </row>
        <row r="1043">
          <cell r="C1043">
            <v>70702</v>
          </cell>
          <cell r="D1043" t="str">
            <v>SAN JUAN BETULIA</v>
          </cell>
        </row>
        <row r="1044">
          <cell r="C1044">
            <v>70717</v>
          </cell>
          <cell r="D1044" t="str">
            <v>SAN PEDRO</v>
          </cell>
        </row>
        <row r="1045">
          <cell r="C1045">
            <v>70742</v>
          </cell>
          <cell r="D1045" t="str">
            <v>SINCÉ</v>
          </cell>
        </row>
        <row r="1046">
          <cell r="C1046">
            <v>70124</v>
          </cell>
          <cell r="D1046" t="str">
            <v>CAIMITO</v>
          </cell>
        </row>
        <row r="1047">
          <cell r="C1047">
            <v>70400</v>
          </cell>
          <cell r="D1047" t="str">
            <v>LA UNIÓN</v>
          </cell>
        </row>
        <row r="1048">
          <cell r="C1048">
            <v>70678</v>
          </cell>
          <cell r="D1048" t="str">
            <v>SAN BENITO ABAD</v>
          </cell>
        </row>
        <row r="1049">
          <cell r="C1049">
            <v>70708</v>
          </cell>
          <cell r="D1049" t="str">
            <v>SAN MARCOS</v>
          </cell>
        </row>
        <row r="1051">
          <cell r="C1051">
            <v>73030</v>
          </cell>
          <cell r="D1051" t="str">
            <v>AMBALEMA</v>
          </cell>
        </row>
        <row r="1052">
          <cell r="C1052">
            <v>73055</v>
          </cell>
          <cell r="D1052" t="str">
            <v>ARMERO</v>
          </cell>
        </row>
        <row r="1053">
          <cell r="C1053">
            <v>73270</v>
          </cell>
          <cell r="D1053" t="str">
            <v>FALAN</v>
          </cell>
        </row>
        <row r="1054">
          <cell r="C1054">
            <v>73283</v>
          </cell>
          <cell r="D1054" t="str">
            <v>FRESNO</v>
          </cell>
        </row>
        <row r="1055">
          <cell r="C1055">
            <v>73349</v>
          </cell>
          <cell r="D1055" t="str">
            <v>HONDA</v>
          </cell>
        </row>
        <row r="1056">
          <cell r="C1056">
            <v>73443</v>
          </cell>
          <cell r="D1056" t="str">
            <v>MARIQUITA</v>
          </cell>
        </row>
        <row r="1057">
          <cell r="C1057">
            <v>73520</v>
          </cell>
          <cell r="D1057" t="str">
            <v>PALOCABILDO</v>
          </cell>
        </row>
        <row r="1058">
          <cell r="C1058">
            <v>73148</v>
          </cell>
          <cell r="D1058" t="str">
            <v>CARMEN DE APICALÁ</v>
          </cell>
        </row>
        <row r="1059">
          <cell r="C1059">
            <v>73226</v>
          </cell>
          <cell r="D1059" t="str">
            <v>CUNDAY</v>
          </cell>
        </row>
        <row r="1060">
          <cell r="C1060">
            <v>73352</v>
          </cell>
          <cell r="D1060" t="str">
            <v>ICONONZO</v>
          </cell>
        </row>
        <row r="1061">
          <cell r="C1061">
            <v>73449</v>
          </cell>
          <cell r="D1061" t="str">
            <v>MELGAR</v>
          </cell>
        </row>
        <row r="1062">
          <cell r="C1062">
            <v>73873</v>
          </cell>
          <cell r="D1062" t="str">
            <v>VILLARRICA</v>
          </cell>
        </row>
        <row r="1063">
          <cell r="C1063">
            <v>73067</v>
          </cell>
          <cell r="D1063" t="str">
            <v>ATACO</v>
          </cell>
        </row>
        <row r="1064">
          <cell r="C1064">
            <v>73168</v>
          </cell>
          <cell r="D1064" t="str">
            <v>CHAPARRAL</v>
          </cell>
        </row>
        <row r="1065">
          <cell r="C1065">
            <v>73217</v>
          </cell>
          <cell r="D1065" t="str">
            <v>COYAIMA</v>
          </cell>
        </row>
        <row r="1066">
          <cell r="C1066">
            <v>73483</v>
          </cell>
          <cell r="D1066" t="str">
            <v>NATAGAIMA</v>
          </cell>
        </row>
        <row r="1067">
          <cell r="C1067">
            <v>73504</v>
          </cell>
          <cell r="D1067" t="str">
            <v>ORTEGA</v>
          </cell>
        </row>
        <row r="1068">
          <cell r="C1068">
            <v>73555</v>
          </cell>
          <cell r="D1068" t="str">
            <v>PLANADAS</v>
          </cell>
        </row>
        <row r="1069">
          <cell r="C1069">
            <v>73616</v>
          </cell>
          <cell r="D1069" t="str">
            <v>RIOBLANCO</v>
          </cell>
        </row>
        <row r="1070">
          <cell r="C1070">
            <v>73622</v>
          </cell>
          <cell r="D1070" t="str">
            <v>RONCESVALLES</v>
          </cell>
        </row>
        <row r="1071">
          <cell r="C1071">
            <v>73675</v>
          </cell>
          <cell r="D1071" t="str">
            <v>SAN ANTONIO</v>
          </cell>
        </row>
        <row r="1072">
          <cell r="C1072">
            <v>73026</v>
          </cell>
          <cell r="D1072" t="str">
            <v>ALVARADO</v>
          </cell>
        </row>
        <row r="1073">
          <cell r="C1073">
            <v>73043</v>
          </cell>
          <cell r="D1073" t="str">
            <v>ANZOÁTEGUI</v>
          </cell>
        </row>
        <row r="1074">
          <cell r="C1074">
            <v>73124</v>
          </cell>
          <cell r="D1074" t="str">
            <v>CAJAMARCA</v>
          </cell>
        </row>
        <row r="1075">
          <cell r="C1075">
            <v>73200</v>
          </cell>
          <cell r="D1075" t="str">
            <v>COELLO</v>
          </cell>
        </row>
        <row r="1076">
          <cell r="C1076">
            <v>73268</v>
          </cell>
          <cell r="D1076" t="str">
            <v>ESPINAL</v>
          </cell>
        </row>
        <row r="1077">
          <cell r="C1077">
            <v>73275</v>
          </cell>
          <cell r="D1077" t="str">
            <v>FLANDES</v>
          </cell>
        </row>
        <row r="1078">
          <cell r="C1078">
            <v>73001</v>
          </cell>
          <cell r="D1078" t="str">
            <v>IBAGUe</v>
          </cell>
        </row>
        <row r="1079">
          <cell r="C1079">
            <v>73547</v>
          </cell>
          <cell r="D1079" t="str">
            <v>PIEDRAS</v>
          </cell>
        </row>
        <row r="1080">
          <cell r="C1080">
            <v>73624</v>
          </cell>
          <cell r="D1080" t="str">
            <v>ROVIRA</v>
          </cell>
        </row>
        <row r="1081">
          <cell r="C1081">
            <v>73678</v>
          </cell>
          <cell r="D1081" t="str">
            <v>SAN LUIS</v>
          </cell>
        </row>
        <row r="1082">
          <cell r="C1082">
            <v>73854</v>
          </cell>
          <cell r="D1082" t="str">
            <v>VALLE DE SAN JUAN</v>
          </cell>
        </row>
        <row r="1083">
          <cell r="C1083">
            <v>73024</v>
          </cell>
          <cell r="D1083" t="str">
            <v>ALPUJARRA</v>
          </cell>
        </row>
        <row r="1084">
          <cell r="C1084">
            <v>73236</v>
          </cell>
          <cell r="D1084" t="str">
            <v>DOLORES</v>
          </cell>
        </row>
        <row r="1085">
          <cell r="C1085">
            <v>73319</v>
          </cell>
          <cell r="D1085" t="str">
            <v>GUAMO</v>
          </cell>
        </row>
        <row r="1086">
          <cell r="C1086">
            <v>73563</v>
          </cell>
          <cell r="D1086" t="str">
            <v>PRADO</v>
          </cell>
        </row>
        <row r="1087">
          <cell r="C1087">
            <v>73585</v>
          </cell>
          <cell r="D1087" t="str">
            <v>PURIFICACIÓN</v>
          </cell>
        </row>
        <row r="1088">
          <cell r="C1088">
            <v>73671</v>
          </cell>
          <cell r="D1088" t="str">
            <v>SALDAÑA</v>
          </cell>
        </row>
        <row r="1089">
          <cell r="C1089">
            <v>73770</v>
          </cell>
          <cell r="D1089" t="str">
            <v>SUÁREZ</v>
          </cell>
        </row>
        <row r="1090">
          <cell r="C1090">
            <v>73152</v>
          </cell>
          <cell r="D1090" t="str">
            <v>CASABIANCA</v>
          </cell>
        </row>
        <row r="1091">
          <cell r="C1091">
            <v>73347</v>
          </cell>
          <cell r="D1091" t="str">
            <v>HERVEO</v>
          </cell>
        </row>
        <row r="1092">
          <cell r="C1092">
            <v>73408</v>
          </cell>
          <cell r="D1092" t="str">
            <v>LeRIDA</v>
          </cell>
        </row>
        <row r="1093">
          <cell r="C1093">
            <v>73411</v>
          </cell>
          <cell r="D1093" t="str">
            <v>LiBANO</v>
          </cell>
        </row>
        <row r="1094">
          <cell r="C1094">
            <v>73461</v>
          </cell>
          <cell r="D1094" t="str">
            <v>MURILLO</v>
          </cell>
        </row>
        <row r="1095">
          <cell r="C1095">
            <v>73686</v>
          </cell>
          <cell r="D1095" t="str">
            <v>SANTA ISABEL</v>
          </cell>
        </row>
        <row r="1096">
          <cell r="C1096">
            <v>73861</v>
          </cell>
          <cell r="D1096" t="str">
            <v>VENADILLO</v>
          </cell>
        </row>
        <row r="1097">
          <cell r="C1097">
            <v>73870</v>
          </cell>
          <cell r="D1097" t="str">
            <v>VILLAHERMOSA</v>
          </cell>
        </row>
        <row r="1099">
          <cell r="C1099">
            <v>76036</v>
          </cell>
          <cell r="D1099" t="str">
            <v>ANDALUCÍA</v>
          </cell>
        </row>
        <row r="1100">
          <cell r="C1100">
            <v>76111</v>
          </cell>
          <cell r="D1100" t="str">
            <v>BUGA</v>
          </cell>
        </row>
        <row r="1101">
          <cell r="C1101">
            <v>76113</v>
          </cell>
          <cell r="D1101" t="str">
            <v>BUGALAGRANDE</v>
          </cell>
        </row>
        <row r="1102">
          <cell r="C1102">
            <v>76126</v>
          </cell>
          <cell r="D1102" t="str">
            <v>CALIMA</v>
          </cell>
        </row>
        <row r="1103">
          <cell r="C1103">
            <v>76248</v>
          </cell>
          <cell r="D1103" t="str">
            <v>EL CERRITO</v>
          </cell>
        </row>
        <row r="1104">
          <cell r="C1104">
            <v>76306</v>
          </cell>
          <cell r="D1104" t="str">
            <v>GINEBRA</v>
          </cell>
        </row>
        <row r="1105">
          <cell r="C1105">
            <v>76318</v>
          </cell>
          <cell r="D1105" t="str">
            <v>GUACARÍ</v>
          </cell>
        </row>
        <row r="1106">
          <cell r="C1106">
            <v>76606</v>
          </cell>
          <cell r="D1106" t="str">
            <v>RESTREPO</v>
          </cell>
        </row>
        <row r="1107">
          <cell r="C1107">
            <v>76616</v>
          </cell>
          <cell r="D1107" t="str">
            <v>RIOFRIO</v>
          </cell>
        </row>
        <row r="1108">
          <cell r="C1108">
            <v>76670</v>
          </cell>
          <cell r="D1108" t="str">
            <v>SAN PEDRO</v>
          </cell>
        </row>
        <row r="1109">
          <cell r="C1109">
            <v>76828</v>
          </cell>
          <cell r="D1109" t="str">
            <v>TRUJILLO</v>
          </cell>
        </row>
        <row r="1110">
          <cell r="C1110">
            <v>76834</v>
          </cell>
          <cell r="D1110" t="str">
            <v>TULUÁ</v>
          </cell>
        </row>
        <row r="1111">
          <cell r="C1111">
            <v>76890</v>
          </cell>
          <cell r="D1111" t="str">
            <v>YOTOCO</v>
          </cell>
        </row>
        <row r="1112">
          <cell r="C1112">
            <v>76020</v>
          </cell>
          <cell r="D1112" t="str">
            <v>ALCALa</v>
          </cell>
        </row>
        <row r="1113">
          <cell r="C1113">
            <v>76041</v>
          </cell>
          <cell r="D1113" t="str">
            <v>ANSERMANUEVO</v>
          </cell>
        </row>
        <row r="1114">
          <cell r="C1114">
            <v>76054</v>
          </cell>
          <cell r="D1114" t="str">
            <v>ARGELIA</v>
          </cell>
        </row>
        <row r="1115">
          <cell r="C1115">
            <v>76100</v>
          </cell>
          <cell r="D1115" t="str">
            <v>BOLÍVAR</v>
          </cell>
        </row>
        <row r="1116">
          <cell r="C1116">
            <v>76147</v>
          </cell>
          <cell r="D1116" t="str">
            <v>CARTAGO</v>
          </cell>
        </row>
        <row r="1117">
          <cell r="C1117">
            <v>76243</v>
          </cell>
          <cell r="D1117" t="str">
            <v>EL ÁGUILA</v>
          </cell>
        </row>
        <row r="1118">
          <cell r="C1118">
            <v>76246</v>
          </cell>
          <cell r="D1118" t="str">
            <v>EL CAIRO</v>
          </cell>
        </row>
        <row r="1119">
          <cell r="C1119">
            <v>76250</v>
          </cell>
          <cell r="D1119" t="str">
            <v>EL DOVIO</v>
          </cell>
        </row>
        <row r="1120">
          <cell r="C1120">
            <v>76400</v>
          </cell>
          <cell r="D1120" t="str">
            <v>LA UNIÓN</v>
          </cell>
        </row>
        <row r="1121">
          <cell r="C1121">
            <v>76403</v>
          </cell>
          <cell r="D1121" t="str">
            <v>LA VICTORIA</v>
          </cell>
        </row>
        <row r="1122">
          <cell r="C1122">
            <v>76497</v>
          </cell>
          <cell r="D1122" t="str">
            <v>OBANDO</v>
          </cell>
        </row>
        <row r="1123">
          <cell r="C1123">
            <v>76622</v>
          </cell>
          <cell r="D1123" t="str">
            <v>ROLDANILLO</v>
          </cell>
        </row>
        <row r="1124">
          <cell r="C1124">
            <v>76823</v>
          </cell>
          <cell r="D1124" t="str">
            <v>TORO</v>
          </cell>
        </row>
        <row r="1125">
          <cell r="C1125">
            <v>76845</v>
          </cell>
          <cell r="D1125" t="str">
            <v>ULLOA</v>
          </cell>
        </row>
        <row r="1126">
          <cell r="C1126">
            <v>76863</v>
          </cell>
          <cell r="D1126" t="str">
            <v>VERSALLES</v>
          </cell>
        </row>
        <row r="1127">
          <cell r="C1127">
            <v>76895</v>
          </cell>
          <cell r="D1127" t="str">
            <v>ZARZAL</v>
          </cell>
        </row>
        <row r="1128">
          <cell r="C1128">
            <v>76109</v>
          </cell>
          <cell r="D1128" t="str">
            <v>BUENAVENTURA</v>
          </cell>
        </row>
        <row r="1129">
          <cell r="C1129">
            <v>76122</v>
          </cell>
          <cell r="D1129" t="str">
            <v>CAICEDONIA</v>
          </cell>
        </row>
        <row r="1130">
          <cell r="C1130">
            <v>76736</v>
          </cell>
          <cell r="D1130" t="str">
            <v>SEVILLA</v>
          </cell>
        </row>
        <row r="1131">
          <cell r="C1131">
            <v>76001</v>
          </cell>
          <cell r="D1131" t="str">
            <v>CALI</v>
          </cell>
        </row>
        <row r="1132">
          <cell r="C1132">
            <v>76130</v>
          </cell>
          <cell r="D1132" t="str">
            <v>CANDELARIA</v>
          </cell>
        </row>
        <row r="1133">
          <cell r="C1133">
            <v>76233</v>
          </cell>
          <cell r="D1133" t="str">
            <v>DAGUA</v>
          </cell>
        </row>
        <row r="1134">
          <cell r="C1134">
            <v>76275</v>
          </cell>
          <cell r="D1134" t="str">
            <v>FLORIDA</v>
          </cell>
        </row>
        <row r="1135">
          <cell r="C1135">
            <v>76364</v>
          </cell>
          <cell r="D1135" t="str">
            <v>JAMUNDÍ</v>
          </cell>
        </row>
        <row r="1136">
          <cell r="C1136">
            <v>76377</v>
          </cell>
          <cell r="D1136" t="str">
            <v>LA CUMBRE</v>
          </cell>
        </row>
        <row r="1137">
          <cell r="C1137">
            <v>76520</v>
          </cell>
          <cell r="D1137" t="str">
            <v>PALMIRA</v>
          </cell>
        </row>
        <row r="1138">
          <cell r="C1138">
            <v>76563</v>
          </cell>
          <cell r="D1138" t="str">
            <v>PRADERA</v>
          </cell>
        </row>
        <row r="1139">
          <cell r="C1139">
            <v>76869</v>
          </cell>
          <cell r="D1139" t="str">
            <v>VIJES</v>
          </cell>
        </row>
        <row r="1140">
          <cell r="C1140">
            <v>76892</v>
          </cell>
          <cell r="D1140" t="str">
            <v>YUMBO</v>
          </cell>
        </row>
        <row r="1142">
          <cell r="C1142">
            <v>97161</v>
          </cell>
          <cell r="D1142" t="str">
            <v>CARURU</v>
          </cell>
        </row>
        <row r="1143">
          <cell r="C1143">
            <v>97001</v>
          </cell>
          <cell r="D1143" t="str">
            <v>MITÚ</v>
          </cell>
        </row>
        <row r="1144">
          <cell r="C1144">
            <v>97511</v>
          </cell>
          <cell r="D1144" t="str">
            <v>PACOA</v>
          </cell>
        </row>
        <row r="1145">
          <cell r="C1145">
            <v>97777</v>
          </cell>
          <cell r="D1145" t="str">
            <v>PAPUNAHUA</v>
          </cell>
        </row>
        <row r="1146">
          <cell r="C1146">
            <v>97666</v>
          </cell>
          <cell r="D1146" t="str">
            <v>TARAIRA</v>
          </cell>
        </row>
        <row r="1147">
          <cell r="C1147">
            <v>97889</v>
          </cell>
          <cell r="D1147" t="str">
            <v>YAVARATÉ</v>
          </cell>
        </row>
        <row r="1149">
          <cell r="C1149">
            <v>99773</v>
          </cell>
          <cell r="D1149" t="str">
            <v>CUMARIBO</v>
          </cell>
        </row>
        <row r="1150">
          <cell r="C1150">
            <v>99524</v>
          </cell>
          <cell r="D1150" t="str">
            <v>LA PRIMAVERA</v>
          </cell>
        </row>
        <row r="1151">
          <cell r="C1151">
            <v>99001</v>
          </cell>
          <cell r="D1151" t="str">
            <v>PUERTO CARREÑO</v>
          </cell>
        </row>
        <row r="1152">
          <cell r="C1152">
            <v>99624</v>
          </cell>
          <cell r="D1152" t="str">
            <v>SANTA ROSALÍA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muestra"/>
      <sheetName val="Directorio muestra"/>
      <sheetName val="Directorio reemplazos"/>
      <sheetName val="Tabla Municipios"/>
    </sheetNames>
    <sheetDataSet>
      <sheetData sheetId="0"/>
      <sheetData sheetId="1"/>
      <sheetData sheetId="2"/>
      <sheetData sheetId="3">
        <row r="2">
          <cell r="C2">
            <v>91263</v>
          </cell>
          <cell r="D2" t="str">
            <v>EL ENCANTO</v>
          </cell>
        </row>
        <row r="3">
          <cell r="C3">
            <v>91405</v>
          </cell>
          <cell r="D3" t="str">
            <v>LA CHORRERA</v>
          </cell>
        </row>
        <row r="4">
          <cell r="C4">
            <v>91407</v>
          </cell>
          <cell r="D4" t="str">
            <v>LA PEDRERA</v>
          </cell>
        </row>
        <row r="5">
          <cell r="C5">
            <v>91430</v>
          </cell>
          <cell r="D5" t="str">
            <v>LA VICTORIA</v>
          </cell>
        </row>
        <row r="6">
          <cell r="C6">
            <v>91001</v>
          </cell>
          <cell r="D6" t="str">
            <v>LETICIA</v>
          </cell>
        </row>
        <row r="7">
          <cell r="C7">
            <v>91460</v>
          </cell>
          <cell r="D7" t="str">
            <v>MIRITI - PARANÁ</v>
          </cell>
        </row>
        <row r="8">
          <cell r="C8">
            <v>91530</v>
          </cell>
          <cell r="D8" t="str">
            <v>PUERTO ALEGRIA</v>
          </cell>
        </row>
        <row r="9">
          <cell r="C9">
            <v>91536</v>
          </cell>
          <cell r="D9" t="str">
            <v>PUERTO ARICA</v>
          </cell>
        </row>
        <row r="10">
          <cell r="C10">
            <v>91540</v>
          </cell>
          <cell r="D10" t="str">
            <v>PUERTO NARIÑO</v>
          </cell>
        </row>
        <row r="11">
          <cell r="C11">
            <v>91669</v>
          </cell>
          <cell r="D11" t="str">
            <v>PUERTO SANTANDER</v>
          </cell>
        </row>
        <row r="12">
          <cell r="C12">
            <v>91798</v>
          </cell>
          <cell r="D12" t="str">
            <v>TARAPACÁ</v>
          </cell>
        </row>
        <row r="14">
          <cell r="C14">
            <v>5120</v>
          </cell>
          <cell r="D14" t="str">
            <v>CÁCERES</v>
          </cell>
        </row>
        <row r="15">
          <cell r="C15">
            <v>5154</v>
          </cell>
          <cell r="D15" t="str">
            <v>CAUCASIA</v>
          </cell>
        </row>
        <row r="16">
          <cell r="C16">
            <v>5250</v>
          </cell>
          <cell r="D16" t="str">
            <v>EL BAGRE</v>
          </cell>
        </row>
        <row r="17">
          <cell r="C17">
            <v>5495</v>
          </cell>
          <cell r="D17" t="str">
            <v>NECHÍ</v>
          </cell>
        </row>
        <row r="18">
          <cell r="C18">
            <v>5790</v>
          </cell>
          <cell r="D18" t="str">
            <v>TARAZÁ</v>
          </cell>
        </row>
        <row r="19">
          <cell r="C19">
            <v>5895</v>
          </cell>
          <cell r="D19" t="str">
            <v>ZARAGOZA</v>
          </cell>
        </row>
        <row r="20">
          <cell r="C20">
            <v>5142</v>
          </cell>
          <cell r="D20" t="str">
            <v>CARACOLÍ</v>
          </cell>
        </row>
        <row r="21">
          <cell r="C21">
            <v>5425</v>
          </cell>
          <cell r="D21" t="str">
            <v>MACEO</v>
          </cell>
        </row>
        <row r="22">
          <cell r="C22">
            <v>5579</v>
          </cell>
          <cell r="D22" t="str">
            <v>PUERTO BERRiO</v>
          </cell>
        </row>
        <row r="23">
          <cell r="C23">
            <v>5585</v>
          </cell>
          <cell r="D23" t="str">
            <v>PUERTO NARE</v>
          </cell>
        </row>
        <row r="24">
          <cell r="C24">
            <v>5591</v>
          </cell>
          <cell r="D24" t="str">
            <v>PUERTO TRIUNFO</v>
          </cell>
        </row>
        <row r="25">
          <cell r="C25">
            <v>5893</v>
          </cell>
          <cell r="D25" t="str">
            <v>YONDÓ</v>
          </cell>
        </row>
        <row r="26">
          <cell r="C26">
            <v>5031</v>
          </cell>
          <cell r="D26" t="str">
            <v>AMALFI</v>
          </cell>
        </row>
        <row r="27">
          <cell r="C27">
            <v>5040</v>
          </cell>
          <cell r="D27" t="str">
            <v>ANORÍ</v>
          </cell>
        </row>
        <row r="28">
          <cell r="C28">
            <v>5190</v>
          </cell>
          <cell r="D28" t="str">
            <v>CISNEROS</v>
          </cell>
        </row>
        <row r="29">
          <cell r="C29">
            <v>5604</v>
          </cell>
          <cell r="D29" t="str">
            <v>REMEDIOS</v>
          </cell>
        </row>
        <row r="30">
          <cell r="C30">
            <v>5670</v>
          </cell>
          <cell r="D30" t="str">
            <v>SAN ROQUE</v>
          </cell>
        </row>
        <row r="31">
          <cell r="C31">
            <v>5690</v>
          </cell>
          <cell r="D31" t="str">
            <v>SANTO DOMINGO</v>
          </cell>
        </row>
        <row r="32">
          <cell r="C32">
            <v>5736</v>
          </cell>
          <cell r="D32" t="str">
            <v>SEGOVIA</v>
          </cell>
        </row>
        <row r="33">
          <cell r="C33">
            <v>5858</v>
          </cell>
          <cell r="D33" t="str">
            <v>VEGACHÍ</v>
          </cell>
        </row>
        <row r="34">
          <cell r="C34">
            <v>5885</v>
          </cell>
          <cell r="D34" t="str">
            <v>YALÍ</v>
          </cell>
        </row>
        <row r="35">
          <cell r="C35">
            <v>5890</v>
          </cell>
          <cell r="D35" t="str">
            <v>YOLOMBÓ</v>
          </cell>
        </row>
        <row r="36">
          <cell r="C36">
            <v>5038</v>
          </cell>
          <cell r="D36" t="str">
            <v>ANGOSTURA</v>
          </cell>
        </row>
        <row r="37">
          <cell r="C37">
            <v>5086</v>
          </cell>
          <cell r="D37" t="str">
            <v>BELMIRA</v>
          </cell>
        </row>
        <row r="38">
          <cell r="C38">
            <v>5107</v>
          </cell>
          <cell r="D38" t="str">
            <v>BRICEÑO</v>
          </cell>
        </row>
        <row r="39">
          <cell r="C39">
            <v>5134</v>
          </cell>
          <cell r="D39" t="str">
            <v>CAMPAMENTO</v>
          </cell>
        </row>
        <row r="40">
          <cell r="C40">
            <v>5150</v>
          </cell>
          <cell r="D40" t="str">
            <v>CAROLINA</v>
          </cell>
        </row>
        <row r="41">
          <cell r="C41">
            <v>5237</v>
          </cell>
          <cell r="D41" t="str">
            <v>DON MATiAS</v>
          </cell>
        </row>
        <row r="42">
          <cell r="C42">
            <v>5264</v>
          </cell>
          <cell r="D42" t="str">
            <v>ENTRERRIOS</v>
          </cell>
        </row>
        <row r="43">
          <cell r="C43">
            <v>5310</v>
          </cell>
          <cell r="D43" t="str">
            <v>GÓMEZ PLATA</v>
          </cell>
        </row>
        <row r="44">
          <cell r="C44">
            <v>5315</v>
          </cell>
          <cell r="D44" t="str">
            <v>GUADALUPE</v>
          </cell>
        </row>
        <row r="45">
          <cell r="C45">
            <v>5361</v>
          </cell>
          <cell r="D45" t="str">
            <v>ITUANGO</v>
          </cell>
        </row>
        <row r="46">
          <cell r="C46">
            <v>5647</v>
          </cell>
          <cell r="D46" t="str">
            <v>SAN ANDRÉS</v>
          </cell>
        </row>
        <row r="47">
          <cell r="C47">
            <v>5658</v>
          </cell>
          <cell r="D47" t="str">
            <v>SAN JOSÉ DE LA MONTAÑA</v>
          </cell>
        </row>
        <row r="48">
          <cell r="C48">
            <v>5664</v>
          </cell>
          <cell r="D48" t="str">
            <v>SAN PEDRO</v>
          </cell>
        </row>
        <row r="49">
          <cell r="C49">
            <v>5686</v>
          </cell>
          <cell r="D49" t="str">
            <v>SANTA ROSA de osos</v>
          </cell>
        </row>
        <row r="50">
          <cell r="C50">
            <v>5819</v>
          </cell>
          <cell r="D50" t="str">
            <v>TOLEDO</v>
          </cell>
        </row>
        <row r="51">
          <cell r="C51">
            <v>5854</v>
          </cell>
          <cell r="D51" t="str">
            <v>VALDIVIA</v>
          </cell>
        </row>
        <row r="52">
          <cell r="C52">
            <v>5887</v>
          </cell>
          <cell r="D52" t="str">
            <v>YARUMAL</v>
          </cell>
        </row>
        <row r="53">
          <cell r="C53">
            <v>5004</v>
          </cell>
          <cell r="D53" t="str">
            <v>ABRIAQUÍ</v>
          </cell>
        </row>
        <row r="54">
          <cell r="C54">
            <v>5044</v>
          </cell>
          <cell r="D54" t="str">
            <v>ANZA</v>
          </cell>
        </row>
        <row r="55">
          <cell r="C55">
            <v>5059</v>
          </cell>
          <cell r="D55" t="str">
            <v>ARMENIA</v>
          </cell>
        </row>
        <row r="56">
          <cell r="C56">
            <v>5113</v>
          </cell>
          <cell r="D56" t="str">
            <v>BURITICÁ</v>
          </cell>
        </row>
        <row r="57">
          <cell r="C57">
            <v>5138</v>
          </cell>
          <cell r="D57" t="str">
            <v>CAÑASGORDAS</v>
          </cell>
        </row>
        <row r="58">
          <cell r="C58">
            <v>5234</v>
          </cell>
          <cell r="D58" t="str">
            <v>DABEIBA</v>
          </cell>
        </row>
        <row r="59">
          <cell r="C59">
            <v>5240</v>
          </cell>
          <cell r="D59" t="str">
            <v>EBÉJICO</v>
          </cell>
        </row>
        <row r="60">
          <cell r="C60">
            <v>5284</v>
          </cell>
          <cell r="D60" t="str">
            <v>FRONTINO</v>
          </cell>
        </row>
        <row r="61">
          <cell r="C61">
            <v>5306</v>
          </cell>
          <cell r="D61" t="str">
            <v>GIRALDO</v>
          </cell>
        </row>
        <row r="62">
          <cell r="C62">
            <v>5347</v>
          </cell>
          <cell r="D62" t="str">
            <v>HELICONIA</v>
          </cell>
        </row>
        <row r="63">
          <cell r="C63">
            <v>5411</v>
          </cell>
          <cell r="D63" t="str">
            <v>LIBORINA</v>
          </cell>
        </row>
        <row r="64">
          <cell r="C64">
            <v>5501</v>
          </cell>
          <cell r="D64" t="str">
            <v>OLAYA</v>
          </cell>
        </row>
        <row r="65">
          <cell r="C65">
            <v>5543</v>
          </cell>
          <cell r="D65" t="str">
            <v>PEQUE</v>
          </cell>
        </row>
        <row r="66">
          <cell r="C66">
            <v>5628</v>
          </cell>
          <cell r="D66" t="str">
            <v>SABANALARGA</v>
          </cell>
        </row>
        <row r="67">
          <cell r="C67">
            <v>5656</v>
          </cell>
          <cell r="D67" t="str">
            <v>SAN JERÓNIMO</v>
          </cell>
        </row>
        <row r="68">
          <cell r="C68">
            <v>5042</v>
          </cell>
          <cell r="D68" t="str">
            <v>SANTAFÉ DE ANTIOQUIA</v>
          </cell>
        </row>
        <row r="69">
          <cell r="C69">
            <v>5761</v>
          </cell>
          <cell r="D69" t="str">
            <v>SOPETRaN</v>
          </cell>
        </row>
        <row r="70">
          <cell r="C70">
            <v>5842</v>
          </cell>
          <cell r="D70" t="str">
            <v>URAMITA</v>
          </cell>
        </row>
        <row r="71">
          <cell r="C71">
            <v>5002</v>
          </cell>
          <cell r="D71" t="str">
            <v>ABEJORRAL</v>
          </cell>
        </row>
        <row r="72">
          <cell r="C72">
            <v>5021</v>
          </cell>
          <cell r="D72" t="str">
            <v>ALEJANDRÍA</v>
          </cell>
        </row>
        <row r="73">
          <cell r="C73">
            <v>5055</v>
          </cell>
          <cell r="D73" t="str">
            <v>ARGELIA</v>
          </cell>
        </row>
        <row r="74">
          <cell r="C74">
            <v>5148</v>
          </cell>
          <cell r="D74" t="str">
            <v>CARMEN DE VIBORAL</v>
          </cell>
        </row>
        <row r="75">
          <cell r="C75">
            <v>5197</v>
          </cell>
          <cell r="D75" t="str">
            <v>COCORNÁ</v>
          </cell>
        </row>
        <row r="76">
          <cell r="C76">
            <v>5206</v>
          </cell>
          <cell r="D76" t="str">
            <v>CONCEPCIÓN</v>
          </cell>
        </row>
        <row r="77">
          <cell r="C77">
            <v>5313</v>
          </cell>
          <cell r="D77" t="str">
            <v>GRANADA</v>
          </cell>
        </row>
        <row r="78">
          <cell r="C78">
            <v>5318</v>
          </cell>
          <cell r="D78" t="str">
            <v>GUARNE</v>
          </cell>
        </row>
        <row r="79">
          <cell r="C79">
            <v>5321</v>
          </cell>
          <cell r="D79" t="str">
            <v>GUATAPE</v>
          </cell>
        </row>
        <row r="80">
          <cell r="C80">
            <v>5376</v>
          </cell>
          <cell r="D80" t="str">
            <v>LA CEJA</v>
          </cell>
        </row>
        <row r="81">
          <cell r="C81">
            <v>5400</v>
          </cell>
          <cell r="D81" t="str">
            <v>LA UNIÓN</v>
          </cell>
        </row>
        <row r="82">
          <cell r="C82">
            <v>5440</v>
          </cell>
          <cell r="D82" t="str">
            <v>MARINILLA</v>
          </cell>
        </row>
        <row r="83">
          <cell r="C83">
            <v>5483</v>
          </cell>
          <cell r="D83" t="str">
            <v>NARIÑO</v>
          </cell>
        </row>
        <row r="84">
          <cell r="C84">
            <v>5541</v>
          </cell>
          <cell r="D84" t="str">
            <v>PEÑOL</v>
          </cell>
        </row>
        <row r="85">
          <cell r="C85">
            <v>5607</v>
          </cell>
          <cell r="D85" t="str">
            <v>RETIRO</v>
          </cell>
        </row>
        <row r="86">
          <cell r="C86">
            <v>5615</v>
          </cell>
          <cell r="D86" t="str">
            <v>RIONEGRO</v>
          </cell>
        </row>
        <row r="87">
          <cell r="C87">
            <v>5649</v>
          </cell>
          <cell r="D87" t="str">
            <v>SAN CARLOS</v>
          </cell>
        </row>
        <row r="88">
          <cell r="C88">
            <v>5652</v>
          </cell>
          <cell r="D88" t="str">
            <v>SAN FRANCISCO</v>
          </cell>
        </row>
        <row r="89">
          <cell r="C89">
            <v>5660</v>
          </cell>
          <cell r="D89" t="str">
            <v>SAN LUIS</v>
          </cell>
        </row>
        <row r="90">
          <cell r="C90">
            <v>5667</v>
          </cell>
          <cell r="D90" t="str">
            <v>SAN RAFAEL</v>
          </cell>
        </row>
        <row r="91">
          <cell r="C91">
            <v>5674</v>
          </cell>
          <cell r="D91" t="str">
            <v>SAN VICENTE</v>
          </cell>
        </row>
        <row r="92">
          <cell r="C92">
            <v>5697</v>
          </cell>
          <cell r="D92" t="str">
            <v>SANTUARIO</v>
          </cell>
        </row>
        <row r="93">
          <cell r="C93">
            <v>5756</v>
          </cell>
          <cell r="D93" t="str">
            <v>SONSON</v>
          </cell>
        </row>
        <row r="94">
          <cell r="C94">
            <v>5030</v>
          </cell>
          <cell r="D94" t="str">
            <v>AMAGa</v>
          </cell>
        </row>
        <row r="95">
          <cell r="C95">
            <v>5034</v>
          </cell>
          <cell r="D95" t="str">
            <v>ANDES</v>
          </cell>
        </row>
        <row r="96">
          <cell r="C96">
            <v>5036</v>
          </cell>
          <cell r="D96" t="str">
            <v>ANGELOPOLIS</v>
          </cell>
        </row>
        <row r="97">
          <cell r="C97">
            <v>5091</v>
          </cell>
          <cell r="D97" t="str">
            <v>BETANIA</v>
          </cell>
        </row>
        <row r="98">
          <cell r="C98">
            <v>5093</v>
          </cell>
          <cell r="D98" t="str">
            <v>BETULIA</v>
          </cell>
        </row>
        <row r="99">
          <cell r="C99">
            <v>5125</v>
          </cell>
          <cell r="D99" t="str">
            <v>CAICEDO</v>
          </cell>
        </row>
        <row r="100">
          <cell r="C100">
            <v>5145</v>
          </cell>
          <cell r="D100" t="str">
            <v>CARAMANTA</v>
          </cell>
        </row>
        <row r="101">
          <cell r="C101">
            <v>5101</v>
          </cell>
          <cell r="D101" t="str">
            <v>CIUDAD BOLÍVAR</v>
          </cell>
        </row>
        <row r="102">
          <cell r="C102">
            <v>5209</v>
          </cell>
          <cell r="D102" t="str">
            <v>CONCORDIA</v>
          </cell>
        </row>
        <row r="103">
          <cell r="C103">
            <v>5282</v>
          </cell>
          <cell r="D103" t="str">
            <v>FREDONIA</v>
          </cell>
        </row>
        <row r="104">
          <cell r="C104">
            <v>5353</v>
          </cell>
          <cell r="D104" t="str">
            <v>HISPANIA</v>
          </cell>
        </row>
        <row r="105">
          <cell r="C105">
            <v>5364</v>
          </cell>
          <cell r="D105" t="str">
            <v>JARDÍN</v>
          </cell>
        </row>
        <row r="106">
          <cell r="C106">
            <v>5368</v>
          </cell>
          <cell r="D106" t="str">
            <v>JERICÓ</v>
          </cell>
        </row>
        <row r="107">
          <cell r="C107">
            <v>5390</v>
          </cell>
          <cell r="D107" t="str">
            <v>LA PINTADA</v>
          </cell>
        </row>
        <row r="108">
          <cell r="C108">
            <v>5467</v>
          </cell>
          <cell r="D108" t="str">
            <v>MONTEBELLO</v>
          </cell>
        </row>
        <row r="109">
          <cell r="C109">
            <v>5576</v>
          </cell>
          <cell r="D109" t="str">
            <v>PUEBLORRICO</v>
          </cell>
        </row>
        <row r="110">
          <cell r="C110">
            <v>5642</v>
          </cell>
          <cell r="D110" t="str">
            <v>SALGAR</v>
          </cell>
        </row>
        <row r="111">
          <cell r="C111">
            <v>5679</v>
          </cell>
          <cell r="D111" t="str">
            <v>SANTA BaRBARA</v>
          </cell>
        </row>
        <row r="112">
          <cell r="C112">
            <v>5789</v>
          </cell>
          <cell r="D112" t="str">
            <v>TÁMESIS</v>
          </cell>
        </row>
        <row r="113">
          <cell r="C113">
            <v>5792</v>
          </cell>
          <cell r="D113" t="str">
            <v>TARSO</v>
          </cell>
        </row>
        <row r="114">
          <cell r="C114">
            <v>5809</v>
          </cell>
          <cell r="D114" t="str">
            <v>TITIRIBÍ</v>
          </cell>
        </row>
        <row r="115">
          <cell r="C115">
            <v>5847</v>
          </cell>
          <cell r="D115" t="str">
            <v>URRAO</v>
          </cell>
        </row>
        <row r="116">
          <cell r="C116">
            <v>5856</v>
          </cell>
          <cell r="D116" t="str">
            <v>VALPARAISO</v>
          </cell>
        </row>
        <row r="117">
          <cell r="C117">
            <v>5861</v>
          </cell>
          <cell r="D117" t="str">
            <v>VENECIA</v>
          </cell>
        </row>
        <row r="118">
          <cell r="C118">
            <v>5045</v>
          </cell>
          <cell r="D118" t="str">
            <v>APARTADÓ</v>
          </cell>
        </row>
        <row r="119">
          <cell r="C119">
            <v>5051</v>
          </cell>
          <cell r="D119" t="str">
            <v>ARBOLETES</v>
          </cell>
        </row>
        <row r="120">
          <cell r="C120">
            <v>5147</v>
          </cell>
          <cell r="D120" t="str">
            <v>CAREPA</v>
          </cell>
        </row>
        <row r="121">
          <cell r="C121">
            <v>5172</v>
          </cell>
          <cell r="D121" t="str">
            <v>CHIGORODÓ</v>
          </cell>
        </row>
        <row r="122">
          <cell r="C122">
            <v>5475</v>
          </cell>
          <cell r="D122" t="str">
            <v>MURINDÓ</v>
          </cell>
        </row>
        <row r="123">
          <cell r="C123">
            <v>5480</v>
          </cell>
          <cell r="D123" t="str">
            <v>MUTATA</v>
          </cell>
        </row>
        <row r="124">
          <cell r="C124">
            <v>5490</v>
          </cell>
          <cell r="D124" t="str">
            <v>NECOCLÍ</v>
          </cell>
        </row>
        <row r="125">
          <cell r="C125">
            <v>5659</v>
          </cell>
          <cell r="D125" t="str">
            <v>SAN JUAN DE URABA</v>
          </cell>
        </row>
        <row r="126">
          <cell r="C126">
            <v>5665</v>
          </cell>
          <cell r="D126" t="str">
            <v>SAN PEDRO DE URABA</v>
          </cell>
        </row>
        <row r="127">
          <cell r="C127">
            <v>5837</v>
          </cell>
          <cell r="D127" t="str">
            <v>TURBO</v>
          </cell>
        </row>
        <row r="128">
          <cell r="C128">
            <v>5873</v>
          </cell>
          <cell r="D128" t="str">
            <v>VIGÍA DEL FUERTE</v>
          </cell>
        </row>
        <row r="129">
          <cell r="C129">
            <v>5079</v>
          </cell>
          <cell r="D129" t="str">
            <v>BARBOSA</v>
          </cell>
        </row>
        <row r="130">
          <cell r="C130">
            <v>5088</v>
          </cell>
          <cell r="D130" t="str">
            <v>BELLO</v>
          </cell>
        </row>
        <row r="131">
          <cell r="C131">
            <v>5129</v>
          </cell>
          <cell r="D131" t="str">
            <v>CALDAS</v>
          </cell>
        </row>
        <row r="132">
          <cell r="C132">
            <v>5212</v>
          </cell>
          <cell r="D132" t="str">
            <v>COPACABANA</v>
          </cell>
        </row>
        <row r="133">
          <cell r="C133">
            <v>5266</v>
          </cell>
          <cell r="D133" t="str">
            <v>ENVIGADO</v>
          </cell>
        </row>
        <row r="134">
          <cell r="C134">
            <v>5308</v>
          </cell>
          <cell r="D134" t="str">
            <v>GIRARDOTA</v>
          </cell>
        </row>
        <row r="135">
          <cell r="C135">
            <v>5360</v>
          </cell>
          <cell r="D135" t="str">
            <v>ITAGUI</v>
          </cell>
        </row>
        <row r="136">
          <cell r="C136">
            <v>5380</v>
          </cell>
          <cell r="D136" t="str">
            <v>LA ESTRELLA</v>
          </cell>
        </row>
        <row r="137">
          <cell r="C137">
            <v>5001</v>
          </cell>
          <cell r="D137" t="str">
            <v>MEDELLÍN</v>
          </cell>
        </row>
        <row r="138">
          <cell r="C138">
            <v>5631</v>
          </cell>
          <cell r="D138" t="str">
            <v>SABANETA</v>
          </cell>
        </row>
        <row r="140">
          <cell r="C140">
            <v>81001</v>
          </cell>
          <cell r="D140" t="str">
            <v>ARAUCA</v>
          </cell>
        </row>
        <row r="141">
          <cell r="C141">
            <v>81065</v>
          </cell>
          <cell r="D141" t="str">
            <v>ARAUQUITA</v>
          </cell>
        </row>
        <row r="142">
          <cell r="C142">
            <v>81220</v>
          </cell>
          <cell r="D142" t="str">
            <v>CRAVO NORTE</v>
          </cell>
        </row>
        <row r="143">
          <cell r="C143">
            <v>81300</v>
          </cell>
          <cell r="D143" t="str">
            <v>FORTUL</v>
          </cell>
        </row>
        <row r="144">
          <cell r="C144">
            <v>81591</v>
          </cell>
          <cell r="D144" t="str">
            <v>PUERTO RONDÓN</v>
          </cell>
        </row>
        <row r="145">
          <cell r="C145">
            <v>81736</v>
          </cell>
          <cell r="D145" t="str">
            <v>SARAVENA</v>
          </cell>
        </row>
        <row r="146">
          <cell r="C146">
            <v>81794</v>
          </cell>
          <cell r="D146" t="str">
            <v>TAME</v>
          </cell>
        </row>
        <row r="148">
          <cell r="C148">
            <v>88564</v>
          </cell>
          <cell r="D148" t="str">
            <v>PROVIDENCIA Y SANTA CATALINA</v>
          </cell>
        </row>
        <row r="149">
          <cell r="C149">
            <v>88001</v>
          </cell>
          <cell r="D149" t="str">
            <v>SAN ANDReS</v>
          </cell>
        </row>
        <row r="151">
          <cell r="C151">
            <v>8001</v>
          </cell>
          <cell r="D151" t="str">
            <v>BARRANQUILLA</v>
          </cell>
        </row>
        <row r="152">
          <cell r="C152">
            <v>8296</v>
          </cell>
          <cell r="D152" t="str">
            <v>GALAPA</v>
          </cell>
        </row>
        <row r="153">
          <cell r="C153">
            <v>8433</v>
          </cell>
          <cell r="D153" t="str">
            <v>MALAMBO</v>
          </cell>
        </row>
        <row r="154">
          <cell r="C154">
            <v>8573</v>
          </cell>
          <cell r="D154" t="str">
            <v>PUERTO COLOMBIA</v>
          </cell>
        </row>
        <row r="155">
          <cell r="C155">
            <v>8758</v>
          </cell>
          <cell r="D155" t="str">
            <v>SOLEDAD</v>
          </cell>
        </row>
        <row r="156">
          <cell r="C156">
            <v>8137</v>
          </cell>
          <cell r="D156" t="str">
            <v>CAMPO DE LA CRUZ</v>
          </cell>
        </row>
        <row r="157">
          <cell r="C157">
            <v>8141</v>
          </cell>
          <cell r="D157" t="str">
            <v>CANDELARIA</v>
          </cell>
        </row>
        <row r="158">
          <cell r="C158">
            <v>8421</v>
          </cell>
          <cell r="D158" t="str">
            <v>LURUACO</v>
          </cell>
        </row>
        <row r="159">
          <cell r="C159">
            <v>8436</v>
          </cell>
          <cell r="D159" t="str">
            <v>MANATi</v>
          </cell>
        </row>
        <row r="160">
          <cell r="C160">
            <v>8606</v>
          </cell>
          <cell r="D160" t="str">
            <v>REPELON</v>
          </cell>
        </row>
        <row r="161">
          <cell r="C161">
            <v>8675</v>
          </cell>
          <cell r="D161" t="str">
            <v>SANTA LUCiA</v>
          </cell>
        </row>
        <row r="162">
          <cell r="C162">
            <v>8770</v>
          </cell>
          <cell r="D162" t="str">
            <v>SUAN</v>
          </cell>
        </row>
        <row r="163">
          <cell r="C163">
            <v>8078</v>
          </cell>
          <cell r="D163" t="str">
            <v>BARANOA</v>
          </cell>
        </row>
        <row r="164">
          <cell r="C164">
            <v>8520</v>
          </cell>
          <cell r="D164" t="str">
            <v>PALMAR DE VARELA</v>
          </cell>
        </row>
        <row r="165">
          <cell r="C165">
            <v>8558</v>
          </cell>
          <cell r="D165" t="str">
            <v>POLONUEVO</v>
          </cell>
        </row>
        <row r="166">
          <cell r="C166">
            <v>8560</v>
          </cell>
          <cell r="D166" t="str">
            <v>PONEDERA</v>
          </cell>
        </row>
        <row r="167">
          <cell r="C167">
            <v>8634</v>
          </cell>
          <cell r="D167" t="str">
            <v>Sabanagrande</v>
          </cell>
        </row>
        <row r="168">
          <cell r="C168">
            <v>8638</v>
          </cell>
          <cell r="D168" t="str">
            <v>SABANALARGA</v>
          </cell>
        </row>
        <row r="169">
          <cell r="C169">
            <v>8685</v>
          </cell>
          <cell r="D169" t="str">
            <v>Santo Tomas</v>
          </cell>
        </row>
        <row r="170">
          <cell r="C170">
            <v>8372</v>
          </cell>
          <cell r="D170" t="str">
            <v>JUAN DE ACOSTA</v>
          </cell>
        </row>
        <row r="171">
          <cell r="C171">
            <v>8549</v>
          </cell>
          <cell r="D171" t="str">
            <v>PIOJÓ</v>
          </cell>
        </row>
        <row r="172">
          <cell r="C172">
            <v>8832</v>
          </cell>
          <cell r="D172" t="str">
            <v>TUBARA</v>
          </cell>
        </row>
        <row r="173">
          <cell r="C173">
            <v>8849</v>
          </cell>
          <cell r="D173" t="str">
            <v>USIACURi</v>
          </cell>
        </row>
        <row r="175">
          <cell r="C175">
            <v>11001</v>
          </cell>
          <cell r="D175" t="str">
            <v>BOGOTA D.C.</v>
          </cell>
        </row>
        <row r="177">
          <cell r="C177">
            <v>13188</v>
          </cell>
          <cell r="D177" t="str">
            <v>CICUCO</v>
          </cell>
        </row>
        <row r="178">
          <cell r="C178">
            <v>13300</v>
          </cell>
          <cell r="D178" t="str">
            <v>HATILLO DE LOBA</v>
          </cell>
        </row>
        <row r="179">
          <cell r="C179">
            <v>13440</v>
          </cell>
          <cell r="D179" t="str">
            <v>MARGARITA</v>
          </cell>
        </row>
        <row r="180">
          <cell r="C180">
            <v>13468</v>
          </cell>
          <cell r="D180" t="str">
            <v>MOMPÓS</v>
          </cell>
        </row>
        <row r="181">
          <cell r="C181">
            <v>13650</v>
          </cell>
          <cell r="D181" t="str">
            <v>SAN FERNANDO</v>
          </cell>
        </row>
        <row r="182">
          <cell r="C182">
            <v>13780</v>
          </cell>
          <cell r="D182" t="str">
            <v>TALAIGUA NUEVO</v>
          </cell>
        </row>
        <row r="183">
          <cell r="C183">
            <v>13052</v>
          </cell>
          <cell r="D183" t="str">
            <v>ARJONA</v>
          </cell>
        </row>
        <row r="184">
          <cell r="C184">
            <v>13062</v>
          </cell>
          <cell r="D184" t="str">
            <v>ARROYOHONDO</v>
          </cell>
        </row>
        <row r="185">
          <cell r="C185">
            <v>13140</v>
          </cell>
          <cell r="D185" t="str">
            <v>CALAMAR</v>
          </cell>
        </row>
        <row r="186">
          <cell r="C186">
            <v>13001</v>
          </cell>
          <cell r="D186" t="str">
            <v>CARTAGENA</v>
          </cell>
        </row>
        <row r="187">
          <cell r="C187">
            <v>13222</v>
          </cell>
          <cell r="D187" t="str">
            <v>CLEMENCIA</v>
          </cell>
        </row>
        <row r="188">
          <cell r="C188">
            <v>13433</v>
          </cell>
          <cell r="D188" t="str">
            <v>MAHATES</v>
          </cell>
        </row>
        <row r="189">
          <cell r="C189">
            <v>13620</v>
          </cell>
          <cell r="D189" t="str">
            <v>SAN CRISTOBAL</v>
          </cell>
        </row>
        <row r="190">
          <cell r="C190">
            <v>13647</v>
          </cell>
          <cell r="D190" t="str">
            <v>SAN ESTANISLAO</v>
          </cell>
        </row>
        <row r="191">
          <cell r="C191">
            <v>13673</v>
          </cell>
          <cell r="D191" t="str">
            <v>SANTA CATALINA</v>
          </cell>
        </row>
        <row r="192">
          <cell r="C192">
            <v>13683</v>
          </cell>
          <cell r="D192" t="str">
            <v>SANTA ROSA DE LIMA</v>
          </cell>
        </row>
        <row r="193">
          <cell r="C193">
            <v>13760</v>
          </cell>
          <cell r="D193" t="str">
            <v>SOPLAVIENTO</v>
          </cell>
        </row>
        <row r="194">
          <cell r="C194">
            <v>13836</v>
          </cell>
          <cell r="D194" t="str">
            <v>TURBACO</v>
          </cell>
        </row>
        <row r="195">
          <cell r="C195">
            <v>13838</v>
          </cell>
          <cell r="D195" t="str">
            <v>TURBANA</v>
          </cell>
        </row>
        <row r="196">
          <cell r="C196">
            <v>13873</v>
          </cell>
          <cell r="D196" t="str">
            <v>VILLANUEVA</v>
          </cell>
        </row>
        <row r="197">
          <cell r="C197">
            <v>13030</v>
          </cell>
          <cell r="D197" t="str">
            <v>ALTOS DEL ROSARIO</v>
          </cell>
        </row>
        <row r="198">
          <cell r="C198">
            <v>13074</v>
          </cell>
          <cell r="D198" t="str">
            <v>BARRANCO DE LOBA</v>
          </cell>
        </row>
        <row r="199">
          <cell r="C199">
            <v>13268</v>
          </cell>
          <cell r="D199" t="str">
            <v>EL PEÑON</v>
          </cell>
        </row>
        <row r="200">
          <cell r="C200">
            <v>13580</v>
          </cell>
          <cell r="D200" t="str">
            <v>REGIDOR</v>
          </cell>
        </row>
        <row r="201">
          <cell r="C201">
            <v>13600</v>
          </cell>
          <cell r="D201" t="str">
            <v>RÍO VIEJO</v>
          </cell>
        </row>
        <row r="202">
          <cell r="C202">
            <v>13667</v>
          </cell>
          <cell r="D202" t="str">
            <v>SAN MARTIN DE LOBA</v>
          </cell>
        </row>
        <row r="203">
          <cell r="C203">
            <v>13042</v>
          </cell>
          <cell r="D203" t="str">
            <v>ARENAL</v>
          </cell>
        </row>
        <row r="204">
          <cell r="C204">
            <v>13160</v>
          </cell>
          <cell r="D204" t="str">
            <v>CANTAGALLO</v>
          </cell>
        </row>
        <row r="205">
          <cell r="C205">
            <v>13473</v>
          </cell>
          <cell r="D205" t="str">
            <v>MORALES</v>
          </cell>
        </row>
        <row r="206">
          <cell r="C206">
            <v>13670</v>
          </cell>
          <cell r="D206" t="str">
            <v>SAN PABLO</v>
          </cell>
        </row>
        <row r="207">
          <cell r="C207">
            <v>13688</v>
          </cell>
          <cell r="D207" t="str">
            <v>SANTA ROSA DEL SUR</v>
          </cell>
        </row>
        <row r="208">
          <cell r="C208">
            <v>13744</v>
          </cell>
          <cell r="D208" t="str">
            <v>SIMITÍ</v>
          </cell>
        </row>
        <row r="209">
          <cell r="C209">
            <v>13006</v>
          </cell>
          <cell r="D209" t="str">
            <v>ACHÍ</v>
          </cell>
        </row>
        <row r="210">
          <cell r="C210">
            <v>13430</v>
          </cell>
          <cell r="D210" t="str">
            <v>MAGANGUÉ</v>
          </cell>
        </row>
        <row r="211">
          <cell r="C211">
            <v>13458</v>
          </cell>
          <cell r="D211" t="str">
            <v>MONTECRISTO</v>
          </cell>
        </row>
        <row r="212">
          <cell r="C212">
            <v>13549</v>
          </cell>
          <cell r="D212" t="str">
            <v>PINILLOS</v>
          </cell>
        </row>
        <row r="213">
          <cell r="C213">
            <v>13655</v>
          </cell>
          <cell r="D213" t="str">
            <v>SAN JACINTO DEL CAUCA</v>
          </cell>
        </row>
        <row r="214">
          <cell r="C214">
            <v>13810</v>
          </cell>
          <cell r="D214" t="str">
            <v>TIQUISIO</v>
          </cell>
        </row>
        <row r="215">
          <cell r="C215">
            <v>13244</v>
          </cell>
          <cell r="D215" t="str">
            <v>CARMEN DE BOLÍVAR</v>
          </cell>
        </row>
        <row r="216">
          <cell r="C216">
            <v>13212</v>
          </cell>
          <cell r="D216" t="str">
            <v>CÓRDOBA</v>
          </cell>
        </row>
        <row r="217">
          <cell r="C217">
            <v>13248</v>
          </cell>
          <cell r="D217" t="str">
            <v>EL GUAMO</v>
          </cell>
        </row>
        <row r="218">
          <cell r="C218">
            <v>13442</v>
          </cell>
          <cell r="D218" t="str">
            <v>MARÍA LA BAJA</v>
          </cell>
        </row>
        <row r="219">
          <cell r="C219">
            <v>13654</v>
          </cell>
          <cell r="D219" t="str">
            <v>SAN JACINTO</v>
          </cell>
        </row>
        <row r="220">
          <cell r="C220">
            <v>13657</v>
          </cell>
          <cell r="D220" t="str">
            <v>SAN JUAN NEPOMUCENO</v>
          </cell>
        </row>
        <row r="221">
          <cell r="C221">
            <v>13894</v>
          </cell>
          <cell r="D221" t="str">
            <v>ZAMBRANO</v>
          </cell>
        </row>
        <row r="223">
          <cell r="C223">
            <v>15232</v>
          </cell>
          <cell r="D223" t="str">
            <v>CHÍQUIZA</v>
          </cell>
        </row>
        <row r="224">
          <cell r="C224">
            <v>15187</v>
          </cell>
          <cell r="D224" t="str">
            <v>CHIVATÁ</v>
          </cell>
        </row>
        <row r="225">
          <cell r="C225">
            <v>15204</v>
          </cell>
          <cell r="D225" t="str">
            <v>CÓMBITA</v>
          </cell>
        </row>
        <row r="226">
          <cell r="C226">
            <v>15224</v>
          </cell>
          <cell r="D226" t="str">
            <v>CUCAITA</v>
          </cell>
        </row>
        <row r="227">
          <cell r="C227">
            <v>15476</v>
          </cell>
          <cell r="D227" t="str">
            <v>MOTAVITA</v>
          </cell>
        </row>
        <row r="228">
          <cell r="C228">
            <v>15500</v>
          </cell>
          <cell r="D228" t="str">
            <v>OICATÁ</v>
          </cell>
        </row>
        <row r="229">
          <cell r="C229">
            <v>15646</v>
          </cell>
          <cell r="D229" t="str">
            <v>SAMACÁ</v>
          </cell>
        </row>
        <row r="230">
          <cell r="C230">
            <v>15740</v>
          </cell>
          <cell r="D230" t="str">
            <v>SIACHOQUE</v>
          </cell>
        </row>
        <row r="231">
          <cell r="C231">
            <v>15762</v>
          </cell>
          <cell r="D231" t="str">
            <v>SORA</v>
          </cell>
        </row>
        <row r="232">
          <cell r="C232">
            <v>15764</v>
          </cell>
          <cell r="D232" t="str">
            <v>SORACÁ</v>
          </cell>
        </row>
        <row r="233">
          <cell r="C233">
            <v>15763</v>
          </cell>
          <cell r="D233" t="str">
            <v>SOTAQUIRÁ</v>
          </cell>
        </row>
        <row r="234">
          <cell r="C234">
            <v>15814</v>
          </cell>
          <cell r="D234" t="str">
            <v>TOCA</v>
          </cell>
        </row>
        <row r="235">
          <cell r="C235">
            <v>15001</v>
          </cell>
          <cell r="D235" t="str">
            <v>TUNJA</v>
          </cell>
        </row>
        <row r="236">
          <cell r="C236">
            <v>15837</v>
          </cell>
          <cell r="D236" t="str">
            <v>TUTA</v>
          </cell>
        </row>
        <row r="237">
          <cell r="C237">
            <v>15861</v>
          </cell>
          <cell r="D237" t="str">
            <v>VENTAQUEMADA</v>
          </cell>
        </row>
        <row r="238">
          <cell r="C238">
            <v>15180</v>
          </cell>
          <cell r="D238" t="str">
            <v>CHISCAS</v>
          </cell>
        </row>
        <row r="239">
          <cell r="C239">
            <v>15223</v>
          </cell>
          <cell r="D239" t="str">
            <v>CUBARÁ</v>
          </cell>
        </row>
        <row r="240">
          <cell r="C240">
            <v>15244</v>
          </cell>
          <cell r="D240" t="str">
            <v>EL COCUY</v>
          </cell>
        </row>
        <row r="241">
          <cell r="C241">
            <v>15248</v>
          </cell>
          <cell r="D241" t="str">
            <v>EL ESPINO</v>
          </cell>
        </row>
        <row r="242">
          <cell r="C242">
            <v>15317</v>
          </cell>
          <cell r="D242" t="str">
            <v>GUACAMAYAS</v>
          </cell>
        </row>
        <row r="243">
          <cell r="C243">
            <v>15332</v>
          </cell>
          <cell r="D243" t="str">
            <v>GÜICÁN</v>
          </cell>
        </row>
        <row r="244">
          <cell r="C244">
            <v>15522</v>
          </cell>
          <cell r="D244" t="str">
            <v>PANQUEBA</v>
          </cell>
        </row>
        <row r="245">
          <cell r="C245">
            <v>15377</v>
          </cell>
          <cell r="D245" t="str">
            <v>LABRANZAGRANDE</v>
          </cell>
        </row>
        <row r="246">
          <cell r="C246">
            <v>15518</v>
          </cell>
          <cell r="D246" t="str">
            <v>PAJARITO</v>
          </cell>
        </row>
        <row r="247">
          <cell r="C247">
            <v>15533</v>
          </cell>
          <cell r="D247" t="str">
            <v>PAYA</v>
          </cell>
        </row>
        <row r="248">
          <cell r="C248">
            <v>15550</v>
          </cell>
          <cell r="D248" t="str">
            <v>PISBA</v>
          </cell>
        </row>
        <row r="249">
          <cell r="C249">
            <v>15090</v>
          </cell>
          <cell r="D249" t="str">
            <v>BERBEO</v>
          </cell>
        </row>
        <row r="250">
          <cell r="C250">
            <v>15135</v>
          </cell>
          <cell r="D250" t="str">
            <v>CAMPOHERMOSO</v>
          </cell>
        </row>
        <row r="251">
          <cell r="C251">
            <v>15455</v>
          </cell>
          <cell r="D251" t="str">
            <v>MIRAFLORES</v>
          </cell>
        </row>
        <row r="252">
          <cell r="C252">
            <v>15514</v>
          </cell>
          <cell r="D252" t="str">
            <v>PÁEZ</v>
          </cell>
        </row>
        <row r="253">
          <cell r="C253">
            <v>15660</v>
          </cell>
          <cell r="D253" t="str">
            <v>SAN EDUARDO</v>
          </cell>
        </row>
        <row r="254">
          <cell r="C254">
            <v>15897</v>
          </cell>
          <cell r="D254" t="str">
            <v>ZETAQUIRA</v>
          </cell>
        </row>
        <row r="255">
          <cell r="C255">
            <v>15104</v>
          </cell>
          <cell r="D255" t="str">
            <v>BOYACÁ</v>
          </cell>
        </row>
        <row r="256">
          <cell r="C256">
            <v>15189</v>
          </cell>
          <cell r="D256" t="str">
            <v>CIÉNEGA</v>
          </cell>
        </row>
        <row r="257">
          <cell r="C257">
            <v>15367</v>
          </cell>
          <cell r="D257" t="str">
            <v>JENESANO</v>
          </cell>
        </row>
        <row r="258">
          <cell r="C258">
            <v>15494</v>
          </cell>
          <cell r="D258" t="str">
            <v>NUEVO COLÓN</v>
          </cell>
        </row>
        <row r="259">
          <cell r="C259">
            <v>15599</v>
          </cell>
          <cell r="D259" t="str">
            <v>RAMIRIQUÍ</v>
          </cell>
        </row>
        <row r="260">
          <cell r="C260">
            <v>15621</v>
          </cell>
          <cell r="D260" t="str">
            <v>RONDÓN</v>
          </cell>
        </row>
        <row r="261">
          <cell r="C261">
            <v>15804</v>
          </cell>
          <cell r="D261" t="str">
            <v>TIBANÁ</v>
          </cell>
        </row>
        <row r="262">
          <cell r="C262">
            <v>15835</v>
          </cell>
          <cell r="D262" t="str">
            <v>TURMEQUÉ</v>
          </cell>
        </row>
        <row r="263">
          <cell r="C263">
            <v>15842</v>
          </cell>
          <cell r="D263" t="str">
            <v>UMBITA</v>
          </cell>
        </row>
        <row r="264">
          <cell r="C264">
            <v>15879</v>
          </cell>
          <cell r="D264" t="str">
            <v>VIRACACHÁ</v>
          </cell>
        </row>
        <row r="265">
          <cell r="C265">
            <v>15172</v>
          </cell>
          <cell r="D265" t="str">
            <v>CHINAVITA</v>
          </cell>
        </row>
        <row r="266">
          <cell r="C266">
            <v>15299</v>
          </cell>
          <cell r="D266" t="str">
            <v>GARAGOA</v>
          </cell>
        </row>
        <row r="267">
          <cell r="C267">
            <v>15425</v>
          </cell>
          <cell r="D267" t="str">
            <v>MACANAL</v>
          </cell>
        </row>
        <row r="268">
          <cell r="C268">
            <v>15511</v>
          </cell>
          <cell r="D268" t="str">
            <v>PACHAVITA</v>
          </cell>
        </row>
        <row r="269">
          <cell r="C269">
            <v>15667</v>
          </cell>
          <cell r="D269" t="str">
            <v>SAN LUIS DE GACENO</v>
          </cell>
        </row>
        <row r="270">
          <cell r="C270">
            <v>15690</v>
          </cell>
          <cell r="D270" t="str">
            <v>SANTA MARÍA</v>
          </cell>
        </row>
        <row r="271">
          <cell r="C271">
            <v>15097</v>
          </cell>
          <cell r="D271" t="str">
            <v>BOAVITA</v>
          </cell>
        </row>
        <row r="272">
          <cell r="C272">
            <v>15218</v>
          </cell>
          <cell r="D272" t="str">
            <v>COVARACHÍA</v>
          </cell>
        </row>
        <row r="273">
          <cell r="C273">
            <v>15403</v>
          </cell>
          <cell r="D273" t="str">
            <v>LA UVITA</v>
          </cell>
        </row>
        <row r="274">
          <cell r="C274">
            <v>15673</v>
          </cell>
          <cell r="D274" t="str">
            <v>SAN MATEO</v>
          </cell>
        </row>
        <row r="275">
          <cell r="C275">
            <v>15720</v>
          </cell>
          <cell r="D275" t="str">
            <v>SATIVANORTE</v>
          </cell>
        </row>
        <row r="276">
          <cell r="C276">
            <v>15723</v>
          </cell>
          <cell r="D276" t="str">
            <v>SATIVASUR</v>
          </cell>
        </row>
        <row r="277">
          <cell r="C277">
            <v>15753</v>
          </cell>
          <cell r="D277" t="str">
            <v>SOATÁ</v>
          </cell>
        </row>
        <row r="278">
          <cell r="C278">
            <v>15774</v>
          </cell>
          <cell r="D278" t="str">
            <v>SUSACÓN</v>
          </cell>
        </row>
        <row r="279">
          <cell r="C279">
            <v>15810</v>
          </cell>
          <cell r="D279" t="str">
            <v>TIPACOQUE</v>
          </cell>
        </row>
        <row r="280">
          <cell r="C280">
            <v>15106</v>
          </cell>
          <cell r="D280" t="str">
            <v>BRICEÑO</v>
          </cell>
        </row>
        <row r="281">
          <cell r="C281">
            <v>15109</v>
          </cell>
          <cell r="D281" t="str">
            <v>BUENAVISTA</v>
          </cell>
        </row>
        <row r="282">
          <cell r="C282">
            <v>15131</v>
          </cell>
          <cell r="D282" t="str">
            <v>CALDAS</v>
          </cell>
        </row>
        <row r="283">
          <cell r="C283">
            <v>15176</v>
          </cell>
          <cell r="D283" t="str">
            <v>CHIQUINQUIRÁ</v>
          </cell>
        </row>
        <row r="284">
          <cell r="C284">
            <v>15212</v>
          </cell>
          <cell r="D284" t="str">
            <v>COPER</v>
          </cell>
        </row>
        <row r="285">
          <cell r="C285">
            <v>15401</v>
          </cell>
          <cell r="D285" t="str">
            <v>LA VICTORIA</v>
          </cell>
        </row>
        <row r="286">
          <cell r="C286">
            <v>15442</v>
          </cell>
          <cell r="D286" t="str">
            <v>MARIPÍ</v>
          </cell>
        </row>
        <row r="287">
          <cell r="C287">
            <v>15480</v>
          </cell>
          <cell r="D287" t="str">
            <v>MUZO</v>
          </cell>
        </row>
        <row r="288">
          <cell r="C288">
            <v>15507</v>
          </cell>
          <cell r="D288" t="str">
            <v>OTANCHE</v>
          </cell>
        </row>
        <row r="289">
          <cell r="C289">
            <v>15531</v>
          </cell>
          <cell r="D289" t="str">
            <v>PAUNA</v>
          </cell>
        </row>
        <row r="290">
          <cell r="C290">
            <v>15572</v>
          </cell>
          <cell r="D290" t="str">
            <v>PUERTO BOYACa</v>
          </cell>
        </row>
        <row r="291">
          <cell r="C291">
            <v>15580</v>
          </cell>
          <cell r="D291" t="str">
            <v>QUÍPAMA</v>
          </cell>
        </row>
        <row r="292">
          <cell r="C292">
            <v>15632</v>
          </cell>
          <cell r="D292" t="str">
            <v>SABOYÁ</v>
          </cell>
        </row>
        <row r="293">
          <cell r="C293">
            <v>15676</v>
          </cell>
          <cell r="D293" t="str">
            <v>SAN MIGUEL DE SEMA</v>
          </cell>
        </row>
        <row r="294">
          <cell r="C294">
            <v>15681</v>
          </cell>
          <cell r="D294" t="str">
            <v>SAN PABLO BORBUR</v>
          </cell>
        </row>
        <row r="295">
          <cell r="C295">
            <v>15832</v>
          </cell>
          <cell r="D295" t="str">
            <v>TUNUNGUÁ</v>
          </cell>
        </row>
        <row r="296">
          <cell r="C296">
            <v>15022</v>
          </cell>
          <cell r="D296" t="str">
            <v>ALMEIDA</v>
          </cell>
        </row>
        <row r="297">
          <cell r="C297">
            <v>15236</v>
          </cell>
          <cell r="D297" t="str">
            <v>CHIVOR</v>
          </cell>
        </row>
        <row r="298">
          <cell r="C298">
            <v>15322</v>
          </cell>
          <cell r="D298" t="str">
            <v>GUATEQUE</v>
          </cell>
        </row>
        <row r="299">
          <cell r="C299">
            <v>15325</v>
          </cell>
          <cell r="D299" t="str">
            <v>GUAYATÁ</v>
          </cell>
        </row>
        <row r="300">
          <cell r="C300">
            <v>15380</v>
          </cell>
          <cell r="D300" t="str">
            <v>LA CAPILLA</v>
          </cell>
        </row>
        <row r="301">
          <cell r="C301">
            <v>15761</v>
          </cell>
          <cell r="D301" t="str">
            <v>SOMONDOCO</v>
          </cell>
        </row>
        <row r="302">
          <cell r="C302">
            <v>15778</v>
          </cell>
          <cell r="D302" t="str">
            <v>SUTATENZA</v>
          </cell>
        </row>
        <row r="303">
          <cell r="C303">
            <v>15798</v>
          </cell>
          <cell r="D303" t="str">
            <v>TENZA</v>
          </cell>
        </row>
        <row r="304">
          <cell r="C304">
            <v>15051</v>
          </cell>
          <cell r="D304" t="str">
            <v>ARCABUCO</v>
          </cell>
        </row>
        <row r="305">
          <cell r="C305">
            <v>15185</v>
          </cell>
          <cell r="D305" t="str">
            <v>CHITARAQUE</v>
          </cell>
        </row>
        <row r="306">
          <cell r="C306">
            <v>15293</v>
          </cell>
          <cell r="D306" t="str">
            <v>GACHANTIVÁ</v>
          </cell>
        </row>
        <row r="307">
          <cell r="C307">
            <v>15469</v>
          </cell>
          <cell r="D307" t="str">
            <v>MONIQUIRÁ</v>
          </cell>
        </row>
        <row r="308">
          <cell r="C308">
            <v>15600</v>
          </cell>
          <cell r="D308" t="str">
            <v>RÁQUIRA</v>
          </cell>
        </row>
        <row r="309">
          <cell r="C309">
            <v>15638</v>
          </cell>
          <cell r="D309" t="str">
            <v>SÁCHICA</v>
          </cell>
        </row>
        <row r="310">
          <cell r="C310">
            <v>15664</v>
          </cell>
          <cell r="D310" t="str">
            <v>SAN JOSÉ DE PARE</v>
          </cell>
        </row>
        <row r="311">
          <cell r="C311">
            <v>15696</v>
          </cell>
          <cell r="D311" t="str">
            <v>SANTA SOFÍA</v>
          </cell>
        </row>
        <row r="312">
          <cell r="C312">
            <v>15686</v>
          </cell>
          <cell r="D312" t="str">
            <v>SANTANA</v>
          </cell>
        </row>
        <row r="313">
          <cell r="C313">
            <v>15776</v>
          </cell>
          <cell r="D313" t="str">
            <v>SUTAMARCHÁN</v>
          </cell>
        </row>
        <row r="314">
          <cell r="C314">
            <v>15808</v>
          </cell>
          <cell r="D314" t="str">
            <v>TINJACÁ</v>
          </cell>
        </row>
        <row r="315">
          <cell r="C315">
            <v>15816</v>
          </cell>
          <cell r="D315" t="str">
            <v>TOGÜÍ</v>
          </cell>
        </row>
        <row r="316">
          <cell r="C316">
            <v>15407</v>
          </cell>
          <cell r="D316" t="str">
            <v>VILLA DE LEYVA</v>
          </cell>
        </row>
        <row r="317">
          <cell r="C317">
            <v>15047</v>
          </cell>
          <cell r="D317" t="str">
            <v>AQUITANIA</v>
          </cell>
        </row>
        <row r="318">
          <cell r="C318">
            <v>15226</v>
          </cell>
          <cell r="D318" t="str">
            <v>CUÍTIVA</v>
          </cell>
        </row>
        <row r="319">
          <cell r="C319">
            <v>15272</v>
          </cell>
          <cell r="D319" t="str">
            <v>FIRAVITOBA</v>
          </cell>
        </row>
        <row r="320">
          <cell r="C320">
            <v>15296</v>
          </cell>
          <cell r="D320" t="str">
            <v>GAMEZA</v>
          </cell>
        </row>
        <row r="321">
          <cell r="C321">
            <v>15362</v>
          </cell>
          <cell r="D321" t="str">
            <v>IZA</v>
          </cell>
        </row>
        <row r="322">
          <cell r="C322">
            <v>15464</v>
          </cell>
          <cell r="D322" t="str">
            <v>MONGUA</v>
          </cell>
        </row>
        <row r="323">
          <cell r="C323">
            <v>15466</v>
          </cell>
          <cell r="D323" t="str">
            <v>MONGUÍ</v>
          </cell>
        </row>
        <row r="324">
          <cell r="C324">
            <v>15491</v>
          </cell>
          <cell r="D324" t="str">
            <v>NOBSA</v>
          </cell>
        </row>
        <row r="325">
          <cell r="C325">
            <v>15542</v>
          </cell>
          <cell r="D325" t="str">
            <v>PESCA</v>
          </cell>
        </row>
        <row r="326">
          <cell r="C326">
            <v>15759</v>
          </cell>
          <cell r="D326" t="str">
            <v>SOGAMOSO</v>
          </cell>
        </row>
        <row r="327">
          <cell r="C327">
            <v>15806</v>
          </cell>
          <cell r="D327" t="str">
            <v>TIBASOSA</v>
          </cell>
        </row>
        <row r="328">
          <cell r="C328">
            <v>15820</v>
          </cell>
          <cell r="D328" t="str">
            <v>TÓPAGA</v>
          </cell>
        </row>
        <row r="329">
          <cell r="C329">
            <v>15822</v>
          </cell>
          <cell r="D329" t="str">
            <v>TOTA</v>
          </cell>
        </row>
        <row r="330">
          <cell r="C330">
            <v>15087</v>
          </cell>
          <cell r="D330" t="str">
            <v>BELÉN</v>
          </cell>
        </row>
        <row r="331">
          <cell r="C331">
            <v>15114</v>
          </cell>
          <cell r="D331" t="str">
            <v>BUSBANZÁ</v>
          </cell>
        </row>
        <row r="332">
          <cell r="C332">
            <v>15162</v>
          </cell>
          <cell r="D332" t="str">
            <v>CERINZA</v>
          </cell>
        </row>
        <row r="333">
          <cell r="C333">
            <v>15215</v>
          </cell>
          <cell r="D333" t="str">
            <v>CORRALES</v>
          </cell>
        </row>
        <row r="334">
          <cell r="C334">
            <v>15238</v>
          </cell>
          <cell r="D334" t="str">
            <v>DUITAMA</v>
          </cell>
        </row>
        <row r="335">
          <cell r="C335">
            <v>15276</v>
          </cell>
          <cell r="D335" t="str">
            <v>FLORESTA</v>
          </cell>
        </row>
        <row r="336">
          <cell r="C336">
            <v>15516</v>
          </cell>
          <cell r="D336" t="str">
            <v>PAIPA</v>
          </cell>
        </row>
        <row r="337">
          <cell r="C337">
            <v>15693</v>
          </cell>
          <cell r="D337" t="str">
            <v>SAN ROSA VITERBO</v>
          </cell>
        </row>
        <row r="338">
          <cell r="C338">
            <v>15839</v>
          </cell>
          <cell r="D338" t="str">
            <v>TUTAZÁ</v>
          </cell>
        </row>
        <row r="339">
          <cell r="C339">
            <v>15092</v>
          </cell>
          <cell r="D339" t="str">
            <v>BETÉITIVA</v>
          </cell>
        </row>
        <row r="340">
          <cell r="C340">
            <v>15183</v>
          </cell>
          <cell r="D340" t="str">
            <v>CHITA</v>
          </cell>
        </row>
        <row r="341">
          <cell r="C341">
            <v>15368</v>
          </cell>
          <cell r="D341" t="str">
            <v>JERICÓ</v>
          </cell>
        </row>
        <row r="342">
          <cell r="C342">
            <v>15537</v>
          </cell>
          <cell r="D342" t="str">
            <v>PAZ DE RÍO</v>
          </cell>
        </row>
        <row r="343">
          <cell r="C343">
            <v>15757</v>
          </cell>
          <cell r="D343" t="str">
            <v>SOCHA</v>
          </cell>
        </row>
        <row r="344">
          <cell r="C344">
            <v>15755</v>
          </cell>
          <cell r="D344" t="str">
            <v>SOCOTÁ</v>
          </cell>
        </row>
        <row r="345">
          <cell r="C345">
            <v>15790</v>
          </cell>
          <cell r="D345" t="str">
            <v>TASCO</v>
          </cell>
        </row>
        <row r="347">
          <cell r="C347">
            <v>17272</v>
          </cell>
          <cell r="D347" t="str">
            <v>FILADELFIA</v>
          </cell>
        </row>
        <row r="348">
          <cell r="C348">
            <v>17388</v>
          </cell>
          <cell r="D348" t="str">
            <v>LA MERCED</v>
          </cell>
        </row>
        <row r="349">
          <cell r="C349">
            <v>17442</v>
          </cell>
          <cell r="D349" t="str">
            <v>MARMATO</v>
          </cell>
        </row>
        <row r="350">
          <cell r="C350">
            <v>17614</v>
          </cell>
          <cell r="D350" t="str">
            <v>RIOSUCIO</v>
          </cell>
        </row>
        <row r="351">
          <cell r="C351">
            <v>17777</v>
          </cell>
          <cell r="D351" t="str">
            <v>SUPÍA</v>
          </cell>
        </row>
        <row r="352">
          <cell r="C352">
            <v>17433</v>
          </cell>
          <cell r="D352" t="str">
            <v>MANZANARES</v>
          </cell>
        </row>
        <row r="353">
          <cell r="C353">
            <v>17444</v>
          </cell>
          <cell r="D353" t="str">
            <v>MARQUETALIA</v>
          </cell>
        </row>
        <row r="354">
          <cell r="C354">
            <v>17446</v>
          </cell>
          <cell r="D354" t="str">
            <v>MARULANDA</v>
          </cell>
        </row>
        <row r="355">
          <cell r="C355">
            <v>17541</v>
          </cell>
          <cell r="D355" t="str">
            <v>PENSILVANIA</v>
          </cell>
        </row>
        <row r="356">
          <cell r="C356">
            <v>17042</v>
          </cell>
          <cell r="D356" t="str">
            <v>ANSERMA</v>
          </cell>
        </row>
        <row r="357">
          <cell r="C357">
            <v>17088</v>
          </cell>
          <cell r="D357" t="str">
            <v>BELALCÁZAR</v>
          </cell>
        </row>
        <row r="358">
          <cell r="C358">
            <v>17616</v>
          </cell>
          <cell r="D358" t="str">
            <v>RISARALDA</v>
          </cell>
        </row>
        <row r="359">
          <cell r="C359">
            <v>17665</v>
          </cell>
          <cell r="D359" t="str">
            <v>SAN JOSÉ</v>
          </cell>
        </row>
        <row r="360">
          <cell r="C360">
            <v>17877</v>
          </cell>
          <cell r="D360" t="str">
            <v>VITERBO</v>
          </cell>
        </row>
        <row r="361">
          <cell r="C361">
            <v>17174</v>
          </cell>
          <cell r="D361" t="str">
            <v>CHINCHINa</v>
          </cell>
        </row>
        <row r="362">
          <cell r="C362">
            <v>17001</v>
          </cell>
          <cell r="D362" t="str">
            <v>MANIZALES</v>
          </cell>
        </row>
        <row r="363">
          <cell r="C363">
            <v>17486</v>
          </cell>
          <cell r="D363" t="str">
            <v>NEIRA</v>
          </cell>
        </row>
        <row r="364">
          <cell r="C364">
            <v>17524</v>
          </cell>
          <cell r="D364" t="str">
            <v>PALESTINA</v>
          </cell>
        </row>
        <row r="365">
          <cell r="C365">
            <v>17873</v>
          </cell>
          <cell r="D365" t="str">
            <v>VILLAMARiA</v>
          </cell>
        </row>
        <row r="366">
          <cell r="C366">
            <v>17013</v>
          </cell>
          <cell r="D366" t="str">
            <v>AGUADAS</v>
          </cell>
        </row>
        <row r="367">
          <cell r="C367">
            <v>17050</v>
          </cell>
          <cell r="D367" t="str">
            <v>ARANZAZU</v>
          </cell>
        </row>
        <row r="368">
          <cell r="C368">
            <v>17513</v>
          </cell>
          <cell r="D368" t="str">
            <v>PÁCORA</v>
          </cell>
        </row>
        <row r="369">
          <cell r="C369">
            <v>17653</v>
          </cell>
          <cell r="D369" t="str">
            <v>SALAMINA</v>
          </cell>
        </row>
        <row r="370">
          <cell r="C370">
            <v>17380</v>
          </cell>
          <cell r="D370" t="str">
            <v>LA DORADA</v>
          </cell>
        </row>
        <row r="371">
          <cell r="C371">
            <v>17495</v>
          </cell>
          <cell r="D371" t="str">
            <v>NORCASIA</v>
          </cell>
        </row>
        <row r="372">
          <cell r="C372">
            <v>17662</v>
          </cell>
          <cell r="D372" t="str">
            <v>SAMANÁ</v>
          </cell>
        </row>
        <row r="373">
          <cell r="C373">
            <v>17867</v>
          </cell>
          <cell r="D373" t="str">
            <v>VICTORIA</v>
          </cell>
        </row>
        <row r="375">
          <cell r="C375">
            <v>18029</v>
          </cell>
          <cell r="D375" t="str">
            <v>ALBANIA</v>
          </cell>
        </row>
        <row r="376">
          <cell r="C376">
            <v>18094</v>
          </cell>
          <cell r="D376" t="str">
            <v>BELÉN DE LOS ANDAQUIES</v>
          </cell>
        </row>
        <row r="377">
          <cell r="C377">
            <v>18150</v>
          </cell>
          <cell r="D377" t="str">
            <v>CARTAGENA DEL CHAIRÁ</v>
          </cell>
        </row>
        <row r="378">
          <cell r="C378">
            <v>18205</v>
          </cell>
          <cell r="D378" t="str">
            <v>CURRILLO</v>
          </cell>
        </row>
        <row r="379">
          <cell r="C379">
            <v>18247</v>
          </cell>
          <cell r="D379" t="str">
            <v>EL DONCELLO</v>
          </cell>
        </row>
        <row r="380">
          <cell r="C380">
            <v>18256</v>
          </cell>
          <cell r="D380" t="str">
            <v>EL PAUJIL</v>
          </cell>
        </row>
        <row r="381">
          <cell r="C381">
            <v>18001</v>
          </cell>
          <cell r="D381" t="str">
            <v>FLORENCIA</v>
          </cell>
        </row>
        <row r="382">
          <cell r="C382">
            <v>18410</v>
          </cell>
          <cell r="D382" t="str">
            <v>LA MONTAÑITA</v>
          </cell>
        </row>
        <row r="383">
          <cell r="C383">
            <v>18460</v>
          </cell>
          <cell r="D383" t="str">
            <v>MILaN</v>
          </cell>
        </row>
        <row r="384">
          <cell r="C384">
            <v>18479</v>
          </cell>
          <cell r="D384" t="str">
            <v>MORELIA</v>
          </cell>
        </row>
        <row r="385">
          <cell r="C385">
            <v>18592</v>
          </cell>
          <cell r="D385" t="str">
            <v>PUERTO RICO</v>
          </cell>
        </row>
        <row r="386">
          <cell r="C386">
            <v>18610</v>
          </cell>
          <cell r="D386" t="str">
            <v>SAN JOSE DEL FRAGUA</v>
          </cell>
        </row>
        <row r="387">
          <cell r="C387">
            <v>18753</v>
          </cell>
          <cell r="D387" t="str">
            <v>SAN VICENTE DEL CAGUÁN</v>
          </cell>
        </row>
        <row r="388">
          <cell r="C388">
            <v>18756</v>
          </cell>
          <cell r="D388" t="str">
            <v>SOLANO</v>
          </cell>
        </row>
        <row r="389">
          <cell r="C389">
            <v>18785</v>
          </cell>
          <cell r="D389" t="str">
            <v>SOLITA</v>
          </cell>
        </row>
        <row r="390">
          <cell r="C390">
            <v>18860</v>
          </cell>
          <cell r="D390" t="str">
            <v>VALPARAISO</v>
          </cell>
        </row>
        <row r="392">
          <cell r="C392">
            <v>85010</v>
          </cell>
          <cell r="D392" t="str">
            <v>AGUAZUL</v>
          </cell>
        </row>
        <row r="393">
          <cell r="C393">
            <v>85015</v>
          </cell>
          <cell r="D393" t="str">
            <v>CHAMEZA</v>
          </cell>
        </row>
        <row r="394">
          <cell r="C394">
            <v>85125</v>
          </cell>
          <cell r="D394" t="str">
            <v>HATO COROZAL</v>
          </cell>
        </row>
        <row r="395">
          <cell r="C395">
            <v>85136</v>
          </cell>
          <cell r="D395" t="str">
            <v>LA SALINA</v>
          </cell>
        </row>
        <row r="396">
          <cell r="C396">
            <v>85139</v>
          </cell>
          <cell r="D396" t="str">
            <v>MANÍ</v>
          </cell>
        </row>
        <row r="397">
          <cell r="C397">
            <v>85162</v>
          </cell>
          <cell r="D397" t="str">
            <v>MONTERREY</v>
          </cell>
        </row>
        <row r="398">
          <cell r="C398">
            <v>85225</v>
          </cell>
          <cell r="D398" t="str">
            <v>NUNCHÍA</v>
          </cell>
        </row>
        <row r="399">
          <cell r="C399">
            <v>85230</v>
          </cell>
          <cell r="D399" t="str">
            <v>OROCUÉ</v>
          </cell>
        </row>
        <row r="400">
          <cell r="C400">
            <v>85250</v>
          </cell>
          <cell r="D400" t="str">
            <v>PAZ DE ARIPORO</v>
          </cell>
        </row>
        <row r="401">
          <cell r="C401">
            <v>85263</v>
          </cell>
          <cell r="D401" t="str">
            <v>PORE</v>
          </cell>
        </row>
        <row r="402">
          <cell r="C402">
            <v>85279</v>
          </cell>
          <cell r="D402" t="str">
            <v>RECETOR</v>
          </cell>
        </row>
        <row r="403">
          <cell r="C403">
            <v>85300</v>
          </cell>
          <cell r="D403" t="str">
            <v>SABANALARGA</v>
          </cell>
        </row>
        <row r="404">
          <cell r="C404">
            <v>85315</v>
          </cell>
          <cell r="D404" t="str">
            <v>SÁCAMA</v>
          </cell>
        </row>
        <row r="405">
          <cell r="C405">
            <v>85325</v>
          </cell>
          <cell r="D405" t="str">
            <v>SAN LUIS DE PALENQUE</v>
          </cell>
        </row>
        <row r="406">
          <cell r="C406">
            <v>85400</v>
          </cell>
          <cell r="D406" t="str">
            <v>TÁMARA</v>
          </cell>
        </row>
        <row r="407">
          <cell r="C407">
            <v>85410</v>
          </cell>
          <cell r="D407" t="str">
            <v>TAURAMENA</v>
          </cell>
        </row>
        <row r="408">
          <cell r="C408">
            <v>85430</v>
          </cell>
          <cell r="D408" t="str">
            <v>TRINIDAD</v>
          </cell>
        </row>
        <row r="409">
          <cell r="C409">
            <v>85440</v>
          </cell>
          <cell r="D409" t="str">
            <v>VILLANUEVA</v>
          </cell>
        </row>
        <row r="410">
          <cell r="C410">
            <v>85001</v>
          </cell>
          <cell r="D410" t="str">
            <v>YOPAL</v>
          </cell>
        </row>
        <row r="412">
          <cell r="C412">
            <v>19130</v>
          </cell>
          <cell r="D412" t="str">
            <v>CAJIBÍO</v>
          </cell>
        </row>
        <row r="413">
          <cell r="C413">
            <v>19256</v>
          </cell>
          <cell r="D413" t="str">
            <v>EL TAMBO</v>
          </cell>
        </row>
        <row r="414">
          <cell r="C414">
            <v>19392</v>
          </cell>
          <cell r="D414" t="str">
            <v>LA SIERRA</v>
          </cell>
        </row>
        <row r="415">
          <cell r="C415">
            <v>19473</v>
          </cell>
          <cell r="D415" t="str">
            <v>MORALES</v>
          </cell>
        </row>
        <row r="416">
          <cell r="C416">
            <v>19548</v>
          </cell>
          <cell r="D416" t="str">
            <v>PIENDAMO</v>
          </cell>
        </row>
        <row r="417">
          <cell r="C417">
            <v>19001</v>
          </cell>
          <cell r="D417" t="str">
            <v>POPAYÁN</v>
          </cell>
        </row>
        <row r="418">
          <cell r="C418">
            <v>19622</v>
          </cell>
          <cell r="D418" t="str">
            <v>ROSAS</v>
          </cell>
        </row>
        <row r="419">
          <cell r="C419">
            <v>19760</v>
          </cell>
          <cell r="D419" t="str">
            <v>SOTARA</v>
          </cell>
        </row>
        <row r="420">
          <cell r="C420">
            <v>19807</v>
          </cell>
          <cell r="D420" t="str">
            <v>TIMBIO</v>
          </cell>
        </row>
        <row r="421">
          <cell r="C421">
            <v>19110</v>
          </cell>
          <cell r="D421" t="str">
            <v>BUENOS AIRES</v>
          </cell>
        </row>
        <row r="422">
          <cell r="C422">
            <v>19142</v>
          </cell>
          <cell r="D422" t="str">
            <v>CALOTO</v>
          </cell>
        </row>
        <row r="423">
          <cell r="C423">
            <v>19212</v>
          </cell>
          <cell r="D423" t="str">
            <v>CORINTO</v>
          </cell>
        </row>
        <row r="424">
          <cell r="C424">
            <v>19455</v>
          </cell>
          <cell r="D424" t="str">
            <v>MIRANDA</v>
          </cell>
        </row>
        <row r="425">
          <cell r="C425">
            <v>19513</v>
          </cell>
          <cell r="D425" t="str">
            <v>PADILLA</v>
          </cell>
        </row>
        <row r="426">
          <cell r="C426">
            <v>19573</v>
          </cell>
          <cell r="D426" t="str">
            <v>PUERTO TEJADA</v>
          </cell>
        </row>
        <row r="427">
          <cell r="C427">
            <v>19698</v>
          </cell>
          <cell r="D427" t="str">
            <v>SANTANDER DE QUILICHAO</v>
          </cell>
        </row>
        <row r="428">
          <cell r="C428">
            <v>19780</v>
          </cell>
          <cell r="D428" t="str">
            <v>SUAREZ</v>
          </cell>
        </row>
        <row r="429">
          <cell r="C429">
            <v>19845</v>
          </cell>
          <cell r="D429" t="str">
            <v>VILLA RICA</v>
          </cell>
        </row>
        <row r="430">
          <cell r="C430">
            <v>19318</v>
          </cell>
          <cell r="D430" t="str">
            <v>GUAPI</v>
          </cell>
        </row>
        <row r="431">
          <cell r="C431">
            <v>19418</v>
          </cell>
          <cell r="D431" t="str">
            <v>LOPEZ</v>
          </cell>
        </row>
        <row r="432">
          <cell r="C432">
            <v>19809</v>
          </cell>
          <cell r="D432" t="str">
            <v>TIMBIQUI</v>
          </cell>
        </row>
        <row r="433">
          <cell r="C433">
            <v>19137</v>
          </cell>
          <cell r="D433" t="str">
            <v>CALDONO</v>
          </cell>
        </row>
        <row r="434">
          <cell r="C434">
            <v>19355</v>
          </cell>
          <cell r="D434" t="str">
            <v>INZÁ</v>
          </cell>
        </row>
        <row r="435">
          <cell r="C435">
            <v>19364</v>
          </cell>
          <cell r="D435" t="str">
            <v>JAMBALO</v>
          </cell>
        </row>
        <row r="436">
          <cell r="C436">
            <v>19517</v>
          </cell>
          <cell r="D436" t="str">
            <v>PAEZ</v>
          </cell>
        </row>
        <row r="437">
          <cell r="C437">
            <v>19585</v>
          </cell>
          <cell r="D437" t="str">
            <v>PURACE</v>
          </cell>
        </row>
        <row r="438">
          <cell r="C438">
            <v>19743</v>
          </cell>
          <cell r="D438" t="str">
            <v>Silvia</v>
          </cell>
        </row>
        <row r="439">
          <cell r="C439">
            <v>19821</v>
          </cell>
          <cell r="D439" t="str">
            <v>TORIBIO</v>
          </cell>
        </row>
        <row r="440">
          <cell r="C440">
            <v>19824</v>
          </cell>
          <cell r="D440" t="str">
            <v>TOTORO</v>
          </cell>
        </row>
        <row r="441">
          <cell r="C441">
            <v>19022</v>
          </cell>
          <cell r="D441" t="str">
            <v>ALMAGUER</v>
          </cell>
        </row>
        <row r="442">
          <cell r="C442">
            <v>19050</v>
          </cell>
          <cell r="D442" t="str">
            <v>ARGELIA</v>
          </cell>
        </row>
        <row r="443">
          <cell r="C443">
            <v>19075</v>
          </cell>
          <cell r="D443" t="str">
            <v>BALBOA</v>
          </cell>
        </row>
        <row r="444">
          <cell r="C444">
            <v>19100</v>
          </cell>
          <cell r="D444" t="str">
            <v>BOLÍVAR</v>
          </cell>
        </row>
        <row r="445">
          <cell r="C445">
            <v>19290</v>
          </cell>
          <cell r="D445" t="str">
            <v>FLORENCIA</v>
          </cell>
        </row>
        <row r="446">
          <cell r="C446">
            <v>19397</v>
          </cell>
          <cell r="D446" t="str">
            <v>LA VEGA</v>
          </cell>
        </row>
        <row r="447">
          <cell r="C447">
            <v>19450</v>
          </cell>
          <cell r="D447" t="str">
            <v>MERCADERES</v>
          </cell>
        </row>
        <row r="448">
          <cell r="C448">
            <v>19532</v>
          </cell>
          <cell r="D448" t="str">
            <v>PATIA</v>
          </cell>
        </row>
        <row r="449">
          <cell r="C449">
            <v>19533</v>
          </cell>
          <cell r="D449" t="str">
            <v>PIAMONTE</v>
          </cell>
        </row>
        <row r="450">
          <cell r="C450">
            <v>19693</v>
          </cell>
          <cell r="D450" t="str">
            <v>SAN SEBASTIAN</v>
          </cell>
        </row>
        <row r="451">
          <cell r="C451">
            <v>19701</v>
          </cell>
          <cell r="D451" t="str">
            <v>SANTA ROSA</v>
          </cell>
        </row>
        <row r="452">
          <cell r="C452">
            <v>19785</v>
          </cell>
          <cell r="D452" t="str">
            <v>SUCRE</v>
          </cell>
        </row>
        <row r="454">
          <cell r="C454">
            <v>20045</v>
          </cell>
          <cell r="D454" t="str">
            <v>BECERRIL</v>
          </cell>
        </row>
        <row r="455">
          <cell r="C455">
            <v>20175</v>
          </cell>
          <cell r="D455" t="str">
            <v>CHIMICHAGUA</v>
          </cell>
        </row>
        <row r="456">
          <cell r="C456">
            <v>20178</v>
          </cell>
          <cell r="D456" t="str">
            <v>CHIRIGUANA</v>
          </cell>
        </row>
        <row r="457">
          <cell r="C457">
            <v>20228</v>
          </cell>
          <cell r="D457" t="str">
            <v>CURUMANÍ</v>
          </cell>
        </row>
        <row r="458">
          <cell r="C458">
            <v>20400</v>
          </cell>
          <cell r="D458" t="str">
            <v>LA JAGUA DE IBIRICO</v>
          </cell>
        </row>
        <row r="459">
          <cell r="C459">
            <v>20517</v>
          </cell>
          <cell r="D459" t="str">
            <v>PAILITAS</v>
          </cell>
        </row>
        <row r="460">
          <cell r="C460">
            <v>20787</v>
          </cell>
          <cell r="D460" t="str">
            <v>TAMALAMEQUE</v>
          </cell>
        </row>
        <row r="461">
          <cell r="C461">
            <v>20032</v>
          </cell>
          <cell r="D461" t="str">
            <v>ASTREA</v>
          </cell>
        </row>
        <row r="462">
          <cell r="C462">
            <v>20060</v>
          </cell>
          <cell r="D462" t="str">
            <v>BOSCONIA</v>
          </cell>
        </row>
        <row r="463">
          <cell r="C463">
            <v>20238</v>
          </cell>
          <cell r="D463" t="str">
            <v>EL COPEY</v>
          </cell>
        </row>
        <row r="464">
          <cell r="C464">
            <v>20250</v>
          </cell>
          <cell r="D464" t="str">
            <v>EL PASO</v>
          </cell>
        </row>
        <row r="465">
          <cell r="C465">
            <v>20013</v>
          </cell>
          <cell r="D465" t="str">
            <v>AGUSTÍN CODAZZI</v>
          </cell>
        </row>
        <row r="466">
          <cell r="C466">
            <v>20621</v>
          </cell>
          <cell r="D466" t="str">
            <v>LA PAZ</v>
          </cell>
        </row>
        <row r="467">
          <cell r="C467">
            <v>20443</v>
          </cell>
          <cell r="D467" t="str">
            <v>MANAURE</v>
          </cell>
        </row>
        <row r="468">
          <cell r="C468">
            <v>20570</v>
          </cell>
          <cell r="D468" t="str">
            <v>PUEBLO BELLO</v>
          </cell>
        </row>
        <row r="469">
          <cell r="C469">
            <v>20750</v>
          </cell>
          <cell r="D469" t="str">
            <v>SAN DIEGO</v>
          </cell>
        </row>
        <row r="470">
          <cell r="C470">
            <v>20001</v>
          </cell>
          <cell r="D470" t="str">
            <v>VALLEDUPAR</v>
          </cell>
        </row>
        <row r="471">
          <cell r="C471">
            <v>20011</v>
          </cell>
          <cell r="D471" t="str">
            <v>AGUACHICA</v>
          </cell>
        </row>
        <row r="472">
          <cell r="C472">
            <v>20295</v>
          </cell>
          <cell r="D472" t="str">
            <v>GAMARRA</v>
          </cell>
        </row>
        <row r="473">
          <cell r="C473">
            <v>20310</v>
          </cell>
          <cell r="D473" t="str">
            <v>GONZÁLEZ</v>
          </cell>
        </row>
        <row r="474">
          <cell r="C474">
            <v>20383</v>
          </cell>
          <cell r="D474" t="str">
            <v>LA GLORIA</v>
          </cell>
        </row>
        <row r="475">
          <cell r="C475">
            <v>20550</v>
          </cell>
          <cell r="D475" t="str">
            <v>PELAYA</v>
          </cell>
        </row>
        <row r="476">
          <cell r="C476">
            <v>20614</v>
          </cell>
          <cell r="D476" t="str">
            <v>RÍO DE ORO</v>
          </cell>
        </row>
        <row r="477">
          <cell r="C477">
            <v>20710</v>
          </cell>
          <cell r="D477" t="str">
            <v>SAN ALBERTO</v>
          </cell>
        </row>
        <row r="478">
          <cell r="C478">
            <v>20770</v>
          </cell>
          <cell r="D478" t="str">
            <v>SAN MARTÍN</v>
          </cell>
        </row>
        <row r="480">
          <cell r="C480">
            <v>27050</v>
          </cell>
          <cell r="D480" t="str">
            <v>ATRATO</v>
          </cell>
        </row>
        <row r="481">
          <cell r="C481">
            <v>27073</v>
          </cell>
          <cell r="D481" t="str">
            <v>BAGADÓ</v>
          </cell>
        </row>
        <row r="482">
          <cell r="C482">
            <v>27099</v>
          </cell>
          <cell r="D482" t="str">
            <v>BOJAYA</v>
          </cell>
        </row>
        <row r="483">
          <cell r="C483">
            <v>27245</v>
          </cell>
          <cell r="D483" t="str">
            <v>EL CARMEN DE ATRATO</v>
          </cell>
        </row>
        <row r="484">
          <cell r="C484">
            <v>27413</v>
          </cell>
          <cell r="D484" t="str">
            <v>LLORÓ</v>
          </cell>
        </row>
        <row r="485">
          <cell r="C485">
            <v>27425</v>
          </cell>
          <cell r="D485" t="str">
            <v>MEDIO ATRATO</v>
          </cell>
        </row>
        <row r="486">
          <cell r="C486">
            <v>27001</v>
          </cell>
          <cell r="D486" t="str">
            <v>QUIBDÓ</v>
          </cell>
        </row>
        <row r="487">
          <cell r="C487">
            <v>27600</v>
          </cell>
          <cell r="D487" t="str">
            <v>RIO QUITO</v>
          </cell>
        </row>
        <row r="488">
          <cell r="C488">
            <v>27006</v>
          </cell>
          <cell r="D488" t="str">
            <v>ACANDÍ</v>
          </cell>
        </row>
        <row r="489">
          <cell r="C489">
            <v>27086</v>
          </cell>
          <cell r="D489" t="str">
            <v>BELÉN DE BAJIRA</v>
          </cell>
        </row>
        <row r="490">
          <cell r="C490">
            <v>27150</v>
          </cell>
          <cell r="D490" t="str">
            <v>CARMÉN DEL DARIÉN</v>
          </cell>
        </row>
        <row r="491">
          <cell r="C491">
            <v>27615</v>
          </cell>
          <cell r="D491" t="str">
            <v>RIOSUCIO</v>
          </cell>
        </row>
        <row r="492">
          <cell r="C492">
            <v>27800</v>
          </cell>
          <cell r="D492" t="str">
            <v>UNGUÍA</v>
          </cell>
        </row>
        <row r="493">
          <cell r="C493">
            <v>27075</v>
          </cell>
          <cell r="D493" t="str">
            <v>BAHÍA SOLANO</v>
          </cell>
        </row>
        <row r="494">
          <cell r="C494">
            <v>27372</v>
          </cell>
          <cell r="D494" t="str">
            <v>JURADÓ</v>
          </cell>
        </row>
        <row r="495">
          <cell r="C495">
            <v>27495</v>
          </cell>
          <cell r="D495" t="str">
            <v>NUQUÍ</v>
          </cell>
        </row>
        <row r="496">
          <cell r="C496">
            <v>27025</v>
          </cell>
          <cell r="D496" t="str">
            <v>ALTO BAUDÓ</v>
          </cell>
        </row>
        <row r="497">
          <cell r="C497">
            <v>27077</v>
          </cell>
          <cell r="D497" t="str">
            <v>BAJO BAUDÓ</v>
          </cell>
        </row>
        <row r="498">
          <cell r="C498">
            <v>27250</v>
          </cell>
          <cell r="D498" t="str">
            <v>El Litoral del San Juan</v>
          </cell>
        </row>
        <row r="499">
          <cell r="C499">
            <v>27430</v>
          </cell>
          <cell r="D499" t="str">
            <v>MEDIO BAUDÓ</v>
          </cell>
        </row>
        <row r="500">
          <cell r="C500">
            <v>27135</v>
          </cell>
          <cell r="D500" t="str">
            <v>CANTON DE SAN PABLO</v>
          </cell>
        </row>
        <row r="501">
          <cell r="C501">
            <v>27160</v>
          </cell>
          <cell r="D501" t="str">
            <v>CERTEGUI</v>
          </cell>
        </row>
        <row r="502">
          <cell r="C502">
            <v>27205</v>
          </cell>
          <cell r="D502" t="str">
            <v>CONDOTO</v>
          </cell>
        </row>
        <row r="503">
          <cell r="C503">
            <v>27361</v>
          </cell>
          <cell r="D503" t="str">
            <v>ITSMINA</v>
          </cell>
        </row>
        <row r="504">
          <cell r="C504">
            <v>27450</v>
          </cell>
          <cell r="D504" t="str">
            <v>MEDIO SAN JUAN</v>
          </cell>
        </row>
        <row r="505">
          <cell r="C505">
            <v>27491</v>
          </cell>
          <cell r="D505" t="str">
            <v>NÓVITA</v>
          </cell>
        </row>
        <row r="506">
          <cell r="C506">
            <v>27580</v>
          </cell>
          <cell r="D506" t="str">
            <v>RÍO FRÍO</v>
          </cell>
        </row>
        <row r="507">
          <cell r="C507">
            <v>27660</v>
          </cell>
          <cell r="D507" t="str">
            <v>SAN JOSÉ DEL PALMAR</v>
          </cell>
        </row>
        <row r="508">
          <cell r="C508">
            <v>27745</v>
          </cell>
          <cell r="D508" t="str">
            <v>SIPÍ</v>
          </cell>
        </row>
        <row r="509">
          <cell r="C509">
            <v>27787</v>
          </cell>
          <cell r="D509" t="str">
            <v>TADÓ</v>
          </cell>
        </row>
        <row r="510">
          <cell r="C510">
            <v>27810</v>
          </cell>
          <cell r="D510" t="str">
            <v>UNION PANAMERICANA</v>
          </cell>
        </row>
        <row r="512">
          <cell r="C512">
            <v>23807</v>
          </cell>
          <cell r="D512" t="str">
            <v>TIERRALTA</v>
          </cell>
        </row>
        <row r="513">
          <cell r="C513">
            <v>23855</v>
          </cell>
          <cell r="D513" t="str">
            <v>VALENCIA</v>
          </cell>
        </row>
        <row r="514">
          <cell r="C514">
            <v>23168</v>
          </cell>
          <cell r="D514" t="str">
            <v>CHIMÁ</v>
          </cell>
        </row>
        <row r="515">
          <cell r="C515">
            <v>23300</v>
          </cell>
          <cell r="D515" t="str">
            <v>COTORRA</v>
          </cell>
        </row>
        <row r="516">
          <cell r="C516">
            <v>23417</v>
          </cell>
          <cell r="D516" t="str">
            <v>LORICA</v>
          </cell>
        </row>
        <row r="517">
          <cell r="C517">
            <v>23464</v>
          </cell>
          <cell r="D517" t="str">
            <v>MOMIL</v>
          </cell>
        </row>
        <row r="518">
          <cell r="C518">
            <v>23586</v>
          </cell>
          <cell r="D518" t="str">
            <v>PURÍSIMA</v>
          </cell>
        </row>
        <row r="519">
          <cell r="C519">
            <v>23001</v>
          </cell>
          <cell r="D519" t="str">
            <v>MONTERÍA</v>
          </cell>
        </row>
        <row r="520">
          <cell r="C520">
            <v>23090</v>
          </cell>
          <cell r="D520" t="str">
            <v>CANALETE</v>
          </cell>
        </row>
        <row r="521">
          <cell r="C521">
            <v>23419</v>
          </cell>
          <cell r="D521" t="str">
            <v>LOS CÓRDOBAS</v>
          </cell>
        </row>
        <row r="522">
          <cell r="C522">
            <v>23500</v>
          </cell>
          <cell r="D522" t="str">
            <v>MOÑITOS</v>
          </cell>
        </row>
        <row r="523">
          <cell r="C523">
            <v>23574</v>
          </cell>
          <cell r="D523" t="str">
            <v>PUERTO ESCONDIDO</v>
          </cell>
        </row>
        <row r="524">
          <cell r="C524">
            <v>23672</v>
          </cell>
          <cell r="D524" t="str">
            <v>SAN ANTERO</v>
          </cell>
        </row>
        <row r="525">
          <cell r="C525">
            <v>23675</v>
          </cell>
          <cell r="D525" t="str">
            <v>SAN BERNARDO DEL VIENTO</v>
          </cell>
        </row>
        <row r="526">
          <cell r="C526">
            <v>23182</v>
          </cell>
          <cell r="D526" t="str">
            <v>CHINÚ</v>
          </cell>
        </row>
        <row r="527">
          <cell r="C527">
            <v>23660</v>
          </cell>
          <cell r="D527" t="str">
            <v>SAHAGÚN</v>
          </cell>
        </row>
        <row r="528">
          <cell r="C528">
            <v>23670</v>
          </cell>
          <cell r="D528" t="str">
            <v>SAN ANDRÉS SOTAVENTO</v>
          </cell>
        </row>
        <row r="529">
          <cell r="C529">
            <v>23068</v>
          </cell>
          <cell r="D529" t="str">
            <v>AYAPEL</v>
          </cell>
        </row>
        <row r="530">
          <cell r="C530">
            <v>23079</v>
          </cell>
          <cell r="D530" t="str">
            <v>BUENAVISTA</v>
          </cell>
        </row>
        <row r="531">
          <cell r="C531">
            <v>23350</v>
          </cell>
          <cell r="D531" t="str">
            <v>LA APARTADA</v>
          </cell>
        </row>
        <row r="532">
          <cell r="C532">
            <v>23466</v>
          </cell>
          <cell r="D532" t="str">
            <v>MONTELÍBANO</v>
          </cell>
        </row>
        <row r="533">
          <cell r="C533">
            <v>23555</v>
          </cell>
          <cell r="D533" t="str">
            <v>PLANETA RICA</v>
          </cell>
        </row>
        <row r="534">
          <cell r="C534">
            <v>23570</v>
          </cell>
          <cell r="D534" t="str">
            <v>PUEBLO NUEVO</v>
          </cell>
        </row>
        <row r="535">
          <cell r="C535">
            <v>23580</v>
          </cell>
          <cell r="D535" t="str">
            <v>PUERTO LIBERTADOR</v>
          </cell>
        </row>
        <row r="536">
          <cell r="C536">
            <v>23162</v>
          </cell>
          <cell r="D536" t="str">
            <v>CERETÉ</v>
          </cell>
        </row>
        <row r="537">
          <cell r="C537">
            <v>23189</v>
          </cell>
          <cell r="D537" t="str">
            <v>CIÉNAGA DE ORO</v>
          </cell>
        </row>
        <row r="538">
          <cell r="C538">
            <v>23678</v>
          </cell>
          <cell r="D538" t="str">
            <v>SAN CARLOS</v>
          </cell>
        </row>
        <row r="539">
          <cell r="C539">
            <v>23686</v>
          </cell>
          <cell r="D539" t="str">
            <v>SAN PELAYO</v>
          </cell>
        </row>
        <row r="541">
          <cell r="C541">
            <v>25183</v>
          </cell>
          <cell r="D541" t="str">
            <v>CHOCONTÁ</v>
          </cell>
        </row>
        <row r="542">
          <cell r="C542">
            <v>25426</v>
          </cell>
          <cell r="D542" t="str">
            <v>MACHETA</v>
          </cell>
        </row>
        <row r="543">
          <cell r="C543">
            <v>25436</v>
          </cell>
          <cell r="D543" t="str">
            <v>MANTA</v>
          </cell>
        </row>
        <row r="544">
          <cell r="C544">
            <v>25736</v>
          </cell>
          <cell r="D544" t="str">
            <v>SESQUILÉ</v>
          </cell>
        </row>
        <row r="545">
          <cell r="C545">
            <v>25772</v>
          </cell>
          <cell r="D545" t="str">
            <v>SUESCA</v>
          </cell>
        </row>
        <row r="546">
          <cell r="C546">
            <v>25807</v>
          </cell>
          <cell r="D546" t="str">
            <v>TIBIRITA</v>
          </cell>
        </row>
        <row r="547">
          <cell r="C547">
            <v>25873</v>
          </cell>
          <cell r="D547" t="str">
            <v>VILLAPINZÓN</v>
          </cell>
        </row>
        <row r="548">
          <cell r="C548">
            <v>25001</v>
          </cell>
          <cell r="D548" t="str">
            <v>AGUA DE DIOS</v>
          </cell>
        </row>
        <row r="549">
          <cell r="C549">
            <v>25307</v>
          </cell>
          <cell r="D549" t="str">
            <v>GIRARDOT</v>
          </cell>
        </row>
        <row r="550">
          <cell r="C550">
            <v>25324</v>
          </cell>
          <cell r="D550" t="str">
            <v>GUATAQUÍ</v>
          </cell>
        </row>
        <row r="551">
          <cell r="C551">
            <v>25368</v>
          </cell>
          <cell r="D551" t="str">
            <v>JERUSALÉN</v>
          </cell>
        </row>
        <row r="552">
          <cell r="C552">
            <v>25483</v>
          </cell>
          <cell r="D552" t="str">
            <v>NARIÑO</v>
          </cell>
        </row>
        <row r="553">
          <cell r="C553">
            <v>25488</v>
          </cell>
          <cell r="D553" t="str">
            <v>NILO</v>
          </cell>
        </row>
        <row r="554">
          <cell r="C554">
            <v>25612</v>
          </cell>
          <cell r="D554" t="str">
            <v>RICAURTE</v>
          </cell>
        </row>
        <row r="555">
          <cell r="C555">
            <v>25815</v>
          </cell>
          <cell r="D555" t="str">
            <v>TOCAIMA</v>
          </cell>
        </row>
        <row r="556">
          <cell r="C556">
            <v>25148</v>
          </cell>
          <cell r="D556" t="str">
            <v>CAPARRAPÍ</v>
          </cell>
        </row>
        <row r="557">
          <cell r="C557">
            <v>25320</v>
          </cell>
          <cell r="D557" t="str">
            <v>GUADUAS</v>
          </cell>
        </row>
        <row r="558">
          <cell r="C558">
            <v>25572</v>
          </cell>
          <cell r="D558" t="str">
            <v>PUERTO SALGAR</v>
          </cell>
        </row>
        <row r="559">
          <cell r="C559">
            <v>25019</v>
          </cell>
          <cell r="D559" t="str">
            <v>ALBÁN</v>
          </cell>
        </row>
        <row r="560">
          <cell r="C560">
            <v>25398</v>
          </cell>
          <cell r="D560" t="str">
            <v>LA PEÑA</v>
          </cell>
        </row>
        <row r="561">
          <cell r="C561">
            <v>25402</v>
          </cell>
          <cell r="D561" t="str">
            <v>LA VEGA</v>
          </cell>
        </row>
        <row r="562">
          <cell r="C562">
            <v>25489</v>
          </cell>
          <cell r="D562" t="str">
            <v>NIMAIMA</v>
          </cell>
        </row>
        <row r="563">
          <cell r="C563">
            <v>25491</v>
          </cell>
          <cell r="D563" t="str">
            <v>NOCAIMA</v>
          </cell>
        </row>
        <row r="564">
          <cell r="C564">
            <v>25592</v>
          </cell>
          <cell r="D564" t="str">
            <v>QUEBRADANEGRA</v>
          </cell>
        </row>
        <row r="565">
          <cell r="C565">
            <v>25658</v>
          </cell>
          <cell r="D565" t="str">
            <v>SAN FRANCISCO</v>
          </cell>
        </row>
        <row r="566">
          <cell r="C566">
            <v>25718</v>
          </cell>
          <cell r="D566" t="str">
            <v>SASAIMA</v>
          </cell>
        </row>
        <row r="567">
          <cell r="C567">
            <v>25777</v>
          </cell>
          <cell r="D567" t="str">
            <v>SUPATÁ</v>
          </cell>
        </row>
        <row r="568">
          <cell r="C568">
            <v>25851</v>
          </cell>
          <cell r="D568" t="str">
            <v>ÚTICA</v>
          </cell>
        </row>
        <row r="569">
          <cell r="C569">
            <v>25862</v>
          </cell>
          <cell r="D569" t="str">
            <v>VERGARA</v>
          </cell>
        </row>
        <row r="570">
          <cell r="C570">
            <v>25875</v>
          </cell>
          <cell r="D570" t="str">
            <v>VILLETA</v>
          </cell>
        </row>
        <row r="571">
          <cell r="C571">
            <v>25293</v>
          </cell>
          <cell r="D571" t="str">
            <v>GACHALA</v>
          </cell>
        </row>
        <row r="572">
          <cell r="C572">
            <v>25297</v>
          </cell>
          <cell r="D572" t="str">
            <v>GACHETA</v>
          </cell>
        </row>
        <row r="573">
          <cell r="C573">
            <v>25299</v>
          </cell>
          <cell r="D573" t="str">
            <v>GAMA</v>
          </cell>
        </row>
        <row r="574">
          <cell r="C574">
            <v>25322</v>
          </cell>
          <cell r="D574" t="str">
            <v>GUASCA</v>
          </cell>
        </row>
        <row r="575">
          <cell r="C575">
            <v>25326</v>
          </cell>
          <cell r="D575" t="str">
            <v>GUATAVITA</v>
          </cell>
        </row>
        <row r="576">
          <cell r="C576">
            <v>25372</v>
          </cell>
          <cell r="D576" t="str">
            <v>JUNÍN</v>
          </cell>
        </row>
        <row r="577">
          <cell r="C577">
            <v>25377</v>
          </cell>
          <cell r="D577" t="str">
            <v>LA CALERA</v>
          </cell>
        </row>
        <row r="578">
          <cell r="C578">
            <v>25839</v>
          </cell>
          <cell r="D578" t="str">
            <v>UBALÁ</v>
          </cell>
        </row>
        <row r="579">
          <cell r="C579">
            <v>25086</v>
          </cell>
          <cell r="D579" t="str">
            <v>BELTRÁN</v>
          </cell>
        </row>
        <row r="580">
          <cell r="C580">
            <v>25095</v>
          </cell>
          <cell r="D580" t="str">
            <v>BITUIMA</v>
          </cell>
        </row>
        <row r="581">
          <cell r="C581">
            <v>25168</v>
          </cell>
          <cell r="D581" t="str">
            <v>CHAGUANÍ</v>
          </cell>
        </row>
        <row r="582">
          <cell r="C582">
            <v>25328</v>
          </cell>
          <cell r="D582" t="str">
            <v>GUAYABAL DE SIQUIMA</v>
          </cell>
        </row>
        <row r="583">
          <cell r="C583">
            <v>25580</v>
          </cell>
          <cell r="D583" t="str">
            <v>PULI</v>
          </cell>
        </row>
        <row r="584">
          <cell r="C584">
            <v>25662</v>
          </cell>
          <cell r="D584" t="str">
            <v>SAN JUAN DE RÍO SECO</v>
          </cell>
        </row>
        <row r="585">
          <cell r="C585">
            <v>25867</v>
          </cell>
          <cell r="D585" t="str">
            <v>VIANÍ</v>
          </cell>
        </row>
        <row r="586">
          <cell r="C586">
            <v>25438</v>
          </cell>
          <cell r="D586" t="str">
            <v>MEDINA</v>
          </cell>
        </row>
        <row r="587">
          <cell r="C587">
            <v>25530</v>
          </cell>
          <cell r="D587" t="str">
            <v>PARATEBUENO</v>
          </cell>
        </row>
        <row r="588">
          <cell r="C588">
            <v>25151</v>
          </cell>
          <cell r="D588" t="str">
            <v>CAQUEZA</v>
          </cell>
        </row>
        <row r="589">
          <cell r="C589">
            <v>25178</v>
          </cell>
          <cell r="D589" t="str">
            <v>CHIPAQUE</v>
          </cell>
        </row>
        <row r="590">
          <cell r="C590">
            <v>25181</v>
          </cell>
          <cell r="D590" t="str">
            <v>CHOACHÍ</v>
          </cell>
        </row>
        <row r="591">
          <cell r="C591">
            <v>25279</v>
          </cell>
          <cell r="D591" t="str">
            <v>FOMEQUE</v>
          </cell>
        </row>
        <row r="592">
          <cell r="C592">
            <v>25281</v>
          </cell>
          <cell r="D592" t="str">
            <v>FOSCA</v>
          </cell>
        </row>
        <row r="593">
          <cell r="C593">
            <v>25335</v>
          </cell>
          <cell r="D593" t="str">
            <v>GUAYABETAL</v>
          </cell>
        </row>
        <row r="594">
          <cell r="C594">
            <v>25339</v>
          </cell>
          <cell r="D594" t="str">
            <v>GUTIÉRREZ</v>
          </cell>
        </row>
        <row r="595">
          <cell r="C595">
            <v>25594</v>
          </cell>
          <cell r="D595" t="str">
            <v>QUETAME</v>
          </cell>
        </row>
        <row r="596">
          <cell r="C596">
            <v>25841</v>
          </cell>
          <cell r="D596" t="str">
            <v>UBAQUE</v>
          </cell>
        </row>
        <row r="597">
          <cell r="C597">
            <v>25845</v>
          </cell>
          <cell r="D597" t="str">
            <v>UNE</v>
          </cell>
        </row>
        <row r="598">
          <cell r="C598">
            <v>25258</v>
          </cell>
          <cell r="D598" t="str">
            <v>EL PEÑÓN</v>
          </cell>
        </row>
        <row r="599">
          <cell r="C599">
            <v>25394</v>
          </cell>
          <cell r="D599" t="str">
            <v>LA PALMA</v>
          </cell>
        </row>
        <row r="600">
          <cell r="C600">
            <v>25513</v>
          </cell>
          <cell r="D600" t="str">
            <v>PACHO</v>
          </cell>
        </row>
        <row r="601">
          <cell r="C601">
            <v>25518</v>
          </cell>
          <cell r="D601" t="str">
            <v>PAIME</v>
          </cell>
        </row>
        <row r="602">
          <cell r="C602">
            <v>25653</v>
          </cell>
          <cell r="D602" t="str">
            <v>SAN CAYETANO</v>
          </cell>
        </row>
        <row r="603">
          <cell r="C603">
            <v>25823</v>
          </cell>
          <cell r="D603" t="str">
            <v>TOPAIPI</v>
          </cell>
        </row>
        <row r="604">
          <cell r="C604">
            <v>25871</v>
          </cell>
          <cell r="D604" t="str">
            <v>VILLAGOMEZ</v>
          </cell>
        </row>
        <row r="605">
          <cell r="C605">
            <v>25885</v>
          </cell>
          <cell r="D605" t="str">
            <v>YACOPÍ</v>
          </cell>
        </row>
        <row r="606">
          <cell r="C606">
            <v>25126</v>
          </cell>
          <cell r="D606" t="str">
            <v>CAJICÁ</v>
          </cell>
        </row>
        <row r="607">
          <cell r="C607">
            <v>25175</v>
          </cell>
          <cell r="D607" t="str">
            <v>CHÍA</v>
          </cell>
        </row>
        <row r="608">
          <cell r="C608">
            <v>25200</v>
          </cell>
          <cell r="D608" t="str">
            <v>COGUA</v>
          </cell>
        </row>
        <row r="609">
          <cell r="C609">
            <v>25295</v>
          </cell>
          <cell r="D609" t="str">
            <v>GACHANCIPÁ</v>
          </cell>
        </row>
        <row r="610">
          <cell r="C610">
            <v>25486</v>
          </cell>
          <cell r="D610" t="str">
            <v>NEMOCoN</v>
          </cell>
        </row>
        <row r="611">
          <cell r="C611">
            <v>25758</v>
          </cell>
          <cell r="D611" t="str">
            <v>SOPÓ</v>
          </cell>
        </row>
        <row r="612">
          <cell r="C612">
            <v>25785</v>
          </cell>
          <cell r="D612" t="str">
            <v>TABIO</v>
          </cell>
        </row>
        <row r="613">
          <cell r="C613">
            <v>25817</v>
          </cell>
          <cell r="D613" t="str">
            <v>TOCANCIPÁ</v>
          </cell>
        </row>
        <row r="614">
          <cell r="C614">
            <v>25899</v>
          </cell>
          <cell r="D614" t="str">
            <v>ZIPAQUIRÁ</v>
          </cell>
        </row>
        <row r="615">
          <cell r="C615">
            <v>25099</v>
          </cell>
          <cell r="D615" t="str">
            <v>BOJACÁ</v>
          </cell>
        </row>
        <row r="616">
          <cell r="C616">
            <v>25214</v>
          </cell>
          <cell r="D616" t="str">
            <v>COTA</v>
          </cell>
        </row>
        <row r="617">
          <cell r="C617">
            <v>25260</v>
          </cell>
          <cell r="D617" t="str">
            <v>EL ROSAL</v>
          </cell>
        </row>
        <row r="618">
          <cell r="C618">
            <v>25269</v>
          </cell>
          <cell r="D618" t="str">
            <v>FACATATIVÁ</v>
          </cell>
        </row>
        <row r="619">
          <cell r="C619">
            <v>25286</v>
          </cell>
          <cell r="D619" t="str">
            <v>FUNZA</v>
          </cell>
        </row>
        <row r="620">
          <cell r="C620">
            <v>25430</v>
          </cell>
          <cell r="D620" t="str">
            <v>MADRID</v>
          </cell>
        </row>
        <row r="621">
          <cell r="C621">
            <v>25473</v>
          </cell>
          <cell r="D621" t="str">
            <v>MOSQUERA</v>
          </cell>
        </row>
        <row r="622">
          <cell r="C622">
            <v>25769</v>
          </cell>
          <cell r="D622" t="str">
            <v>SUBACHOQUE</v>
          </cell>
        </row>
        <row r="623">
          <cell r="C623">
            <v>25799</v>
          </cell>
          <cell r="D623" t="str">
            <v>TENJO</v>
          </cell>
        </row>
        <row r="624">
          <cell r="C624">
            <v>25898</v>
          </cell>
          <cell r="D624" t="str">
            <v>ZIPACoN</v>
          </cell>
        </row>
        <row r="625">
          <cell r="C625">
            <v>25740</v>
          </cell>
          <cell r="D625" t="str">
            <v>SIBATÉ</v>
          </cell>
        </row>
        <row r="626">
          <cell r="C626">
            <v>25754</v>
          </cell>
          <cell r="D626" t="str">
            <v>SOACHA</v>
          </cell>
        </row>
        <row r="627">
          <cell r="C627">
            <v>25053</v>
          </cell>
          <cell r="D627" t="str">
            <v>ARBELÁEZ</v>
          </cell>
        </row>
        <row r="628">
          <cell r="C628">
            <v>25120</v>
          </cell>
          <cell r="D628" t="str">
            <v>CABRERA</v>
          </cell>
        </row>
        <row r="629">
          <cell r="C629">
            <v>25290</v>
          </cell>
          <cell r="D629" t="str">
            <v>FUSAGASUGÁ</v>
          </cell>
        </row>
        <row r="630">
          <cell r="C630">
            <v>25312</v>
          </cell>
          <cell r="D630" t="str">
            <v>GRANADA</v>
          </cell>
        </row>
        <row r="631">
          <cell r="C631">
            <v>25524</v>
          </cell>
          <cell r="D631" t="str">
            <v>PANDI</v>
          </cell>
        </row>
        <row r="632">
          <cell r="C632">
            <v>25535</v>
          </cell>
          <cell r="D632" t="str">
            <v>PASCA</v>
          </cell>
        </row>
        <row r="633">
          <cell r="C633">
            <v>25649</v>
          </cell>
          <cell r="D633" t="str">
            <v>SAN BERNARDO</v>
          </cell>
        </row>
        <row r="634">
          <cell r="C634">
            <v>25743</v>
          </cell>
          <cell r="D634" t="str">
            <v>SILVANIA</v>
          </cell>
        </row>
        <row r="635">
          <cell r="C635">
            <v>25805</v>
          </cell>
          <cell r="D635" t="str">
            <v>TIBACUY</v>
          </cell>
        </row>
        <row r="636">
          <cell r="C636">
            <v>25506</v>
          </cell>
          <cell r="D636" t="str">
            <v>VENECIA</v>
          </cell>
        </row>
        <row r="637">
          <cell r="C637">
            <v>25035</v>
          </cell>
          <cell r="D637" t="str">
            <v>ANAPOIMA</v>
          </cell>
        </row>
        <row r="638">
          <cell r="C638">
            <v>25040</v>
          </cell>
          <cell r="D638" t="str">
            <v>ANOLAIMA</v>
          </cell>
        </row>
        <row r="639">
          <cell r="C639">
            <v>25599</v>
          </cell>
          <cell r="D639" t="str">
            <v>APULO</v>
          </cell>
        </row>
        <row r="640">
          <cell r="C640">
            <v>25123</v>
          </cell>
          <cell r="D640" t="str">
            <v>CACHIPAY</v>
          </cell>
        </row>
        <row r="641">
          <cell r="C641">
            <v>25245</v>
          </cell>
          <cell r="D641" t="str">
            <v>EL COLEGIO</v>
          </cell>
        </row>
        <row r="642">
          <cell r="C642">
            <v>25386</v>
          </cell>
          <cell r="D642" t="str">
            <v>LA MESA</v>
          </cell>
        </row>
        <row r="643">
          <cell r="C643">
            <v>25596</v>
          </cell>
          <cell r="D643" t="str">
            <v>QUIPILE</v>
          </cell>
        </row>
        <row r="644">
          <cell r="C644">
            <v>25645</v>
          </cell>
          <cell r="D644" t="str">
            <v>SAN ANTONIO DE TEQUENDAMA</v>
          </cell>
        </row>
        <row r="645">
          <cell r="C645">
            <v>25797</v>
          </cell>
          <cell r="D645" t="str">
            <v>TENA</v>
          </cell>
        </row>
        <row r="646">
          <cell r="C646">
            <v>25878</v>
          </cell>
          <cell r="D646" t="str">
            <v>VIOTÁ</v>
          </cell>
        </row>
        <row r="647">
          <cell r="C647">
            <v>25154</v>
          </cell>
          <cell r="D647" t="str">
            <v>CARMEN DE CARUPA</v>
          </cell>
        </row>
        <row r="648">
          <cell r="C648">
            <v>25224</v>
          </cell>
          <cell r="D648" t="str">
            <v>CUCUNUBÁ</v>
          </cell>
        </row>
        <row r="649">
          <cell r="C649">
            <v>25288</v>
          </cell>
          <cell r="D649" t="str">
            <v>FÚQUENE</v>
          </cell>
        </row>
        <row r="650">
          <cell r="C650">
            <v>25317</v>
          </cell>
          <cell r="D650" t="str">
            <v>GUACHETÁ</v>
          </cell>
        </row>
        <row r="651">
          <cell r="C651">
            <v>25407</v>
          </cell>
          <cell r="D651" t="str">
            <v>LENGUAZAQUE</v>
          </cell>
        </row>
        <row r="652">
          <cell r="C652">
            <v>25745</v>
          </cell>
          <cell r="D652" t="str">
            <v>SIMIJACA</v>
          </cell>
        </row>
        <row r="653">
          <cell r="C653">
            <v>25779</v>
          </cell>
          <cell r="D653" t="str">
            <v>SUSA</v>
          </cell>
        </row>
        <row r="654">
          <cell r="C654">
            <v>25781</v>
          </cell>
          <cell r="D654" t="str">
            <v>SUTATAUSA</v>
          </cell>
        </row>
        <row r="655">
          <cell r="C655">
            <v>25793</v>
          </cell>
          <cell r="D655" t="str">
            <v>TAUSA</v>
          </cell>
        </row>
        <row r="656">
          <cell r="C656">
            <v>25843</v>
          </cell>
          <cell r="D656" t="str">
            <v>UBATE</v>
          </cell>
        </row>
        <row r="658">
          <cell r="C658">
            <v>94343</v>
          </cell>
          <cell r="D658" t="str">
            <v>BARRANCO MINA</v>
          </cell>
        </row>
        <row r="659">
          <cell r="C659">
            <v>94886</v>
          </cell>
          <cell r="D659" t="str">
            <v>CACAHUAL</v>
          </cell>
        </row>
        <row r="660">
          <cell r="C660">
            <v>94001</v>
          </cell>
          <cell r="D660" t="str">
            <v>INÍRIDA</v>
          </cell>
        </row>
        <row r="661">
          <cell r="C661">
            <v>94885</v>
          </cell>
          <cell r="D661" t="str">
            <v>LA GUADALUPE</v>
          </cell>
        </row>
        <row r="662">
          <cell r="C662">
            <v>94663</v>
          </cell>
          <cell r="D662" t="str">
            <v>MAPIRIPaN</v>
          </cell>
        </row>
        <row r="663">
          <cell r="C663">
            <v>94888</v>
          </cell>
          <cell r="D663" t="str">
            <v>MORICHAL</v>
          </cell>
        </row>
        <row r="664">
          <cell r="C664">
            <v>94887</v>
          </cell>
          <cell r="D664" t="str">
            <v>PANA PANA</v>
          </cell>
        </row>
        <row r="665">
          <cell r="C665">
            <v>94884</v>
          </cell>
          <cell r="D665" t="str">
            <v>PUERTO COLOMBIA</v>
          </cell>
        </row>
        <row r="666">
          <cell r="C666">
            <v>94883</v>
          </cell>
          <cell r="D666" t="str">
            <v>SAN FELIPE</v>
          </cell>
        </row>
        <row r="668">
          <cell r="C668">
            <v>95015</v>
          </cell>
          <cell r="D668" t="str">
            <v>CALAMAR</v>
          </cell>
        </row>
        <row r="669">
          <cell r="C669">
            <v>95025</v>
          </cell>
          <cell r="D669" t="str">
            <v>EL RETORNO</v>
          </cell>
        </row>
        <row r="670">
          <cell r="C670">
            <v>95200</v>
          </cell>
          <cell r="D670" t="str">
            <v>MIRAFLORES</v>
          </cell>
        </row>
        <row r="671">
          <cell r="C671">
            <v>95001</v>
          </cell>
          <cell r="D671" t="str">
            <v>SAN JOSÉ DEL GUAVIARE</v>
          </cell>
        </row>
        <row r="673">
          <cell r="C673">
            <v>41013</v>
          </cell>
          <cell r="D673" t="str">
            <v>AGRADO</v>
          </cell>
        </row>
        <row r="674">
          <cell r="C674">
            <v>41026</v>
          </cell>
          <cell r="D674" t="str">
            <v>ALTAMIRA</v>
          </cell>
        </row>
        <row r="675">
          <cell r="C675">
            <v>41298</v>
          </cell>
          <cell r="D675" t="str">
            <v>GARZÓN</v>
          </cell>
        </row>
        <row r="676">
          <cell r="C676">
            <v>41306</v>
          </cell>
          <cell r="D676" t="str">
            <v>GIGANTE</v>
          </cell>
        </row>
        <row r="677">
          <cell r="C677">
            <v>41319</v>
          </cell>
          <cell r="D677" t="str">
            <v>GUADALUPE</v>
          </cell>
        </row>
        <row r="678">
          <cell r="C678">
            <v>41548</v>
          </cell>
          <cell r="D678" t="str">
            <v>PITAL</v>
          </cell>
        </row>
        <row r="679">
          <cell r="C679">
            <v>41770</v>
          </cell>
          <cell r="D679" t="str">
            <v>SUAZA</v>
          </cell>
        </row>
        <row r="680">
          <cell r="C680">
            <v>41791</v>
          </cell>
          <cell r="D680" t="str">
            <v>TARQUI</v>
          </cell>
        </row>
        <row r="681">
          <cell r="C681">
            <v>41016</v>
          </cell>
          <cell r="D681" t="str">
            <v>AIPE</v>
          </cell>
        </row>
        <row r="682">
          <cell r="C682">
            <v>41020</v>
          </cell>
          <cell r="D682" t="str">
            <v>ALGECIRAS</v>
          </cell>
        </row>
        <row r="683">
          <cell r="C683">
            <v>41078</v>
          </cell>
          <cell r="D683" t="str">
            <v>BARAYA</v>
          </cell>
        </row>
        <row r="684">
          <cell r="C684">
            <v>41132</v>
          </cell>
          <cell r="D684" t="str">
            <v>CAMPOALEGRE</v>
          </cell>
        </row>
        <row r="685">
          <cell r="C685">
            <v>41206</v>
          </cell>
          <cell r="D685" t="str">
            <v>COLOMBIA</v>
          </cell>
        </row>
        <row r="686">
          <cell r="C686">
            <v>41349</v>
          </cell>
          <cell r="D686" t="str">
            <v>HOBO</v>
          </cell>
        </row>
        <row r="687">
          <cell r="C687">
            <v>41357</v>
          </cell>
          <cell r="D687" t="str">
            <v>IQUIRA</v>
          </cell>
        </row>
        <row r="688">
          <cell r="C688">
            <v>41001</v>
          </cell>
          <cell r="D688" t="str">
            <v>NEIVA</v>
          </cell>
        </row>
        <row r="689">
          <cell r="C689">
            <v>41524</v>
          </cell>
          <cell r="D689" t="str">
            <v>PALERMO</v>
          </cell>
        </row>
        <row r="690">
          <cell r="C690">
            <v>41615</v>
          </cell>
          <cell r="D690" t="str">
            <v>RIVERA</v>
          </cell>
        </row>
        <row r="691">
          <cell r="C691">
            <v>41676</v>
          </cell>
          <cell r="D691" t="str">
            <v>SANTA MARÍA</v>
          </cell>
        </row>
        <row r="692">
          <cell r="C692">
            <v>41799</v>
          </cell>
          <cell r="D692" t="str">
            <v>TELLO</v>
          </cell>
        </row>
        <row r="693">
          <cell r="C693">
            <v>41801</v>
          </cell>
          <cell r="D693" t="str">
            <v>TERUEL</v>
          </cell>
        </row>
        <row r="694">
          <cell r="C694">
            <v>41872</v>
          </cell>
          <cell r="D694" t="str">
            <v>VILLAVIEJA</v>
          </cell>
        </row>
        <row r="695">
          <cell r="C695">
            <v>41885</v>
          </cell>
          <cell r="D695" t="str">
            <v>YAGUARÁ</v>
          </cell>
        </row>
        <row r="696">
          <cell r="C696">
            <v>41378</v>
          </cell>
          <cell r="D696" t="str">
            <v>LA ARGENTINA</v>
          </cell>
        </row>
        <row r="697">
          <cell r="C697">
            <v>41396</v>
          </cell>
          <cell r="D697" t="str">
            <v>LA PLATA</v>
          </cell>
        </row>
        <row r="698">
          <cell r="C698">
            <v>41483</v>
          </cell>
          <cell r="D698" t="str">
            <v>NÁTAGA</v>
          </cell>
        </row>
        <row r="699">
          <cell r="C699">
            <v>41518</v>
          </cell>
          <cell r="D699" t="str">
            <v>PAICOL</v>
          </cell>
        </row>
        <row r="700">
          <cell r="C700">
            <v>41797</v>
          </cell>
          <cell r="D700" t="str">
            <v>TESALIA</v>
          </cell>
        </row>
        <row r="701">
          <cell r="C701">
            <v>41006</v>
          </cell>
          <cell r="D701" t="str">
            <v>ACEVEDO</v>
          </cell>
        </row>
        <row r="702">
          <cell r="C702">
            <v>41244</v>
          </cell>
          <cell r="D702" t="str">
            <v>ELÍAS</v>
          </cell>
        </row>
        <row r="703">
          <cell r="C703">
            <v>41359</v>
          </cell>
          <cell r="D703" t="str">
            <v>ISNOS</v>
          </cell>
        </row>
        <row r="704">
          <cell r="C704">
            <v>41503</v>
          </cell>
          <cell r="D704" t="str">
            <v>OPORAPA</v>
          </cell>
        </row>
        <row r="705">
          <cell r="C705">
            <v>41530</v>
          </cell>
          <cell r="D705" t="str">
            <v>PALESTINA</v>
          </cell>
        </row>
        <row r="706">
          <cell r="C706">
            <v>41551</v>
          </cell>
          <cell r="D706" t="str">
            <v>PITALITO</v>
          </cell>
        </row>
        <row r="707">
          <cell r="C707">
            <v>41660</v>
          </cell>
          <cell r="D707" t="str">
            <v>SALADOBLANCO</v>
          </cell>
        </row>
        <row r="708">
          <cell r="C708">
            <v>41668</v>
          </cell>
          <cell r="D708" t="str">
            <v>SAN AGUSTÍN</v>
          </cell>
        </row>
        <row r="709">
          <cell r="C709">
            <v>41807</v>
          </cell>
          <cell r="D709" t="str">
            <v>TIMANÁ</v>
          </cell>
        </row>
        <row r="711">
          <cell r="C711">
            <v>44035</v>
          </cell>
          <cell r="D711" t="str">
            <v>ALBANIA</v>
          </cell>
        </row>
        <row r="712">
          <cell r="C712">
            <v>44090</v>
          </cell>
          <cell r="D712" t="str">
            <v>DIBULLA</v>
          </cell>
        </row>
        <row r="713">
          <cell r="C713">
            <v>44430</v>
          </cell>
          <cell r="D713" t="str">
            <v>MAICAO</v>
          </cell>
        </row>
        <row r="714">
          <cell r="C714">
            <v>44560</v>
          </cell>
          <cell r="D714" t="str">
            <v>MANAURE</v>
          </cell>
        </row>
        <row r="715">
          <cell r="C715">
            <v>44001</v>
          </cell>
          <cell r="D715" t="str">
            <v>RIOHACHA</v>
          </cell>
        </row>
        <row r="716">
          <cell r="C716">
            <v>44847</v>
          </cell>
          <cell r="D716" t="str">
            <v>URIBIA</v>
          </cell>
        </row>
        <row r="717">
          <cell r="C717">
            <v>44078</v>
          </cell>
          <cell r="D717" t="str">
            <v>BARRANCAS</v>
          </cell>
        </row>
        <row r="718">
          <cell r="C718">
            <v>44098</v>
          </cell>
          <cell r="D718" t="str">
            <v>DISTRACCION</v>
          </cell>
        </row>
        <row r="719">
          <cell r="C719">
            <v>44110</v>
          </cell>
          <cell r="D719" t="str">
            <v>EL MOLINO</v>
          </cell>
        </row>
        <row r="720">
          <cell r="C720">
            <v>44279</v>
          </cell>
          <cell r="D720" t="str">
            <v>FONSECA</v>
          </cell>
        </row>
        <row r="721">
          <cell r="C721">
            <v>44378</v>
          </cell>
          <cell r="D721" t="str">
            <v>HATONUEVO</v>
          </cell>
        </row>
        <row r="722">
          <cell r="C722">
            <v>44420</v>
          </cell>
          <cell r="D722" t="str">
            <v>LA JAGUA DEL PILAR</v>
          </cell>
        </row>
        <row r="723">
          <cell r="C723">
            <v>44650</v>
          </cell>
          <cell r="D723" t="str">
            <v>SAN JUAN DEL CESAR</v>
          </cell>
        </row>
        <row r="724">
          <cell r="C724">
            <v>44855</v>
          </cell>
          <cell r="D724" t="str">
            <v>URUMITA</v>
          </cell>
        </row>
        <row r="725">
          <cell r="C725">
            <v>44874</v>
          </cell>
          <cell r="D725" t="str">
            <v>VILLANUEVA</v>
          </cell>
        </row>
        <row r="727">
          <cell r="C727">
            <v>47058</v>
          </cell>
          <cell r="D727" t="str">
            <v>ARIGUANÍ</v>
          </cell>
        </row>
        <row r="728">
          <cell r="C728">
            <v>47170</v>
          </cell>
          <cell r="D728" t="str">
            <v>CHIBOLO</v>
          </cell>
        </row>
        <row r="729">
          <cell r="C729">
            <v>47460</v>
          </cell>
          <cell r="D729" t="str">
            <v>NUEVA GRANADA</v>
          </cell>
        </row>
        <row r="730">
          <cell r="C730">
            <v>47555</v>
          </cell>
          <cell r="D730" t="str">
            <v>PLATO</v>
          </cell>
        </row>
        <row r="731">
          <cell r="C731">
            <v>47660</v>
          </cell>
          <cell r="D731" t="str">
            <v>SABANAS DE SAN ANGEL</v>
          </cell>
        </row>
        <row r="732">
          <cell r="C732">
            <v>47798</v>
          </cell>
          <cell r="D732" t="str">
            <v>TENERIFE</v>
          </cell>
        </row>
        <row r="733">
          <cell r="C733">
            <v>47030</v>
          </cell>
          <cell r="D733" t="str">
            <v>ALGARROBO</v>
          </cell>
        </row>
        <row r="734">
          <cell r="C734">
            <v>47053</v>
          </cell>
          <cell r="D734" t="str">
            <v>ARACATACA</v>
          </cell>
        </row>
        <row r="735">
          <cell r="C735">
            <v>47189</v>
          </cell>
          <cell r="D735" t="str">
            <v>CIÉNAGA</v>
          </cell>
        </row>
        <row r="736">
          <cell r="C736">
            <v>47268</v>
          </cell>
          <cell r="D736" t="str">
            <v>EL RETEN</v>
          </cell>
        </row>
        <row r="737">
          <cell r="C737">
            <v>47288</v>
          </cell>
          <cell r="D737" t="str">
            <v>FUNDACION</v>
          </cell>
        </row>
        <row r="738">
          <cell r="C738">
            <v>47570</v>
          </cell>
          <cell r="D738" t="str">
            <v>PUEBLO VIEJO</v>
          </cell>
        </row>
        <row r="739">
          <cell r="C739">
            <v>47980</v>
          </cell>
          <cell r="D739" t="str">
            <v>ZONA BANANERA</v>
          </cell>
        </row>
        <row r="740">
          <cell r="C740">
            <v>47161</v>
          </cell>
          <cell r="D740" t="str">
            <v>CERRO SAN ANTONIO</v>
          </cell>
        </row>
        <row r="741">
          <cell r="C741">
            <v>47205</v>
          </cell>
          <cell r="D741" t="str">
            <v>CONCORDIA</v>
          </cell>
        </row>
        <row r="742">
          <cell r="C742">
            <v>47258</v>
          </cell>
          <cell r="D742" t="str">
            <v>EL PIÑON</v>
          </cell>
        </row>
        <row r="743">
          <cell r="C743">
            <v>47541</v>
          </cell>
          <cell r="D743" t="str">
            <v>PEDRAZA</v>
          </cell>
        </row>
        <row r="744">
          <cell r="C744">
            <v>47551</v>
          </cell>
          <cell r="D744" t="str">
            <v>PIVIJAY</v>
          </cell>
        </row>
        <row r="745">
          <cell r="C745">
            <v>47605</v>
          </cell>
          <cell r="D745" t="str">
            <v>REMOLINO</v>
          </cell>
        </row>
        <row r="746">
          <cell r="C746">
            <v>47675</v>
          </cell>
          <cell r="D746" t="str">
            <v>SALAMINA</v>
          </cell>
        </row>
        <row r="747">
          <cell r="C747">
            <v>47745</v>
          </cell>
          <cell r="D747" t="str">
            <v>SITIONUEVO</v>
          </cell>
        </row>
        <row r="748">
          <cell r="C748">
            <v>47960</v>
          </cell>
          <cell r="D748" t="str">
            <v>ZAPAYAN</v>
          </cell>
        </row>
        <row r="749">
          <cell r="C749">
            <v>47001</v>
          </cell>
          <cell r="D749" t="str">
            <v>SANTA MARTA</v>
          </cell>
        </row>
        <row r="750">
          <cell r="C750">
            <v>47245</v>
          </cell>
          <cell r="D750" t="str">
            <v>EL BANCO</v>
          </cell>
        </row>
        <row r="751">
          <cell r="C751">
            <v>47318</v>
          </cell>
          <cell r="D751" t="str">
            <v>GUAMAL</v>
          </cell>
        </row>
        <row r="752">
          <cell r="C752">
            <v>47545</v>
          </cell>
          <cell r="D752" t="str">
            <v>PIJIÑO DEL CARMEN</v>
          </cell>
        </row>
        <row r="753">
          <cell r="C753">
            <v>47692</v>
          </cell>
          <cell r="D753" t="str">
            <v>SAN SEBASTIAN DE BUENAVISTA</v>
          </cell>
        </row>
        <row r="754">
          <cell r="C754">
            <v>47703</v>
          </cell>
          <cell r="D754" t="str">
            <v>SAN ZENON</v>
          </cell>
        </row>
        <row r="755">
          <cell r="C755">
            <v>47707</v>
          </cell>
          <cell r="D755" t="str">
            <v>SANTA ANA</v>
          </cell>
        </row>
        <row r="756">
          <cell r="C756">
            <v>47720</v>
          </cell>
          <cell r="D756" t="str">
            <v>SANTA BARBARA DE PINTO</v>
          </cell>
        </row>
        <row r="758">
          <cell r="C758">
            <v>50251</v>
          </cell>
          <cell r="D758" t="str">
            <v>EL CASTILLO</v>
          </cell>
        </row>
        <row r="759">
          <cell r="C759">
            <v>50270</v>
          </cell>
          <cell r="D759" t="str">
            <v>EL DORADO</v>
          </cell>
        </row>
        <row r="760">
          <cell r="C760">
            <v>50287</v>
          </cell>
          <cell r="D760" t="str">
            <v>FUENTE DE ORO</v>
          </cell>
        </row>
        <row r="761">
          <cell r="C761">
            <v>50313</v>
          </cell>
          <cell r="D761" t="str">
            <v>GRANADA</v>
          </cell>
        </row>
        <row r="762">
          <cell r="C762">
            <v>50350</v>
          </cell>
          <cell r="D762" t="str">
            <v>LA MACARENA</v>
          </cell>
        </row>
        <row r="763">
          <cell r="C763">
            <v>50370</v>
          </cell>
          <cell r="D763" t="str">
            <v>LA URIBE</v>
          </cell>
        </row>
        <row r="764">
          <cell r="C764">
            <v>50400</v>
          </cell>
          <cell r="D764" t="str">
            <v>LEJANÍAS</v>
          </cell>
        </row>
        <row r="765">
          <cell r="C765">
            <v>50325</v>
          </cell>
          <cell r="D765" t="str">
            <v>MAPIRIPaN</v>
          </cell>
        </row>
        <row r="766">
          <cell r="C766">
            <v>50330</v>
          </cell>
          <cell r="D766" t="str">
            <v>MESETAS</v>
          </cell>
        </row>
        <row r="767">
          <cell r="C767">
            <v>50450</v>
          </cell>
          <cell r="D767" t="str">
            <v>PUERTO CONCORDIA</v>
          </cell>
        </row>
        <row r="768">
          <cell r="C768">
            <v>50577</v>
          </cell>
          <cell r="D768" t="str">
            <v>PUERTO LLERAS</v>
          </cell>
        </row>
        <row r="769">
          <cell r="C769">
            <v>50590</v>
          </cell>
          <cell r="D769" t="str">
            <v>PUERTO RICO</v>
          </cell>
        </row>
        <row r="770">
          <cell r="C770">
            <v>50683</v>
          </cell>
          <cell r="D770" t="str">
            <v>SAN JUAN DE ARAMA</v>
          </cell>
        </row>
        <row r="771">
          <cell r="C771">
            <v>50711</v>
          </cell>
          <cell r="D771" t="str">
            <v>VISTA HERMOSA</v>
          </cell>
        </row>
        <row r="772">
          <cell r="C772">
            <v>50001</v>
          </cell>
          <cell r="D772" t="str">
            <v>VILLAVICENCIO</v>
          </cell>
        </row>
        <row r="773">
          <cell r="C773">
            <v>50006</v>
          </cell>
          <cell r="D773" t="str">
            <v>ACACiAS</v>
          </cell>
        </row>
        <row r="774">
          <cell r="C774">
            <v>50110</v>
          </cell>
          <cell r="D774" t="str">
            <v>BARRANCA DE UPIA</v>
          </cell>
        </row>
        <row r="775">
          <cell r="C775">
            <v>50150</v>
          </cell>
          <cell r="D775" t="str">
            <v>CASTILLA LA NUEVA</v>
          </cell>
        </row>
        <row r="776">
          <cell r="C776">
            <v>50226</v>
          </cell>
          <cell r="D776" t="str">
            <v>CUMARAL</v>
          </cell>
        </row>
        <row r="777">
          <cell r="C777">
            <v>50245</v>
          </cell>
          <cell r="D777" t="str">
            <v>EL CALVARIO</v>
          </cell>
        </row>
        <row r="778">
          <cell r="C778">
            <v>50318</v>
          </cell>
          <cell r="D778" t="str">
            <v>GUAMAL</v>
          </cell>
        </row>
        <row r="779">
          <cell r="C779">
            <v>50606</v>
          </cell>
          <cell r="D779" t="str">
            <v>RESTREPO</v>
          </cell>
        </row>
        <row r="780">
          <cell r="C780">
            <v>50680</v>
          </cell>
          <cell r="D780" t="str">
            <v>SAN CARLOS GUAROA</v>
          </cell>
        </row>
        <row r="781">
          <cell r="C781">
            <v>50686</v>
          </cell>
          <cell r="D781" t="str">
            <v>SAN JUANITO</v>
          </cell>
        </row>
        <row r="782">
          <cell r="C782">
            <v>50223</v>
          </cell>
          <cell r="D782" t="str">
            <v>SAN LUIS DE CUBARRAL</v>
          </cell>
        </row>
        <row r="783">
          <cell r="C783">
            <v>50689</v>
          </cell>
          <cell r="D783" t="str">
            <v>SAN MARTÍN</v>
          </cell>
        </row>
        <row r="784">
          <cell r="C784">
            <v>50124</v>
          </cell>
          <cell r="D784" t="str">
            <v>CABUYARO</v>
          </cell>
        </row>
        <row r="785">
          <cell r="C785">
            <v>50568</v>
          </cell>
          <cell r="D785" t="str">
            <v>PUERTO GAITÁN</v>
          </cell>
        </row>
        <row r="786">
          <cell r="C786">
            <v>50573</v>
          </cell>
          <cell r="D786" t="str">
            <v>PUERTO LoPEZ</v>
          </cell>
        </row>
        <row r="788">
          <cell r="C788">
            <v>52240</v>
          </cell>
          <cell r="D788" t="str">
            <v>CHACHAGUI</v>
          </cell>
        </row>
        <row r="789">
          <cell r="C789">
            <v>52207</v>
          </cell>
          <cell r="D789" t="str">
            <v>CONSACA</v>
          </cell>
        </row>
        <row r="790">
          <cell r="C790">
            <v>52254</v>
          </cell>
          <cell r="D790" t="str">
            <v>EL PEÑOL</v>
          </cell>
        </row>
        <row r="791">
          <cell r="C791">
            <v>52260</v>
          </cell>
          <cell r="D791" t="str">
            <v>EL TAMBO</v>
          </cell>
        </row>
        <row r="792">
          <cell r="C792">
            <v>52381</v>
          </cell>
          <cell r="D792" t="str">
            <v>LA FLORIDA</v>
          </cell>
        </row>
        <row r="793">
          <cell r="C793">
            <v>52480</v>
          </cell>
          <cell r="D793" t="str">
            <v>NARIÑO</v>
          </cell>
        </row>
        <row r="794">
          <cell r="C794">
            <v>52001</v>
          </cell>
          <cell r="D794" t="str">
            <v>PASTO</v>
          </cell>
        </row>
        <row r="795">
          <cell r="C795">
            <v>52683</v>
          </cell>
          <cell r="D795" t="str">
            <v>SANDONÁ</v>
          </cell>
        </row>
        <row r="796">
          <cell r="C796">
            <v>52788</v>
          </cell>
          <cell r="D796" t="str">
            <v>TANGUA</v>
          </cell>
        </row>
        <row r="797">
          <cell r="C797">
            <v>52885</v>
          </cell>
          <cell r="D797" t="str">
            <v>YACUANQUER</v>
          </cell>
        </row>
        <row r="798">
          <cell r="C798">
            <v>52036</v>
          </cell>
          <cell r="D798" t="str">
            <v>ANCUYA</v>
          </cell>
        </row>
        <row r="799">
          <cell r="C799">
            <v>52320</v>
          </cell>
          <cell r="D799" t="str">
            <v>GUAITARILLA</v>
          </cell>
        </row>
        <row r="800">
          <cell r="C800">
            <v>52385</v>
          </cell>
          <cell r="D800" t="str">
            <v>LA LLANADA</v>
          </cell>
        </row>
        <row r="801">
          <cell r="C801">
            <v>52411</v>
          </cell>
          <cell r="D801" t="str">
            <v>LINARES</v>
          </cell>
        </row>
        <row r="802">
          <cell r="C802">
            <v>52418</v>
          </cell>
          <cell r="D802" t="str">
            <v>LOS ANDES</v>
          </cell>
        </row>
        <row r="803">
          <cell r="C803">
            <v>52435</v>
          </cell>
          <cell r="D803" t="str">
            <v>MALLAMA</v>
          </cell>
        </row>
        <row r="804">
          <cell r="C804">
            <v>52506</v>
          </cell>
          <cell r="D804" t="str">
            <v>OSPINA</v>
          </cell>
        </row>
        <row r="805">
          <cell r="C805">
            <v>52565</v>
          </cell>
          <cell r="D805" t="str">
            <v>PROVIDENCIA</v>
          </cell>
        </row>
        <row r="806">
          <cell r="C806">
            <v>52612</v>
          </cell>
          <cell r="D806" t="str">
            <v>RICAURTE</v>
          </cell>
        </row>
        <row r="807">
          <cell r="C807">
            <v>52678</v>
          </cell>
          <cell r="D807" t="str">
            <v>SAMANIEGO</v>
          </cell>
        </row>
        <row r="808">
          <cell r="C808">
            <v>52699</v>
          </cell>
          <cell r="D808" t="str">
            <v>SANTA CRUZ</v>
          </cell>
        </row>
        <row r="809">
          <cell r="C809">
            <v>52720</v>
          </cell>
          <cell r="D809" t="str">
            <v>SAPUYES</v>
          </cell>
        </row>
        <row r="810">
          <cell r="C810">
            <v>52838</v>
          </cell>
          <cell r="D810" t="str">
            <v>TUQUERRES</v>
          </cell>
        </row>
        <row r="811">
          <cell r="C811">
            <v>52079</v>
          </cell>
          <cell r="D811" t="str">
            <v>BARBACOAS</v>
          </cell>
        </row>
        <row r="812">
          <cell r="C812">
            <v>52250</v>
          </cell>
          <cell r="D812" t="str">
            <v>EL CHARCO</v>
          </cell>
        </row>
        <row r="813">
          <cell r="C813">
            <v>52520</v>
          </cell>
          <cell r="D813" t="str">
            <v>FRANCISCO PIZARRO</v>
          </cell>
        </row>
        <row r="814">
          <cell r="C814">
            <v>52390</v>
          </cell>
          <cell r="D814" t="str">
            <v>LA TOLA</v>
          </cell>
        </row>
        <row r="815">
          <cell r="C815">
            <v>52427</v>
          </cell>
          <cell r="D815" t="str">
            <v>Magui</v>
          </cell>
        </row>
        <row r="816">
          <cell r="C816">
            <v>52473</v>
          </cell>
          <cell r="D816" t="str">
            <v>MOSQUERA</v>
          </cell>
        </row>
        <row r="817">
          <cell r="C817">
            <v>52490</v>
          </cell>
          <cell r="D817" t="str">
            <v>OLAYA HERRERA</v>
          </cell>
        </row>
        <row r="818">
          <cell r="C818">
            <v>52621</v>
          </cell>
          <cell r="D818" t="str">
            <v>ROBERTO PAYAN</v>
          </cell>
        </row>
        <row r="819">
          <cell r="C819">
            <v>52696</v>
          </cell>
          <cell r="D819" t="str">
            <v>SANTA BaRBARA</v>
          </cell>
        </row>
        <row r="820">
          <cell r="C820">
            <v>52835</v>
          </cell>
          <cell r="D820" t="str">
            <v>TUMACO</v>
          </cell>
        </row>
        <row r="821">
          <cell r="C821">
            <v>52019</v>
          </cell>
          <cell r="D821" t="str">
            <v>ALBAN</v>
          </cell>
        </row>
        <row r="822">
          <cell r="C822">
            <v>52051</v>
          </cell>
          <cell r="D822" t="str">
            <v>ARBOLEDA</v>
          </cell>
        </row>
        <row r="823">
          <cell r="C823">
            <v>52083</v>
          </cell>
          <cell r="D823" t="str">
            <v>BELEN</v>
          </cell>
        </row>
        <row r="824">
          <cell r="C824">
            <v>52110</v>
          </cell>
          <cell r="D824" t="str">
            <v>BUESACO</v>
          </cell>
        </row>
        <row r="825">
          <cell r="C825">
            <v>52203</v>
          </cell>
          <cell r="D825" t="str">
            <v>COLON</v>
          </cell>
        </row>
        <row r="826">
          <cell r="C826">
            <v>52233</v>
          </cell>
          <cell r="D826" t="str">
            <v>CUMBITARA</v>
          </cell>
        </row>
        <row r="827">
          <cell r="C827">
            <v>52256</v>
          </cell>
          <cell r="D827" t="str">
            <v>EL ROSARIO</v>
          </cell>
        </row>
        <row r="828">
          <cell r="C828">
            <v>52258</v>
          </cell>
          <cell r="D828" t="str">
            <v>El Tablon de Gomez</v>
          </cell>
        </row>
        <row r="829">
          <cell r="C829">
            <v>52378</v>
          </cell>
          <cell r="D829" t="str">
            <v>LA CRUZ</v>
          </cell>
        </row>
        <row r="830">
          <cell r="C830">
            <v>52399</v>
          </cell>
          <cell r="D830" t="str">
            <v>LA UNION</v>
          </cell>
        </row>
        <row r="831">
          <cell r="C831">
            <v>52405</v>
          </cell>
          <cell r="D831" t="str">
            <v>LEIVA</v>
          </cell>
        </row>
        <row r="832">
          <cell r="C832">
            <v>52540</v>
          </cell>
          <cell r="D832" t="str">
            <v>POLICARPA</v>
          </cell>
        </row>
        <row r="833">
          <cell r="C833">
            <v>52685</v>
          </cell>
          <cell r="D833" t="str">
            <v>SAN BERNARDO</v>
          </cell>
        </row>
        <row r="834">
          <cell r="C834">
            <v>52687</v>
          </cell>
          <cell r="D834" t="str">
            <v>SAN LORENZO</v>
          </cell>
        </row>
        <row r="835">
          <cell r="C835">
            <v>52693</v>
          </cell>
          <cell r="D835" t="str">
            <v>SAN PABLO</v>
          </cell>
        </row>
        <row r="836">
          <cell r="C836">
            <v>52694</v>
          </cell>
          <cell r="D836" t="str">
            <v>SAN PEDRO DE CARTAGO</v>
          </cell>
        </row>
        <row r="837">
          <cell r="C837">
            <v>52786</v>
          </cell>
          <cell r="D837" t="str">
            <v>TAMINANGO</v>
          </cell>
        </row>
        <row r="838">
          <cell r="C838">
            <v>52022</v>
          </cell>
          <cell r="D838" t="str">
            <v>ALDANA</v>
          </cell>
        </row>
        <row r="839">
          <cell r="C839">
            <v>52210</v>
          </cell>
          <cell r="D839" t="str">
            <v>CONTADERO</v>
          </cell>
        </row>
        <row r="840">
          <cell r="C840">
            <v>52215</v>
          </cell>
          <cell r="D840" t="str">
            <v>CÓRDOBA</v>
          </cell>
        </row>
        <row r="841">
          <cell r="C841">
            <v>52224</v>
          </cell>
          <cell r="D841" t="str">
            <v>CUASPUD</v>
          </cell>
        </row>
        <row r="842">
          <cell r="C842">
            <v>52227</v>
          </cell>
          <cell r="D842" t="str">
            <v>CUMBAL</v>
          </cell>
        </row>
        <row r="843">
          <cell r="C843">
            <v>52287</v>
          </cell>
          <cell r="D843" t="str">
            <v>FUNES</v>
          </cell>
        </row>
        <row r="844">
          <cell r="C844">
            <v>52317</v>
          </cell>
          <cell r="D844" t="str">
            <v>GUACHUCAL</v>
          </cell>
        </row>
        <row r="845">
          <cell r="C845">
            <v>52323</v>
          </cell>
          <cell r="D845" t="str">
            <v>GUALMATAN</v>
          </cell>
        </row>
        <row r="846">
          <cell r="C846">
            <v>52352</v>
          </cell>
          <cell r="D846" t="str">
            <v>ILES</v>
          </cell>
        </row>
        <row r="847">
          <cell r="C847">
            <v>52354</v>
          </cell>
          <cell r="D847" t="str">
            <v>IMUES</v>
          </cell>
        </row>
        <row r="848">
          <cell r="C848">
            <v>52356</v>
          </cell>
          <cell r="D848" t="str">
            <v>IPIALES</v>
          </cell>
        </row>
        <row r="849">
          <cell r="C849">
            <v>52560</v>
          </cell>
          <cell r="D849" t="str">
            <v>POTOSÍ</v>
          </cell>
        </row>
        <row r="850">
          <cell r="C850">
            <v>52573</v>
          </cell>
          <cell r="D850" t="str">
            <v>PUERRES</v>
          </cell>
        </row>
        <row r="851">
          <cell r="C851">
            <v>52585</v>
          </cell>
          <cell r="D851" t="str">
            <v>PUPIALES</v>
          </cell>
        </row>
        <row r="853">
          <cell r="C853">
            <v>54051</v>
          </cell>
          <cell r="D853" t="str">
            <v>ARBOLEDAS</v>
          </cell>
        </row>
        <row r="854">
          <cell r="C854">
            <v>54223</v>
          </cell>
          <cell r="D854" t="str">
            <v>CUCUTILLA</v>
          </cell>
        </row>
        <row r="855">
          <cell r="C855">
            <v>54313</v>
          </cell>
          <cell r="D855" t="str">
            <v>GRAMALOTE</v>
          </cell>
        </row>
        <row r="856">
          <cell r="C856">
            <v>54418</v>
          </cell>
          <cell r="D856" t="str">
            <v>LOURDES</v>
          </cell>
        </row>
        <row r="857">
          <cell r="C857">
            <v>54660</v>
          </cell>
          <cell r="D857" t="str">
            <v>SALAZAR</v>
          </cell>
        </row>
        <row r="858">
          <cell r="C858">
            <v>54680</v>
          </cell>
          <cell r="D858" t="str">
            <v>SANTIAGO</v>
          </cell>
        </row>
        <row r="859">
          <cell r="C859">
            <v>54871</v>
          </cell>
          <cell r="D859" t="str">
            <v>VILLA CARO</v>
          </cell>
        </row>
        <row r="860">
          <cell r="C860">
            <v>54109</v>
          </cell>
          <cell r="D860" t="str">
            <v>BUCARASICA</v>
          </cell>
        </row>
        <row r="861">
          <cell r="C861">
            <v>54250</v>
          </cell>
          <cell r="D861" t="str">
            <v>EL TARRA</v>
          </cell>
        </row>
        <row r="862">
          <cell r="C862">
            <v>54720</v>
          </cell>
          <cell r="D862" t="str">
            <v>SARDINATA</v>
          </cell>
        </row>
        <row r="863">
          <cell r="C863">
            <v>54810</v>
          </cell>
          <cell r="D863" t="str">
            <v>TIBÚ</v>
          </cell>
        </row>
        <row r="864">
          <cell r="C864">
            <v>54003</v>
          </cell>
          <cell r="D864" t="str">
            <v>ABREGO</v>
          </cell>
        </row>
        <row r="865">
          <cell r="C865">
            <v>54128</v>
          </cell>
          <cell r="D865" t="str">
            <v>CACHIRÁ</v>
          </cell>
        </row>
        <row r="866">
          <cell r="C866">
            <v>54206</v>
          </cell>
          <cell r="D866" t="str">
            <v>CONVENCIÓN</v>
          </cell>
        </row>
        <row r="867">
          <cell r="C867">
            <v>54245</v>
          </cell>
          <cell r="D867" t="str">
            <v>EL CARMEN</v>
          </cell>
        </row>
        <row r="868">
          <cell r="C868">
            <v>54344</v>
          </cell>
          <cell r="D868" t="str">
            <v>HACARÍ</v>
          </cell>
        </row>
        <row r="869">
          <cell r="C869">
            <v>54385</v>
          </cell>
          <cell r="D869" t="str">
            <v>LA ESPERANZA</v>
          </cell>
        </row>
        <row r="870">
          <cell r="C870">
            <v>54398</v>
          </cell>
          <cell r="D870" t="str">
            <v>LA PLAYA</v>
          </cell>
        </row>
        <row r="871">
          <cell r="C871">
            <v>54498</v>
          </cell>
          <cell r="D871" t="str">
            <v>OCAÑA</v>
          </cell>
        </row>
        <row r="872">
          <cell r="C872">
            <v>54670</v>
          </cell>
          <cell r="D872" t="str">
            <v>SAN CALIXTO</v>
          </cell>
        </row>
        <row r="873">
          <cell r="C873">
            <v>54800</v>
          </cell>
          <cell r="D873" t="str">
            <v>TEORAMA</v>
          </cell>
        </row>
        <row r="874">
          <cell r="C874">
            <v>54001</v>
          </cell>
          <cell r="D874" t="str">
            <v>CÚCUTA</v>
          </cell>
        </row>
        <row r="875">
          <cell r="C875">
            <v>54261</v>
          </cell>
          <cell r="D875" t="str">
            <v>EL ZULIA</v>
          </cell>
        </row>
        <row r="876">
          <cell r="C876">
            <v>54405</v>
          </cell>
          <cell r="D876" t="str">
            <v>LOS PATIOS</v>
          </cell>
        </row>
        <row r="877">
          <cell r="C877">
            <v>54553</v>
          </cell>
          <cell r="D877" t="str">
            <v>PUERTO SANTANDER</v>
          </cell>
        </row>
        <row r="878">
          <cell r="C878">
            <v>54673</v>
          </cell>
          <cell r="D878" t="str">
            <v>SAN CAYETANO</v>
          </cell>
        </row>
        <row r="879">
          <cell r="C879">
            <v>54874</v>
          </cell>
          <cell r="D879" t="str">
            <v>VILLA DEL ROSARIO</v>
          </cell>
        </row>
        <row r="880">
          <cell r="C880">
            <v>54125</v>
          </cell>
          <cell r="D880" t="str">
            <v>CÁCOTA</v>
          </cell>
        </row>
        <row r="881">
          <cell r="C881">
            <v>54174</v>
          </cell>
          <cell r="D881" t="str">
            <v>CHITAGÁ</v>
          </cell>
        </row>
        <row r="882">
          <cell r="C882">
            <v>54480</v>
          </cell>
          <cell r="D882" t="str">
            <v>MUTISCUA</v>
          </cell>
        </row>
        <row r="883">
          <cell r="C883">
            <v>54518</v>
          </cell>
          <cell r="D883" t="str">
            <v>PAMPLONA</v>
          </cell>
        </row>
        <row r="884">
          <cell r="C884">
            <v>54520</v>
          </cell>
          <cell r="D884" t="str">
            <v>PAMPLONITA</v>
          </cell>
        </row>
        <row r="885">
          <cell r="C885">
            <v>54743</v>
          </cell>
          <cell r="D885" t="str">
            <v>SILOS</v>
          </cell>
        </row>
        <row r="886">
          <cell r="C886">
            <v>54099</v>
          </cell>
          <cell r="D886" t="str">
            <v>BOCHALEMA</v>
          </cell>
        </row>
        <row r="887">
          <cell r="C887">
            <v>54172</v>
          </cell>
          <cell r="D887" t="str">
            <v>CHINÁCOTA</v>
          </cell>
        </row>
        <row r="888">
          <cell r="C888">
            <v>54239</v>
          </cell>
          <cell r="D888" t="str">
            <v>DURANIA</v>
          </cell>
        </row>
        <row r="889">
          <cell r="C889">
            <v>54347</v>
          </cell>
          <cell r="D889" t="str">
            <v>HERRÁN</v>
          </cell>
        </row>
        <row r="890">
          <cell r="C890">
            <v>54377</v>
          </cell>
          <cell r="D890" t="str">
            <v>LABATECA</v>
          </cell>
        </row>
        <row r="891">
          <cell r="C891">
            <v>54599</v>
          </cell>
          <cell r="D891" t="str">
            <v>RAGONVALIA</v>
          </cell>
        </row>
        <row r="892">
          <cell r="C892">
            <v>54820</v>
          </cell>
          <cell r="D892" t="str">
            <v>TOLEDO</v>
          </cell>
        </row>
        <row r="894">
          <cell r="C894">
            <v>86219</v>
          </cell>
          <cell r="D894" t="str">
            <v>COLÓN</v>
          </cell>
        </row>
        <row r="895">
          <cell r="C895">
            <v>86001</v>
          </cell>
          <cell r="D895" t="str">
            <v>MOCOA</v>
          </cell>
        </row>
        <row r="896">
          <cell r="C896">
            <v>86320</v>
          </cell>
          <cell r="D896" t="str">
            <v>ORITO</v>
          </cell>
        </row>
        <row r="897">
          <cell r="C897">
            <v>86568</v>
          </cell>
          <cell r="D897" t="str">
            <v>PUERTO ASIS</v>
          </cell>
        </row>
        <row r="898">
          <cell r="C898">
            <v>86569</v>
          </cell>
          <cell r="D898" t="str">
            <v>PUERTO CAICEDO</v>
          </cell>
        </row>
        <row r="899">
          <cell r="C899">
            <v>86571</v>
          </cell>
          <cell r="D899" t="str">
            <v>PUERTO GUZMAN</v>
          </cell>
        </row>
        <row r="900">
          <cell r="C900">
            <v>86573</v>
          </cell>
          <cell r="D900" t="str">
            <v>PUERTO LEGUIZAMO</v>
          </cell>
        </row>
        <row r="901">
          <cell r="C901">
            <v>86755</v>
          </cell>
          <cell r="D901" t="str">
            <v>SAN FRANCISCO</v>
          </cell>
        </row>
        <row r="902">
          <cell r="C902">
            <v>86757</v>
          </cell>
          <cell r="D902" t="str">
            <v>SAN MIGUEL</v>
          </cell>
        </row>
        <row r="903">
          <cell r="C903">
            <v>86760</v>
          </cell>
          <cell r="D903" t="str">
            <v>SANTIAGO</v>
          </cell>
        </row>
        <row r="904">
          <cell r="C904">
            <v>86749</v>
          </cell>
          <cell r="D904" t="str">
            <v>SIBUNDOY</v>
          </cell>
        </row>
        <row r="905">
          <cell r="C905">
            <v>86865</v>
          </cell>
          <cell r="D905" t="str">
            <v>VALLE DEL GUAMUEZ</v>
          </cell>
        </row>
        <row r="906">
          <cell r="C906">
            <v>86885</v>
          </cell>
          <cell r="D906" t="str">
            <v>VILLA GARZON</v>
          </cell>
        </row>
        <row r="908">
          <cell r="C908">
            <v>63001</v>
          </cell>
          <cell r="D908" t="str">
            <v>ARMENIA</v>
          </cell>
        </row>
        <row r="909">
          <cell r="C909">
            <v>63111</v>
          </cell>
          <cell r="D909" t="str">
            <v>BUENAVISTA</v>
          </cell>
        </row>
        <row r="910">
          <cell r="C910">
            <v>63130</v>
          </cell>
          <cell r="D910" t="str">
            <v>CALARCA</v>
          </cell>
        </row>
        <row r="911">
          <cell r="C911">
            <v>63212</v>
          </cell>
          <cell r="D911" t="str">
            <v>CoRDOBA</v>
          </cell>
        </row>
        <row r="912">
          <cell r="C912">
            <v>63302</v>
          </cell>
          <cell r="D912" t="str">
            <v>GeNOVA</v>
          </cell>
        </row>
        <row r="913">
          <cell r="C913">
            <v>63548</v>
          </cell>
          <cell r="D913" t="str">
            <v>PIJAO</v>
          </cell>
        </row>
        <row r="914">
          <cell r="C914">
            <v>63272</v>
          </cell>
          <cell r="D914" t="str">
            <v>FILANDIA</v>
          </cell>
        </row>
        <row r="915">
          <cell r="C915">
            <v>63690</v>
          </cell>
          <cell r="D915" t="str">
            <v>SALENTO</v>
          </cell>
        </row>
        <row r="916">
          <cell r="C916">
            <v>63190</v>
          </cell>
          <cell r="D916" t="str">
            <v>CIRCASIA</v>
          </cell>
        </row>
        <row r="917">
          <cell r="C917">
            <v>63401</v>
          </cell>
          <cell r="D917" t="str">
            <v>LA TEBAIDA</v>
          </cell>
        </row>
        <row r="918">
          <cell r="C918">
            <v>63470</v>
          </cell>
          <cell r="D918" t="str">
            <v>Montengro</v>
          </cell>
        </row>
        <row r="919">
          <cell r="C919">
            <v>63594</v>
          </cell>
          <cell r="D919" t="str">
            <v>QUIMBAYA</v>
          </cell>
        </row>
        <row r="921">
          <cell r="C921">
            <v>66170</v>
          </cell>
          <cell r="D921" t="str">
            <v>DOSQUEBRADAS</v>
          </cell>
        </row>
        <row r="922">
          <cell r="C922">
            <v>66400</v>
          </cell>
          <cell r="D922" t="str">
            <v>LA VIRGINIA</v>
          </cell>
        </row>
        <row r="923">
          <cell r="C923">
            <v>66440</v>
          </cell>
          <cell r="D923" t="str">
            <v>MARSELLA</v>
          </cell>
        </row>
        <row r="924">
          <cell r="C924">
            <v>66001</v>
          </cell>
          <cell r="D924" t="str">
            <v>PEREIRA</v>
          </cell>
        </row>
        <row r="925">
          <cell r="C925">
            <v>66682</v>
          </cell>
          <cell r="D925" t="str">
            <v>SANTA ROSA DE CABAL</v>
          </cell>
        </row>
        <row r="926">
          <cell r="C926">
            <v>66045</v>
          </cell>
          <cell r="D926" t="str">
            <v>APÍA</v>
          </cell>
        </row>
        <row r="927">
          <cell r="C927">
            <v>66075</v>
          </cell>
          <cell r="D927" t="str">
            <v>BALBOA</v>
          </cell>
        </row>
        <row r="928">
          <cell r="C928">
            <v>66088</v>
          </cell>
          <cell r="D928" t="str">
            <v>BELÉN DE UMBRÍA</v>
          </cell>
        </row>
        <row r="929">
          <cell r="C929">
            <v>66318</v>
          </cell>
          <cell r="D929" t="str">
            <v>GUÁTICA</v>
          </cell>
        </row>
        <row r="930">
          <cell r="C930">
            <v>66383</v>
          </cell>
          <cell r="D930" t="str">
            <v>LA CELIA</v>
          </cell>
        </row>
        <row r="931">
          <cell r="C931">
            <v>66594</v>
          </cell>
          <cell r="D931" t="str">
            <v>QUINCHiA</v>
          </cell>
        </row>
        <row r="932">
          <cell r="C932">
            <v>66687</v>
          </cell>
          <cell r="D932" t="str">
            <v>SANTUARIO</v>
          </cell>
        </row>
        <row r="933">
          <cell r="C933">
            <v>66456</v>
          </cell>
          <cell r="D933" t="str">
            <v>MISTRATÓ</v>
          </cell>
        </row>
        <row r="934">
          <cell r="C934">
            <v>66572</v>
          </cell>
          <cell r="D934" t="str">
            <v>PUEBLO RICO</v>
          </cell>
        </row>
        <row r="936">
          <cell r="C936">
            <v>68176</v>
          </cell>
          <cell r="D936" t="str">
            <v>CHIMA</v>
          </cell>
        </row>
        <row r="937">
          <cell r="C937">
            <v>68209</v>
          </cell>
          <cell r="D937" t="str">
            <v>CONFINES</v>
          </cell>
        </row>
        <row r="938">
          <cell r="C938">
            <v>68211</v>
          </cell>
          <cell r="D938" t="str">
            <v>CONTRATACIÓN</v>
          </cell>
        </row>
        <row r="939">
          <cell r="C939">
            <v>68245</v>
          </cell>
          <cell r="D939" t="str">
            <v>EL GUACAMAYO</v>
          </cell>
        </row>
        <row r="940">
          <cell r="C940">
            <v>68296</v>
          </cell>
          <cell r="D940" t="str">
            <v>GALÁN</v>
          </cell>
        </row>
        <row r="941">
          <cell r="C941">
            <v>68298</v>
          </cell>
          <cell r="D941" t="str">
            <v>GAMBITA</v>
          </cell>
        </row>
        <row r="942">
          <cell r="C942">
            <v>68320</v>
          </cell>
          <cell r="D942" t="str">
            <v>GUADALUPE</v>
          </cell>
        </row>
        <row r="943">
          <cell r="C943">
            <v>68322</v>
          </cell>
          <cell r="D943" t="str">
            <v>GUAPOTÁ</v>
          </cell>
        </row>
        <row r="944">
          <cell r="C944">
            <v>68344</v>
          </cell>
          <cell r="D944" t="str">
            <v>HATO</v>
          </cell>
        </row>
        <row r="945">
          <cell r="C945">
            <v>68500</v>
          </cell>
          <cell r="D945" t="str">
            <v>OIBA</v>
          </cell>
        </row>
        <row r="946">
          <cell r="C946">
            <v>68522</v>
          </cell>
          <cell r="D946" t="str">
            <v>PALMAR</v>
          </cell>
        </row>
        <row r="947">
          <cell r="C947">
            <v>68524</v>
          </cell>
          <cell r="D947" t="str">
            <v>PALMAS DEL SOCORRO</v>
          </cell>
        </row>
        <row r="948">
          <cell r="C948">
            <v>68720</v>
          </cell>
          <cell r="D948" t="str">
            <v>SANTA HELENA DEL OPÓN</v>
          </cell>
        </row>
        <row r="949">
          <cell r="C949">
            <v>68745</v>
          </cell>
          <cell r="D949" t="str">
            <v>SIMACOTA</v>
          </cell>
        </row>
        <row r="950">
          <cell r="C950">
            <v>68755</v>
          </cell>
          <cell r="D950" t="str">
            <v>SOCORRO</v>
          </cell>
        </row>
        <row r="951">
          <cell r="C951">
            <v>68770</v>
          </cell>
          <cell r="D951" t="str">
            <v>SUAITA</v>
          </cell>
        </row>
        <row r="952">
          <cell r="C952">
            <v>68147</v>
          </cell>
          <cell r="D952" t="str">
            <v>CAPITANEJO</v>
          </cell>
        </row>
        <row r="953">
          <cell r="C953">
            <v>68152</v>
          </cell>
          <cell r="D953" t="str">
            <v>CARCASÍ</v>
          </cell>
        </row>
        <row r="954">
          <cell r="C954">
            <v>68160</v>
          </cell>
          <cell r="D954" t="str">
            <v>CEPITÁ</v>
          </cell>
        </row>
        <row r="955">
          <cell r="C955">
            <v>68162</v>
          </cell>
          <cell r="D955" t="str">
            <v>CERRITO</v>
          </cell>
        </row>
        <row r="956">
          <cell r="C956">
            <v>68207</v>
          </cell>
          <cell r="D956" t="str">
            <v>CONCEPCIÓN</v>
          </cell>
        </row>
        <row r="957">
          <cell r="C957">
            <v>68266</v>
          </cell>
          <cell r="D957" t="str">
            <v>ENCISO</v>
          </cell>
        </row>
        <row r="958">
          <cell r="C958">
            <v>68318</v>
          </cell>
          <cell r="D958" t="str">
            <v>GUACA</v>
          </cell>
        </row>
        <row r="959">
          <cell r="C959">
            <v>68425</v>
          </cell>
          <cell r="D959" t="str">
            <v>MACARAVITA</v>
          </cell>
        </row>
        <row r="960">
          <cell r="C960">
            <v>68432</v>
          </cell>
          <cell r="D960" t="str">
            <v>MÁLAGA</v>
          </cell>
        </row>
        <row r="961">
          <cell r="C961">
            <v>68468</v>
          </cell>
          <cell r="D961" t="str">
            <v>MOLAGAVITA</v>
          </cell>
        </row>
        <row r="962">
          <cell r="C962">
            <v>68669</v>
          </cell>
          <cell r="D962" t="str">
            <v>SAN ANDRÉS</v>
          </cell>
        </row>
        <row r="963">
          <cell r="C963">
            <v>68684</v>
          </cell>
          <cell r="D963" t="str">
            <v>SAN JOSÉ DE MIRANDA</v>
          </cell>
        </row>
        <row r="964">
          <cell r="C964">
            <v>68686</v>
          </cell>
          <cell r="D964" t="str">
            <v>SAN MIGUEL</v>
          </cell>
        </row>
        <row r="965">
          <cell r="C965">
            <v>68051</v>
          </cell>
          <cell r="D965" t="str">
            <v>ARATOCA</v>
          </cell>
        </row>
        <row r="966">
          <cell r="C966">
            <v>68079</v>
          </cell>
          <cell r="D966" t="str">
            <v>BARICHARA</v>
          </cell>
        </row>
        <row r="967">
          <cell r="C967">
            <v>68121</v>
          </cell>
          <cell r="D967" t="str">
            <v>CABRERA</v>
          </cell>
        </row>
        <row r="968">
          <cell r="C968">
            <v>68167</v>
          </cell>
          <cell r="D968" t="str">
            <v>CHARALÁ</v>
          </cell>
        </row>
        <row r="969">
          <cell r="C969">
            <v>68217</v>
          </cell>
          <cell r="D969" t="str">
            <v>COROMORO</v>
          </cell>
        </row>
        <row r="970">
          <cell r="C970">
            <v>68229</v>
          </cell>
          <cell r="D970" t="str">
            <v>CURITÍ</v>
          </cell>
        </row>
        <row r="971">
          <cell r="C971">
            <v>68264</v>
          </cell>
          <cell r="D971" t="str">
            <v>ENCINO</v>
          </cell>
        </row>
        <row r="972">
          <cell r="C972">
            <v>68370</v>
          </cell>
          <cell r="D972" t="str">
            <v>JORDÁN</v>
          </cell>
        </row>
        <row r="973">
          <cell r="C973">
            <v>68464</v>
          </cell>
          <cell r="D973" t="str">
            <v>MOGOTES</v>
          </cell>
        </row>
        <row r="974">
          <cell r="C974">
            <v>68498</v>
          </cell>
          <cell r="D974" t="str">
            <v>OCAMONTE</v>
          </cell>
        </row>
        <row r="975">
          <cell r="C975">
            <v>68502</v>
          </cell>
          <cell r="D975" t="str">
            <v>ONZAGA</v>
          </cell>
        </row>
        <row r="976">
          <cell r="C976">
            <v>68533</v>
          </cell>
          <cell r="D976" t="str">
            <v>PÁRAMO</v>
          </cell>
        </row>
        <row r="977">
          <cell r="C977">
            <v>68549</v>
          </cell>
          <cell r="D977" t="str">
            <v>PINCHOTE</v>
          </cell>
        </row>
        <row r="978">
          <cell r="C978">
            <v>68679</v>
          </cell>
          <cell r="D978" t="str">
            <v>SAN GIL</v>
          </cell>
        </row>
        <row r="979">
          <cell r="C979">
            <v>68682</v>
          </cell>
          <cell r="D979" t="str">
            <v>SAN JOAQUÍN</v>
          </cell>
        </row>
        <row r="980">
          <cell r="C980">
            <v>68855</v>
          </cell>
          <cell r="D980" t="str">
            <v>VALLE DE SAN JOSÉ</v>
          </cell>
        </row>
        <row r="981">
          <cell r="C981">
            <v>68872</v>
          </cell>
          <cell r="D981" t="str">
            <v>VILLANUEVA</v>
          </cell>
        </row>
        <row r="982">
          <cell r="C982">
            <v>68081</v>
          </cell>
          <cell r="D982" t="str">
            <v>BARRANCABERMEJA</v>
          </cell>
        </row>
        <row r="983">
          <cell r="C983">
            <v>68092</v>
          </cell>
          <cell r="D983" t="str">
            <v>BETULIA</v>
          </cell>
        </row>
        <row r="984">
          <cell r="C984">
            <v>68235</v>
          </cell>
          <cell r="D984" t="str">
            <v>EL CARMEN DE CHUCURÍ</v>
          </cell>
        </row>
        <row r="985">
          <cell r="C985">
            <v>68575</v>
          </cell>
          <cell r="D985" t="str">
            <v>PUERTO WILCHES</v>
          </cell>
        </row>
        <row r="986">
          <cell r="C986">
            <v>68655</v>
          </cell>
          <cell r="D986" t="str">
            <v>SABANA DE TORRES</v>
          </cell>
        </row>
        <row r="987">
          <cell r="C987">
            <v>68689</v>
          </cell>
          <cell r="D987" t="str">
            <v>SAN VICENTE DE CHUCURÍ</v>
          </cell>
        </row>
        <row r="988">
          <cell r="C988">
            <v>68895</v>
          </cell>
          <cell r="D988" t="str">
            <v>ZAPATOCA</v>
          </cell>
        </row>
        <row r="989">
          <cell r="C989">
            <v>68001</v>
          </cell>
          <cell r="D989" t="str">
            <v>BUCARAMANGA</v>
          </cell>
        </row>
        <row r="990">
          <cell r="C990">
            <v>68132</v>
          </cell>
          <cell r="D990" t="str">
            <v>CALIFORNIA</v>
          </cell>
        </row>
        <row r="991">
          <cell r="C991">
            <v>68169</v>
          </cell>
          <cell r="D991" t="str">
            <v>CHARTA</v>
          </cell>
        </row>
        <row r="992">
          <cell r="C992">
            <v>68255</v>
          </cell>
          <cell r="D992" t="str">
            <v>EL PLAYÓN</v>
          </cell>
        </row>
        <row r="993">
          <cell r="C993">
            <v>68276</v>
          </cell>
          <cell r="D993" t="str">
            <v>FLORIDABLANCA</v>
          </cell>
        </row>
        <row r="994">
          <cell r="C994">
            <v>68307</v>
          </cell>
          <cell r="D994" t="str">
            <v>GIRÓN</v>
          </cell>
        </row>
        <row r="995">
          <cell r="C995">
            <v>68406</v>
          </cell>
          <cell r="D995" t="str">
            <v>LEBRÍJA</v>
          </cell>
        </row>
        <row r="996">
          <cell r="C996">
            <v>68418</v>
          </cell>
          <cell r="D996" t="str">
            <v>LOS SANTOS</v>
          </cell>
        </row>
        <row r="997">
          <cell r="C997">
            <v>68444</v>
          </cell>
          <cell r="D997" t="str">
            <v>MATANZA</v>
          </cell>
        </row>
        <row r="998">
          <cell r="C998">
            <v>68547</v>
          </cell>
          <cell r="D998" t="str">
            <v>PIEDECUESTA</v>
          </cell>
        </row>
        <row r="999">
          <cell r="C999">
            <v>68615</v>
          </cell>
          <cell r="D999" t="str">
            <v>RIONEGRO</v>
          </cell>
        </row>
        <row r="1000">
          <cell r="C1000">
            <v>68705</v>
          </cell>
          <cell r="D1000" t="str">
            <v>SANTA BÁRBARA</v>
          </cell>
        </row>
        <row r="1001">
          <cell r="C1001">
            <v>68780</v>
          </cell>
          <cell r="D1001" t="str">
            <v>SURATA</v>
          </cell>
        </row>
        <row r="1002">
          <cell r="C1002">
            <v>68820</v>
          </cell>
          <cell r="D1002" t="str">
            <v>TONA</v>
          </cell>
        </row>
        <row r="1003">
          <cell r="C1003">
            <v>68867</v>
          </cell>
          <cell r="D1003" t="str">
            <v>VETAS</v>
          </cell>
        </row>
        <row r="1004">
          <cell r="C1004">
            <v>68013</v>
          </cell>
          <cell r="D1004" t="str">
            <v>AGUADA</v>
          </cell>
        </row>
        <row r="1005">
          <cell r="C1005">
            <v>68020</v>
          </cell>
          <cell r="D1005" t="str">
            <v>ALBANIA</v>
          </cell>
        </row>
        <row r="1006">
          <cell r="C1006">
            <v>68077</v>
          </cell>
          <cell r="D1006" t="str">
            <v>BARBOSA</v>
          </cell>
        </row>
        <row r="1007">
          <cell r="C1007">
            <v>68101</v>
          </cell>
          <cell r="D1007" t="str">
            <v>BOLÍVAR</v>
          </cell>
        </row>
        <row r="1008">
          <cell r="C1008">
            <v>68179</v>
          </cell>
          <cell r="D1008" t="str">
            <v>CHIPATÁ</v>
          </cell>
        </row>
        <row r="1009">
          <cell r="C1009">
            <v>68190</v>
          </cell>
          <cell r="D1009" t="str">
            <v>CIMITARRA</v>
          </cell>
        </row>
        <row r="1010">
          <cell r="C1010">
            <v>68250</v>
          </cell>
          <cell r="D1010" t="str">
            <v>EL PEÑÓN</v>
          </cell>
        </row>
        <row r="1011">
          <cell r="C1011">
            <v>68271</v>
          </cell>
          <cell r="D1011" t="str">
            <v>FLORIÁN</v>
          </cell>
        </row>
        <row r="1012">
          <cell r="C1012">
            <v>68324</v>
          </cell>
          <cell r="D1012" t="str">
            <v>GUAVATÁ</v>
          </cell>
        </row>
        <row r="1013">
          <cell r="C1013">
            <v>68327</v>
          </cell>
          <cell r="D1013" t="str">
            <v>GuEPSA</v>
          </cell>
        </row>
        <row r="1014">
          <cell r="C1014">
            <v>68368</v>
          </cell>
          <cell r="D1014" t="str">
            <v>JESÚS MARÍA</v>
          </cell>
        </row>
        <row r="1015">
          <cell r="C1015">
            <v>68377</v>
          </cell>
          <cell r="D1015" t="str">
            <v>LA BELLEZA</v>
          </cell>
        </row>
        <row r="1016">
          <cell r="C1016">
            <v>68397</v>
          </cell>
          <cell r="D1016" t="str">
            <v>LA PAZ</v>
          </cell>
        </row>
        <row r="1017">
          <cell r="C1017">
            <v>68385</v>
          </cell>
          <cell r="D1017" t="str">
            <v>LANDÁZURI</v>
          </cell>
        </row>
        <row r="1018">
          <cell r="C1018">
            <v>68572</v>
          </cell>
          <cell r="D1018" t="str">
            <v>PUENTE NACIONAL</v>
          </cell>
        </row>
        <row r="1019">
          <cell r="C1019">
            <v>68573</v>
          </cell>
          <cell r="D1019" t="str">
            <v>PUERTO PARRA</v>
          </cell>
        </row>
        <row r="1020">
          <cell r="C1020">
            <v>68673</v>
          </cell>
          <cell r="D1020" t="str">
            <v>SAN BENITO</v>
          </cell>
        </row>
        <row r="1021">
          <cell r="C1021">
            <v>68773</v>
          </cell>
          <cell r="D1021" t="str">
            <v>SUCRE</v>
          </cell>
        </row>
        <row r="1022">
          <cell r="C1022">
            <v>68861</v>
          </cell>
          <cell r="D1022" t="str">
            <v>VÉLEZ</v>
          </cell>
        </row>
        <row r="1024">
          <cell r="C1024">
            <v>70265</v>
          </cell>
          <cell r="D1024" t="str">
            <v>GUARANDA</v>
          </cell>
        </row>
        <row r="1025">
          <cell r="C1025">
            <v>70429</v>
          </cell>
          <cell r="D1025" t="str">
            <v>MAJAGUAL</v>
          </cell>
        </row>
        <row r="1026">
          <cell r="C1026">
            <v>70771</v>
          </cell>
          <cell r="D1026" t="str">
            <v>SUCRE</v>
          </cell>
        </row>
        <row r="1027">
          <cell r="C1027">
            <v>70230</v>
          </cell>
          <cell r="D1027" t="str">
            <v>CHALÁN</v>
          </cell>
        </row>
        <row r="1028">
          <cell r="C1028">
            <v>70204</v>
          </cell>
          <cell r="D1028" t="str">
            <v>COLOSO</v>
          </cell>
        </row>
        <row r="1029">
          <cell r="C1029">
            <v>70473</v>
          </cell>
          <cell r="D1029" t="str">
            <v>MORROA</v>
          </cell>
        </row>
        <row r="1030">
          <cell r="C1030">
            <v>70508</v>
          </cell>
          <cell r="D1030" t="str">
            <v>OVEJAS</v>
          </cell>
        </row>
        <row r="1031">
          <cell r="C1031">
            <v>70001</v>
          </cell>
          <cell r="D1031" t="str">
            <v>SINCELEJO</v>
          </cell>
        </row>
        <row r="1032">
          <cell r="C1032">
            <v>70221</v>
          </cell>
          <cell r="D1032" t="str">
            <v>COVEÑAS</v>
          </cell>
        </row>
        <row r="1033">
          <cell r="C1033">
            <v>70523</v>
          </cell>
          <cell r="D1033" t="str">
            <v>PALMITO</v>
          </cell>
        </row>
        <row r="1034">
          <cell r="C1034">
            <v>70713</v>
          </cell>
          <cell r="D1034" t="str">
            <v>SAN ONOFRE</v>
          </cell>
        </row>
        <row r="1035">
          <cell r="C1035">
            <v>70820</v>
          </cell>
          <cell r="D1035" t="str">
            <v>SANTIAGO DE TOLÚ</v>
          </cell>
        </row>
        <row r="1036">
          <cell r="C1036">
            <v>70823</v>
          </cell>
          <cell r="D1036" t="str">
            <v>TOLÚ VIEJO</v>
          </cell>
        </row>
        <row r="1037">
          <cell r="C1037">
            <v>70110</v>
          </cell>
          <cell r="D1037" t="str">
            <v>BUENAVISTA</v>
          </cell>
        </row>
        <row r="1038">
          <cell r="C1038">
            <v>70215</v>
          </cell>
          <cell r="D1038" t="str">
            <v>COROZAL</v>
          </cell>
        </row>
        <row r="1039">
          <cell r="C1039">
            <v>70233</v>
          </cell>
          <cell r="D1039" t="str">
            <v>EL ROBLE</v>
          </cell>
        </row>
        <row r="1040">
          <cell r="C1040">
            <v>70235</v>
          </cell>
          <cell r="D1040" t="str">
            <v>GALERAS</v>
          </cell>
        </row>
        <row r="1041">
          <cell r="C1041">
            <v>70418</v>
          </cell>
          <cell r="D1041" t="str">
            <v>LOS PALMITOS</v>
          </cell>
        </row>
        <row r="1042">
          <cell r="C1042">
            <v>70670</v>
          </cell>
          <cell r="D1042" t="str">
            <v>SAMPUÉS</v>
          </cell>
        </row>
        <row r="1043">
          <cell r="C1043">
            <v>70702</v>
          </cell>
          <cell r="D1043" t="str">
            <v>SAN JUAN BETULIA</v>
          </cell>
        </row>
        <row r="1044">
          <cell r="C1044">
            <v>70717</v>
          </cell>
          <cell r="D1044" t="str">
            <v>SAN PEDRO</v>
          </cell>
        </row>
        <row r="1045">
          <cell r="C1045">
            <v>70742</v>
          </cell>
          <cell r="D1045" t="str">
            <v>SINCÉ</v>
          </cell>
        </row>
        <row r="1046">
          <cell r="C1046">
            <v>70124</v>
          </cell>
          <cell r="D1046" t="str">
            <v>CAIMITO</v>
          </cell>
        </row>
        <row r="1047">
          <cell r="C1047">
            <v>70400</v>
          </cell>
          <cell r="D1047" t="str">
            <v>LA UNIÓN</v>
          </cell>
        </row>
        <row r="1048">
          <cell r="C1048">
            <v>70678</v>
          </cell>
          <cell r="D1048" t="str">
            <v>SAN BENITO ABAD</v>
          </cell>
        </row>
        <row r="1049">
          <cell r="C1049">
            <v>70708</v>
          </cell>
          <cell r="D1049" t="str">
            <v>SAN MARCOS</v>
          </cell>
        </row>
        <row r="1051">
          <cell r="C1051">
            <v>73030</v>
          </cell>
          <cell r="D1051" t="str">
            <v>AMBALEMA</v>
          </cell>
        </row>
        <row r="1052">
          <cell r="C1052">
            <v>73055</v>
          </cell>
          <cell r="D1052" t="str">
            <v>ARMERO</v>
          </cell>
        </row>
        <row r="1053">
          <cell r="C1053">
            <v>73270</v>
          </cell>
          <cell r="D1053" t="str">
            <v>FALAN</v>
          </cell>
        </row>
        <row r="1054">
          <cell r="C1054">
            <v>73283</v>
          </cell>
          <cell r="D1054" t="str">
            <v>FRESNO</v>
          </cell>
        </row>
        <row r="1055">
          <cell r="C1055">
            <v>73349</v>
          </cell>
          <cell r="D1055" t="str">
            <v>HONDA</v>
          </cell>
        </row>
        <row r="1056">
          <cell r="C1056">
            <v>73443</v>
          </cell>
          <cell r="D1056" t="str">
            <v>MARIQUITA</v>
          </cell>
        </row>
        <row r="1057">
          <cell r="C1057">
            <v>73520</v>
          </cell>
          <cell r="D1057" t="str">
            <v>PALOCABILDO</v>
          </cell>
        </row>
        <row r="1058">
          <cell r="C1058">
            <v>73148</v>
          </cell>
          <cell r="D1058" t="str">
            <v>CARMEN DE APICALÁ</v>
          </cell>
        </row>
        <row r="1059">
          <cell r="C1059">
            <v>73226</v>
          </cell>
          <cell r="D1059" t="str">
            <v>CUNDAY</v>
          </cell>
        </row>
        <row r="1060">
          <cell r="C1060">
            <v>73352</v>
          </cell>
          <cell r="D1060" t="str">
            <v>ICONONZO</v>
          </cell>
        </row>
        <row r="1061">
          <cell r="C1061">
            <v>73449</v>
          </cell>
          <cell r="D1061" t="str">
            <v>MELGAR</v>
          </cell>
        </row>
        <row r="1062">
          <cell r="C1062">
            <v>73873</v>
          </cell>
          <cell r="D1062" t="str">
            <v>VILLARRICA</v>
          </cell>
        </row>
        <row r="1063">
          <cell r="C1063">
            <v>73067</v>
          </cell>
          <cell r="D1063" t="str">
            <v>ATACO</v>
          </cell>
        </row>
        <row r="1064">
          <cell r="C1064">
            <v>73168</v>
          </cell>
          <cell r="D1064" t="str">
            <v>CHAPARRAL</v>
          </cell>
        </row>
        <row r="1065">
          <cell r="C1065">
            <v>73217</v>
          </cell>
          <cell r="D1065" t="str">
            <v>COYAIMA</v>
          </cell>
        </row>
        <row r="1066">
          <cell r="C1066">
            <v>73483</v>
          </cell>
          <cell r="D1066" t="str">
            <v>NATAGAIMA</v>
          </cell>
        </row>
        <row r="1067">
          <cell r="C1067">
            <v>73504</v>
          </cell>
          <cell r="D1067" t="str">
            <v>ORTEGA</v>
          </cell>
        </row>
        <row r="1068">
          <cell r="C1068">
            <v>73555</v>
          </cell>
          <cell r="D1068" t="str">
            <v>PLANADAS</v>
          </cell>
        </row>
        <row r="1069">
          <cell r="C1069">
            <v>73616</v>
          </cell>
          <cell r="D1069" t="str">
            <v>RIOBLANCO</v>
          </cell>
        </row>
        <row r="1070">
          <cell r="C1070">
            <v>73622</v>
          </cell>
          <cell r="D1070" t="str">
            <v>RONCESVALLES</v>
          </cell>
        </row>
        <row r="1071">
          <cell r="C1071">
            <v>73675</v>
          </cell>
          <cell r="D1071" t="str">
            <v>SAN ANTONIO</v>
          </cell>
        </row>
        <row r="1072">
          <cell r="C1072">
            <v>73026</v>
          </cell>
          <cell r="D1072" t="str">
            <v>ALVARADO</v>
          </cell>
        </row>
        <row r="1073">
          <cell r="C1073">
            <v>73043</v>
          </cell>
          <cell r="D1073" t="str">
            <v>ANZOÁTEGUI</v>
          </cell>
        </row>
        <row r="1074">
          <cell r="C1074">
            <v>73124</v>
          </cell>
          <cell r="D1074" t="str">
            <v>CAJAMARCA</v>
          </cell>
        </row>
        <row r="1075">
          <cell r="C1075">
            <v>73200</v>
          </cell>
          <cell r="D1075" t="str">
            <v>COELLO</v>
          </cell>
        </row>
        <row r="1076">
          <cell r="C1076">
            <v>73268</v>
          </cell>
          <cell r="D1076" t="str">
            <v>ESPINAL</v>
          </cell>
        </row>
        <row r="1077">
          <cell r="C1077">
            <v>73275</v>
          </cell>
          <cell r="D1077" t="str">
            <v>FLANDES</v>
          </cell>
        </row>
        <row r="1078">
          <cell r="C1078">
            <v>73001</v>
          </cell>
          <cell r="D1078" t="str">
            <v>IBAGUe</v>
          </cell>
        </row>
        <row r="1079">
          <cell r="C1079">
            <v>73547</v>
          </cell>
          <cell r="D1079" t="str">
            <v>PIEDRAS</v>
          </cell>
        </row>
        <row r="1080">
          <cell r="C1080">
            <v>73624</v>
          </cell>
          <cell r="D1080" t="str">
            <v>ROVIRA</v>
          </cell>
        </row>
        <row r="1081">
          <cell r="C1081">
            <v>73678</v>
          </cell>
          <cell r="D1081" t="str">
            <v>SAN LUIS</v>
          </cell>
        </row>
        <row r="1082">
          <cell r="C1082">
            <v>73854</v>
          </cell>
          <cell r="D1082" t="str">
            <v>VALLE DE SAN JUAN</v>
          </cell>
        </row>
        <row r="1083">
          <cell r="C1083">
            <v>73024</v>
          </cell>
          <cell r="D1083" t="str">
            <v>ALPUJARRA</v>
          </cell>
        </row>
        <row r="1084">
          <cell r="C1084">
            <v>73236</v>
          </cell>
          <cell r="D1084" t="str">
            <v>DOLORES</v>
          </cell>
        </row>
        <row r="1085">
          <cell r="C1085">
            <v>73319</v>
          </cell>
          <cell r="D1085" t="str">
            <v>GUAMO</v>
          </cell>
        </row>
        <row r="1086">
          <cell r="C1086">
            <v>73563</v>
          </cell>
          <cell r="D1086" t="str">
            <v>PRADO</v>
          </cell>
        </row>
        <row r="1087">
          <cell r="C1087">
            <v>73585</v>
          </cell>
          <cell r="D1087" t="str">
            <v>PURIFICACIÓN</v>
          </cell>
        </row>
        <row r="1088">
          <cell r="C1088">
            <v>73671</v>
          </cell>
          <cell r="D1088" t="str">
            <v>SALDAÑA</v>
          </cell>
        </row>
        <row r="1089">
          <cell r="C1089">
            <v>73770</v>
          </cell>
          <cell r="D1089" t="str">
            <v>SUÁREZ</v>
          </cell>
        </row>
        <row r="1090">
          <cell r="C1090">
            <v>73152</v>
          </cell>
          <cell r="D1090" t="str">
            <v>CASABIANCA</v>
          </cell>
        </row>
        <row r="1091">
          <cell r="C1091">
            <v>73347</v>
          </cell>
          <cell r="D1091" t="str">
            <v>HERVEO</v>
          </cell>
        </row>
        <row r="1092">
          <cell r="C1092">
            <v>73408</v>
          </cell>
          <cell r="D1092" t="str">
            <v>LeRIDA</v>
          </cell>
        </row>
        <row r="1093">
          <cell r="C1093">
            <v>73411</v>
          </cell>
          <cell r="D1093" t="str">
            <v>LiBANO</v>
          </cell>
        </row>
        <row r="1094">
          <cell r="C1094">
            <v>73461</v>
          </cell>
          <cell r="D1094" t="str">
            <v>MURILLO</v>
          </cell>
        </row>
        <row r="1095">
          <cell r="C1095">
            <v>73686</v>
          </cell>
          <cell r="D1095" t="str">
            <v>SANTA ISABEL</v>
          </cell>
        </row>
        <row r="1096">
          <cell r="C1096">
            <v>73861</v>
          </cell>
          <cell r="D1096" t="str">
            <v>VENADILLO</v>
          </cell>
        </row>
        <row r="1097">
          <cell r="C1097">
            <v>73870</v>
          </cell>
          <cell r="D1097" t="str">
            <v>VILLAHERMOSA</v>
          </cell>
        </row>
        <row r="1099">
          <cell r="C1099">
            <v>76036</v>
          </cell>
          <cell r="D1099" t="str">
            <v>ANDALUCÍA</v>
          </cell>
        </row>
        <row r="1100">
          <cell r="C1100">
            <v>76111</v>
          </cell>
          <cell r="D1100" t="str">
            <v>BUGA</v>
          </cell>
        </row>
        <row r="1101">
          <cell r="C1101">
            <v>76113</v>
          </cell>
          <cell r="D1101" t="str">
            <v>BUGALAGRANDE</v>
          </cell>
        </row>
        <row r="1102">
          <cell r="C1102">
            <v>76126</v>
          </cell>
          <cell r="D1102" t="str">
            <v>CALIMA</v>
          </cell>
        </row>
        <row r="1103">
          <cell r="C1103">
            <v>76248</v>
          </cell>
          <cell r="D1103" t="str">
            <v>EL CERRITO</v>
          </cell>
        </row>
        <row r="1104">
          <cell r="C1104">
            <v>76306</v>
          </cell>
          <cell r="D1104" t="str">
            <v>GINEBRA</v>
          </cell>
        </row>
        <row r="1105">
          <cell r="C1105">
            <v>76318</v>
          </cell>
          <cell r="D1105" t="str">
            <v>GUACARÍ</v>
          </cell>
        </row>
        <row r="1106">
          <cell r="C1106">
            <v>76606</v>
          </cell>
          <cell r="D1106" t="str">
            <v>RESTREPO</v>
          </cell>
        </row>
        <row r="1107">
          <cell r="C1107">
            <v>76616</v>
          </cell>
          <cell r="D1107" t="str">
            <v>RIOFRIO</v>
          </cell>
        </row>
        <row r="1108">
          <cell r="C1108">
            <v>76670</v>
          </cell>
          <cell r="D1108" t="str">
            <v>SAN PEDRO</v>
          </cell>
        </row>
        <row r="1109">
          <cell r="C1109">
            <v>76828</v>
          </cell>
          <cell r="D1109" t="str">
            <v>TRUJILLO</v>
          </cell>
        </row>
        <row r="1110">
          <cell r="C1110">
            <v>76834</v>
          </cell>
          <cell r="D1110" t="str">
            <v>TULUÁ</v>
          </cell>
        </row>
        <row r="1111">
          <cell r="C1111">
            <v>76890</v>
          </cell>
          <cell r="D1111" t="str">
            <v>YOTOCO</v>
          </cell>
        </row>
        <row r="1112">
          <cell r="C1112">
            <v>76020</v>
          </cell>
          <cell r="D1112" t="str">
            <v>ALCALa</v>
          </cell>
        </row>
        <row r="1113">
          <cell r="C1113">
            <v>76041</v>
          </cell>
          <cell r="D1113" t="str">
            <v>ANSERMANUEVO</v>
          </cell>
        </row>
        <row r="1114">
          <cell r="C1114">
            <v>76054</v>
          </cell>
          <cell r="D1114" t="str">
            <v>ARGELIA</v>
          </cell>
        </row>
        <row r="1115">
          <cell r="C1115">
            <v>76100</v>
          </cell>
          <cell r="D1115" t="str">
            <v>BOLÍVAR</v>
          </cell>
        </row>
        <row r="1116">
          <cell r="C1116">
            <v>76147</v>
          </cell>
          <cell r="D1116" t="str">
            <v>CARTAGO</v>
          </cell>
        </row>
        <row r="1117">
          <cell r="C1117">
            <v>76243</v>
          </cell>
          <cell r="D1117" t="str">
            <v>EL ÁGUILA</v>
          </cell>
        </row>
        <row r="1118">
          <cell r="C1118">
            <v>76246</v>
          </cell>
          <cell r="D1118" t="str">
            <v>EL CAIRO</v>
          </cell>
        </row>
        <row r="1119">
          <cell r="C1119">
            <v>76250</v>
          </cell>
          <cell r="D1119" t="str">
            <v>EL DOVIO</v>
          </cell>
        </row>
        <row r="1120">
          <cell r="C1120">
            <v>76400</v>
          </cell>
          <cell r="D1120" t="str">
            <v>LA UNIÓN</v>
          </cell>
        </row>
        <row r="1121">
          <cell r="C1121">
            <v>76403</v>
          </cell>
          <cell r="D1121" t="str">
            <v>LA VICTORIA</v>
          </cell>
        </row>
        <row r="1122">
          <cell r="C1122">
            <v>76497</v>
          </cell>
          <cell r="D1122" t="str">
            <v>OBANDO</v>
          </cell>
        </row>
        <row r="1123">
          <cell r="C1123">
            <v>76622</v>
          </cell>
          <cell r="D1123" t="str">
            <v>ROLDANILLO</v>
          </cell>
        </row>
        <row r="1124">
          <cell r="C1124">
            <v>76823</v>
          </cell>
          <cell r="D1124" t="str">
            <v>TORO</v>
          </cell>
        </row>
        <row r="1125">
          <cell r="C1125">
            <v>76845</v>
          </cell>
          <cell r="D1125" t="str">
            <v>ULLOA</v>
          </cell>
        </row>
        <row r="1126">
          <cell r="C1126">
            <v>76863</v>
          </cell>
          <cell r="D1126" t="str">
            <v>VERSALLES</v>
          </cell>
        </row>
        <row r="1127">
          <cell r="C1127">
            <v>76895</v>
          </cell>
          <cell r="D1127" t="str">
            <v>ZARZAL</v>
          </cell>
        </row>
        <row r="1128">
          <cell r="C1128">
            <v>76109</v>
          </cell>
          <cell r="D1128" t="str">
            <v>BUENAVENTURA</v>
          </cell>
        </row>
        <row r="1129">
          <cell r="C1129">
            <v>76122</v>
          </cell>
          <cell r="D1129" t="str">
            <v>CAICEDONIA</v>
          </cell>
        </row>
        <row r="1130">
          <cell r="C1130">
            <v>76736</v>
          </cell>
          <cell r="D1130" t="str">
            <v>SEVILLA</v>
          </cell>
        </row>
        <row r="1131">
          <cell r="C1131">
            <v>76001</v>
          </cell>
          <cell r="D1131" t="str">
            <v>CALI</v>
          </cell>
        </row>
        <row r="1132">
          <cell r="C1132">
            <v>76130</v>
          </cell>
          <cell r="D1132" t="str">
            <v>CANDELARIA</v>
          </cell>
        </row>
        <row r="1133">
          <cell r="C1133">
            <v>76233</v>
          </cell>
          <cell r="D1133" t="str">
            <v>DAGUA</v>
          </cell>
        </row>
        <row r="1134">
          <cell r="C1134">
            <v>76275</v>
          </cell>
          <cell r="D1134" t="str">
            <v>FLORIDA</v>
          </cell>
        </row>
        <row r="1135">
          <cell r="C1135">
            <v>76364</v>
          </cell>
          <cell r="D1135" t="str">
            <v>JAMUNDÍ</v>
          </cell>
        </row>
        <row r="1136">
          <cell r="C1136">
            <v>76377</v>
          </cell>
          <cell r="D1136" t="str">
            <v>LA CUMBRE</v>
          </cell>
        </row>
        <row r="1137">
          <cell r="C1137">
            <v>76520</v>
          </cell>
          <cell r="D1137" t="str">
            <v>PALMIRA</v>
          </cell>
        </row>
        <row r="1138">
          <cell r="C1138">
            <v>76563</v>
          </cell>
          <cell r="D1138" t="str">
            <v>PRADERA</v>
          </cell>
        </row>
        <row r="1139">
          <cell r="C1139">
            <v>76869</v>
          </cell>
          <cell r="D1139" t="str">
            <v>VIJES</v>
          </cell>
        </row>
        <row r="1140">
          <cell r="C1140">
            <v>76892</v>
          </cell>
          <cell r="D1140" t="str">
            <v>YUMBO</v>
          </cell>
        </row>
        <row r="1142">
          <cell r="C1142">
            <v>97161</v>
          </cell>
          <cell r="D1142" t="str">
            <v>CARURU</v>
          </cell>
        </row>
        <row r="1143">
          <cell r="C1143">
            <v>97001</v>
          </cell>
          <cell r="D1143" t="str">
            <v>MITÚ</v>
          </cell>
        </row>
        <row r="1144">
          <cell r="C1144">
            <v>97511</v>
          </cell>
          <cell r="D1144" t="str">
            <v>PACOA</v>
          </cell>
        </row>
        <row r="1145">
          <cell r="C1145">
            <v>97777</v>
          </cell>
          <cell r="D1145" t="str">
            <v>PAPUNAHUA</v>
          </cell>
        </row>
        <row r="1146">
          <cell r="C1146">
            <v>97666</v>
          </cell>
          <cell r="D1146" t="str">
            <v>TARAIRA</v>
          </cell>
        </row>
        <row r="1147">
          <cell r="C1147">
            <v>97889</v>
          </cell>
          <cell r="D1147" t="str">
            <v>YAVARATÉ</v>
          </cell>
        </row>
        <row r="1149">
          <cell r="C1149">
            <v>99773</v>
          </cell>
          <cell r="D1149" t="str">
            <v>CUMARIBO</v>
          </cell>
        </row>
        <row r="1150">
          <cell r="C1150">
            <v>99524</v>
          </cell>
          <cell r="D1150" t="str">
            <v>LA PRIMAVERA</v>
          </cell>
        </row>
        <row r="1151">
          <cell r="C1151">
            <v>99001</v>
          </cell>
          <cell r="D1151" t="str">
            <v>PUERTO CARREÑO</v>
          </cell>
        </row>
        <row r="1152">
          <cell r="C1152">
            <v>99624</v>
          </cell>
          <cell r="D1152" t="str">
            <v>SANTA ROSALÍA</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ormar.0516@gmail.com" TargetMode="External"/><Relationship Id="rId7" Type="http://schemas.openxmlformats.org/officeDocument/2006/relationships/comments" Target="../comments1.xml"/><Relationship Id="rId2" Type="http://schemas.openxmlformats.org/officeDocument/2006/relationships/hyperlink" Target="mailto:adespropaz.paz.123@gmail.com" TargetMode="External"/><Relationship Id="rId1" Type="http://schemas.openxmlformats.org/officeDocument/2006/relationships/hyperlink" Target="mailto:fundarcol.cali@gmail.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ormar.051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topLeftCell="E2" workbookViewId="0">
      <selection activeCell="V11" sqref="V11"/>
    </sheetView>
    <sheetView workbookViewId="1"/>
  </sheetViews>
  <sheetFormatPr baseColWidth="10" defaultColWidth="11.5" defaultRowHeight="15" x14ac:dyDescent="0.2"/>
  <cols>
    <col min="2" max="2" width="22.5" style="4" customWidth="1"/>
    <col min="8" max="8" width="22.5" style="4" customWidth="1"/>
    <col min="14" max="14" width="21.5" customWidth="1"/>
  </cols>
  <sheetData>
    <row r="1" spans="1:26" ht="16" thickBot="1" x14ac:dyDescent="0.25"/>
    <row r="2" spans="1:26" ht="16" thickBot="1" x14ac:dyDescent="0.25">
      <c r="A2" s="216" t="s">
        <v>0</v>
      </c>
      <c r="B2" s="216" t="s">
        <v>1</v>
      </c>
      <c r="C2" s="75"/>
      <c r="D2" s="148" t="s">
        <v>2</v>
      </c>
      <c r="E2" s="75"/>
      <c r="F2" s="75"/>
      <c r="H2" s="217" t="s">
        <v>1</v>
      </c>
      <c r="I2" s="215" t="s">
        <v>3</v>
      </c>
      <c r="J2" s="215"/>
      <c r="K2" s="215"/>
      <c r="L2" s="215"/>
      <c r="N2" s="217" t="s">
        <v>1</v>
      </c>
      <c r="O2" s="215" t="s">
        <v>4</v>
      </c>
      <c r="P2" s="215"/>
      <c r="Q2" s="215"/>
      <c r="R2" s="215"/>
      <c r="T2" s="149" t="s">
        <v>5</v>
      </c>
    </row>
    <row r="3" spans="1:26" ht="48" x14ac:dyDescent="0.2">
      <c r="A3" s="216"/>
      <c r="B3" s="216"/>
      <c r="C3" s="150" t="s">
        <v>6</v>
      </c>
      <c r="D3" s="150" t="s">
        <v>7</v>
      </c>
      <c r="E3" s="150" t="s">
        <v>8</v>
      </c>
      <c r="F3" s="150" t="s">
        <v>9</v>
      </c>
      <c r="H3" s="217"/>
      <c r="I3" s="151" t="s">
        <v>6</v>
      </c>
      <c r="J3" s="152" t="s">
        <v>7</v>
      </c>
      <c r="K3" s="152" t="s">
        <v>8</v>
      </c>
      <c r="L3" s="152" t="s">
        <v>9</v>
      </c>
      <c r="N3" s="217"/>
      <c r="O3" s="151" t="s">
        <v>6</v>
      </c>
      <c r="P3" s="152" t="s">
        <v>7</v>
      </c>
      <c r="Q3" s="152" t="s">
        <v>8</v>
      </c>
      <c r="R3" s="152" t="s">
        <v>9</v>
      </c>
      <c r="T3" s="153" t="s">
        <v>10</v>
      </c>
      <c r="U3" s="154" t="s">
        <v>11</v>
      </c>
      <c r="V3" s="154" t="s">
        <v>12</v>
      </c>
      <c r="W3" s="154" t="s">
        <v>13</v>
      </c>
      <c r="X3" s="154" t="s">
        <v>14</v>
      </c>
      <c r="Y3" s="154" t="s">
        <v>15</v>
      </c>
      <c r="Z3" s="154" t="s">
        <v>16</v>
      </c>
    </row>
    <row r="4" spans="1:26" ht="26" x14ac:dyDescent="0.2">
      <c r="A4" s="212" t="s">
        <v>17</v>
      </c>
      <c r="B4" s="155" t="s">
        <v>18</v>
      </c>
      <c r="C4" s="156">
        <v>60</v>
      </c>
      <c r="D4" s="156">
        <v>30</v>
      </c>
      <c r="E4" s="156">
        <v>41</v>
      </c>
      <c r="F4" s="118">
        <f>SUM(C4:E4)</f>
        <v>131</v>
      </c>
      <c r="H4" s="155" t="s">
        <v>18</v>
      </c>
      <c r="I4" s="156">
        <v>3</v>
      </c>
      <c r="J4" s="156">
        <v>3</v>
      </c>
      <c r="K4" s="156">
        <v>5</v>
      </c>
      <c r="L4" s="118">
        <f>SUM(I4:K4)</f>
        <v>11</v>
      </c>
      <c r="N4" s="155" t="s">
        <v>18</v>
      </c>
      <c r="O4" s="156">
        <f>+C4/I4</f>
        <v>20</v>
      </c>
      <c r="P4" s="156">
        <f t="shared" ref="P4:Q19" si="0">+D4/J4</f>
        <v>10</v>
      </c>
      <c r="Q4" s="156">
        <f t="shared" si="0"/>
        <v>8.1999999999999993</v>
      </c>
      <c r="R4" s="118">
        <f>SUM(O4:Q4)</f>
        <v>38.200000000000003</v>
      </c>
      <c r="T4" s="157">
        <v>0.1</v>
      </c>
      <c r="U4" s="158">
        <f>2355+1178</f>
        <v>3533</v>
      </c>
      <c r="V4" s="159">
        <f t="shared" ref="V4:V6" si="1">U4*8</f>
        <v>28264</v>
      </c>
      <c r="W4" s="159">
        <f>(1178*8)*0.2+(V4)</f>
        <v>30148.799999999999</v>
      </c>
      <c r="X4" s="159">
        <f>(1178*8)*0.2+(1178*8)</f>
        <v>11308.8</v>
      </c>
      <c r="Y4" s="158">
        <f>2355*8</f>
        <v>18840</v>
      </c>
      <c r="Z4" s="160">
        <f>X4+Y4</f>
        <v>30148.799999999999</v>
      </c>
    </row>
    <row r="5" spans="1:26" x14ac:dyDescent="0.2">
      <c r="A5" s="212"/>
      <c r="B5" s="161" t="s">
        <v>19</v>
      </c>
      <c r="C5" s="156">
        <v>26</v>
      </c>
      <c r="D5" s="162"/>
      <c r="E5" s="156">
        <v>26</v>
      </c>
      <c r="F5" s="118">
        <f t="shared" ref="F5:F6" si="2">SUM(C5:E5)</f>
        <v>52</v>
      </c>
      <c r="H5" s="155" t="s">
        <v>19</v>
      </c>
      <c r="I5" s="156">
        <v>2</v>
      </c>
      <c r="J5" s="162"/>
      <c r="K5" s="156">
        <v>2.9625468164794011</v>
      </c>
      <c r="L5" s="118">
        <f t="shared" ref="L5:L6" si="3">SUM(I5:K5)</f>
        <v>4.9625468164794011</v>
      </c>
      <c r="N5" s="155" t="s">
        <v>19</v>
      </c>
      <c r="O5" s="156">
        <f t="shared" ref="O5:O24" si="4">+C5/I5</f>
        <v>13</v>
      </c>
      <c r="P5" s="162"/>
      <c r="Q5" s="156">
        <f t="shared" si="0"/>
        <v>8.7762326169405807</v>
      </c>
      <c r="R5" s="118">
        <f t="shared" ref="R5:R6" si="5">SUM(O5:Q5)</f>
        <v>21.776232616940582</v>
      </c>
      <c r="T5" s="157">
        <v>0.2</v>
      </c>
      <c r="U5" s="158">
        <f>589+295</f>
        <v>884</v>
      </c>
      <c r="V5" s="159">
        <f t="shared" si="1"/>
        <v>7072</v>
      </c>
      <c r="W5" s="159">
        <f>(295*8)*0.2+(V5)</f>
        <v>7544</v>
      </c>
      <c r="X5" s="159">
        <f>(295*8)*0.2+(295*8)</f>
        <v>2832</v>
      </c>
      <c r="Y5" s="158">
        <f>589*8</f>
        <v>4712</v>
      </c>
      <c r="Z5" s="160">
        <f t="shared" ref="Z5:Z8" si="6">X5+Y5</f>
        <v>7544</v>
      </c>
    </row>
    <row r="6" spans="1:26" x14ac:dyDescent="0.2">
      <c r="A6" s="212"/>
      <c r="B6" s="161" t="s">
        <v>20</v>
      </c>
      <c r="C6" s="162"/>
      <c r="D6" s="156">
        <v>15</v>
      </c>
      <c r="E6" s="156">
        <v>30</v>
      </c>
      <c r="F6" s="118">
        <f t="shared" si="2"/>
        <v>45</v>
      </c>
      <c r="H6" s="155" t="s">
        <v>20</v>
      </c>
      <c r="I6" s="162"/>
      <c r="J6" s="156">
        <v>1</v>
      </c>
      <c r="K6" s="156">
        <v>4</v>
      </c>
      <c r="L6" s="118">
        <f t="shared" si="3"/>
        <v>5</v>
      </c>
      <c r="N6" s="155" t="s">
        <v>20</v>
      </c>
      <c r="O6" s="162"/>
      <c r="P6" s="156">
        <f t="shared" ref="P6:Q24" si="7">+D6/J6</f>
        <v>15</v>
      </c>
      <c r="Q6" s="156">
        <f t="shared" si="0"/>
        <v>7.5</v>
      </c>
      <c r="R6" s="118">
        <f t="shared" si="5"/>
        <v>22.5</v>
      </c>
      <c r="T6" s="157">
        <v>0.3</v>
      </c>
      <c r="U6" s="158">
        <f>262+131</f>
        <v>393</v>
      </c>
      <c r="V6" s="159">
        <f t="shared" si="1"/>
        <v>3144</v>
      </c>
      <c r="W6" s="159">
        <f>(131*8)*0.2+(V6)</f>
        <v>3353.6</v>
      </c>
      <c r="X6" s="159">
        <f>(131*8)*0.2+(131*8)</f>
        <v>1257.5999999999999</v>
      </c>
      <c r="Y6" s="158">
        <f>262*8</f>
        <v>2096</v>
      </c>
      <c r="Z6" s="160">
        <f t="shared" si="6"/>
        <v>3353.6</v>
      </c>
    </row>
    <row r="7" spans="1:26" ht="16" thickBot="1" x14ac:dyDescent="0.25">
      <c r="A7" s="214" t="s">
        <v>9</v>
      </c>
      <c r="B7" s="214"/>
      <c r="C7" s="163">
        <f>SUM(C4:C6)</f>
        <v>86</v>
      </c>
      <c r="D7" s="163">
        <f t="shared" ref="D7:F7" si="8">SUM(D4:D6)</f>
        <v>45</v>
      </c>
      <c r="E7" s="163">
        <f t="shared" si="8"/>
        <v>97</v>
      </c>
      <c r="F7" s="163">
        <f t="shared" si="8"/>
        <v>228</v>
      </c>
      <c r="H7" s="164" t="s">
        <v>9</v>
      </c>
      <c r="I7" s="163">
        <f>SUM(I4:I6)</f>
        <v>5</v>
      </c>
      <c r="J7" s="163">
        <f t="shared" ref="J7:L7" si="9">SUM(J4:J6)</f>
        <v>4</v>
      </c>
      <c r="K7" s="163">
        <f t="shared" si="9"/>
        <v>11.962546816479401</v>
      </c>
      <c r="L7" s="163">
        <f t="shared" si="9"/>
        <v>20.962546816479403</v>
      </c>
      <c r="N7" s="164" t="s">
        <v>9</v>
      </c>
      <c r="O7" s="163">
        <f t="shared" si="4"/>
        <v>17.2</v>
      </c>
      <c r="P7" s="163">
        <f t="shared" si="7"/>
        <v>11.25</v>
      </c>
      <c r="Q7" s="163">
        <f t="shared" si="0"/>
        <v>8.1086412022542262</v>
      </c>
      <c r="R7" s="163">
        <f t="shared" ref="R7" si="10">SUM(R4:R6)</f>
        <v>82.476232616940592</v>
      </c>
      <c r="T7" s="165">
        <v>0.4</v>
      </c>
      <c r="U7" s="166">
        <f>148+74</f>
        <v>222</v>
      </c>
      <c r="V7" s="166">
        <f>U7*8</f>
        <v>1776</v>
      </c>
      <c r="W7" s="166">
        <f>(74*8)*0.2+(V7)</f>
        <v>1894.4</v>
      </c>
      <c r="X7" s="166">
        <f>(74*8)*0.2+(74*8)</f>
        <v>710.4</v>
      </c>
      <c r="Y7" s="167">
        <f>148*8</f>
        <v>1184</v>
      </c>
      <c r="Z7" s="168">
        <f t="shared" si="6"/>
        <v>1894.4</v>
      </c>
    </row>
    <row r="8" spans="1:26" x14ac:dyDescent="0.2">
      <c r="A8" s="212" t="s">
        <v>21</v>
      </c>
      <c r="B8" s="169" t="s">
        <v>22</v>
      </c>
      <c r="C8" s="170"/>
      <c r="D8" s="170"/>
      <c r="E8" s="170"/>
      <c r="F8" s="170"/>
      <c r="H8" s="169" t="s">
        <v>22</v>
      </c>
      <c r="I8" s="170"/>
      <c r="J8" s="170"/>
      <c r="K8" s="170"/>
      <c r="L8" s="170"/>
      <c r="N8" s="169" t="s">
        <v>22</v>
      </c>
      <c r="O8" s="170"/>
      <c r="P8" s="170"/>
      <c r="Q8" s="170"/>
      <c r="R8" s="170"/>
      <c r="T8" s="171">
        <v>0.5</v>
      </c>
      <c r="U8" s="172">
        <f>95+48</f>
        <v>143</v>
      </c>
      <c r="V8" s="173">
        <f>U8*8</f>
        <v>1144</v>
      </c>
      <c r="W8" s="173">
        <f>(48*8)*0.2+(V8)</f>
        <v>1220.8</v>
      </c>
      <c r="X8" s="173">
        <f>(48*8)*0.2+(48*8)</f>
        <v>460.8</v>
      </c>
      <c r="Y8" s="172">
        <f>95*8</f>
        <v>760</v>
      </c>
      <c r="Z8" s="174">
        <f t="shared" si="6"/>
        <v>1220.8</v>
      </c>
    </row>
    <row r="9" spans="1:26" ht="27" thickBot="1" x14ac:dyDescent="0.25">
      <c r="A9" s="212"/>
      <c r="B9" s="155" t="s">
        <v>23</v>
      </c>
      <c r="C9" s="118"/>
      <c r="D9" s="156">
        <v>22</v>
      </c>
      <c r="E9" s="156">
        <v>45</v>
      </c>
      <c r="F9" s="118">
        <f>SUM(C9:E9)</f>
        <v>67</v>
      </c>
      <c r="H9" s="155" t="s">
        <v>23</v>
      </c>
      <c r="I9" s="118"/>
      <c r="J9" s="156">
        <v>4</v>
      </c>
      <c r="K9" s="156">
        <v>5</v>
      </c>
      <c r="L9" s="118">
        <f>SUM(I9:K9)</f>
        <v>9</v>
      </c>
      <c r="N9" s="155" t="s">
        <v>23</v>
      </c>
      <c r="O9" s="118"/>
      <c r="P9" s="156">
        <f t="shared" si="7"/>
        <v>5.5</v>
      </c>
      <c r="Q9" s="156">
        <f t="shared" si="0"/>
        <v>9</v>
      </c>
      <c r="R9" s="118">
        <f>SUM(O9:Q9)</f>
        <v>14.5</v>
      </c>
      <c r="T9" s="175">
        <v>0.55000000000000004</v>
      </c>
      <c r="U9" s="176">
        <f>59+30</f>
        <v>89</v>
      </c>
      <c r="V9" s="177">
        <f>U9*8</f>
        <v>712</v>
      </c>
      <c r="W9" s="177">
        <f>(30*8)*0.2+(V9)</f>
        <v>760</v>
      </c>
      <c r="X9" s="177">
        <f>(30*8)*0.2+(30*8)</f>
        <v>288</v>
      </c>
      <c r="Y9" s="176">
        <f>59*8</f>
        <v>472</v>
      </c>
      <c r="Z9" s="178">
        <f>X9+Y9</f>
        <v>760</v>
      </c>
    </row>
    <row r="10" spans="1:26" x14ac:dyDescent="0.2">
      <c r="A10" s="212"/>
      <c r="B10" s="169" t="s">
        <v>24</v>
      </c>
      <c r="C10" s="170"/>
      <c r="D10" s="170"/>
      <c r="E10" s="170"/>
      <c r="F10" s="170"/>
      <c r="H10" s="169" t="s">
        <v>24</v>
      </c>
      <c r="I10" s="170"/>
      <c r="J10" s="170"/>
      <c r="K10" s="170"/>
      <c r="L10" s="170"/>
      <c r="N10" s="169" t="s">
        <v>24</v>
      </c>
      <c r="O10" s="170"/>
      <c r="P10" s="170"/>
      <c r="Q10" s="170"/>
      <c r="R10" s="170"/>
      <c r="T10" s="179">
        <v>0.6</v>
      </c>
      <c r="U10" s="180">
        <f>50+25</f>
        <v>75</v>
      </c>
      <c r="V10" s="181">
        <f>U10*8</f>
        <v>600</v>
      </c>
      <c r="W10" s="181">
        <f>(25*8)*0.2+(V10)</f>
        <v>640</v>
      </c>
      <c r="X10" s="181">
        <f>(25*8)*0.2+(25*8)</f>
        <v>240</v>
      </c>
      <c r="Y10" s="182">
        <f>50*8</f>
        <v>400</v>
      </c>
      <c r="Z10" s="180">
        <f>X10+Y10</f>
        <v>640</v>
      </c>
    </row>
    <row r="11" spans="1:26" x14ac:dyDescent="0.2">
      <c r="A11" s="212"/>
      <c r="B11" s="155" t="s">
        <v>25</v>
      </c>
      <c r="C11" s="118">
        <v>25</v>
      </c>
      <c r="D11" s="162"/>
      <c r="E11" s="156">
        <v>45</v>
      </c>
      <c r="F11" s="118">
        <f>SUM(C11:E11)</f>
        <v>70</v>
      </c>
      <c r="H11" s="155" t="s">
        <v>25</v>
      </c>
      <c r="I11" s="118">
        <v>2</v>
      </c>
      <c r="J11" s="162"/>
      <c r="K11" s="156">
        <v>5</v>
      </c>
      <c r="L11" s="118">
        <f>SUM(I11:K11)</f>
        <v>7</v>
      </c>
      <c r="N11" s="155" t="s">
        <v>25</v>
      </c>
      <c r="O11" s="118">
        <f t="shared" si="4"/>
        <v>12.5</v>
      </c>
      <c r="P11" s="162"/>
      <c r="Q11" s="156">
        <f t="shared" si="0"/>
        <v>9</v>
      </c>
      <c r="R11" s="118">
        <f>SUM(O11:Q11)</f>
        <v>21.5</v>
      </c>
    </row>
    <row r="12" spans="1:26" x14ac:dyDescent="0.2">
      <c r="A12" s="212"/>
      <c r="B12" s="155" t="s">
        <v>26</v>
      </c>
      <c r="C12" s="156">
        <v>37</v>
      </c>
      <c r="D12" s="156">
        <v>35</v>
      </c>
      <c r="E12" s="156">
        <v>90</v>
      </c>
      <c r="F12" s="118">
        <f>SUM(C12:E12)</f>
        <v>162</v>
      </c>
      <c r="H12" s="155" t="s">
        <v>26</v>
      </c>
      <c r="I12" s="156">
        <v>2</v>
      </c>
      <c r="J12" s="156">
        <v>3</v>
      </c>
      <c r="K12" s="156">
        <v>10</v>
      </c>
      <c r="L12" s="118">
        <f>SUM(I12:K12)</f>
        <v>15</v>
      </c>
      <c r="N12" s="155" t="s">
        <v>26</v>
      </c>
      <c r="O12" s="156">
        <f t="shared" si="4"/>
        <v>18.5</v>
      </c>
      <c r="P12" s="156">
        <f t="shared" si="7"/>
        <v>11.666666666666666</v>
      </c>
      <c r="Q12" s="156">
        <f t="shared" si="0"/>
        <v>9</v>
      </c>
      <c r="R12" s="118">
        <f>SUM(O12:Q12)</f>
        <v>39.166666666666664</v>
      </c>
    </row>
    <row r="13" spans="1:26" x14ac:dyDescent="0.2">
      <c r="A13" s="214" t="s">
        <v>9</v>
      </c>
      <c r="B13" s="214"/>
      <c r="C13" s="163">
        <f>SUM(C8:C12)</f>
        <v>62</v>
      </c>
      <c r="D13" s="163">
        <f t="shared" ref="D13:F13" si="11">SUM(D8:D12)</f>
        <v>57</v>
      </c>
      <c r="E13" s="163">
        <f t="shared" si="11"/>
        <v>180</v>
      </c>
      <c r="F13" s="163">
        <f t="shared" si="11"/>
        <v>299</v>
      </c>
      <c r="H13" s="164" t="s">
        <v>9</v>
      </c>
      <c r="I13" s="163">
        <f>SUM(I8:I12)</f>
        <v>4</v>
      </c>
      <c r="J13" s="163">
        <f t="shared" ref="J13:L13" si="12">SUM(J8:J12)</f>
        <v>7</v>
      </c>
      <c r="K13" s="163">
        <f t="shared" si="12"/>
        <v>20</v>
      </c>
      <c r="L13" s="163">
        <f t="shared" si="12"/>
        <v>31</v>
      </c>
      <c r="N13" s="164" t="s">
        <v>9</v>
      </c>
      <c r="O13" s="163">
        <f t="shared" si="4"/>
        <v>15.5</v>
      </c>
      <c r="P13" s="163">
        <f t="shared" si="7"/>
        <v>8.1428571428571423</v>
      </c>
      <c r="Q13" s="163">
        <f t="shared" si="0"/>
        <v>9</v>
      </c>
      <c r="R13" s="163">
        <f t="shared" ref="R13" si="13">SUM(R8:R12)</f>
        <v>75.166666666666657</v>
      </c>
    </row>
    <row r="14" spans="1:26" x14ac:dyDescent="0.2">
      <c r="A14" s="212" t="s">
        <v>27</v>
      </c>
      <c r="B14" s="155" t="s">
        <v>28</v>
      </c>
      <c r="C14" s="156">
        <v>52</v>
      </c>
      <c r="D14" s="162"/>
      <c r="E14" s="156">
        <v>52</v>
      </c>
      <c r="F14" s="118">
        <f>SUM(C14:E14)</f>
        <v>104</v>
      </c>
      <c r="H14" s="155" t="s">
        <v>28</v>
      </c>
      <c r="I14" s="156">
        <v>4</v>
      </c>
      <c r="J14" s="162"/>
      <c r="K14" s="156">
        <v>6</v>
      </c>
      <c r="L14" s="118">
        <f>SUM(I14:K14)</f>
        <v>10</v>
      </c>
      <c r="N14" s="155" t="s">
        <v>28</v>
      </c>
      <c r="O14" s="156">
        <f t="shared" si="4"/>
        <v>13</v>
      </c>
      <c r="P14" s="162"/>
      <c r="Q14" s="156">
        <f t="shared" si="0"/>
        <v>8.6666666666666661</v>
      </c>
      <c r="R14" s="118">
        <f>SUM(O14:Q14)</f>
        <v>21.666666666666664</v>
      </c>
    </row>
    <row r="15" spans="1:26" x14ac:dyDescent="0.2">
      <c r="A15" s="212"/>
      <c r="B15" s="155" t="s">
        <v>29</v>
      </c>
      <c r="C15" s="156">
        <v>45</v>
      </c>
      <c r="D15" s="162"/>
      <c r="E15" s="156">
        <v>26</v>
      </c>
      <c r="F15" s="118">
        <f>SUM(C15:E15)</f>
        <v>71</v>
      </c>
      <c r="H15" s="155" t="s">
        <v>29</v>
      </c>
      <c r="I15" s="156">
        <v>3</v>
      </c>
      <c r="J15" s="162"/>
      <c r="K15" s="156">
        <v>3</v>
      </c>
      <c r="L15" s="118">
        <f>SUM(I15:K15)</f>
        <v>6</v>
      </c>
      <c r="N15" s="155" t="s">
        <v>29</v>
      </c>
      <c r="O15" s="156">
        <f t="shared" si="4"/>
        <v>15</v>
      </c>
      <c r="P15" s="162"/>
      <c r="Q15" s="156">
        <f t="shared" si="0"/>
        <v>8.6666666666666661</v>
      </c>
      <c r="R15" s="118">
        <f>SUM(O15:Q15)</f>
        <v>23.666666666666664</v>
      </c>
    </row>
    <row r="16" spans="1:26" x14ac:dyDescent="0.2">
      <c r="A16" s="212"/>
      <c r="B16" s="155" t="s">
        <v>30</v>
      </c>
      <c r="C16" s="156">
        <v>30</v>
      </c>
      <c r="D16" s="156">
        <v>40</v>
      </c>
      <c r="E16" s="156">
        <v>33</v>
      </c>
      <c r="F16" s="118">
        <f>SUM(C16:E16)</f>
        <v>103</v>
      </c>
      <c r="H16" s="155" t="s">
        <v>30</v>
      </c>
      <c r="I16" s="156">
        <v>2</v>
      </c>
      <c r="J16" s="156">
        <v>3</v>
      </c>
      <c r="K16" s="156">
        <v>5</v>
      </c>
      <c r="L16" s="118">
        <f>SUM(I16:K16)</f>
        <v>10</v>
      </c>
      <c r="N16" s="155" t="s">
        <v>30</v>
      </c>
      <c r="O16" s="156">
        <f t="shared" si="4"/>
        <v>15</v>
      </c>
      <c r="P16" s="156">
        <f t="shared" si="7"/>
        <v>13.333333333333334</v>
      </c>
      <c r="Q16" s="156">
        <f t="shared" si="0"/>
        <v>6.6</v>
      </c>
      <c r="R16" s="118">
        <f>SUM(O16:Q16)</f>
        <v>34.933333333333337</v>
      </c>
    </row>
    <row r="17" spans="1:18" x14ac:dyDescent="0.2">
      <c r="A17" s="212"/>
      <c r="B17" s="169" t="s">
        <v>31</v>
      </c>
      <c r="C17" s="170"/>
      <c r="D17" s="170"/>
      <c r="E17" s="170"/>
      <c r="F17" s="170"/>
      <c r="H17" s="169" t="s">
        <v>31</v>
      </c>
      <c r="I17" s="170"/>
      <c r="J17" s="170"/>
      <c r="K17" s="170"/>
      <c r="L17" s="170"/>
      <c r="N17" s="169" t="s">
        <v>31</v>
      </c>
      <c r="O17" s="170"/>
      <c r="P17" s="170"/>
      <c r="Q17" s="170"/>
      <c r="R17" s="170"/>
    </row>
    <row r="18" spans="1:18" x14ac:dyDescent="0.2">
      <c r="A18" s="214" t="s">
        <v>9</v>
      </c>
      <c r="B18" s="214"/>
      <c r="C18" s="163">
        <f>SUM(C14:C17)</f>
        <v>127</v>
      </c>
      <c r="D18" s="163">
        <f t="shared" ref="D18:F18" si="14">SUM(D14:D17)</f>
        <v>40</v>
      </c>
      <c r="E18" s="163">
        <f t="shared" si="14"/>
        <v>111</v>
      </c>
      <c r="F18" s="163">
        <f t="shared" si="14"/>
        <v>278</v>
      </c>
      <c r="H18" s="164" t="s">
        <v>9</v>
      </c>
      <c r="I18" s="163">
        <f>SUM(I14:I17)</f>
        <v>9</v>
      </c>
      <c r="J18" s="163">
        <f t="shared" ref="J18:L18" si="15">SUM(J14:J17)</f>
        <v>3</v>
      </c>
      <c r="K18" s="163">
        <f t="shared" si="15"/>
        <v>14</v>
      </c>
      <c r="L18" s="163">
        <f t="shared" si="15"/>
        <v>26</v>
      </c>
      <c r="N18" s="164" t="s">
        <v>9</v>
      </c>
      <c r="O18" s="163">
        <f t="shared" si="4"/>
        <v>14.111111111111111</v>
      </c>
      <c r="P18" s="163">
        <f t="shared" si="7"/>
        <v>13.333333333333334</v>
      </c>
      <c r="Q18" s="163">
        <f t="shared" si="0"/>
        <v>7.9285714285714288</v>
      </c>
      <c r="R18" s="163">
        <f t="shared" ref="R18" si="16">SUM(R14:R17)</f>
        <v>80.266666666666666</v>
      </c>
    </row>
    <row r="19" spans="1:18" ht="26" x14ac:dyDescent="0.2">
      <c r="A19" s="212" t="s">
        <v>32</v>
      </c>
      <c r="B19" s="155" t="s">
        <v>33</v>
      </c>
      <c r="C19" s="156">
        <v>164</v>
      </c>
      <c r="D19" s="156">
        <v>67</v>
      </c>
      <c r="E19" s="156">
        <v>85</v>
      </c>
      <c r="F19" s="118">
        <f>SUM(C19:E19)</f>
        <v>316</v>
      </c>
      <c r="H19" s="155" t="s">
        <v>33</v>
      </c>
      <c r="I19" s="156">
        <v>9</v>
      </c>
      <c r="J19" s="156">
        <v>8</v>
      </c>
      <c r="K19" s="156">
        <v>10</v>
      </c>
      <c r="L19" s="118">
        <f>SUM(I19:K19)</f>
        <v>27</v>
      </c>
      <c r="N19" s="155" t="s">
        <v>33</v>
      </c>
      <c r="O19" s="156">
        <f t="shared" si="4"/>
        <v>18.222222222222221</v>
      </c>
      <c r="P19" s="156">
        <f t="shared" si="7"/>
        <v>8.375</v>
      </c>
      <c r="Q19" s="156">
        <f t="shared" si="0"/>
        <v>8.5</v>
      </c>
      <c r="R19" s="118">
        <f>SUM(O19:Q19)</f>
        <v>35.097222222222221</v>
      </c>
    </row>
    <row r="20" spans="1:18" x14ac:dyDescent="0.2">
      <c r="A20" s="212"/>
      <c r="B20" s="169" t="s">
        <v>34</v>
      </c>
      <c r="C20" s="170"/>
      <c r="D20" s="170"/>
      <c r="E20" s="170"/>
      <c r="F20" s="170"/>
      <c r="H20" s="169" t="s">
        <v>34</v>
      </c>
      <c r="I20" s="170"/>
      <c r="J20" s="170"/>
      <c r="K20" s="170"/>
      <c r="L20" s="170"/>
      <c r="N20" s="169" t="s">
        <v>34</v>
      </c>
      <c r="O20" s="170"/>
      <c r="P20" s="170"/>
      <c r="Q20" s="170"/>
      <c r="R20" s="170"/>
    </row>
    <row r="21" spans="1:18" x14ac:dyDescent="0.2">
      <c r="A21" s="212"/>
      <c r="B21" s="161" t="s">
        <v>35</v>
      </c>
      <c r="C21" s="156">
        <v>22</v>
      </c>
      <c r="D21" s="156">
        <v>22</v>
      </c>
      <c r="E21" s="162"/>
      <c r="F21" s="118">
        <f>SUM(C21:E21)</f>
        <v>44</v>
      </c>
      <c r="H21" s="155" t="s">
        <v>35</v>
      </c>
      <c r="I21" s="156">
        <v>2</v>
      </c>
      <c r="J21" s="156">
        <v>2</v>
      </c>
      <c r="K21" s="162"/>
      <c r="L21" s="118">
        <f>SUM(I21:K21)</f>
        <v>4</v>
      </c>
      <c r="N21" s="155" t="s">
        <v>35</v>
      </c>
      <c r="O21" s="156">
        <f t="shared" si="4"/>
        <v>11</v>
      </c>
      <c r="P21" s="156">
        <f t="shared" si="7"/>
        <v>11</v>
      </c>
      <c r="Q21" s="162"/>
      <c r="R21" s="118">
        <f>SUM(O21:Q21)</f>
        <v>22</v>
      </c>
    </row>
    <row r="22" spans="1:18" ht="26" x14ac:dyDescent="0.2">
      <c r="A22" s="212"/>
      <c r="B22" s="161" t="s">
        <v>36</v>
      </c>
      <c r="C22" s="162"/>
      <c r="D22" s="156">
        <v>22.2</v>
      </c>
      <c r="E22" s="156">
        <v>25</v>
      </c>
      <c r="F22" s="118">
        <f>SUM(C22:E22)</f>
        <v>47.2</v>
      </c>
      <c r="H22" s="155" t="s">
        <v>36</v>
      </c>
      <c r="I22" s="162"/>
      <c r="J22" s="156">
        <v>3</v>
      </c>
      <c r="K22" s="156">
        <v>2</v>
      </c>
      <c r="L22" s="118">
        <f>SUM(I22:K22)</f>
        <v>5</v>
      </c>
      <c r="N22" s="155" t="s">
        <v>36</v>
      </c>
      <c r="O22" s="162"/>
      <c r="P22" s="156">
        <f t="shared" si="7"/>
        <v>7.3999999999999995</v>
      </c>
      <c r="Q22" s="156">
        <f t="shared" si="7"/>
        <v>12.5</v>
      </c>
      <c r="R22" s="118">
        <f>SUM(O22:Q22)</f>
        <v>19.899999999999999</v>
      </c>
    </row>
    <row r="23" spans="1:18" x14ac:dyDescent="0.2">
      <c r="A23" s="213" t="s">
        <v>9</v>
      </c>
      <c r="B23" s="213"/>
      <c r="C23" s="163">
        <f>SUM(C19:C22)</f>
        <v>186</v>
      </c>
      <c r="D23" s="163">
        <f t="shared" ref="D23:F23" si="17">SUM(D19:D22)</f>
        <v>111.2</v>
      </c>
      <c r="E23" s="163">
        <f t="shared" si="17"/>
        <v>110</v>
      </c>
      <c r="F23" s="163">
        <f t="shared" si="17"/>
        <v>407.2</v>
      </c>
      <c r="H23" s="164" t="s">
        <v>9</v>
      </c>
      <c r="I23" s="163">
        <f>SUM(I19:I22)</f>
        <v>11</v>
      </c>
      <c r="J23" s="163">
        <f t="shared" ref="J23:L23" si="18">SUM(J19:J22)</f>
        <v>13</v>
      </c>
      <c r="K23" s="163">
        <f t="shared" si="18"/>
        <v>12</v>
      </c>
      <c r="L23" s="163">
        <f t="shared" si="18"/>
        <v>36</v>
      </c>
      <c r="N23" s="164" t="s">
        <v>9</v>
      </c>
      <c r="O23" s="163">
        <f t="shared" si="4"/>
        <v>16.90909090909091</v>
      </c>
      <c r="P23" s="163">
        <f t="shared" si="7"/>
        <v>8.5538461538461537</v>
      </c>
      <c r="Q23" s="163">
        <f t="shared" si="7"/>
        <v>9.1666666666666661</v>
      </c>
      <c r="R23" s="163">
        <f t="shared" ref="R23" si="19">SUM(R19:R22)</f>
        <v>76.99722222222222</v>
      </c>
    </row>
    <row r="24" spans="1:18" ht="16" x14ac:dyDescent="0.2">
      <c r="A24" s="213" t="s">
        <v>37</v>
      </c>
      <c r="B24" s="213"/>
      <c r="C24" s="163">
        <f>+C23+C18+C13+C7</f>
        <v>461</v>
      </c>
      <c r="D24" s="163">
        <f t="shared" ref="D24:F24" si="20">+D23+D18+D13+D7</f>
        <v>253.2</v>
      </c>
      <c r="E24" s="163">
        <f t="shared" si="20"/>
        <v>498</v>
      </c>
      <c r="F24" s="183">
        <f t="shared" si="20"/>
        <v>1212.2</v>
      </c>
      <c r="H24" s="184" t="s">
        <v>38</v>
      </c>
      <c r="I24" s="163">
        <f t="shared" ref="I24:K24" si="21">I7+I13+I18+I23</f>
        <v>29</v>
      </c>
      <c r="J24" s="163">
        <f t="shared" si="21"/>
        <v>27</v>
      </c>
      <c r="K24" s="163">
        <f t="shared" si="21"/>
        <v>57.962546816479403</v>
      </c>
      <c r="L24" s="183">
        <f t="shared" ref="L24" si="22">+L23+L18+L13+L7</f>
        <v>113.9625468164794</v>
      </c>
      <c r="N24" s="184" t="s">
        <v>38</v>
      </c>
      <c r="O24" s="163">
        <f t="shared" si="4"/>
        <v>15.896551724137931</v>
      </c>
      <c r="P24" s="163">
        <f t="shared" si="7"/>
        <v>9.3777777777777782</v>
      </c>
      <c r="Q24" s="163">
        <f t="shared" si="7"/>
        <v>8.591754975445852</v>
      </c>
      <c r="R24" s="183">
        <f t="shared" ref="R24" si="23">+R23+R18+R13+R7</f>
        <v>314.90678817249614</v>
      </c>
    </row>
  </sheetData>
  <mergeCells count="15">
    <mergeCell ref="O2:R2"/>
    <mergeCell ref="A2:A3"/>
    <mergeCell ref="B2:B3"/>
    <mergeCell ref="H2:H3"/>
    <mergeCell ref="I2:L2"/>
    <mergeCell ref="N2:N3"/>
    <mergeCell ref="A19:A22"/>
    <mergeCell ref="A23:B23"/>
    <mergeCell ref="A24:B24"/>
    <mergeCell ref="A4:A6"/>
    <mergeCell ref="A7:B7"/>
    <mergeCell ref="A8:A12"/>
    <mergeCell ref="A13:B13"/>
    <mergeCell ref="A14:A17"/>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V145"/>
  <sheetViews>
    <sheetView tabSelected="1" zoomScale="80" zoomScaleNormal="80" workbookViewId="0">
      <pane xSplit="7" ySplit="1" topLeftCell="H12" activePane="bottomRight" state="frozen"/>
      <selection pane="topRight" activeCell="G1" sqref="G1"/>
      <selection pane="bottomLeft" activeCell="A2" sqref="A2"/>
      <selection pane="bottomRight" activeCell="O146" sqref="O146"/>
    </sheetView>
    <sheetView workbookViewId="1"/>
  </sheetViews>
  <sheetFormatPr baseColWidth="10" defaultColWidth="11.5" defaultRowHeight="65" customHeight="1" x14ac:dyDescent="0.2"/>
  <cols>
    <col min="1" max="1" width="9.1640625" bestFit="1" customWidth="1"/>
    <col min="2" max="2" width="17.5" bestFit="1" customWidth="1"/>
    <col min="3" max="3" width="15.5" bestFit="1" customWidth="1"/>
    <col min="4" max="4" width="15.5" customWidth="1"/>
    <col min="5" max="5" width="15.83203125" style="40" bestFit="1" customWidth="1"/>
    <col min="6" max="6" width="10.5" bestFit="1" customWidth="1"/>
    <col min="7" max="7" width="32.5" customWidth="1"/>
    <col min="8" max="8" width="15.1640625" customWidth="1"/>
    <col min="9" max="9" width="11" bestFit="1" customWidth="1"/>
    <col min="10" max="10" width="14.5" customWidth="1"/>
    <col min="11" max="11" width="11" bestFit="1" customWidth="1"/>
    <col min="12" max="12" width="13.5" customWidth="1"/>
    <col min="13" max="13" width="11" bestFit="1" customWidth="1"/>
    <col min="14" max="14" width="13.5" bestFit="1" customWidth="1"/>
    <col min="15" max="15" width="17.5" bestFit="1" customWidth="1"/>
    <col min="16" max="16" width="47.5" customWidth="1"/>
    <col min="17" max="17" width="12.5" bestFit="1" customWidth="1"/>
    <col min="18" max="18" width="16.5" bestFit="1" customWidth="1"/>
    <col min="19" max="19" width="15.1640625" bestFit="1" customWidth="1"/>
    <col min="20" max="20" width="23" bestFit="1" customWidth="1"/>
    <col min="21" max="21" width="8.5" bestFit="1" customWidth="1"/>
    <col min="22" max="22" width="12.5" bestFit="1" customWidth="1"/>
    <col min="23" max="23" width="13.83203125" bestFit="1" customWidth="1"/>
    <col min="24" max="24" width="16.1640625" bestFit="1" customWidth="1"/>
    <col min="25" max="25" width="10.83203125" bestFit="1" customWidth="1"/>
    <col min="26" max="26" width="15.83203125" bestFit="1" customWidth="1"/>
    <col min="27" max="27" width="10.5" bestFit="1" customWidth="1"/>
    <col min="28" max="28" width="23.1640625" customWidth="1"/>
    <col min="29" max="29" width="28.5" customWidth="1"/>
    <col min="30" max="30" width="20.5" bestFit="1" customWidth="1"/>
    <col min="31" max="31" width="18.5" bestFit="1" customWidth="1"/>
    <col min="32" max="32" width="20.5" customWidth="1"/>
    <col min="33" max="33" width="18.5" bestFit="1" customWidth="1"/>
    <col min="34" max="34" width="46.5" customWidth="1"/>
    <col min="35" max="35" width="41.5" customWidth="1"/>
    <col min="36" max="36" width="37.5" customWidth="1"/>
    <col min="37" max="37" width="28.5" customWidth="1"/>
    <col min="38" max="38" width="39.33203125" customWidth="1"/>
    <col min="39" max="39" width="44.33203125" customWidth="1"/>
    <col min="40" max="40" width="9.1640625" bestFit="1" customWidth="1"/>
    <col min="41" max="41" width="7.5" bestFit="1" customWidth="1"/>
    <col min="42" max="42" width="6.5" bestFit="1" customWidth="1"/>
    <col min="43" max="43" width="21" customWidth="1"/>
    <col min="44" max="44" width="19.5" bestFit="1" customWidth="1"/>
    <col min="45" max="45" width="87.5" bestFit="1" customWidth="1"/>
    <col min="46" max="46" width="51.5" customWidth="1"/>
    <col min="47" max="47" width="41.5" customWidth="1"/>
    <col min="48" max="48" width="17.1640625" customWidth="1"/>
  </cols>
  <sheetData>
    <row r="1" spans="1:48" ht="65" customHeight="1" x14ac:dyDescent="0.2">
      <c r="A1" s="88" t="s">
        <v>39</v>
      </c>
      <c r="B1" s="88" t="s">
        <v>40</v>
      </c>
      <c r="C1" s="88" t="s">
        <v>41</v>
      </c>
      <c r="D1" s="88" t="s">
        <v>42</v>
      </c>
      <c r="E1" s="88" t="s">
        <v>43</v>
      </c>
      <c r="F1" s="88" t="s">
        <v>0</v>
      </c>
      <c r="G1" s="88" t="s">
        <v>1</v>
      </c>
      <c r="H1" s="88" t="s">
        <v>44</v>
      </c>
      <c r="I1" s="88" t="s">
        <v>45</v>
      </c>
      <c r="J1" s="88" t="s">
        <v>46</v>
      </c>
      <c r="K1" s="88" t="s">
        <v>47</v>
      </c>
      <c r="L1" s="88" t="s">
        <v>48</v>
      </c>
      <c r="M1" s="88" t="s">
        <v>49</v>
      </c>
      <c r="N1" s="88" t="s">
        <v>50</v>
      </c>
      <c r="O1" s="88" t="s">
        <v>51</v>
      </c>
      <c r="P1" s="88" t="s">
        <v>52</v>
      </c>
      <c r="Q1" s="88" t="s">
        <v>53</v>
      </c>
      <c r="R1" s="88" t="s">
        <v>54</v>
      </c>
      <c r="S1" s="88" t="s">
        <v>55</v>
      </c>
      <c r="T1" s="88" t="s">
        <v>56</v>
      </c>
      <c r="U1" s="88" t="s">
        <v>57</v>
      </c>
      <c r="V1" s="88" t="s">
        <v>58</v>
      </c>
      <c r="W1" s="88" t="s">
        <v>59</v>
      </c>
      <c r="X1" s="88" t="s">
        <v>60</v>
      </c>
      <c r="Y1" s="88" t="s">
        <v>61</v>
      </c>
      <c r="Z1" s="88" t="s">
        <v>62</v>
      </c>
      <c r="AA1" s="88" t="s">
        <v>63</v>
      </c>
      <c r="AB1" s="88" t="s">
        <v>64</v>
      </c>
      <c r="AC1" s="56" t="s">
        <v>65</v>
      </c>
      <c r="AD1" s="88" t="s">
        <v>66</v>
      </c>
      <c r="AE1" s="88" t="s">
        <v>67</v>
      </c>
      <c r="AF1" s="89" t="s">
        <v>68</v>
      </c>
      <c r="AG1" s="88" t="s">
        <v>69</v>
      </c>
      <c r="AH1" s="88" t="s">
        <v>70</v>
      </c>
      <c r="AI1" s="88" t="s">
        <v>71</v>
      </c>
      <c r="AJ1" s="88" t="s">
        <v>72</v>
      </c>
      <c r="AK1" s="88" t="s">
        <v>73</v>
      </c>
      <c r="AL1" s="88" t="s">
        <v>74</v>
      </c>
      <c r="AM1" s="88" t="s">
        <v>75</v>
      </c>
      <c r="AN1" s="88" t="s">
        <v>76</v>
      </c>
      <c r="AO1" s="88" t="s">
        <v>77</v>
      </c>
      <c r="AP1" s="88" t="s">
        <v>78</v>
      </c>
      <c r="AQ1" s="88" t="s">
        <v>79</v>
      </c>
      <c r="AR1" s="88" t="s">
        <v>80</v>
      </c>
      <c r="AS1" s="88" t="s">
        <v>81</v>
      </c>
      <c r="AT1" s="90" t="s">
        <v>82</v>
      </c>
      <c r="AU1" s="91" t="s">
        <v>83</v>
      </c>
      <c r="AV1" s="91" t="s">
        <v>84</v>
      </c>
    </row>
    <row r="2" spans="1:48" ht="65" hidden="1" customHeight="1" x14ac:dyDescent="0.2">
      <c r="A2" s="10" t="s">
        <v>85</v>
      </c>
      <c r="B2" s="7" t="s">
        <v>86</v>
      </c>
      <c r="C2" s="119" t="s">
        <v>87</v>
      </c>
      <c r="D2" s="119" t="s">
        <v>88</v>
      </c>
      <c r="E2" s="11">
        <v>1</v>
      </c>
      <c r="F2" s="10" t="s">
        <v>17</v>
      </c>
      <c r="G2" s="10" t="s">
        <v>18</v>
      </c>
      <c r="H2" s="11">
        <v>1</v>
      </c>
      <c r="I2" s="11">
        <v>18029</v>
      </c>
      <c r="J2" s="11" t="str">
        <f>+VLOOKUP(I2,'[1]Tabla Municipios'!$C$2:$D$1152,2,FALSE)</f>
        <v>ALBANIA</v>
      </c>
      <c r="K2" s="11"/>
      <c r="L2" s="11"/>
      <c r="M2" s="11"/>
      <c r="N2" s="11"/>
      <c r="O2" s="10">
        <v>6</v>
      </c>
      <c r="P2" s="10" t="s">
        <v>89</v>
      </c>
      <c r="Q2" s="10">
        <v>2</v>
      </c>
      <c r="R2" s="10" t="s">
        <v>90</v>
      </c>
      <c r="S2" s="10" t="s">
        <v>91</v>
      </c>
      <c r="T2" s="11">
        <v>70</v>
      </c>
      <c r="U2" s="10" t="s">
        <v>92</v>
      </c>
      <c r="V2" s="11">
        <v>1</v>
      </c>
      <c r="W2" s="10" t="s">
        <v>93</v>
      </c>
      <c r="X2" s="10" t="s">
        <v>94</v>
      </c>
      <c r="Y2" s="10" t="s">
        <v>95</v>
      </c>
      <c r="Z2" s="10"/>
      <c r="AA2" s="10"/>
      <c r="AB2" s="10" t="s">
        <v>96</v>
      </c>
      <c r="AC2" s="10" t="s">
        <v>97</v>
      </c>
      <c r="AD2" s="10">
        <v>70</v>
      </c>
      <c r="AE2" s="10" t="s">
        <v>98</v>
      </c>
      <c r="AF2" s="10" t="s">
        <v>99</v>
      </c>
      <c r="AG2" s="10" t="s">
        <v>100</v>
      </c>
      <c r="AH2" s="10" t="s">
        <v>101</v>
      </c>
      <c r="AI2" s="10" t="s">
        <v>102</v>
      </c>
      <c r="AJ2" s="10" t="s">
        <v>103</v>
      </c>
      <c r="AK2" s="10" t="s">
        <v>104</v>
      </c>
      <c r="AL2" s="10" t="s">
        <v>105</v>
      </c>
      <c r="AM2" s="10" t="s">
        <v>106</v>
      </c>
      <c r="AN2" s="10">
        <v>5</v>
      </c>
      <c r="AO2" s="10">
        <v>3</v>
      </c>
      <c r="AP2" s="10">
        <v>3</v>
      </c>
      <c r="AQ2" s="10"/>
      <c r="AR2" s="42" t="s">
        <v>107</v>
      </c>
      <c r="AS2" s="75"/>
      <c r="AT2" s="69" t="s">
        <v>108</v>
      </c>
      <c r="AU2" s="75"/>
      <c r="AV2" s="75"/>
    </row>
    <row r="3" spans="1:48" ht="65" hidden="1" customHeight="1" x14ac:dyDescent="0.2">
      <c r="A3" s="17" t="s">
        <v>109</v>
      </c>
      <c r="B3" s="7" t="s">
        <v>86</v>
      </c>
      <c r="C3" s="119" t="s">
        <v>110</v>
      </c>
      <c r="D3" s="119" t="s">
        <v>88</v>
      </c>
      <c r="E3" s="15"/>
      <c r="F3" s="14" t="s">
        <v>17</v>
      </c>
      <c r="G3" s="14" t="s">
        <v>18</v>
      </c>
      <c r="H3" s="14">
        <v>1</v>
      </c>
      <c r="I3" s="11">
        <v>41020</v>
      </c>
      <c r="J3" s="14" t="s">
        <v>111</v>
      </c>
      <c r="K3" s="14"/>
      <c r="L3" s="14"/>
      <c r="M3" s="14"/>
      <c r="N3" s="14"/>
      <c r="O3" s="14" t="s">
        <v>113</v>
      </c>
      <c r="P3" s="16" t="s">
        <v>114</v>
      </c>
      <c r="Q3" s="14" t="s">
        <v>115</v>
      </c>
      <c r="R3" s="14" t="s">
        <v>115</v>
      </c>
      <c r="S3" s="14" t="s">
        <v>115</v>
      </c>
      <c r="T3" s="14">
        <v>97</v>
      </c>
      <c r="U3" s="14" t="s">
        <v>115</v>
      </c>
      <c r="V3" s="14" t="s">
        <v>115</v>
      </c>
      <c r="W3" s="14" t="s">
        <v>116</v>
      </c>
      <c r="X3" s="14" t="s">
        <v>117</v>
      </c>
      <c r="Y3" s="14"/>
      <c r="Z3" s="17"/>
      <c r="AA3" s="17"/>
      <c r="AB3" s="17"/>
      <c r="AC3" s="17"/>
      <c r="AD3" s="14">
        <v>97</v>
      </c>
      <c r="AE3" s="14" t="s">
        <v>111</v>
      </c>
      <c r="AF3" s="14" t="s">
        <v>118</v>
      </c>
      <c r="AG3" s="14" t="s">
        <v>119</v>
      </c>
      <c r="AH3" s="14" t="s">
        <v>120</v>
      </c>
      <c r="AI3" s="14" t="s">
        <v>121</v>
      </c>
      <c r="AJ3" s="14" t="s">
        <v>122</v>
      </c>
      <c r="AK3" s="14" t="s">
        <v>123</v>
      </c>
      <c r="AL3" s="14" t="s">
        <v>124</v>
      </c>
      <c r="AM3" s="14" t="s">
        <v>125</v>
      </c>
      <c r="AN3" s="14">
        <v>5</v>
      </c>
      <c r="AO3" s="14">
        <v>3</v>
      </c>
      <c r="AP3" s="14">
        <v>3</v>
      </c>
      <c r="AQ3" s="14" t="s">
        <v>126</v>
      </c>
      <c r="AR3" s="44" t="s">
        <v>107</v>
      </c>
      <c r="AS3" s="45"/>
      <c r="AT3" s="46" t="s">
        <v>127</v>
      </c>
      <c r="AU3" s="75"/>
      <c r="AV3" s="75"/>
    </row>
    <row r="4" spans="1:48" ht="65" hidden="1" customHeight="1" x14ac:dyDescent="0.2">
      <c r="A4" s="19" t="s">
        <v>85</v>
      </c>
      <c r="B4" s="7" t="s">
        <v>86</v>
      </c>
      <c r="C4" s="83" t="s">
        <v>128</v>
      </c>
      <c r="D4" s="83" t="s">
        <v>88</v>
      </c>
      <c r="E4" s="15"/>
      <c r="F4" s="19" t="s">
        <v>17</v>
      </c>
      <c r="G4" s="14" t="s">
        <v>18</v>
      </c>
      <c r="H4" s="19">
        <v>1</v>
      </c>
      <c r="I4" s="11">
        <v>41020</v>
      </c>
      <c r="J4" s="19" t="s">
        <v>111</v>
      </c>
      <c r="K4" s="19"/>
      <c r="L4" s="19"/>
      <c r="M4" s="19"/>
      <c r="N4" s="19"/>
      <c r="O4" s="19" t="s">
        <v>129</v>
      </c>
      <c r="P4" s="20" t="s">
        <v>130</v>
      </c>
      <c r="Q4" s="19"/>
      <c r="R4" s="19"/>
      <c r="S4" s="19"/>
      <c r="T4" s="19">
        <v>100</v>
      </c>
      <c r="U4" s="19"/>
      <c r="V4" s="19"/>
      <c r="W4" s="14" t="s">
        <v>131</v>
      </c>
      <c r="X4" s="14" t="s">
        <v>132</v>
      </c>
      <c r="Y4" s="15"/>
      <c r="Z4" s="15"/>
      <c r="AA4" s="15"/>
      <c r="AB4" s="15"/>
      <c r="AC4" s="15"/>
      <c r="AD4" s="15">
        <v>100</v>
      </c>
      <c r="AE4" s="15" t="s">
        <v>111</v>
      </c>
      <c r="AF4" s="15" t="s">
        <v>133</v>
      </c>
      <c r="AG4" s="15" t="s">
        <v>134</v>
      </c>
      <c r="AH4" s="15" t="s">
        <v>135</v>
      </c>
      <c r="AI4" s="15" t="s">
        <v>136</v>
      </c>
      <c r="AJ4" s="15" t="s">
        <v>137</v>
      </c>
      <c r="AK4" s="15" t="s">
        <v>138</v>
      </c>
      <c r="AL4" s="15" t="s">
        <v>139</v>
      </c>
      <c r="AM4" s="15" t="s">
        <v>140</v>
      </c>
      <c r="AN4" s="14">
        <v>5</v>
      </c>
      <c r="AO4" s="14">
        <v>3</v>
      </c>
      <c r="AP4" s="14">
        <v>3</v>
      </c>
      <c r="AQ4" s="14" t="s">
        <v>141</v>
      </c>
      <c r="AR4" s="44" t="s">
        <v>142</v>
      </c>
      <c r="AS4" s="49"/>
      <c r="AT4" s="46" t="s">
        <v>127</v>
      </c>
      <c r="AU4" s="75"/>
      <c r="AV4" s="75"/>
    </row>
    <row r="5" spans="1:48" ht="65" hidden="1" customHeight="1" x14ac:dyDescent="0.2">
      <c r="A5" s="19" t="s">
        <v>85</v>
      </c>
      <c r="B5" s="7" t="s">
        <v>86</v>
      </c>
      <c r="C5" s="83" t="s">
        <v>143</v>
      </c>
      <c r="D5" s="83" t="s">
        <v>88</v>
      </c>
      <c r="E5" s="15"/>
      <c r="F5" s="19" t="s">
        <v>17</v>
      </c>
      <c r="G5" s="14" t="s">
        <v>18</v>
      </c>
      <c r="H5" s="19">
        <v>1</v>
      </c>
      <c r="I5" s="11">
        <v>41020</v>
      </c>
      <c r="J5" s="19" t="s">
        <v>111</v>
      </c>
      <c r="K5" s="19"/>
      <c r="L5" s="19" t="s">
        <v>145</v>
      </c>
      <c r="M5" s="19"/>
      <c r="N5" s="19"/>
      <c r="O5" s="19" t="s">
        <v>146</v>
      </c>
      <c r="P5" s="20" t="s">
        <v>147</v>
      </c>
      <c r="Q5" s="19"/>
      <c r="R5" s="19"/>
      <c r="S5" s="19"/>
      <c r="T5" s="19"/>
      <c r="U5" s="19"/>
      <c r="V5" s="19"/>
      <c r="W5" s="14" t="s">
        <v>148</v>
      </c>
      <c r="X5" s="14" t="s">
        <v>149</v>
      </c>
      <c r="Y5" s="19"/>
      <c r="Z5" s="15"/>
      <c r="AA5" s="15"/>
      <c r="AB5" s="15"/>
      <c r="AC5" s="15"/>
      <c r="AD5" s="15">
        <v>100</v>
      </c>
      <c r="AE5" s="15" t="s">
        <v>111</v>
      </c>
      <c r="AF5" s="15" t="s">
        <v>150</v>
      </c>
      <c r="AG5" s="15" t="s">
        <v>151</v>
      </c>
      <c r="AH5" s="15" t="s">
        <v>152</v>
      </c>
      <c r="AI5" s="15" t="s">
        <v>153</v>
      </c>
      <c r="AJ5" s="15" t="s">
        <v>154</v>
      </c>
      <c r="AK5" s="15" t="s">
        <v>155</v>
      </c>
      <c r="AL5" s="15" t="s">
        <v>156</v>
      </c>
      <c r="AM5" s="15" t="s">
        <v>157</v>
      </c>
      <c r="AN5" s="14">
        <v>5</v>
      </c>
      <c r="AO5" s="14">
        <v>3</v>
      </c>
      <c r="AP5" s="14">
        <v>3</v>
      </c>
      <c r="AQ5" s="14" t="s">
        <v>158</v>
      </c>
      <c r="AR5" s="44" t="s">
        <v>142</v>
      </c>
      <c r="AS5" s="49"/>
      <c r="AT5" s="46" t="s">
        <v>127</v>
      </c>
      <c r="AU5" s="75"/>
      <c r="AV5" s="75"/>
    </row>
    <row r="6" spans="1:48" ht="65" hidden="1" customHeight="1" x14ac:dyDescent="0.2">
      <c r="A6" s="10" t="s">
        <v>85</v>
      </c>
      <c r="B6" s="7" t="s">
        <v>86</v>
      </c>
      <c r="C6" s="119" t="s">
        <v>159</v>
      </c>
      <c r="D6" s="119" t="s">
        <v>88</v>
      </c>
      <c r="E6" s="11">
        <v>1</v>
      </c>
      <c r="F6" s="10" t="s">
        <v>17</v>
      </c>
      <c r="G6" s="10" t="s">
        <v>18</v>
      </c>
      <c r="H6" s="11">
        <v>1</v>
      </c>
      <c r="I6" s="11">
        <v>41020</v>
      </c>
      <c r="J6" s="11" t="str">
        <f>+VLOOKUP(I6,'[1]Tabla Municipios'!$C$2:$D$1152,2,FALSE)</f>
        <v>ALGECIRAS</v>
      </c>
      <c r="K6" s="11"/>
      <c r="L6" s="11"/>
      <c r="M6" s="11"/>
      <c r="N6" s="11"/>
      <c r="O6" s="10">
        <v>0</v>
      </c>
      <c r="P6" s="10" t="s">
        <v>160</v>
      </c>
      <c r="Q6" s="10">
        <v>2</v>
      </c>
      <c r="R6" s="10" t="s">
        <v>90</v>
      </c>
      <c r="S6" s="10" t="s">
        <v>112</v>
      </c>
      <c r="T6" s="11">
        <v>197</v>
      </c>
      <c r="U6" s="10" t="s">
        <v>92</v>
      </c>
      <c r="V6" s="11">
        <v>1</v>
      </c>
      <c r="W6" s="10" t="s">
        <v>161</v>
      </c>
      <c r="X6" s="10" t="s">
        <v>162</v>
      </c>
      <c r="Y6" s="10" t="s">
        <v>163</v>
      </c>
      <c r="Z6" s="10"/>
      <c r="AA6" s="10"/>
      <c r="AB6" s="10" t="s">
        <v>164</v>
      </c>
      <c r="AC6" s="10" t="s">
        <v>165</v>
      </c>
      <c r="AD6" s="53" t="s">
        <v>166</v>
      </c>
      <c r="AE6" s="53" t="s">
        <v>111</v>
      </c>
      <c r="AF6" s="53" t="s">
        <v>167</v>
      </c>
      <c r="AG6" s="53" t="s">
        <v>168</v>
      </c>
      <c r="AH6" s="53" t="s">
        <v>169</v>
      </c>
      <c r="AI6" s="53" t="s">
        <v>170</v>
      </c>
      <c r="AJ6" s="53" t="s">
        <v>171</v>
      </c>
      <c r="AK6" s="53" t="s">
        <v>172</v>
      </c>
      <c r="AL6" s="10" t="s">
        <v>173</v>
      </c>
      <c r="AM6" s="53" t="s">
        <v>174</v>
      </c>
      <c r="AN6" s="53" t="s">
        <v>175</v>
      </c>
      <c r="AO6" s="53" t="s">
        <v>176</v>
      </c>
      <c r="AP6" s="53" t="s">
        <v>176</v>
      </c>
      <c r="AQ6" s="53" t="s">
        <v>177</v>
      </c>
      <c r="AR6" s="51" t="s">
        <v>107</v>
      </c>
      <c r="AS6" s="75"/>
      <c r="AT6" s="69" t="s">
        <v>178</v>
      </c>
      <c r="AU6" s="75"/>
      <c r="AV6" s="75"/>
    </row>
    <row r="7" spans="1:48" ht="65" hidden="1" customHeight="1" x14ac:dyDescent="0.2">
      <c r="A7" s="12" t="s">
        <v>109</v>
      </c>
      <c r="B7" s="7" t="s">
        <v>86</v>
      </c>
      <c r="C7" s="119" t="s">
        <v>179</v>
      </c>
      <c r="D7" s="119" t="s">
        <v>88</v>
      </c>
      <c r="E7" s="1">
        <v>0</v>
      </c>
      <c r="F7" s="12" t="s">
        <v>17</v>
      </c>
      <c r="G7" s="12" t="s">
        <v>18</v>
      </c>
      <c r="H7" s="1">
        <v>1</v>
      </c>
      <c r="I7" s="1">
        <v>18094</v>
      </c>
      <c r="J7" s="1" t="str">
        <f>+VLOOKUP(I7,'[1]Tabla Municipios'!$C$2:$D$1152,2,FALSE)</f>
        <v>BELÉN DE LOS ANDAQUIES</v>
      </c>
      <c r="K7" s="1"/>
      <c r="L7" s="1"/>
      <c r="M7" s="1"/>
      <c r="N7" s="1"/>
      <c r="O7" s="12">
        <v>11</v>
      </c>
      <c r="P7" s="12" t="s">
        <v>180</v>
      </c>
      <c r="Q7" s="12">
        <v>2</v>
      </c>
      <c r="R7" s="12" t="s">
        <v>90</v>
      </c>
      <c r="S7" s="12" t="s">
        <v>91</v>
      </c>
      <c r="T7" s="1">
        <v>100</v>
      </c>
      <c r="U7" s="12" t="s">
        <v>92</v>
      </c>
      <c r="V7" s="1">
        <v>1</v>
      </c>
      <c r="W7" s="12" t="s">
        <v>181</v>
      </c>
      <c r="X7" s="12" t="s">
        <v>115</v>
      </c>
      <c r="Y7" s="12" t="s">
        <v>181</v>
      </c>
      <c r="Z7" s="12" t="s">
        <v>115</v>
      </c>
      <c r="AA7" s="12" t="s">
        <v>181</v>
      </c>
      <c r="AB7" s="12" t="s">
        <v>182</v>
      </c>
      <c r="AC7" s="12" t="s">
        <v>183</v>
      </c>
      <c r="AD7" s="12">
        <v>100</v>
      </c>
      <c r="AE7" s="12" t="s">
        <v>184</v>
      </c>
      <c r="AF7" s="12" t="s">
        <v>185</v>
      </c>
      <c r="AG7" s="12" t="s">
        <v>186</v>
      </c>
      <c r="AH7" s="12" t="s">
        <v>187</v>
      </c>
      <c r="AI7" s="12" t="s">
        <v>188</v>
      </c>
      <c r="AJ7" s="12" t="s">
        <v>189</v>
      </c>
      <c r="AK7" s="12" t="s">
        <v>190</v>
      </c>
      <c r="AL7" s="12" t="s">
        <v>191</v>
      </c>
      <c r="AM7" s="12" t="s">
        <v>192</v>
      </c>
      <c r="AN7" s="12">
        <v>5</v>
      </c>
      <c r="AO7" s="12">
        <v>3</v>
      </c>
      <c r="AP7" s="12">
        <v>3</v>
      </c>
      <c r="AQ7" s="12"/>
      <c r="AR7" s="43" t="s">
        <v>107</v>
      </c>
      <c r="AS7" s="69"/>
      <c r="AT7" s="69" t="s">
        <v>193</v>
      </c>
      <c r="AU7" s="75"/>
      <c r="AV7" s="75"/>
    </row>
    <row r="8" spans="1:48" ht="65" hidden="1" customHeight="1" x14ac:dyDescent="0.2">
      <c r="A8" s="7" t="s">
        <v>194</v>
      </c>
      <c r="B8" s="7" t="s">
        <v>86</v>
      </c>
      <c r="C8" s="119" t="s">
        <v>195</v>
      </c>
      <c r="D8" s="119" t="s">
        <v>88</v>
      </c>
      <c r="E8" s="8">
        <v>1</v>
      </c>
      <c r="F8" s="7" t="s">
        <v>17</v>
      </c>
      <c r="G8" s="7" t="s">
        <v>18</v>
      </c>
      <c r="H8" s="8">
        <v>1</v>
      </c>
      <c r="I8" s="8">
        <v>18150</v>
      </c>
      <c r="J8" s="1" t="str">
        <f>+VLOOKUP(I8,'[1]Tabla Municipios'!$C$2:$D$1152,2,FALSE)</f>
        <v>CARTAGENA DEL CHAIRÁ</v>
      </c>
      <c r="K8" s="8"/>
      <c r="L8" s="1"/>
      <c r="M8" s="8"/>
      <c r="N8" s="1"/>
      <c r="O8" s="7">
        <v>16</v>
      </c>
      <c r="P8" s="7" t="s">
        <v>196</v>
      </c>
      <c r="Q8" s="7">
        <v>2</v>
      </c>
      <c r="R8" s="7" t="s">
        <v>90</v>
      </c>
      <c r="S8" s="7" t="s">
        <v>91</v>
      </c>
      <c r="T8" s="8">
        <v>133</v>
      </c>
      <c r="U8" s="7" t="s">
        <v>92</v>
      </c>
      <c r="V8" s="8">
        <v>1</v>
      </c>
      <c r="W8" s="7" t="s">
        <v>197</v>
      </c>
      <c r="X8" s="7" t="s">
        <v>198</v>
      </c>
      <c r="Y8" s="7" t="s">
        <v>199</v>
      </c>
      <c r="Z8" s="7" t="s">
        <v>200</v>
      </c>
      <c r="AA8" s="7">
        <v>3134669980</v>
      </c>
      <c r="AB8" s="7" t="s">
        <v>201</v>
      </c>
      <c r="AC8" s="7" t="s">
        <v>202</v>
      </c>
      <c r="AD8" s="7">
        <v>106</v>
      </c>
      <c r="AE8" s="7" t="s">
        <v>203</v>
      </c>
      <c r="AF8" s="7" t="s">
        <v>204</v>
      </c>
      <c r="AG8" s="7">
        <v>13</v>
      </c>
      <c r="AH8" s="7" t="s">
        <v>205</v>
      </c>
      <c r="AI8" s="7" t="s">
        <v>206</v>
      </c>
      <c r="AJ8" s="7" t="s">
        <v>207</v>
      </c>
      <c r="AK8" s="7" t="s">
        <v>208</v>
      </c>
      <c r="AL8" s="7" t="s">
        <v>209</v>
      </c>
      <c r="AM8" s="7" t="s">
        <v>210</v>
      </c>
      <c r="AN8" s="7">
        <v>5</v>
      </c>
      <c r="AO8" s="7">
        <v>3</v>
      </c>
      <c r="AP8" s="7">
        <v>3</v>
      </c>
      <c r="AQ8" s="7" t="s">
        <v>211</v>
      </c>
      <c r="AR8" s="41" t="s">
        <v>107</v>
      </c>
      <c r="AS8" s="69"/>
      <c r="AT8" s="69" t="s">
        <v>212</v>
      </c>
      <c r="AU8" s="75"/>
      <c r="AV8" s="75"/>
    </row>
    <row r="9" spans="1:48" ht="65" hidden="1" customHeight="1" x14ac:dyDescent="0.2">
      <c r="A9" s="10" t="s">
        <v>85</v>
      </c>
      <c r="B9" s="7" t="s">
        <v>86</v>
      </c>
      <c r="C9" s="119" t="s">
        <v>213</v>
      </c>
      <c r="D9" s="119" t="s">
        <v>88</v>
      </c>
      <c r="E9" s="11">
        <v>1</v>
      </c>
      <c r="F9" s="10" t="s">
        <v>17</v>
      </c>
      <c r="G9" s="10" t="s">
        <v>18</v>
      </c>
      <c r="H9" s="11">
        <v>1</v>
      </c>
      <c r="I9" s="11">
        <v>18205</v>
      </c>
      <c r="J9" s="11" t="str">
        <f>+VLOOKUP(I9,'[1]Tabla Municipios'!$C$2:$D$1152,2,FALSE)</f>
        <v>CURRILLO</v>
      </c>
      <c r="K9" s="11"/>
      <c r="L9" s="11"/>
      <c r="M9" s="11"/>
      <c r="N9" s="11"/>
      <c r="O9" s="10">
        <v>7</v>
      </c>
      <c r="P9" s="10" t="s">
        <v>214</v>
      </c>
      <c r="Q9" s="10">
        <v>2</v>
      </c>
      <c r="R9" s="10" t="s">
        <v>90</v>
      </c>
      <c r="S9" s="10" t="s">
        <v>91</v>
      </c>
      <c r="T9" s="11">
        <v>106</v>
      </c>
      <c r="U9" s="10" t="s">
        <v>92</v>
      </c>
      <c r="V9" s="11">
        <v>1</v>
      </c>
      <c r="W9" s="10" t="s">
        <v>93</v>
      </c>
      <c r="X9" s="10" t="s">
        <v>94</v>
      </c>
      <c r="Y9" s="10" t="s">
        <v>95</v>
      </c>
      <c r="Z9" s="10"/>
      <c r="AA9" s="10"/>
      <c r="AB9" s="10" t="s">
        <v>215</v>
      </c>
      <c r="AC9" s="10" t="s">
        <v>216</v>
      </c>
      <c r="AD9" s="10">
        <v>106</v>
      </c>
      <c r="AE9" s="10" t="s">
        <v>217</v>
      </c>
      <c r="AF9" s="10" t="s">
        <v>185</v>
      </c>
      <c r="AG9" s="10" t="s">
        <v>218</v>
      </c>
      <c r="AH9" s="10" t="s">
        <v>219</v>
      </c>
      <c r="AI9" s="10" t="s">
        <v>220</v>
      </c>
      <c r="AJ9" s="10" t="s">
        <v>221</v>
      </c>
      <c r="AK9" s="10" t="s">
        <v>222</v>
      </c>
      <c r="AL9" s="10" t="s">
        <v>223</v>
      </c>
      <c r="AM9" s="10" t="s">
        <v>224</v>
      </c>
      <c r="AN9" s="10">
        <v>5</v>
      </c>
      <c r="AO9" s="10">
        <v>3</v>
      </c>
      <c r="AP9" s="10">
        <v>3</v>
      </c>
      <c r="AQ9" s="50" t="s">
        <v>225</v>
      </c>
      <c r="AR9" s="51" t="s">
        <v>107</v>
      </c>
      <c r="AS9" s="75"/>
      <c r="AT9" s="69" t="s">
        <v>226</v>
      </c>
      <c r="AU9" s="75"/>
      <c r="AV9" s="75"/>
    </row>
    <row r="10" spans="1:48" ht="65" hidden="1" customHeight="1" x14ac:dyDescent="0.2">
      <c r="A10" s="12" t="s">
        <v>109</v>
      </c>
      <c r="B10" s="7" t="s">
        <v>86</v>
      </c>
      <c r="C10" s="119" t="s">
        <v>227</v>
      </c>
      <c r="D10" s="119" t="s">
        <v>88</v>
      </c>
      <c r="E10" s="1">
        <v>0</v>
      </c>
      <c r="F10" s="12" t="s">
        <v>17</v>
      </c>
      <c r="G10" s="12" t="s">
        <v>18</v>
      </c>
      <c r="H10" s="1">
        <v>1</v>
      </c>
      <c r="I10" s="1">
        <v>18256</v>
      </c>
      <c r="J10" s="1" t="str">
        <f>+VLOOKUP(I10,'[1]Tabla Municipios'!$C$2:$D$1152,2,FALSE)</f>
        <v>EL PAUJIL</v>
      </c>
      <c r="K10" s="1"/>
      <c r="L10" s="1"/>
      <c r="M10" s="1"/>
      <c r="N10" s="1"/>
      <c r="O10" s="12">
        <v>7</v>
      </c>
      <c r="P10" s="12" t="s">
        <v>228</v>
      </c>
      <c r="Q10" s="12">
        <v>2</v>
      </c>
      <c r="R10" s="12" t="s">
        <v>90</v>
      </c>
      <c r="S10" s="12" t="s">
        <v>91</v>
      </c>
      <c r="T10" s="1">
        <v>122</v>
      </c>
      <c r="U10" s="12" t="s">
        <v>92</v>
      </c>
      <c r="V10" s="1">
        <v>1</v>
      </c>
      <c r="W10" s="12" t="s">
        <v>181</v>
      </c>
      <c r="X10" s="12" t="s">
        <v>115</v>
      </c>
      <c r="Y10" s="12" t="s">
        <v>181</v>
      </c>
      <c r="Z10" s="12" t="s">
        <v>115</v>
      </c>
      <c r="AA10" s="12" t="s">
        <v>181</v>
      </c>
      <c r="AB10" s="12" t="s">
        <v>229</v>
      </c>
      <c r="AC10" s="12" t="s">
        <v>230</v>
      </c>
      <c r="AD10" s="12">
        <v>122</v>
      </c>
      <c r="AE10" s="12" t="s">
        <v>231</v>
      </c>
      <c r="AF10" s="12" t="s">
        <v>185</v>
      </c>
      <c r="AG10" s="12" t="s">
        <v>232</v>
      </c>
      <c r="AH10" s="12" t="s">
        <v>233</v>
      </c>
      <c r="AI10" s="12" t="s">
        <v>234</v>
      </c>
      <c r="AJ10" s="12" t="s">
        <v>235</v>
      </c>
      <c r="AK10" s="12" t="s">
        <v>236</v>
      </c>
      <c r="AL10" s="12" t="s">
        <v>237</v>
      </c>
      <c r="AM10" s="12" t="s">
        <v>238</v>
      </c>
      <c r="AN10" s="12">
        <v>5</v>
      </c>
      <c r="AO10" s="12">
        <v>3</v>
      </c>
      <c r="AP10" s="12">
        <v>3</v>
      </c>
      <c r="AQ10" s="12" t="s">
        <v>239</v>
      </c>
      <c r="AR10" s="43" t="s">
        <v>107</v>
      </c>
      <c r="AS10" s="69"/>
      <c r="AT10" s="69" t="s">
        <v>240</v>
      </c>
      <c r="AU10" s="75"/>
      <c r="AV10" s="75"/>
    </row>
    <row r="11" spans="1:48" ht="65" hidden="1" customHeight="1" x14ac:dyDescent="0.2">
      <c r="A11" s="7" t="s">
        <v>194</v>
      </c>
      <c r="B11" s="7" t="s">
        <v>86</v>
      </c>
      <c r="C11" s="119" t="s">
        <v>241</v>
      </c>
      <c r="D11" s="119" t="s">
        <v>88</v>
      </c>
      <c r="E11" s="8">
        <v>1</v>
      </c>
      <c r="F11" s="7" t="s">
        <v>17</v>
      </c>
      <c r="G11" s="7" t="s">
        <v>18</v>
      </c>
      <c r="H11" s="8">
        <v>1</v>
      </c>
      <c r="I11" s="8">
        <v>18001</v>
      </c>
      <c r="J11" s="1" t="str">
        <f>+VLOOKUP(I11,'[1]Tabla Municipios'!$C$2:$D$1152,2,FALSE)</f>
        <v>FLORENCIA</v>
      </c>
      <c r="K11" s="8"/>
      <c r="L11" s="1"/>
      <c r="M11" s="8"/>
      <c r="N11" s="1"/>
      <c r="O11" s="7">
        <v>11</v>
      </c>
      <c r="P11" s="7" t="s">
        <v>242</v>
      </c>
      <c r="Q11" s="7">
        <v>2</v>
      </c>
      <c r="R11" s="7" t="s">
        <v>90</v>
      </c>
      <c r="S11" s="7" t="s">
        <v>112</v>
      </c>
      <c r="T11" s="8">
        <v>65</v>
      </c>
      <c r="U11" s="7" t="s">
        <v>92</v>
      </c>
      <c r="V11" s="8">
        <v>1</v>
      </c>
      <c r="W11" s="7" t="s">
        <v>197</v>
      </c>
      <c r="X11" s="7" t="s">
        <v>198</v>
      </c>
      <c r="Y11" s="7" t="s">
        <v>199</v>
      </c>
      <c r="Z11" s="7" t="s">
        <v>243</v>
      </c>
      <c r="AA11" s="7">
        <v>3157924015</v>
      </c>
      <c r="AB11" s="7" t="s">
        <v>244</v>
      </c>
      <c r="AC11" s="9" t="s">
        <v>245</v>
      </c>
      <c r="AD11" s="7">
        <v>65</v>
      </c>
      <c r="AE11" s="7" t="s">
        <v>246</v>
      </c>
      <c r="AF11" s="7" t="s">
        <v>247</v>
      </c>
      <c r="AG11" s="7">
        <v>14</v>
      </c>
      <c r="AH11" s="7" t="s">
        <v>248</v>
      </c>
      <c r="AI11" s="7" t="s">
        <v>249</v>
      </c>
      <c r="AJ11" s="7" t="s">
        <v>250</v>
      </c>
      <c r="AK11" s="7" t="s">
        <v>251</v>
      </c>
      <c r="AL11" s="7" t="s">
        <v>252</v>
      </c>
      <c r="AM11" s="7" t="s">
        <v>253</v>
      </c>
      <c r="AN11" s="7">
        <v>5</v>
      </c>
      <c r="AO11" s="7">
        <v>3</v>
      </c>
      <c r="AP11" s="7">
        <v>3</v>
      </c>
      <c r="AQ11" s="7" t="s">
        <v>254</v>
      </c>
      <c r="AR11" s="41" t="s">
        <v>107</v>
      </c>
      <c r="AS11" s="69"/>
      <c r="AT11" s="69" t="s">
        <v>255</v>
      </c>
      <c r="AU11" s="75"/>
      <c r="AV11" s="75"/>
    </row>
    <row r="12" spans="1:48" ht="65" customHeight="1" x14ac:dyDescent="0.2">
      <c r="A12" s="7" t="s">
        <v>194</v>
      </c>
      <c r="B12" s="7" t="s">
        <v>86</v>
      </c>
      <c r="C12" s="119" t="s">
        <v>256</v>
      </c>
      <c r="D12" s="119" t="s">
        <v>88</v>
      </c>
      <c r="E12" s="8">
        <v>1</v>
      </c>
      <c r="F12" s="7" t="s">
        <v>17</v>
      </c>
      <c r="G12" s="7" t="s">
        <v>18</v>
      </c>
      <c r="H12" s="8">
        <v>16</v>
      </c>
      <c r="I12" s="8">
        <v>18001</v>
      </c>
      <c r="J12" s="1" t="str">
        <f>+VLOOKUP(I12,'[1]Tabla Municipios'!$C$2:$D$1152,2,FALSE)</f>
        <v>FLORENCIA</v>
      </c>
      <c r="K12" s="8">
        <v>18479</v>
      </c>
      <c r="L12" s="1" t="str">
        <f>+VLOOKUP(K12,'[1]Tabla Municipios'!$C$2:$D$1152,2,FALSE)</f>
        <v>MORELIA</v>
      </c>
      <c r="M12" s="8">
        <v>18610</v>
      </c>
      <c r="N12" s="1" t="str">
        <f>+VLOOKUP(M12,'[1]Tabla Municipios'!$C$2:$D$1152,2,FALSE)</f>
        <v>SAN JOSE DEL FRAGUA</v>
      </c>
      <c r="O12" s="7">
        <v>15</v>
      </c>
      <c r="P12" s="7" t="s">
        <v>257</v>
      </c>
      <c r="Q12" s="7">
        <v>2</v>
      </c>
      <c r="R12" s="7" t="s">
        <v>90</v>
      </c>
      <c r="S12" s="7" t="s">
        <v>112</v>
      </c>
      <c r="T12" s="8">
        <v>150</v>
      </c>
      <c r="U12" s="7" t="s">
        <v>92</v>
      </c>
      <c r="V12" s="8">
        <v>1</v>
      </c>
      <c r="W12" s="7" t="s">
        <v>197</v>
      </c>
      <c r="X12" s="7" t="s">
        <v>198</v>
      </c>
      <c r="Y12" s="7" t="s">
        <v>199</v>
      </c>
      <c r="Z12" s="7" t="s">
        <v>243</v>
      </c>
      <c r="AA12" s="7">
        <v>3157924015</v>
      </c>
      <c r="AB12" s="7" t="s">
        <v>258</v>
      </c>
      <c r="AC12" s="7" t="s">
        <v>259</v>
      </c>
      <c r="AD12" s="146">
        <v>145</v>
      </c>
      <c r="AE12" s="7" t="s">
        <v>260</v>
      </c>
      <c r="AF12" s="7" t="s">
        <v>261</v>
      </c>
      <c r="AG12" s="7">
        <v>12</v>
      </c>
      <c r="AH12" s="7" t="s">
        <v>262</v>
      </c>
      <c r="AI12" s="7" t="s">
        <v>263</v>
      </c>
      <c r="AJ12" s="7" t="s">
        <v>264</v>
      </c>
      <c r="AK12" s="7" t="s">
        <v>265</v>
      </c>
      <c r="AL12" s="7" t="s">
        <v>266</v>
      </c>
      <c r="AM12" s="7" t="s">
        <v>267</v>
      </c>
      <c r="AN12" s="7">
        <v>5</v>
      </c>
      <c r="AO12" s="7">
        <v>3</v>
      </c>
      <c r="AP12" s="7">
        <v>3</v>
      </c>
      <c r="AQ12" s="7" t="s">
        <v>268</v>
      </c>
      <c r="AR12" s="41" t="s">
        <v>107</v>
      </c>
      <c r="AS12" s="69"/>
      <c r="AT12" s="69" t="s">
        <v>269</v>
      </c>
      <c r="AU12" s="75"/>
      <c r="AV12" s="75"/>
    </row>
    <row r="13" spans="1:48" ht="65" hidden="1" customHeight="1" x14ac:dyDescent="0.2">
      <c r="A13" s="15" t="s">
        <v>85</v>
      </c>
      <c r="B13" s="7" t="s">
        <v>86</v>
      </c>
      <c r="C13" s="211" t="s">
        <v>270</v>
      </c>
      <c r="D13" s="211" t="s">
        <v>88</v>
      </c>
      <c r="E13" s="15"/>
      <c r="F13" s="15" t="s">
        <v>17</v>
      </c>
      <c r="G13" s="15" t="s">
        <v>18</v>
      </c>
      <c r="H13" s="15">
        <v>1</v>
      </c>
      <c r="I13" s="15">
        <v>18753</v>
      </c>
      <c r="J13" s="15" t="s">
        <v>271</v>
      </c>
      <c r="K13" s="15"/>
      <c r="L13" s="15"/>
      <c r="M13" s="15"/>
      <c r="N13" s="15"/>
      <c r="O13" s="15" t="s">
        <v>272</v>
      </c>
      <c r="P13" s="15" t="s">
        <v>273</v>
      </c>
      <c r="Q13" s="15"/>
      <c r="R13" s="15"/>
      <c r="S13" s="15"/>
      <c r="T13" s="15">
        <v>100</v>
      </c>
      <c r="U13" s="15"/>
      <c r="V13" s="15"/>
      <c r="W13" s="15" t="s">
        <v>274</v>
      </c>
      <c r="X13" s="15" t="s">
        <v>275</v>
      </c>
      <c r="Y13" s="15" t="s">
        <v>276</v>
      </c>
      <c r="Z13" s="15"/>
      <c r="AA13" s="15"/>
      <c r="AB13" s="15"/>
      <c r="AC13" s="15"/>
      <c r="AD13" s="15">
        <v>100</v>
      </c>
      <c r="AE13" s="15" t="s">
        <v>277</v>
      </c>
      <c r="AF13" s="15" t="s">
        <v>278</v>
      </c>
      <c r="AG13" s="15" t="s">
        <v>279</v>
      </c>
      <c r="AH13" s="15" t="s">
        <v>280</v>
      </c>
      <c r="AI13" s="15" t="s">
        <v>281</v>
      </c>
      <c r="AJ13" s="15" t="s">
        <v>282</v>
      </c>
      <c r="AK13" s="15" t="s">
        <v>283</v>
      </c>
      <c r="AL13" s="15" t="s">
        <v>284</v>
      </c>
      <c r="AM13" s="15" t="s">
        <v>285</v>
      </c>
      <c r="AN13" s="14">
        <v>5</v>
      </c>
      <c r="AO13" s="14">
        <v>3</v>
      </c>
      <c r="AP13" s="14">
        <v>3</v>
      </c>
      <c r="AQ13" s="14"/>
      <c r="AR13" s="44" t="s">
        <v>142</v>
      </c>
      <c r="AS13" s="17"/>
      <c r="AT13" s="46" t="s">
        <v>127</v>
      </c>
      <c r="AU13" s="75"/>
      <c r="AV13" s="75"/>
    </row>
    <row r="14" spans="1:48" ht="65" hidden="1" customHeight="1" x14ac:dyDescent="0.2">
      <c r="A14" s="12" t="s">
        <v>109</v>
      </c>
      <c r="B14" s="7" t="s">
        <v>86</v>
      </c>
      <c r="C14" s="119" t="s">
        <v>286</v>
      </c>
      <c r="D14" s="119" t="s">
        <v>88</v>
      </c>
      <c r="E14" s="1">
        <v>0</v>
      </c>
      <c r="F14" s="12" t="s">
        <v>17</v>
      </c>
      <c r="G14" s="12" t="s">
        <v>19</v>
      </c>
      <c r="H14" s="1">
        <v>1</v>
      </c>
      <c r="I14" s="1">
        <v>50330</v>
      </c>
      <c r="J14" s="1" t="str">
        <f>+VLOOKUP(I14,'[1]Tabla Municipios'!$C$2:$D$1152,2,FALSE)</f>
        <v>MESETAS</v>
      </c>
      <c r="K14" s="1"/>
      <c r="L14" s="1"/>
      <c r="M14" s="1"/>
      <c r="N14" s="1"/>
      <c r="O14" s="12">
        <v>4</v>
      </c>
      <c r="P14" s="12" t="s">
        <v>287</v>
      </c>
      <c r="Q14" s="12">
        <v>2</v>
      </c>
      <c r="R14" s="12" t="s">
        <v>90</v>
      </c>
      <c r="S14" s="12" t="s">
        <v>91</v>
      </c>
      <c r="T14" s="1">
        <v>68</v>
      </c>
      <c r="U14" s="12" t="s">
        <v>92</v>
      </c>
      <c r="V14" s="1">
        <v>1</v>
      </c>
      <c r="W14" s="12" t="s">
        <v>181</v>
      </c>
      <c r="X14" s="12" t="s">
        <v>115</v>
      </c>
      <c r="Y14" s="12" t="s">
        <v>181</v>
      </c>
      <c r="Z14" s="12" t="s">
        <v>115</v>
      </c>
      <c r="AA14" s="12" t="s">
        <v>181</v>
      </c>
      <c r="AB14" s="25" t="s">
        <v>288</v>
      </c>
      <c r="AC14" s="12" t="s">
        <v>289</v>
      </c>
      <c r="AD14" s="12">
        <v>35</v>
      </c>
      <c r="AE14" s="12" t="s">
        <v>290</v>
      </c>
      <c r="AF14" s="12" t="s">
        <v>291</v>
      </c>
      <c r="AG14" s="12" t="s">
        <v>292</v>
      </c>
      <c r="AH14" s="12" t="s">
        <v>293</v>
      </c>
      <c r="AI14" s="12" t="s">
        <v>294</v>
      </c>
      <c r="AJ14" s="12" t="s">
        <v>295</v>
      </c>
      <c r="AK14" s="12" t="s">
        <v>296</v>
      </c>
      <c r="AL14" s="12" t="s">
        <v>297</v>
      </c>
      <c r="AM14" s="12" t="s">
        <v>298</v>
      </c>
      <c r="AN14" s="12">
        <v>5</v>
      </c>
      <c r="AO14" s="12">
        <v>3</v>
      </c>
      <c r="AP14" s="12">
        <v>3</v>
      </c>
      <c r="AQ14" s="12" t="s">
        <v>299</v>
      </c>
      <c r="AR14" s="43" t="s">
        <v>107</v>
      </c>
      <c r="AS14" s="69" t="s">
        <v>300</v>
      </c>
      <c r="AT14" s="69" t="s">
        <v>301</v>
      </c>
      <c r="AU14" s="75"/>
      <c r="AV14" s="75"/>
    </row>
    <row r="15" spans="1:48" ht="65" hidden="1" customHeight="1" x14ac:dyDescent="0.2">
      <c r="A15" s="19" t="s">
        <v>85</v>
      </c>
      <c r="B15" s="7" t="s">
        <v>86</v>
      </c>
      <c r="C15" s="119" t="s">
        <v>302</v>
      </c>
      <c r="D15" s="119" t="s">
        <v>88</v>
      </c>
      <c r="E15" s="29"/>
      <c r="F15" s="19" t="s">
        <v>17</v>
      </c>
      <c r="G15" s="19" t="s">
        <v>19</v>
      </c>
      <c r="H15" s="19">
        <v>1</v>
      </c>
      <c r="I15" s="32">
        <v>50450</v>
      </c>
      <c r="J15" s="29" t="str">
        <f>+VLOOKUP(I15,'[1]Tabla Municipios'!$C$2:$D$1152,2,FALSE)</f>
        <v>PUERTO CONCORDIA</v>
      </c>
      <c r="K15" s="19"/>
      <c r="L15" s="19"/>
      <c r="M15" s="32"/>
      <c r="N15" s="19"/>
      <c r="O15" s="19" t="s">
        <v>303</v>
      </c>
      <c r="P15" s="20" t="s">
        <v>304</v>
      </c>
      <c r="Q15" s="19"/>
      <c r="R15" s="19"/>
      <c r="S15" s="19"/>
      <c r="T15" s="19">
        <v>150</v>
      </c>
      <c r="U15" s="19"/>
      <c r="V15" s="19"/>
      <c r="W15" s="14"/>
      <c r="X15" s="14"/>
      <c r="Y15" s="14"/>
      <c r="Z15" s="14"/>
      <c r="AA15" s="14" t="s">
        <v>305</v>
      </c>
      <c r="AB15" s="14" t="s">
        <v>306</v>
      </c>
      <c r="AC15" s="14" t="s">
        <v>307</v>
      </c>
      <c r="AD15" s="14">
        <v>122</v>
      </c>
      <c r="AE15" s="14" t="s">
        <v>308</v>
      </c>
      <c r="AF15" s="14" t="s">
        <v>247</v>
      </c>
      <c r="AG15" s="14" t="s">
        <v>309</v>
      </c>
      <c r="AH15" s="14" t="s">
        <v>310</v>
      </c>
      <c r="AI15" s="14" t="s">
        <v>311</v>
      </c>
      <c r="AJ15" s="14" t="s">
        <v>312</v>
      </c>
      <c r="AK15" s="14" t="s">
        <v>313</v>
      </c>
      <c r="AL15" s="14" t="s">
        <v>314</v>
      </c>
      <c r="AM15" s="14" t="s">
        <v>315</v>
      </c>
      <c r="AN15" s="14">
        <v>5</v>
      </c>
      <c r="AO15" s="14">
        <v>3</v>
      </c>
      <c r="AP15" s="14">
        <v>3</v>
      </c>
      <c r="AQ15" s="14" t="s">
        <v>316</v>
      </c>
      <c r="AR15" s="44" t="s">
        <v>107</v>
      </c>
      <c r="AS15" s="14" t="s">
        <v>317</v>
      </c>
      <c r="AT15" s="14"/>
      <c r="AU15" s="75"/>
      <c r="AV15" s="75"/>
    </row>
    <row r="16" spans="1:48" ht="65" hidden="1" customHeight="1" x14ac:dyDescent="0.2">
      <c r="A16" s="10" t="s">
        <v>85</v>
      </c>
      <c r="B16" s="7" t="s">
        <v>86</v>
      </c>
      <c r="C16" s="119" t="s">
        <v>318</v>
      </c>
      <c r="D16" s="119" t="s">
        <v>88</v>
      </c>
      <c r="E16" s="11">
        <v>1</v>
      </c>
      <c r="F16" s="10" t="s">
        <v>17</v>
      </c>
      <c r="G16" s="10" t="s">
        <v>19</v>
      </c>
      <c r="H16" s="11">
        <v>1</v>
      </c>
      <c r="I16" s="11">
        <v>50711</v>
      </c>
      <c r="J16" s="11" t="str">
        <f>+VLOOKUP(I16,'[1]Tabla Municipios'!$C$2:$D$1152,2,FALSE)</f>
        <v>VISTA HERMOSA</v>
      </c>
      <c r="K16" s="11"/>
      <c r="L16" s="11"/>
      <c r="M16" s="11"/>
      <c r="N16" s="11"/>
      <c r="O16" s="10">
        <v>16</v>
      </c>
      <c r="P16" s="10" t="s">
        <v>319</v>
      </c>
      <c r="Q16" s="10">
        <v>2</v>
      </c>
      <c r="R16" s="10" t="s">
        <v>90</v>
      </c>
      <c r="S16" s="10" t="s">
        <v>112</v>
      </c>
      <c r="T16" s="11">
        <v>65</v>
      </c>
      <c r="U16" s="10" t="s">
        <v>92</v>
      </c>
      <c r="V16" s="11">
        <v>1</v>
      </c>
      <c r="W16" s="10" t="s">
        <v>320</v>
      </c>
      <c r="X16" s="10" t="s">
        <v>321</v>
      </c>
      <c r="Y16" s="10" t="s">
        <v>322</v>
      </c>
      <c r="Z16" s="10"/>
      <c r="AA16" s="10"/>
      <c r="AB16" s="10" t="s">
        <v>323</v>
      </c>
      <c r="AC16" s="10" t="s">
        <v>324</v>
      </c>
      <c r="AD16" s="10" t="s">
        <v>325</v>
      </c>
      <c r="AE16" s="10" t="s">
        <v>326</v>
      </c>
      <c r="AF16" s="10" t="s">
        <v>327</v>
      </c>
      <c r="AG16" s="10" t="s">
        <v>328</v>
      </c>
      <c r="AH16" s="10" t="s">
        <v>329</v>
      </c>
      <c r="AI16" s="10" t="s">
        <v>330</v>
      </c>
      <c r="AJ16" s="10" t="s">
        <v>331</v>
      </c>
      <c r="AK16" s="10" t="s">
        <v>332</v>
      </c>
      <c r="AL16" s="10" t="s">
        <v>333</v>
      </c>
      <c r="AM16" s="10" t="s">
        <v>334</v>
      </c>
      <c r="AN16" s="10">
        <v>5</v>
      </c>
      <c r="AO16" s="10">
        <v>3</v>
      </c>
      <c r="AP16" s="10">
        <v>3</v>
      </c>
      <c r="AQ16" s="55"/>
      <c r="AR16" s="42" t="s">
        <v>107</v>
      </c>
      <c r="AS16" s="75"/>
      <c r="AT16" s="69" t="s">
        <v>335</v>
      </c>
      <c r="AU16" s="75"/>
      <c r="AV16" s="75"/>
    </row>
    <row r="17" spans="1:48" ht="65" hidden="1" customHeight="1" x14ac:dyDescent="0.2">
      <c r="A17" s="19" t="s">
        <v>109</v>
      </c>
      <c r="B17" s="7" t="s">
        <v>86</v>
      </c>
      <c r="C17" s="119" t="s">
        <v>336</v>
      </c>
      <c r="D17" s="119" t="s">
        <v>88</v>
      </c>
      <c r="E17" s="29"/>
      <c r="F17" s="19" t="s">
        <v>17</v>
      </c>
      <c r="G17" s="19" t="s">
        <v>19</v>
      </c>
      <c r="H17" s="19">
        <v>1</v>
      </c>
      <c r="I17" s="19">
        <v>50711</v>
      </c>
      <c r="J17" s="19" t="s">
        <v>337</v>
      </c>
      <c r="K17" s="19"/>
      <c r="L17" s="19"/>
      <c r="M17" s="19"/>
      <c r="N17" s="19"/>
      <c r="O17" s="19" t="s">
        <v>338</v>
      </c>
      <c r="P17" s="16" t="s">
        <v>339</v>
      </c>
      <c r="Q17" s="14" t="s">
        <v>115</v>
      </c>
      <c r="R17" s="14" t="s">
        <v>115</v>
      </c>
      <c r="S17" s="14" t="s">
        <v>115</v>
      </c>
      <c r="T17" s="19">
        <v>282</v>
      </c>
      <c r="U17" s="14" t="s">
        <v>115</v>
      </c>
      <c r="V17" s="14" t="s">
        <v>115</v>
      </c>
      <c r="W17" s="14"/>
      <c r="X17" s="14"/>
      <c r="Y17" s="19"/>
      <c r="Z17" s="14"/>
      <c r="AA17" s="14"/>
      <c r="AB17" s="14" t="s">
        <v>340</v>
      </c>
      <c r="AC17" s="14" t="s">
        <v>341</v>
      </c>
      <c r="AD17" s="14">
        <v>282</v>
      </c>
      <c r="AE17" s="14" t="s">
        <v>342</v>
      </c>
      <c r="AF17" s="14" t="s">
        <v>343</v>
      </c>
      <c r="AG17" s="14" t="s">
        <v>344</v>
      </c>
      <c r="AH17" s="14" t="s">
        <v>345</v>
      </c>
      <c r="AI17" s="14" t="s">
        <v>346</v>
      </c>
      <c r="AJ17" s="14" t="s">
        <v>347</v>
      </c>
      <c r="AK17" s="14" t="s">
        <v>348</v>
      </c>
      <c r="AL17" s="14" t="s">
        <v>349</v>
      </c>
      <c r="AM17" s="14" t="s">
        <v>350</v>
      </c>
      <c r="AN17" s="14">
        <v>5</v>
      </c>
      <c r="AO17" s="14">
        <v>3</v>
      </c>
      <c r="AP17" s="14">
        <v>3</v>
      </c>
      <c r="AQ17" s="14" t="s">
        <v>351</v>
      </c>
      <c r="AR17" s="44" t="s">
        <v>107</v>
      </c>
      <c r="AS17" s="14" t="s">
        <v>352</v>
      </c>
      <c r="AT17" s="14"/>
      <c r="AU17" s="75"/>
      <c r="AV17" s="75"/>
    </row>
    <row r="18" spans="1:48" ht="65" hidden="1" customHeight="1" x14ac:dyDescent="0.2">
      <c r="A18" s="19" t="s">
        <v>85</v>
      </c>
      <c r="B18" s="7" t="s">
        <v>86</v>
      </c>
      <c r="C18" s="119" t="s">
        <v>353</v>
      </c>
      <c r="D18" s="119" t="s">
        <v>88</v>
      </c>
      <c r="E18" s="29"/>
      <c r="F18" s="19" t="s">
        <v>17</v>
      </c>
      <c r="G18" s="19" t="s">
        <v>19</v>
      </c>
      <c r="H18" s="19">
        <v>1</v>
      </c>
      <c r="I18" s="19">
        <v>50711</v>
      </c>
      <c r="J18" s="19" t="s">
        <v>337</v>
      </c>
      <c r="K18" s="19"/>
      <c r="L18" s="19"/>
      <c r="M18" s="19"/>
      <c r="N18" s="19"/>
      <c r="O18" s="19" t="s">
        <v>354</v>
      </c>
      <c r="P18" s="20" t="s">
        <v>355</v>
      </c>
      <c r="Q18" s="19"/>
      <c r="R18" s="19"/>
      <c r="S18" s="19"/>
      <c r="T18" s="19"/>
      <c r="U18" s="19"/>
      <c r="V18" s="19"/>
      <c r="W18" s="14" t="s">
        <v>356</v>
      </c>
      <c r="X18" s="19">
        <v>3134543682</v>
      </c>
      <c r="Y18" s="14" t="s">
        <v>357</v>
      </c>
      <c r="Z18" s="14" t="s">
        <v>358</v>
      </c>
      <c r="AA18" s="14"/>
      <c r="AB18" s="14"/>
      <c r="AC18" s="14"/>
      <c r="AD18" s="14">
        <v>200</v>
      </c>
      <c r="AE18" s="14" t="s">
        <v>359</v>
      </c>
      <c r="AF18" s="14" t="s">
        <v>360</v>
      </c>
      <c r="AG18" s="14" t="s">
        <v>361</v>
      </c>
      <c r="AH18" s="14" t="s">
        <v>362</v>
      </c>
      <c r="AI18" s="14" t="s">
        <v>363</v>
      </c>
      <c r="AJ18" s="14" t="s">
        <v>364</v>
      </c>
      <c r="AK18" s="14" t="s">
        <v>365</v>
      </c>
      <c r="AL18" s="14" t="s">
        <v>366</v>
      </c>
      <c r="AM18" s="14" t="s">
        <v>367</v>
      </c>
      <c r="AN18" s="14">
        <v>5</v>
      </c>
      <c r="AO18" s="14">
        <v>3</v>
      </c>
      <c r="AP18" s="14">
        <v>3</v>
      </c>
      <c r="AQ18" s="14"/>
      <c r="AR18" s="44" t="s">
        <v>107</v>
      </c>
      <c r="AS18" s="14" t="s">
        <v>352</v>
      </c>
      <c r="AT18" s="14"/>
      <c r="AU18" s="75"/>
      <c r="AV18" s="75"/>
    </row>
    <row r="19" spans="1:48" ht="65" hidden="1" customHeight="1" x14ac:dyDescent="0.2">
      <c r="A19" s="10" t="s">
        <v>85</v>
      </c>
      <c r="B19" s="7" t="s">
        <v>86</v>
      </c>
      <c r="C19" s="119" t="s">
        <v>368</v>
      </c>
      <c r="D19" s="119" t="s">
        <v>88</v>
      </c>
      <c r="E19" s="11">
        <v>1</v>
      </c>
      <c r="F19" s="10" t="s">
        <v>17</v>
      </c>
      <c r="G19" s="10" t="s">
        <v>20</v>
      </c>
      <c r="H19" s="11">
        <v>1</v>
      </c>
      <c r="I19" s="11">
        <v>86001</v>
      </c>
      <c r="J19" s="1" t="str">
        <f>+VLOOKUP(I19,'[1]Tabla Municipios'!$C$2:$D$1152,2,FALSE)</f>
        <v>MOCOA</v>
      </c>
      <c r="K19" s="11"/>
      <c r="L19" s="1"/>
      <c r="M19" s="11"/>
      <c r="N19" s="1"/>
      <c r="O19" s="10">
        <v>1</v>
      </c>
      <c r="P19" s="10" t="s">
        <v>369</v>
      </c>
      <c r="Q19" s="10">
        <v>2</v>
      </c>
      <c r="R19" s="10" t="s">
        <v>90</v>
      </c>
      <c r="S19" s="10" t="s">
        <v>91</v>
      </c>
      <c r="T19" s="11">
        <v>65</v>
      </c>
      <c r="U19" s="10" t="s">
        <v>370</v>
      </c>
      <c r="V19" s="11">
        <v>1</v>
      </c>
      <c r="W19" s="10" t="s">
        <v>161</v>
      </c>
      <c r="X19" s="10" t="s">
        <v>162</v>
      </c>
      <c r="Y19" s="10" t="s">
        <v>371</v>
      </c>
      <c r="Z19" s="10"/>
      <c r="AA19" s="10"/>
      <c r="AB19" s="10" t="s">
        <v>372</v>
      </c>
      <c r="AC19" s="10" t="s">
        <v>373</v>
      </c>
      <c r="AD19" s="10" t="s">
        <v>374</v>
      </c>
      <c r="AE19" s="10" t="s">
        <v>375</v>
      </c>
      <c r="AF19" s="10" t="s">
        <v>376</v>
      </c>
      <c r="AG19" s="10" t="s">
        <v>377</v>
      </c>
      <c r="AH19" s="10" t="s">
        <v>378</v>
      </c>
      <c r="AI19" s="10" t="s">
        <v>379</v>
      </c>
      <c r="AJ19" s="10" t="s">
        <v>380</v>
      </c>
      <c r="AK19" s="10" t="s">
        <v>381</v>
      </c>
      <c r="AL19" s="10" t="s">
        <v>382</v>
      </c>
      <c r="AM19" s="10" t="s">
        <v>383</v>
      </c>
      <c r="AN19" s="10">
        <v>5</v>
      </c>
      <c r="AO19" s="10">
        <v>3</v>
      </c>
      <c r="AP19" s="10">
        <v>3</v>
      </c>
      <c r="AQ19" s="55"/>
      <c r="AR19" s="42" t="s">
        <v>107</v>
      </c>
      <c r="AS19" s="75"/>
      <c r="AT19" s="69"/>
      <c r="AU19" s="75"/>
      <c r="AV19" s="75"/>
    </row>
    <row r="20" spans="1:48" ht="65" hidden="1" customHeight="1" x14ac:dyDescent="0.2">
      <c r="A20" s="14" t="s">
        <v>194</v>
      </c>
      <c r="B20" s="7" t="s">
        <v>86</v>
      </c>
      <c r="C20" s="119" t="s">
        <v>384</v>
      </c>
      <c r="D20" s="119" t="s">
        <v>88</v>
      </c>
      <c r="E20" s="29">
        <v>1</v>
      </c>
      <c r="F20" s="14" t="s">
        <v>17</v>
      </c>
      <c r="G20" s="19" t="s">
        <v>20</v>
      </c>
      <c r="H20" s="19">
        <v>1</v>
      </c>
      <c r="I20" s="32">
        <v>86320</v>
      </c>
      <c r="J20" s="19" t="s">
        <v>385</v>
      </c>
      <c r="K20" s="19"/>
      <c r="L20" s="19"/>
      <c r="M20" s="19"/>
      <c r="N20" s="19"/>
      <c r="O20" s="19" t="s">
        <v>386</v>
      </c>
      <c r="P20" s="16" t="s">
        <v>387</v>
      </c>
      <c r="Q20" s="19" t="s">
        <v>388</v>
      </c>
      <c r="R20" s="14"/>
      <c r="S20" s="14"/>
      <c r="T20" s="19">
        <v>72</v>
      </c>
      <c r="U20" s="14"/>
      <c r="V20" s="19"/>
      <c r="W20" s="14" t="s">
        <v>389</v>
      </c>
      <c r="X20" s="14" t="s">
        <v>390</v>
      </c>
      <c r="Y20" s="14" t="s">
        <v>200</v>
      </c>
      <c r="Z20" s="14" t="s">
        <v>391</v>
      </c>
      <c r="AA20" s="19">
        <v>3134669980</v>
      </c>
      <c r="AB20" s="14" t="s">
        <v>392</v>
      </c>
      <c r="AC20" s="19" t="s">
        <v>393</v>
      </c>
      <c r="AD20" s="14">
        <v>78</v>
      </c>
      <c r="AE20" s="14" t="s">
        <v>385</v>
      </c>
      <c r="AF20" s="14" t="s">
        <v>360</v>
      </c>
      <c r="AG20" s="14">
        <v>31</v>
      </c>
      <c r="AH20" s="14" t="s">
        <v>394</v>
      </c>
      <c r="AI20" s="14" t="s">
        <v>395</v>
      </c>
      <c r="AJ20" s="14" t="s">
        <v>396</v>
      </c>
      <c r="AK20" s="14" t="s">
        <v>397</v>
      </c>
      <c r="AL20" s="14" t="s">
        <v>398</v>
      </c>
      <c r="AM20" s="14" t="s">
        <v>399</v>
      </c>
      <c r="AN20" s="14">
        <v>5</v>
      </c>
      <c r="AO20" s="14">
        <v>3</v>
      </c>
      <c r="AP20" s="14">
        <v>3</v>
      </c>
      <c r="AQ20" s="14"/>
      <c r="AR20" s="61" t="s">
        <v>107</v>
      </c>
      <c r="AS20" s="69" t="s">
        <v>400</v>
      </c>
      <c r="AT20" s="69"/>
      <c r="AU20" s="75"/>
      <c r="AV20" s="75"/>
    </row>
    <row r="21" spans="1:48" ht="65" hidden="1" customHeight="1" x14ac:dyDescent="0.2">
      <c r="A21" s="10" t="s">
        <v>85</v>
      </c>
      <c r="B21" s="7" t="s">
        <v>86</v>
      </c>
      <c r="C21" s="119" t="s">
        <v>401</v>
      </c>
      <c r="D21" s="119" t="s">
        <v>88</v>
      </c>
      <c r="E21" s="11">
        <v>1</v>
      </c>
      <c r="F21" s="10" t="s">
        <v>17</v>
      </c>
      <c r="G21" s="10" t="s">
        <v>20</v>
      </c>
      <c r="H21" s="11">
        <v>1</v>
      </c>
      <c r="I21" s="11">
        <v>86568</v>
      </c>
      <c r="J21" s="1" t="str">
        <f>+VLOOKUP(I21,'[1]Tabla Municipios'!$C$2:$D$1152,2,FALSE)</f>
        <v>PUERTO ASIS</v>
      </c>
      <c r="K21" s="11"/>
      <c r="L21" s="1"/>
      <c r="M21" s="11"/>
      <c r="N21" s="1"/>
      <c r="O21" s="10">
        <v>33</v>
      </c>
      <c r="P21" s="10" t="s">
        <v>402</v>
      </c>
      <c r="Q21" s="10">
        <v>1</v>
      </c>
      <c r="R21" s="10" t="s">
        <v>403</v>
      </c>
      <c r="S21" s="10" t="s">
        <v>404</v>
      </c>
      <c r="T21" s="11">
        <v>24</v>
      </c>
      <c r="U21" s="10" t="s">
        <v>92</v>
      </c>
      <c r="V21" s="11">
        <v>1</v>
      </c>
      <c r="W21" s="10" t="s">
        <v>405</v>
      </c>
      <c r="X21" s="10" t="s">
        <v>406</v>
      </c>
      <c r="Y21" s="10" t="s">
        <v>407</v>
      </c>
      <c r="Z21" s="36"/>
      <c r="AA21" s="36"/>
      <c r="AB21" s="10" t="s">
        <v>408</v>
      </c>
      <c r="AC21" s="10" t="s">
        <v>409</v>
      </c>
      <c r="AD21" s="10">
        <v>50</v>
      </c>
      <c r="AE21" s="10" t="s">
        <v>410</v>
      </c>
      <c r="AF21" s="10" t="s">
        <v>411</v>
      </c>
      <c r="AG21" s="10" t="s">
        <v>412</v>
      </c>
      <c r="AH21" s="10" t="s">
        <v>413</v>
      </c>
      <c r="AI21" s="10" t="s">
        <v>414</v>
      </c>
      <c r="AJ21" s="10" t="s">
        <v>415</v>
      </c>
      <c r="AK21" s="10" t="s">
        <v>416</v>
      </c>
      <c r="AL21" s="10" t="s">
        <v>417</v>
      </c>
      <c r="AM21" s="10" t="s">
        <v>418</v>
      </c>
      <c r="AN21" s="10">
        <v>5</v>
      </c>
      <c r="AO21" s="10">
        <v>3</v>
      </c>
      <c r="AP21" s="10">
        <v>3</v>
      </c>
      <c r="AQ21" s="10" t="s">
        <v>419</v>
      </c>
      <c r="AR21" s="57" t="s">
        <v>107</v>
      </c>
      <c r="AS21" s="58" t="s">
        <v>420</v>
      </c>
      <c r="AT21" s="69"/>
      <c r="AU21" s="75"/>
      <c r="AV21" s="75"/>
    </row>
    <row r="22" spans="1:48" ht="65" customHeight="1" x14ac:dyDescent="0.2">
      <c r="A22" s="10" t="s">
        <v>85</v>
      </c>
      <c r="B22" s="7" t="s">
        <v>86</v>
      </c>
      <c r="C22" s="119" t="s">
        <v>421</v>
      </c>
      <c r="D22" s="119" t="s">
        <v>88</v>
      </c>
      <c r="E22" s="11">
        <v>1</v>
      </c>
      <c r="F22" s="10" t="s">
        <v>17</v>
      </c>
      <c r="G22" s="10" t="s">
        <v>20</v>
      </c>
      <c r="H22" s="11">
        <v>3</v>
      </c>
      <c r="I22" s="11">
        <v>86569</v>
      </c>
      <c r="J22" s="11" t="str">
        <f>+VLOOKUP(I22,'[1]Tabla Municipios'!$C$2:$D$1152,2,FALSE)</f>
        <v>PUERTO CAICEDO</v>
      </c>
      <c r="K22" s="11">
        <v>86568</v>
      </c>
      <c r="L22" s="11" t="str">
        <f>+VLOOKUP(K22,'[1]Tabla Municipios'!$C$2:$D$1152,2,FALSE)</f>
        <v>PUERTO ASIS</v>
      </c>
      <c r="M22" s="11">
        <v>86573</v>
      </c>
      <c r="N22" s="11" t="str">
        <f>+VLOOKUP(M22,'[1]Tabla Municipios'!$C$2:$D$1152,2,FALSE)</f>
        <v>PUERTO LEGUIZAMO</v>
      </c>
      <c r="O22" s="10">
        <v>16</v>
      </c>
      <c r="P22" s="10" t="s">
        <v>422</v>
      </c>
      <c r="Q22" s="10">
        <v>2</v>
      </c>
      <c r="R22" s="10" t="s">
        <v>423</v>
      </c>
      <c r="S22" s="10" t="s">
        <v>424</v>
      </c>
      <c r="T22" s="11">
        <v>98</v>
      </c>
      <c r="U22" s="10" t="s">
        <v>92</v>
      </c>
      <c r="V22" s="11">
        <v>1</v>
      </c>
      <c r="W22" s="10" t="s">
        <v>320</v>
      </c>
      <c r="X22" s="10" t="s">
        <v>321</v>
      </c>
      <c r="Y22" s="10" t="s">
        <v>425</v>
      </c>
      <c r="Z22" s="10"/>
      <c r="AA22" s="10"/>
      <c r="AB22" s="10" t="s">
        <v>426</v>
      </c>
      <c r="AC22" s="10" t="s">
        <v>427</v>
      </c>
      <c r="AD22" s="53" t="s">
        <v>428</v>
      </c>
      <c r="AE22" s="59" t="s">
        <v>429</v>
      </c>
      <c r="AF22" s="59" t="s">
        <v>430</v>
      </c>
      <c r="AG22" s="59" t="s">
        <v>431</v>
      </c>
      <c r="AH22" s="59" t="s">
        <v>432</v>
      </c>
      <c r="AI22" s="10" t="s">
        <v>433</v>
      </c>
      <c r="AJ22" s="59" t="s">
        <v>434</v>
      </c>
      <c r="AK22" s="59" t="s">
        <v>435</v>
      </c>
      <c r="AL22" s="59" t="s">
        <v>436</v>
      </c>
      <c r="AM22" s="59" t="s">
        <v>437</v>
      </c>
      <c r="AN22" s="60" t="s">
        <v>438</v>
      </c>
      <c r="AO22" s="59" t="s">
        <v>439</v>
      </c>
      <c r="AP22" s="59" t="s">
        <v>439</v>
      </c>
      <c r="AQ22" s="59" t="s">
        <v>440</v>
      </c>
      <c r="AR22" s="52" t="s">
        <v>441</v>
      </c>
      <c r="AS22" s="58" t="s">
        <v>420</v>
      </c>
      <c r="AT22" s="69"/>
      <c r="AU22" s="75"/>
      <c r="AV22" s="75"/>
    </row>
    <row r="23" spans="1:48" ht="65" hidden="1" customHeight="1" x14ac:dyDescent="0.2">
      <c r="A23" s="10" t="s">
        <v>85</v>
      </c>
      <c r="B23" s="7" t="s">
        <v>86</v>
      </c>
      <c r="C23" s="119" t="s">
        <v>442</v>
      </c>
      <c r="D23" s="119" t="s">
        <v>88</v>
      </c>
      <c r="E23" s="11">
        <v>1</v>
      </c>
      <c r="F23" s="10" t="s">
        <v>17</v>
      </c>
      <c r="G23" s="10" t="s">
        <v>20</v>
      </c>
      <c r="H23" s="11">
        <v>2</v>
      </c>
      <c r="I23" s="11">
        <v>86757</v>
      </c>
      <c r="J23" s="11" t="str">
        <f>+VLOOKUP(I23,'[1]Tabla Municipios'!$C$2:$D$1152,2,FALSE)</f>
        <v>SAN MIGUEL</v>
      </c>
      <c r="K23" s="11">
        <v>86865</v>
      </c>
      <c r="L23" s="11" t="str">
        <f>+VLOOKUP(K23,'[1]Tabla Municipios'!$C$2:$D$1152,2,FALSE)</f>
        <v>VALLE DEL GUAMUEZ</v>
      </c>
      <c r="M23" s="11"/>
      <c r="N23" s="11"/>
      <c r="O23" s="10">
        <v>53</v>
      </c>
      <c r="P23" s="10" t="s">
        <v>443</v>
      </c>
      <c r="Q23" s="10">
        <v>2</v>
      </c>
      <c r="R23" s="10" t="s">
        <v>90</v>
      </c>
      <c r="S23" s="10" t="s">
        <v>112</v>
      </c>
      <c r="T23" s="11">
        <v>215</v>
      </c>
      <c r="U23" s="10" t="s">
        <v>92</v>
      </c>
      <c r="V23" s="11">
        <v>1</v>
      </c>
      <c r="W23" s="10" t="s">
        <v>161</v>
      </c>
      <c r="X23" s="10" t="s">
        <v>162</v>
      </c>
      <c r="Y23" s="10" t="s">
        <v>444</v>
      </c>
      <c r="Z23" s="10"/>
      <c r="AA23" s="10"/>
      <c r="AB23" s="10" t="s">
        <v>445</v>
      </c>
      <c r="AC23" s="10" t="s">
        <v>446</v>
      </c>
      <c r="AD23" s="10" t="s">
        <v>447</v>
      </c>
      <c r="AE23" s="10" t="s">
        <v>448</v>
      </c>
      <c r="AF23" s="10" t="s">
        <v>449</v>
      </c>
      <c r="AG23" s="10" t="s">
        <v>450</v>
      </c>
      <c r="AH23" s="10" t="s">
        <v>451</v>
      </c>
      <c r="AI23" s="10" t="s">
        <v>452</v>
      </c>
      <c r="AJ23" s="10" t="s">
        <v>453</v>
      </c>
      <c r="AK23" s="10" t="s">
        <v>454</v>
      </c>
      <c r="AL23" s="10" t="s">
        <v>455</v>
      </c>
      <c r="AM23" s="10" t="s">
        <v>456</v>
      </c>
      <c r="AN23" s="10">
        <v>4</v>
      </c>
      <c r="AO23" s="10">
        <v>3</v>
      </c>
      <c r="AP23" s="10">
        <v>3</v>
      </c>
      <c r="AQ23" s="10" t="s">
        <v>457</v>
      </c>
      <c r="AR23" s="42" t="s">
        <v>107</v>
      </c>
      <c r="AS23" s="69" t="s">
        <v>458</v>
      </c>
      <c r="AT23" s="69" t="s">
        <v>459</v>
      </c>
      <c r="AU23" s="75"/>
      <c r="AV23" s="75"/>
    </row>
    <row r="24" spans="1:48" ht="65" hidden="1" customHeight="1" x14ac:dyDescent="0.2">
      <c r="A24" s="69" t="s">
        <v>194</v>
      </c>
      <c r="B24" s="69" t="s">
        <v>460</v>
      </c>
      <c r="C24" s="119" t="s">
        <v>461</v>
      </c>
      <c r="D24" s="119" t="s">
        <v>88</v>
      </c>
      <c r="E24" s="6">
        <v>1</v>
      </c>
      <c r="F24" s="69" t="s">
        <v>21</v>
      </c>
      <c r="G24" s="69" t="s">
        <v>23</v>
      </c>
      <c r="H24" s="6">
        <v>1</v>
      </c>
      <c r="I24" s="6">
        <v>5120</v>
      </c>
      <c r="J24" s="1" t="str">
        <f>+VLOOKUP(I24,'[2]Tabla Municipios'!$C$2:$D$1152,2,FALSE)</f>
        <v>CÁCERES</v>
      </c>
      <c r="K24" s="6"/>
      <c r="L24" s="1"/>
      <c r="M24" s="6"/>
      <c r="N24" s="1"/>
      <c r="O24" s="69">
        <v>1</v>
      </c>
      <c r="P24" s="69" t="s">
        <v>462</v>
      </c>
      <c r="Q24" s="69">
        <v>2</v>
      </c>
      <c r="R24" s="69" t="s">
        <v>423</v>
      </c>
      <c r="S24" s="69" t="s">
        <v>463</v>
      </c>
      <c r="T24" s="6">
        <v>130</v>
      </c>
      <c r="U24" s="69" t="s">
        <v>464</v>
      </c>
      <c r="V24" s="6">
        <v>1</v>
      </c>
      <c r="W24" s="69" t="s">
        <v>465</v>
      </c>
      <c r="X24" s="69" t="s">
        <v>466</v>
      </c>
      <c r="Y24" s="69" t="s">
        <v>467</v>
      </c>
      <c r="Z24" s="69" t="s">
        <v>468</v>
      </c>
      <c r="AA24" s="69">
        <v>3145892728</v>
      </c>
      <c r="AB24" s="69" t="s">
        <v>469</v>
      </c>
      <c r="AC24" s="69" t="s">
        <v>470</v>
      </c>
      <c r="AD24" s="97" t="s">
        <v>471</v>
      </c>
      <c r="AE24" s="97" t="s">
        <v>472</v>
      </c>
      <c r="AF24" s="75"/>
      <c r="AG24" s="97" t="s">
        <v>473</v>
      </c>
      <c r="AH24" s="97" t="s">
        <v>474</v>
      </c>
      <c r="AI24" s="97" t="s">
        <v>475</v>
      </c>
      <c r="AJ24" s="97" t="s">
        <v>476</v>
      </c>
      <c r="AK24" s="97" t="s">
        <v>477</v>
      </c>
      <c r="AL24" s="97" t="s">
        <v>478</v>
      </c>
      <c r="AM24" s="97" t="s">
        <v>479</v>
      </c>
      <c r="AN24" s="97">
        <v>5</v>
      </c>
      <c r="AO24" s="97">
        <v>5</v>
      </c>
      <c r="AP24" s="97">
        <v>5</v>
      </c>
      <c r="AQ24" s="97"/>
      <c r="AR24" s="99" t="s">
        <v>480</v>
      </c>
      <c r="AS24" s="69"/>
      <c r="AT24" s="69"/>
      <c r="AU24" s="97" t="s">
        <v>481</v>
      </c>
      <c r="AV24" s="97" t="s">
        <v>482</v>
      </c>
    </row>
    <row r="25" spans="1:48" ht="65" hidden="1" customHeight="1" x14ac:dyDescent="0.2">
      <c r="A25" s="69" t="s">
        <v>85</v>
      </c>
      <c r="B25" s="69" t="s">
        <v>460</v>
      </c>
      <c r="C25" s="119" t="s">
        <v>483</v>
      </c>
      <c r="D25" s="119" t="s">
        <v>88</v>
      </c>
      <c r="E25" s="6">
        <v>1</v>
      </c>
      <c r="F25" s="69" t="s">
        <v>21</v>
      </c>
      <c r="G25" s="69" t="s">
        <v>23</v>
      </c>
      <c r="H25" s="6">
        <v>1</v>
      </c>
      <c r="I25" s="6">
        <v>5154</v>
      </c>
      <c r="J25" s="1" t="str">
        <f>+VLOOKUP(I25,'[2]Tabla Municipios'!$C$2:$D$1152,2,FALSE)</f>
        <v>CAUCASIA</v>
      </c>
      <c r="K25" s="6"/>
      <c r="L25" s="1"/>
      <c r="M25" s="6"/>
      <c r="N25" s="1"/>
      <c r="O25" s="69">
        <v>5</v>
      </c>
      <c r="P25" s="69" t="s">
        <v>484</v>
      </c>
      <c r="Q25" s="69">
        <v>2</v>
      </c>
      <c r="R25" s="69" t="s">
        <v>90</v>
      </c>
      <c r="S25" s="69" t="s">
        <v>112</v>
      </c>
      <c r="T25" s="6">
        <v>71</v>
      </c>
      <c r="U25" s="69" t="s">
        <v>92</v>
      </c>
      <c r="V25" s="6">
        <v>1</v>
      </c>
      <c r="W25" s="69" t="s">
        <v>485</v>
      </c>
      <c r="X25" s="69" t="s">
        <v>486</v>
      </c>
      <c r="Y25" s="69" t="s">
        <v>487</v>
      </c>
      <c r="Z25" s="36"/>
      <c r="AA25" s="36"/>
      <c r="AB25" s="69" t="s">
        <v>488</v>
      </c>
      <c r="AC25" s="69" t="s">
        <v>489</v>
      </c>
      <c r="AD25" s="97" t="s">
        <v>490</v>
      </c>
      <c r="AE25" s="97" t="s">
        <v>491</v>
      </c>
      <c r="AF25" s="75"/>
      <c r="AG25" s="97" t="s">
        <v>492</v>
      </c>
      <c r="AH25" s="97" t="s">
        <v>493</v>
      </c>
      <c r="AI25" s="97" t="s">
        <v>494</v>
      </c>
      <c r="AJ25" s="97"/>
      <c r="AK25" s="97" t="s">
        <v>495</v>
      </c>
      <c r="AL25" s="97" t="s">
        <v>496</v>
      </c>
      <c r="AM25" s="97" t="s">
        <v>497</v>
      </c>
      <c r="AN25" s="97">
        <v>5</v>
      </c>
      <c r="AO25" s="97">
        <v>5</v>
      </c>
      <c r="AP25" s="97">
        <v>5</v>
      </c>
      <c r="AQ25" s="97" t="s">
        <v>498</v>
      </c>
      <c r="AR25" s="102" t="s">
        <v>88</v>
      </c>
      <c r="AS25" s="69"/>
      <c r="AT25" s="69"/>
      <c r="AU25" s="97" t="s">
        <v>499</v>
      </c>
      <c r="AV25" s="97" t="s">
        <v>500</v>
      </c>
    </row>
    <row r="26" spans="1:48" ht="65" hidden="1" customHeight="1" x14ac:dyDescent="0.2">
      <c r="A26" s="69" t="s">
        <v>194</v>
      </c>
      <c r="B26" s="69" t="s">
        <v>460</v>
      </c>
      <c r="C26" s="119" t="s">
        <v>501</v>
      </c>
      <c r="D26" s="119" t="s">
        <v>88</v>
      </c>
      <c r="E26" s="6">
        <v>1</v>
      </c>
      <c r="F26" s="69" t="s">
        <v>21</v>
      </c>
      <c r="G26" s="69" t="s">
        <v>23</v>
      </c>
      <c r="H26" s="6">
        <v>1</v>
      </c>
      <c r="I26" s="6">
        <v>5250</v>
      </c>
      <c r="J26" s="1" t="str">
        <f>+VLOOKUP(I26,'[2]Tabla Municipios'!$C$2:$D$1152,2,FALSE)</f>
        <v>EL BAGRE</v>
      </c>
      <c r="K26" s="6"/>
      <c r="L26" s="1"/>
      <c r="M26" s="6"/>
      <c r="N26" s="1"/>
      <c r="O26" s="69">
        <v>14</v>
      </c>
      <c r="P26" s="69" t="s">
        <v>502</v>
      </c>
      <c r="Q26" s="69">
        <v>2</v>
      </c>
      <c r="R26" s="69" t="s">
        <v>90</v>
      </c>
      <c r="S26" s="69" t="s">
        <v>463</v>
      </c>
      <c r="T26" s="6">
        <v>65</v>
      </c>
      <c r="U26" s="69" t="s">
        <v>503</v>
      </c>
      <c r="V26" s="6">
        <v>1</v>
      </c>
      <c r="W26" s="69" t="s">
        <v>465</v>
      </c>
      <c r="X26" s="69" t="s">
        <v>466</v>
      </c>
      <c r="Y26" s="69" t="s">
        <v>467</v>
      </c>
      <c r="Z26" s="69" t="s">
        <v>468</v>
      </c>
      <c r="AA26" s="69">
        <v>3145892728</v>
      </c>
      <c r="AB26" s="69" t="s">
        <v>504</v>
      </c>
      <c r="AC26" s="69" t="s">
        <v>505</v>
      </c>
      <c r="AD26" s="97" t="s">
        <v>506</v>
      </c>
      <c r="AE26" s="97" t="s">
        <v>507</v>
      </c>
      <c r="AF26" s="75"/>
      <c r="AG26" s="97" t="s">
        <v>508</v>
      </c>
      <c r="AH26" s="97" t="s">
        <v>509</v>
      </c>
      <c r="AI26" s="97" t="s">
        <v>510</v>
      </c>
      <c r="AJ26" s="97" t="s">
        <v>511</v>
      </c>
      <c r="AK26" s="97" t="s">
        <v>512</v>
      </c>
      <c r="AL26" s="97" t="s">
        <v>513</v>
      </c>
      <c r="AM26" s="97" t="s">
        <v>514</v>
      </c>
      <c r="AN26" s="97">
        <v>4</v>
      </c>
      <c r="AO26" s="97">
        <v>4</v>
      </c>
      <c r="AP26" s="97">
        <v>4</v>
      </c>
      <c r="AQ26" s="97" t="s">
        <v>515</v>
      </c>
      <c r="AR26" s="102" t="s">
        <v>88</v>
      </c>
      <c r="AS26" s="69"/>
      <c r="AT26" s="69"/>
      <c r="AU26" s="97" t="s">
        <v>481</v>
      </c>
      <c r="AV26" s="97" t="s">
        <v>516</v>
      </c>
    </row>
    <row r="27" spans="1:48" ht="65" hidden="1" customHeight="1" x14ac:dyDescent="0.2">
      <c r="A27" s="69" t="s">
        <v>85</v>
      </c>
      <c r="B27" s="69" t="s">
        <v>460</v>
      </c>
      <c r="C27" s="119" t="s">
        <v>517</v>
      </c>
      <c r="D27" s="119" t="s">
        <v>88</v>
      </c>
      <c r="E27" s="6">
        <v>1</v>
      </c>
      <c r="F27" s="69" t="s">
        <v>21</v>
      </c>
      <c r="G27" s="69" t="s">
        <v>23</v>
      </c>
      <c r="H27" s="6">
        <v>1</v>
      </c>
      <c r="I27" s="6">
        <v>5250</v>
      </c>
      <c r="J27" s="1" t="str">
        <f>+VLOOKUP(I27,'[2]Tabla Municipios'!$C$2:$D$1152,2,FALSE)</f>
        <v>EL BAGRE</v>
      </c>
      <c r="K27" s="6"/>
      <c r="L27" s="1"/>
      <c r="M27" s="6"/>
      <c r="N27" s="1"/>
      <c r="O27" s="69">
        <v>14</v>
      </c>
      <c r="P27" s="69" t="s">
        <v>518</v>
      </c>
      <c r="Q27" s="69">
        <v>2</v>
      </c>
      <c r="R27" s="69" t="s">
        <v>90</v>
      </c>
      <c r="S27" s="69" t="s">
        <v>519</v>
      </c>
      <c r="T27" s="6">
        <v>76</v>
      </c>
      <c r="U27" s="69" t="s">
        <v>92</v>
      </c>
      <c r="V27" s="6">
        <v>1</v>
      </c>
      <c r="W27" s="69" t="s">
        <v>465</v>
      </c>
      <c r="X27" s="69" t="s">
        <v>520</v>
      </c>
      <c r="Y27" s="69" t="s">
        <v>521</v>
      </c>
      <c r="Z27" s="36"/>
      <c r="AA27" s="36"/>
      <c r="AB27" s="103" t="s">
        <v>522</v>
      </c>
      <c r="AC27" s="103" t="s">
        <v>523</v>
      </c>
      <c r="AD27" s="97" t="s">
        <v>524</v>
      </c>
      <c r="AE27" s="97" t="s">
        <v>525</v>
      </c>
      <c r="AF27" s="75"/>
      <c r="AG27" s="97" t="s">
        <v>526</v>
      </c>
      <c r="AH27" s="97" t="s">
        <v>527</v>
      </c>
      <c r="AI27" s="97" t="s">
        <v>528</v>
      </c>
      <c r="AJ27" s="97" t="s">
        <v>529</v>
      </c>
      <c r="AK27" s="97" t="s">
        <v>530</v>
      </c>
      <c r="AL27" s="97" t="s">
        <v>531</v>
      </c>
      <c r="AM27" s="97" t="s">
        <v>532</v>
      </c>
      <c r="AN27" s="97">
        <v>4</v>
      </c>
      <c r="AO27" s="97">
        <v>4</v>
      </c>
      <c r="AP27" s="97">
        <v>4</v>
      </c>
      <c r="AQ27" s="97" t="s">
        <v>533</v>
      </c>
      <c r="AR27" s="102" t="s">
        <v>88</v>
      </c>
      <c r="AS27" s="39"/>
      <c r="AT27" s="39"/>
      <c r="AU27" s="104" t="s">
        <v>534</v>
      </c>
      <c r="AV27" s="97" t="s">
        <v>535</v>
      </c>
    </row>
    <row r="28" spans="1:48" ht="65" hidden="1" customHeight="1" x14ac:dyDescent="0.2">
      <c r="A28" s="69" t="s">
        <v>85</v>
      </c>
      <c r="B28" s="69" t="s">
        <v>460</v>
      </c>
      <c r="C28" s="119" t="s">
        <v>536</v>
      </c>
      <c r="D28" s="119" t="s">
        <v>88</v>
      </c>
      <c r="E28" s="6">
        <v>1</v>
      </c>
      <c r="F28" s="69" t="s">
        <v>21</v>
      </c>
      <c r="G28" s="69" t="s">
        <v>23</v>
      </c>
      <c r="H28" s="6">
        <v>1</v>
      </c>
      <c r="I28" s="6">
        <v>5604</v>
      </c>
      <c r="J28" s="1" t="str">
        <f>+VLOOKUP(I28,'[2]Tabla Municipios'!$C$2:$D$1152,2,FALSE)</f>
        <v>REMEDIOS</v>
      </c>
      <c r="K28" s="6"/>
      <c r="L28" s="1"/>
      <c r="M28" s="6"/>
      <c r="N28" s="1"/>
      <c r="O28" s="69">
        <v>11</v>
      </c>
      <c r="P28" s="69" t="s">
        <v>537</v>
      </c>
      <c r="Q28" s="69" t="s">
        <v>538</v>
      </c>
      <c r="R28" s="69" t="s">
        <v>539</v>
      </c>
      <c r="S28" s="69" t="s">
        <v>91</v>
      </c>
      <c r="T28" s="6">
        <v>165</v>
      </c>
      <c r="U28" s="69" t="s">
        <v>92</v>
      </c>
      <c r="V28" s="6">
        <v>1</v>
      </c>
      <c r="W28" s="69" t="s">
        <v>540</v>
      </c>
      <c r="X28" s="69" t="s">
        <v>541</v>
      </c>
      <c r="Y28" s="69" t="s">
        <v>542</v>
      </c>
      <c r="Z28" s="36"/>
      <c r="AA28" s="36"/>
      <c r="AB28" s="103" t="s">
        <v>543</v>
      </c>
      <c r="AC28" s="103" t="s">
        <v>544</v>
      </c>
      <c r="AD28" s="97" t="s">
        <v>545</v>
      </c>
      <c r="AE28" s="97" t="s">
        <v>546</v>
      </c>
      <c r="AF28" s="75"/>
      <c r="AG28" s="97" t="s">
        <v>547</v>
      </c>
      <c r="AH28" s="97" t="s">
        <v>548</v>
      </c>
      <c r="AI28" s="97" t="s">
        <v>549</v>
      </c>
      <c r="AJ28" s="97" t="s">
        <v>550</v>
      </c>
      <c r="AK28" s="97" t="s">
        <v>551</v>
      </c>
      <c r="AL28" s="97" t="s">
        <v>552</v>
      </c>
      <c r="AM28" s="97" t="s">
        <v>553</v>
      </c>
      <c r="AN28" s="97">
        <v>4</v>
      </c>
      <c r="AO28" s="97">
        <v>4</v>
      </c>
      <c r="AP28" s="97">
        <v>4</v>
      </c>
      <c r="AQ28" s="97" t="s">
        <v>554</v>
      </c>
      <c r="AR28" s="108" t="s">
        <v>88</v>
      </c>
      <c r="AS28" s="69"/>
      <c r="AT28" s="69"/>
      <c r="AU28" s="97" t="s">
        <v>555</v>
      </c>
      <c r="AV28" s="97" t="s">
        <v>556</v>
      </c>
    </row>
    <row r="29" spans="1:48" ht="65" hidden="1" customHeight="1" x14ac:dyDescent="0.2">
      <c r="A29" s="69" t="s">
        <v>85</v>
      </c>
      <c r="B29" s="69" t="s">
        <v>460</v>
      </c>
      <c r="C29" s="119" t="s">
        <v>557</v>
      </c>
      <c r="D29" s="119" t="s">
        <v>88</v>
      </c>
      <c r="E29" s="6">
        <v>1</v>
      </c>
      <c r="F29" s="69" t="s">
        <v>21</v>
      </c>
      <c r="G29" s="69" t="s">
        <v>25</v>
      </c>
      <c r="H29" s="6">
        <v>1</v>
      </c>
      <c r="I29" s="6">
        <v>13473</v>
      </c>
      <c r="J29" s="1" t="str">
        <f>+VLOOKUP(I29,'[2]Tabla Municipios'!$C$2:$D$1152,2,FALSE)</f>
        <v>MORALES</v>
      </c>
      <c r="K29" s="6"/>
      <c r="L29" s="1"/>
      <c r="M29" s="6"/>
      <c r="N29" s="1"/>
      <c r="O29" s="69">
        <v>7</v>
      </c>
      <c r="P29" s="69" t="s">
        <v>558</v>
      </c>
      <c r="Q29" s="69">
        <v>2</v>
      </c>
      <c r="R29" s="69" t="s">
        <v>90</v>
      </c>
      <c r="S29" s="69" t="s">
        <v>112</v>
      </c>
      <c r="T29" s="6">
        <v>100</v>
      </c>
      <c r="U29" s="69" t="s">
        <v>92</v>
      </c>
      <c r="V29" s="6">
        <v>1</v>
      </c>
      <c r="W29" s="69" t="s">
        <v>559</v>
      </c>
      <c r="X29" s="69" t="s">
        <v>560</v>
      </c>
      <c r="Y29" s="69" t="s">
        <v>561</v>
      </c>
      <c r="Z29" s="36"/>
      <c r="AA29" s="36"/>
      <c r="AB29" s="103" t="s">
        <v>562</v>
      </c>
      <c r="AC29" s="103" t="s">
        <v>563</v>
      </c>
      <c r="AD29" s="69" t="s">
        <v>564</v>
      </c>
      <c r="AE29" s="69" t="s">
        <v>565</v>
      </c>
      <c r="AF29" s="75"/>
      <c r="AG29" s="69" t="s">
        <v>566</v>
      </c>
      <c r="AH29" s="69" t="s">
        <v>567</v>
      </c>
      <c r="AI29" s="82" t="s">
        <v>568</v>
      </c>
      <c r="AJ29" s="69" t="s">
        <v>569</v>
      </c>
      <c r="AK29" s="69" t="s">
        <v>570</v>
      </c>
      <c r="AL29" s="69" t="s">
        <v>571</v>
      </c>
      <c r="AM29" s="69" t="s">
        <v>572</v>
      </c>
      <c r="AN29" s="69">
        <v>5</v>
      </c>
      <c r="AO29" s="69">
        <v>5</v>
      </c>
      <c r="AP29" s="69">
        <v>5</v>
      </c>
      <c r="AQ29" s="97"/>
      <c r="AR29" s="102" t="s">
        <v>88</v>
      </c>
      <c r="AS29" s="69"/>
      <c r="AT29" s="69" t="s">
        <v>573</v>
      </c>
      <c r="AU29" s="69" t="s">
        <v>481</v>
      </c>
      <c r="AV29" s="69" t="s">
        <v>574</v>
      </c>
    </row>
    <row r="30" spans="1:48" ht="65" hidden="1" customHeight="1" x14ac:dyDescent="0.2">
      <c r="A30" s="69" t="s">
        <v>85</v>
      </c>
      <c r="B30" s="69" t="s">
        <v>460</v>
      </c>
      <c r="C30" s="119" t="s">
        <v>575</v>
      </c>
      <c r="D30" s="119" t="s">
        <v>88</v>
      </c>
      <c r="E30" s="6">
        <v>1</v>
      </c>
      <c r="F30" s="69" t="s">
        <v>21</v>
      </c>
      <c r="G30" s="69" t="s">
        <v>25</v>
      </c>
      <c r="H30" s="6">
        <v>1</v>
      </c>
      <c r="I30" s="6">
        <v>13670</v>
      </c>
      <c r="J30" s="1" t="str">
        <f>+VLOOKUP(I30,'[2]Tabla Municipios'!$C$2:$D$1152,2,FALSE)</f>
        <v>SAN PABLO</v>
      </c>
      <c r="K30" s="6"/>
      <c r="L30" s="1"/>
      <c r="M30" s="6"/>
      <c r="N30" s="1"/>
      <c r="O30" s="69">
        <v>32</v>
      </c>
      <c r="P30" s="69" t="s">
        <v>576</v>
      </c>
      <c r="Q30" s="69">
        <v>2</v>
      </c>
      <c r="R30" s="69" t="s">
        <v>90</v>
      </c>
      <c r="S30" s="69" t="s">
        <v>112</v>
      </c>
      <c r="T30" s="6">
        <v>352</v>
      </c>
      <c r="U30" s="69" t="s">
        <v>92</v>
      </c>
      <c r="V30" s="6">
        <v>1</v>
      </c>
      <c r="W30" s="69" t="s">
        <v>465</v>
      </c>
      <c r="X30" s="69" t="s">
        <v>520</v>
      </c>
      <c r="Y30" s="69" t="s">
        <v>521</v>
      </c>
      <c r="Z30" s="36"/>
      <c r="AA30" s="36"/>
      <c r="AB30" s="103" t="s">
        <v>577</v>
      </c>
      <c r="AC30" s="103" t="s">
        <v>578</v>
      </c>
      <c r="AD30" s="69" t="s">
        <v>579</v>
      </c>
      <c r="AE30" s="69" t="s">
        <v>580</v>
      </c>
      <c r="AF30" s="75"/>
      <c r="AG30" s="69" t="s">
        <v>567</v>
      </c>
      <c r="AH30" s="69" t="s">
        <v>581</v>
      </c>
      <c r="AI30" s="69"/>
      <c r="AJ30" s="69"/>
      <c r="AK30" s="69" t="s">
        <v>582</v>
      </c>
      <c r="AL30" s="69" t="s">
        <v>583</v>
      </c>
      <c r="AM30" s="69">
        <v>5</v>
      </c>
      <c r="AN30" s="69">
        <v>5</v>
      </c>
      <c r="AO30" s="69">
        <v>5</v>
      </c>
      <c r="AP30" s="69"/>
      <c r="AQ30" s="69"/>
      <c r="AR30" s="102" t="s">
        <v>88</v>
      </c>
      <c r="AS30" s="69"/>
      <c r="AT30" s="69" t="s">
        <v>573</v>
      </c>
      <c r="AU30" s="78" t="s">
        <v>584</v>
      </c>
      <c r="AV30" s="69" t="s">
        <v>585</v>
      </c>
    </row>
    <row r="31" spans="1:48" ht="65" hidden="1" customHeight="1" x14ac:dyDescent="0.2">
      <c r="A31" s="69" t="s">
        <v>109</v>
      </c>
      <c r="B31" s="69" t="s">
        <v>460</v>
      </c>
      <c r="C31" s="119" t="s">
        <v>586</v>
      </c>
      <c r="D31" s="119" t="s">
        <v>88</v>
      </c>
      <c r="E31" s="6">
        <v>0</v>
      </c>
      <c r="F31" s="69" t="s">
        <v>21</v>
      </c>
      <c r="G31" s="69" t="s">
        <v>25</v>
      </c>
      <c r="H31" s="6">
        <v>1</v>
      </c>
      <c r="I31" s="6">
        <v>13688</v>
      </c>
      <c r="J31" s="1" t="str">
        <f>+VLOOKUP(I31,'[2]Tabla Municipios'!$C$2:$D$1152,2,FALSE)</f>
        <v>SANTA ROSA DEL SUR</v>
      </c>
      <c r="K31" s="6"/>
      <c r="L31" s="1"/>
      <c r="M31" s="6"/>
      <c r="N31" s="1"/>
      <c r="O31" s="69">
        <v>1</v>
      </c>
      <c r="P31" s="69" t="s">
        <v>587</v>
      </c>
      <c r="Q31" s="69">
        <v>2</v>
      </c>
      <c r="R31" s="69" t="s">
        <v>90</v>
      </c>
      <c r="S31" s="69" t="s">
        <v>91</v>
      </c>
      <c r="T31" s="6">
        <v>65</v>
      </c>
      <c r="U31" s="69" t="s">
        <v>92</v>
      </c>
      <c r="V31" s="6">
        <v>1</v>
      </c>
      <c r="W31" s="69" t="s">
        <v>181</v>
      </c>
      <c r="X31" s="69" t="s">
        <v>115</v>
      </c>
      <c r="Y31" s="69" t="s">
        <v>181</v>
      </c>
      <c r="Z31" s="69" t="s">
        <v>115</v>
      </c>
      <c r="AA31" s="69" t="s">
        <v>181</v>
      </c>
      <c r="AB31" s="69" t="s">
        <v>588</v>
      </c>
      <c r="AC31" s="69" t="s">
        <v>589</v>
      </c>
      <c r="AD31" s="97" t="s">
        <v>590</v>
      </c>
      <c r="AE31" s="97" t="s">
        <v>591</v>
      </c>
      <c r="AF31" s="75"/>
      <c r="AG31" s="97" t="s">
        <v>592</v>
      </c>
      <c r="AH31" s="97" t="s">
        <v>593</v>
      </c>
      <c r="AI31" s="97" t="s">
        <v>594</v>
      </c>
      <c r="AJ31" s="97" t="s">
        <v>595</v>
      </c>
      <c r="AK31" s="97" t="s">
        <v>596</v>
      </c>
      <c r="AL31" s="97" t="s">
        <v>597</v>
      </c>
      <c r="AM31" s="97" t="s">
        <v>598</v>
      </c>
      <c r="AN31" s="97">
        <v>5</v>
      </c>
      <c r="AO31" s="97">
        <v>5</v>
      </c>
      <c r="AP31" s="97">
        <v>5</v>
      </c>
      <c r="AQ31" s="97"/>
      <c r="AR31" s="102" t="s">
        <v>88</v>
      </c>
      <c r="AS31" s="69"/>
      <c r="AT31" s="69" t="s">
        <v>573</v>
      </c>
      <c r="AU31" s="69"/>
      <c r="AV31" s="97" t="s">
        <v>599</v>
      </c>
    </row>
    <row r="32" spans="1:48" ht="65" customHeight="1" x14ac:dyDescent="0.2">
      <c r="A32" s="69" t="s">
        <v>85</v>
      </c>
      <c r="B32" s="69" t="s">
        <v>460</v>
      </c>
      <c r="C32" s="119" t="s">
        <v>600</v>
      </c>
      <c r="D32" s="119" t="s">
        <v>88</v>
      </c>
      <c r="E32" s="6">
        <v>1</v>
      </c>
      <c r="F32" s="69" t="s">
        <v>21</v>
      </c>
      <c r="G32" s="69" t="s">
        <v>26</v>
      </c>
      <c r="H32" s="6">
        <v>2</v>
      </c>
      <c r="I32" s="6">
        <v>73168</v>
      </c>
      <c r="J32" s="1" t="str">
        <f>+VLOOKUP(I32,'[2]Tabla Municipios'!$C$2:$D$1152,2,FALSE)</f>
        <v>CHAPARRAL</v>
      </c>
      <c r="K32" s="6">
        <v>73067</v>
      </c>
      <c r="L32" s="1" t="str">
        <f>+VLOOKUP(K32,'[2]Tabla Municipios'!$C$2:$D$1152,2,FALSE)</f>
        <v>ATACO</v>
      </c>
      <c r="M32" s="6">
        <v>73067</v>
      </c>
      <c r="N32" s="1" t="str">
        <f>+VLOOKUP(M32,'[2]Tabla Municipios'!$C$2:$D$1152,2,FALSE)</f>
        <v>ATACO</v>
      </c>
      <c r="O32" s="69">
        <v>56</v>
      </c>
      <c r="P32" s="69" t="s">
        <v>601</v>
      </c>
      <c r="Q32" s="69">
        <v>2</v>
      </c>
      <c r="R32" s="69" t="s">
        <v>90</v>
      </c>
      <c r="S32" s="69" t="s">
        <v>91</v>
      </c>
      <c r="T32" s="6">
        <v>140</v>
      </c>
      <c r="U32" s="69" t="s">
        <v>92</v>
      </c>
      <c r="V32" s="6">
        <v>1</v>
      </c>
      <c r="W32" s="69" t="s">
        <v>602</v>
      </c>
      <c r="X32" s="69" t="s">
        <v>603</v>
      </c>
      <c r="Y32" s="69" t="s">
        <v>604</v>
      </c>
      <c r="Z32" s="36"/>
      <c r="AA32" s="36"/>
      <c r="AB32" s="103" t="s">
        <v>605</v>
      </c>
      <c r="AC32" s="103" t="s">
        <v>606</v>
      </c>
      <c r="AD32" s="97" t="s">
        <v>607</v>
      </c>
      <c r="AE32" s="97" t="s">
        <v>608</v>
      </c>
      <c r="AF32" s="75"/>
      <c r="AG32" s="97" t="s">
        <v>609</v>
      </c>
      <c r="AH32" s="97" t="s">
        <v>610</v>
      </c>
      <c r="AI32" s="97" t="s">
        <v>611</v>
      </c>
      <c r="AJ32" s="97" t="s">
        <v>612</v>
      </c>
      <c r="AK32" s="97" t="s">
        <v>613</v>
      </c>
      <c r="AL32" s="97" t="s">
        <v>614</v>
      </c>
      <c r="AM32" s="97" t="s">
        <v>615</v>
      </c>
      <c r="AN32" s="97">
        <v>4</v>
      </c>
      <c r="AO32" s="97">
        <v>4</v>
      </c>
      <c r="AP32" s="97">
        <v>4</v>
      </c>
      <c r="AQ32" s="124" t="s">
        <v>616</v>
      </c>
      <c r="AR32" s="102" t="s">
        <v>88</v>
      </c>
      <c r="AS32" s="75"/>
      <c r="AT32" s="77" t="s">
        <v>617</v>
      </c>
      <c r="AU32" s="97" t="s">
        <v>618</v>
      </c>
      <c r="AV32" s="69"/>
    </row>
    <row r="33" spans="1:48" ht="65" hidden="1" customHeight="1" x14ac:dyDescent="0.2">
      <c r="A33" s="69" t="s">
        <v>109</v>
      </c>
      <c r="B33" s="69" t="s">
        <v>460</v>
      </c>
      <c r="C33" s="119" t="s">
        <v>619</v>
      </c>
      <c r="D33" s="119" t="s">
        <v>88</v>
      </c>
      <c r="E33" s="6">
        <v>0</v>
      </c>
      <c r="F33" s="69" t="s">
        <v>21</v>
      </c>
      <c r="G33" s="69" t="s">
        <v>26</v>
      </c>
      <c r="H33" s="6">
        <v>1</v>
      </c>
      <c r="I33" s="6">
        <v>73555</v>
      </c>
      <c r="J33" s="1" t="str">
        <f>+VLOOKUP(I33,'[2]Tabla Municipios'!$C$2:$D$1152,2,FALSE)</f>
        <v>PLANADAS</v>
      </c>
      <c r="K33" s="6"/>
      <c r="L33" s="1"/>
      <c r="M33" s="6"/>
      <c r="N33" s="1"/>
      <c r="O33" s="69">
        <v>0</v>
      </c>
      <c r="P33" s="69" t="s">
        <v>620</v>
      </c>
      <c r="Q33" s="69">
        <v>2</v>
      </c>
      <c r="R33" s="69" t="s">
        <v>90</v>
      </c>
      <c r="S33" s="69" t="s">
        <v>112</v>
      </c>
      <c r="T33" s="6">
        <v>65</v>
      </c>
      <c r="U33" s="69" t="s">
        <v>92</v>
      </c>
      <c r="V33" s="6">
        <v>1</v>
      </c>
      <c r="W33" s="69" t="s">
        <v>181</v>
      </c>
      <c r="X33" s="69" t="s">
        <v>115</v>
      </c>
      <c r="Y33" s="69" t="s">
        <v>181</v>
      </c>
      <c r="Z33" s="69" t="s">
        <v>115</v>
      </c>
      <c r="AA33" s="69" t="s">
        <v>181</v>
      </c>
      <c r="AB33" s="69" t="s">
        <v>621</v>
      </c>
      <c r="AC33" s="69" t="s">
        <v>622</v>
      </c>
      <c r="AD33" s="97" t="s">
        <v>623</v>
      </c>
      <c r="AE33" s="97" t="s">
        <v>624</v>
      </c>
      <c r="AF33" s="75"/>
      <c r="AG33" s="97" t="s">
        <v>625</v>
      </c>
      <c r="AH33" s="97" t="s">
        <v>626</v>
      </c>
      <c r="AI33" s="97" t="s">
        <v>627</v>
      </c>
      <c r="AJ33" s="97" t="s">
        <v>628</v>
      </c>
      <c r="AK33" s="97" t="s">
        <v>629</v>
      </c>
      <c r="AL33" s="97" t="s">
        <v>630</v>
      </c>
      <c r="AM33" s="97" t="s">
        <v>631</v>
      </c>
      <c r="AN33" s="97">
        <v>5</v>
      </c>
      <c r="AO33" s="97">
        <v>3</v>
      </c>
      <c r="AP33" s="97">
        <v>3</v>
      </c>
      <c r="AQ33" s="97" t="s">
        <v>632</v>
      </c>
      <c r="AR33" s="102" t="s">
        <v>88</v>
      </c>
      <c r="AS33" s="75"/>
      <c r="AT33" s="75"/>
      <c r="AU33" s="97" t="s">
        <v>481</v>
      </c>
      <c r="AV33" s="97"/>
    </row>
    <row r="34" spans="1:48" ht="65" hidden="1" customHeight="1" x14ac:dyDescent="0.2">
      <c r="A34" s="69" t="s">
        <v>194</v>
      </c>
      <c r="B34" s="69" t="s">
        <v>460</v>
      </c>
      <c r="C34" s="119" t="s">
        <v>633</v>
      </c>
      <c r="D34" s="119" t="s">
        <v>88</v>
      </c>
      <c r="E34" s="6">
        <v>1</v>
      </c>
      <c r="F34" s="69" t="s">
        <v>21</v>
      </c>
      <c r="G34" s="69" t="s">
        <v>26</v>
      </c>
      <c r="H34" s="6">
        <v>1</v>
      </c>
      <c r="I34" s="6">
        <v>73555</v>
      </c>
      <c r="J34" s="1" t="str">
        <f>+VLOOKUP(I34,'[2]Tabla Municipios'!$C$2:$D$1152,2,FALSE)</f>
        <v>PLANADAS</v>
      </c>
      <c r="K34" s="6"/>
      <c r="L34" s="1"/>
      <c r="M34" s="6"/>
      <c r="N34" s="1"/>
      <c r="O34" s="69">
        <v>16</v>
      </c>
      <c r="P34" s="69" t="s">
        <v>634</v>
      </c>
      <c r="Q34" s="69">
        <v>2</v>
      </c>
      <c r="R34" s="69" t="s">
        <v>144</v>
      </c>
      <c r="S34" s="69" t="s">
        <v>145</v>
      </c>
      <c r="T34" s="6">
        <v>87</v>
      </c>
      <c r="U34" s="69" t="s">
        <v>92</v>
      </c>
      <c r="V34" s="6">
        <v>1</v>
      </c>
      <c r="W34" s="69" t="s">
        <v>635</v>
      </c>
      <c r="X34" s="69" t="s">
        <v>636</v>
      </c>
      <c r="Y34" s="69">
        <v>3108628058</v>
      </c>
      <c r="Z34" s="69" t="s">
        <v>637</v>
      </c>
      <c r="AA34" s="69">
        <v>3103343535</v>
      </c>
      <c r="AB34" s="69" t="s">
        <v>638</v>
      </c>
      <c r="AC34" s="69">
        <v>3172246856</v>
      </c>
      <c r="AD34" s="97" t="s">
        <v>639</v>
      </c>
      <c r="AE34" s="97" t="s">
        <v>624</v>
      </c>
      <c r="AF34" s="75"/>
      <c r="AG34" s="97" t="s">
        <v>640</v>
      </c>
      <c r="AH34" s="97" t="s">
        <v>641</v>
      </c>
      <c r="AI34" s="97" t="s">
        <v>642</v>
      </c>
      <c r="AJ34" s="97" t="s">
        <v>643</v>
      </c>
      <c r="AK34" s="97" t="s">
        <v>644</v>
      </c>
      <c r="AL34" s="97" t="s">
        <v>645</v>
      </c>
      <c r="AM34" s="97" t="s">
        <v>646</v>
      </c>
      <c r="AN34" s="97">
        <v>4</v>
      </c>
      <c r="AO34" s="97">
        <v>4</v>
      </c>
      <c r="AP34" s="97">
        <v>4</v>
      </c>
      <c r="AQ34" s="97"/>
      <c r="AR34" s="102" t="s">
        <v>88</v>
      </c>
      <c r="AS34" s="75"/>
      <c r="AT34" s="75"/>
      <c r="AU34" s="97" t="s">
        <v>481</v>
      </c>
      <c r="AV34" s="97"/>
    </row>
    <row r="35" spans="1:48" ht="65" hidden="1" customHeight="1" x14ac:dyDescent="0.2">
      <c r="A35" s="69" t="s">
        <v>85</v>
      </c>
      <c r="B35" s="69" t="s">
        <v>460</v>
      </c>
      <c r="C35" s="119" t="s">
        <v>647</v>
      </c>
      <c r="D35" s="119" t="s">
        <v>88</v>
      </c>
      <c r="E35" s="6">
        <v>1</v>
      </c>
      <c r="F35" s="69" t="s">
        <v>21</v>
      </c>
      <c r="G35" s="69" t="s">
        <v>26</v>
      </c>
      <c r="H35" s="6">
        <v>1</v>
      </c>
      <c r="I35" s="6">
        <v>73555</v>
      </c>
      <c r="J35" s="1" t="str">
        <f>+VLOOKUP(I35,'[2]Tabla Municipios'!$C$2:$D$1152,2,FALSE)</f>
        <v>PLANADAS</v>
      </c>
      <c r="K35" s="6"/>
      <c r="L35" s="1"/>
      <c r="M35" s="6"/>
      <c r="N35" s="1"/>
      <c r="O35" s="69">
        <v>18</v>
      </c>
      <c r="P35" s="69" t="s">
        <v>648</v>
      </c>
      <c r="Q35" s="69">
        <v>2</v>
      </c>
      <c r="R35" s="69" t="s">
        <v>144</v>
      </c>
      <c r="S35" s="69" t="s">
        <v>145</v>
      </c>
      <c r="T35" s="6">
        <v>87</v>
      </c>
      <c r="U35" s="69" t="s">
        <v>92</v>
      </c>
      <c r="V35" s="6">
        <v>1</v>
      </c>
      <c r="W35" s="69" t="s">
        <v>649</v>
      </c>
      <c r="X35" s="103" t="s">
        <v>650</v>
      </c>
      <c r="Y35" s="103" t="s">
        <v>651</v>
      </c>
      <c r="Z35" s="36"/>
      <c r="AA35" s="36"/>
      <c r="AB35" s="103" t="s">
        <v>652</v>
      </c>
      <c r="AC35" s="103" t="s">
        <v>653</v>
      </c>
      <c r="AD35" s="97" t="s">
        <v>654</v>
      </c>
      <c r="AE35" s="97" t="s">
        <v>624</v>
      </c>
      <c r="AF35" s="75"/>
      <c r="AG35" s="97" t="s">
        <v>655</v>
      </c>
      <c r="AH35" s="97" t="s">
        <v>656</v>
      </c>
      <c r="AI35" s="97" t="s">
        <v>657</v>
      </c>
      <c r="AJ35" s="97" t="s">
        <v>658</v>
      </c>
      <c r="AK35" s="97" t="s">
        <v>659</v>
      </c>
      <c r="AL35" s="97" t="s">
        <v>660</v>
      </c>
      <c r="AM35" s="97" t="s">
        <v>661</v>
      </c>
      <c r="AN35" s="97">
        <v>5</v>
      </c>
      <c r="AO35" s="97">
        <v>5</v>
      </c>
      <c r="AP35" s="97">
        <v>5</v>
      </c>
      <c r="AQ35" s="97" t="s">
        <v>662</v>
      </c>
      <c r="AR35" s="102" t="s">
        <v>88</v>
      </c>
      <c r="AS35" s="75"/>
      <c r="AT35" s="75"/>
      <c r="AU35" s="97" t="s">
        <v>481</v>
      </c>
      <c r="AV35" s="97" t="s">
        <v>663</v>
      </c>
    </row>
    <row r="36" spans="1:48" ht="65" hidden="1" customHeight="1" x14ac:dyDescent="0.2">
      <c r="A36" s="69" t="s">
        <v>85</v>
      </c>
      <c r="B36" s="69" t="s">
        <v>460</v>
      </c>
      <c r="C36" s="119" t="s">
        <v>664</v>
      </c>
      <c r="D36" s="119" t="s">
        <v>88</v>
      </c>
      <c r="E36" s="6">
        <v>1</v>
      </c>
      <c r="F36" s="69" t="s">
        <v>21</v>
      </c>
      <c r="G36" s="69" t="s">
        <v>26</v>
      </c>
      <c r="H36" s="6">
        <v>1</v>
      </c>
      <c r="I36" s="6">
        <v>73555</v>
      </c>
      <c r="J36" s="1" t="str">
        <f>+VLOOKUP(I36,'[2]Tabla Municipios'!$C$2:$D$1152,2,FALSE)</f>
        <v>PLANADAS</v>
      </c>
      <c r="K36" s="6"/>
      <c r="L36" s="1"/>
      <c r="M36" s="6"/>
      <c r="N36" s="1"/>
      <c r="O36" s="69">
        <v>19</v>
      </c>
      <c r="P36" s="69" t="s">
        <v>665</v>
      </c>
      <c r="Q36" s="69">
        <v>2</v>
      </c>
      <c r="R36" s="69" t="s">
        <v>144</v>
      </c>
      <c r="S36" s="69" t="s">
        <v>145</v>
      </c>
      <c r="T36" s="6">
        <v>71</v>
      </c>
      <c r="U36" s="69" t="s">
        <v>92</v>
      </c>
      <c r="V36" s="6">
        <v>1</v>
      </c>
      <c r="W36" s="69" t="s">
        <v>649</v>
      </c>
      <c r="X36" s="69" t="s">
        <v>650</v>
      </c>
      <c r="Y36" s="69" t="s">
        <v>651</v>
      </c>
      <c r="Z36" s="36"/>
      <c r="AA36" s="36"/>
      <c r="AB36" s="103" t="s">
        <v>666</v>
      </c>
      <c r="AC36" s="103" t="s">
        <v>667</v>
      </c>
      <c r="AD36" s="97" t="s">
        <v>668</v>
      </c>
      <c r="AE36" s="97" t="s">
        <v>624</v>
      </c>
      <c r="AF36" s="75"/>
      <c r="AG36" s="97" t="s">
        <v>669</v>
      </c>
      <c r="AH36" s="124" t="s">
        <v>548</v>
      </c>
      <c r="AI36" s="97" t="s">
        <v>670</v>
      </c>
      <c r="AJ36" s="97" t="s">
        <v>671</v>
      </c>
      <c r="AK36" s="97" t="s">
        <v>672</v>
      </c>
      <c r="AL36" s="97" t="s">
        <v>673</v>
      </c>
      <c r="AM36" s="97" t="s">
        <v>674</v>
      </c>
      <c r="AN36" s="97">
        <v>5</v>
      </c>
      <c r="AO36" s="97">
        <v>5</v>
      </c>
      <c r="AP36" s="97">
        <v>5</v>
      </c>
      <c r="AQ36" s="97"/>
      <c r="AR36" s="102" t="s">
        <v>88</v>
      </c>
      <c r="AS36" s="75"/>
      <c r="AT36" s="75"/>
      <c r="AU36" s="97" t="s">
        <v>481</v>
      </c>
      <c r="AV36" s="97" t="s">
        <v>675</v>
      </c>
    </row>
    <row r="37" spans="1:48" ht="65" hidden="1" customHeight="1" x14ac:dyDescent="0.2">
      <c r="A37" s="74" t="s">
        <v>194</v>
      </c>
      <c r="B37" s="69" t="s">
        <v>676</v>
      </c>
      <c r="C37" s="83" t="s">
        <v>677</v>
      </c>
      <c r="D37" s="83" t="s">
        <v>88</v>
      </c>
      <c r="E37" s="73"/>
      <c r="F37" s="74" t="s">
        <v>21</v>
      </c>
      <c r="G37" s="74" t="s">
        <v>26</v>
      </c>
      <c r="H37" s="74">
        <v>1</v>
      </c>
      <c r="I37" s="73">
        <v>73067</v>
      </c>
      <c r="J37" s="73" t="s">
        <v>3884</v>
      </c>
      <c r="K37" s="73"/>
      <c r="L37" s="73"/>
      <c r="M37" s="73"/>
      <c r="N37" s="73"/>
      <c r="O37" s="74" t="s">
        <v>272</v>
      </c>
      <c r="P37" s="85" t="s">
        <v>678</v>
      </c>
      <c r="Q37" s="74" t="s">
        <v>679</v>
      </c>
      <c r="R37" s="74" t="s">
        <v>90</v>
      </c>
      <c r="S37" s="74" t="s">
        <v>112</v>
      </c>
      <c r="T37" s="74">
        <v>100</v>
      </c>
      <c r="U37" s="73"/>
      <c r="V37" s="74">
        <v>0</v>
      </c>
      <c r="W37" s="69" t="s">
        <v>635</v>
      </c>
      <c r="X37" s="74" t="s">
        <v>680</v>
      </c>
      <c r="Y37" s="69" t="s">
        <v>681</v>
      </c>
      <c r="Z37" s="69" t="s">
        <v>682</v>
      </c>
      <c r="AA37" s="74">
        <v>3103343535</v>
      </c>
      <c r="AB37" s="69" t="s">
        <v>683</v>
      </c>
      <c r="AC37" s="69" t="s">
        <v>684</v>
      </c>
      <c r="AD37" s="74" t="s">
        <v>685</v>
      </c>
      <c r="AE37" s="74" t="s">
        <v>686</v>
      </c>
      <c r="AF37" s="73"/>
      <c r="AG37" s="69" t="s">
        <v>687</v>
      </c>
      <c r="AH37" s="69" t="s">
        <v>688</v>
      </c>
      <c r="AI37" s="69" t="s">
        <v>689</v>
      </c>
      <c r="AJ37" s="74" t="s">
        <v>690</v>
      </c>
      <c r="AK37" s="74"/>
      <c r="AL37" s="69" t="s">
        <v>691</v>
      </c>
      <c r="AM37" s="69" t="s">
        <v>692</v>
      </c>
      <c r="AN37" s="74">
        <v>4</v>
      </c>
      <c r="AO37" s="74">
        <v>4</v>
      </c>
      <c r="AP37" s="74">
        <v>4</v>
      </c>
      <c r="AQ37" s="92"/>
      <c r="AR37" s="74" t="s">
        <v>88</v>
      </c>
      <c r="AS37" s="93"/>
      <c r="AT37" s="92"/>
      <c r="AU37" s="69" t="s">
        <v>481</v>
      </c>
      <c r="AV37" s="94"/>
    </row>
    <row r="38" spans="1:48" ht="65" hidden="1" customHeight="1" x14ac:dyDescent="0.2">
      <c r="A38" s="74" t="s">
        <v>194</v>
      </c>
      <c r="B38" s="69" t="s">
        <v>676</v>
      </c>
      <c r="C38" s="83" t="s">
        <v>693</v>
      </c>
      <c r="D38" s="83" t="s">
        <v>88</v>
      </c>
      <c r="E38" s="73"/>
      <c r="F38" s="74" t="s">
        <v>21</v>
      </c>
      <c r="G38" s="74" t="s">
        <v>26</v>
      </c>
      <c r="H38" s="74">
        <v>1</v>
      </c>
      <c r="I38" s="73">
        <v>73168</v>
      </c>
      <c r="J38" s="73" t="s">
        <v>3885</v>
      </c>
      <c r="K38" s="73"/>
      <c r="L38" s="73"/>
      <c r="M38" s="73"/>
      <c r="N38" s="73"/>
      <c r="O38" s="74" t="s">
        <v>694</v>
      </c>
      <c r="P38" s="85" t="s">
        <v>695</v>
      </c>
      <c r="Q38" s="74" t="s">
        <v>679</v>
      </c>
      <c r="R38" s="74" t="s">
        <v>90</v>
      </c>
      <c r="S38" s="74" t="s">
        <v>91</v>
      </c>
      <c r="T38" s="74">
        <v>68</v>
      </c>
      <c r="U38" s="73"/>
      <c r="V38" s="74">
        <v>0</v>
      </c>
      <c r="W38" s="69" t="s">
        <v>635</v>
      </c>
      <c r="X38" s="74" t="s">
        <v>680</v>
      </c>
      <c r="Y38" s="69" t="s">
        <v>681</v>
      </c>
      <c r="Z38" s="69" t="s">
        <v>682</v>
      </c>
      <c r="AA38" s="74">
        <v>3103343535</v>
      </c>
      <c r="AB38" s="69" t="s">
        <v>696</v>
      </c>
      <c r="AC38" s="69" t="s">
        <v>697</v>
      </c>
      <c r="AD38" s="74" t="s">
        <v>698</v>
      </c>
      <c r="AE38" s="74" t="s">
        <v>608</v>
      </c>
      <c r="AF38" s="73"/>
      <c r="AG38" s="69" t="s">
        <v>699</v>
      </c>
      <c r="AH38" s="69" t="s">
        <v>700</v>
      </c>
      <c r="AI38" s="69" t="s">
        <v>701</v>
      </c>
      <c r="AJ38" s="69" t="s">
        <v>702</v>
      </c>
      <c r="AK38" s="69" t="s">
        <v>703</v>
      </c>
      <c r="AL38" s="69" t="s">
        <v>704</v>
      </c>
      <c r="AM38" s="69" t="s">
        <v>705</v>
      </c>
      <c r="AN38" s="69">
        <v>5</v>
      </c>
      <c r="AO38" s="69">
        <v>5</v>
      </c>
      <c r="AP38" s="69">
        <v>5</v>
      </c>
      <c r="AQ38" s="92"/>
      <c r="AR38" s="74" t="s">
        <v>88</v>
      </c>
      <c r="AS38" s="93"/>
      <c r="AT38" s="92"/>
      <c r="AU38" s="69" t="s">
        <v>481</v>
      </c>
      <c r="AV38" s="69" t="s">
        <v>706</v>
      </c>
    </row>
    <row r="39" spans="1:48" ht="65" hidden="1" customHeight="1" x14ac:dyDescent="0.2">
      <c r="A39" s="74" t="s">
        <v>85</v>
      </c>
      <c r="B39" s="69" t="s">
        <v>676</v>
      </c>
      <c r="C39" s="83" t="s">
        <v>707</v>
      </c>
      <c r="D39" s="83" t="s">
        <v>88</v>
      </c>
      <c r="E39" s="73"/>
      <c r="F39" s="74" t="s">
        <v>21</v>
      </c>
      <c r="G39" s="74" t="s">
        <v>26</v>
      </c>
      <c r="H39" s="74">
        <v>1</v>
      </c>
      <c r="I39" s="73">
        <v>73067</v>
      </c>
      <c r="J39" s="73" t="s">
        <v>3884</v>
      </c>
      <c r="K39" s="73"/>
      <c r="L39" s="73"/>
      <c r="M39" s="73"/>
      <c r="N39" s="73"/>
      <c r="O39" s="74" t="s">
        <v>708</v>
      </c>
      <c r="P39" s="82" t="s">
        <v>709</v>
      </c>
      <c r="Q39" s="74" t="s">
        <v>679</v>
      </c>
      <c r="R39" s="74" t="s">
        <v>90</v>
      </c>
      <c r="S39" s="74" t="s">
        <v>112</v>
      </c>
      <c r="T39" s="74">
        <v>70</v>
      </c>
      <c r="U39" s="73"/>
      <c r="V39" s="74">
        <v>0</v>
      </c>
      <c r="W39" s="74"/>
      <c r="X39" s="74"/>
      <c r="Y39" s="74"/>
      <c r="Z39" s="74"/>
      <c r="AA39" s="74"/>
      <c r="AB39" s="69" t="s">
        <v>710</v>
      </c>
      <c r="AC39" s="74">
        <v>3112356593</v>
      </c>
      <c r="AD39" s="74" t="s">
        <v>711</v>
      </c>
      <c r="AE39" s="74" t="s">
        <v>686</v>
      </c>
      <c r="AF39" s="73"/>
      <c r="AG39" s="74" t="s">
        <v>712</v>
      </c>
      <c r="AH39" s="74" t="s">
        <v>713</v>
      </c>
      <c r="AI39" s="69" t="s">
        <v>714</v>
      </c>
      <c r="AJ39" s="69" t="s">
        <v>715</v>
      </c>
      <c r="AK39" s="69" t="s">
        <v>716</v>
      </c>
      <c r="AL39" s="69" t="s">
        <v>717</v>
      </c>
      <c r="AM39" s="69" t="s">
        <v>718</v>
      </c>
      <c r="AN39" s="74">
        <v>4</v>
      </c>
      <c r="AO39" s="74">
        <v>4</v>
      </c>
      <c r="AP39" s="74">
        <v>4</v>
      </c>
      <c r="AQ39" s="92"/>
      <c r="AR39" s="74" t="s">
        <v>88</v>
      </c>
      <c r="AS39" s="93"/>
      <c r="AT39" s="92"/>
      <c r="AU39" s="69" t="s">
        <v>719</v>
      </c>
      <c r="AV39" s="69" t="s">
        <v>720</v>
      </c>
    </row>
    <row r="40" spans="1:48" ht="65" hidden="1" customHeight="1" x14ac:dyDescent="0.2">
      <c r="A40" s="69" t="s">
        <v>109</v>
      </c>
      <c r="B40" s="69" t="s">
        <v>460</v>
      </c>
      <c r="C40" s="119" t="s">
        <v>721</v>
      </c>
      <c r="D40" s="119" t="s">
        <v>88</v>
      </c>
      <c r="E40" s="6">
        <v>0</v>
      </c>
      <c r="F40" s="69" t="s">
        <v>27</v>
      </c>
      <c r="G40" s="69" t="s">
        <v>28</v>
      </c>
      <c r="H40" s="6">
        <v>1</v>
      </c>
      <c r="I40" s="6">
        <v>70230</v>
      </c>
      <c r="J40" s="1" t="str">
        <f>+VLOOKUP(I40,'[2]Tabla Municipios'!$C$2:$D$1152,2,FALSE)</f>
        <v>CHALÁN</v>
      </c>
      <c r="K40" s="6"/>
      <c r="L40" s="1"/>
      <c r="M40" s="6"/>
      <c r="N40" s="1"/>
      <c r="O40" s="69">
        <v>1</v>
      </c>
      <c r="P40" s="69" t="s">
        <v>722</v>
      </c>
      <c r="Q40" s="69">
        <v>2</v>
      </c>
      <c r="R40" s="69" t="s">
        <v>90</v>
      </c>
      <c r="S40" s="69" t="s">
        <v>112</v>
      </c>
      <c r="T40" s="6">
        <v>65</v>
      </c>
      <c r="U40" s="69" t="s">
        <v>92</v>
      </c>
      <c r="V40" s="6">
        <v>1</v>
      </c>
      <c r="W40" s="69" t="s">
        <v>181</v>
      </c>
      <c r="X40" s="69" t="s">
        <v>115</v>
      </c>
      <c r="Y40" s="69" t="s">
        <v>181</v>
      </c>
      <c r="Z40" s="69" t="s">
        <v>115</v>
      </c>
      <c r="AA40" s="69" t="s">
        <v>181</v>
      </c>
      <c r="AB40" s="78" t="s">
        <v>723</v>
      </c>
      <c r="AC40" s="69" t="s">
        <v>724</v>
      </c>
      <c r="AD40" s="97" t="s">
        <v>590</v>
      </c>
      <c r="AE40" s="97" t="s">
        <v>725</v>
      </c>
      <c r="AF40" s="75"/>
      <c r="AG40" s="97" t="s">
        <v>726</v>
      </c>
      <c r="AH40" s="97" t="s">
        <v>656</v>
      </c>
      <c r="AI40" s="97" t="s">
        <v>727</v>
      </c>
      <c r="AJ40" s="97" t="s">
        <v>727</v>
      </c>
      <c r="AK40" s="97" t="s">
        <v>728</v>
      </c>
      <c r="AL40" s="97" t="s">
        <v>727</v>
      </c>
      <c r="AM40" s="97" t="s">
        <v>729</v>
      </c>
      <c r="AN40" s="97">
        <v>5</v>
      </c>
      <c r="AO40" s="97">
        <v>5</v>
      </c>
      <c r="AP40" s="97">
        <v>5</v>
      </c>
      <c r="AQ40" s="97"/>
      <c r="AR40" s="102" t="s">
        <v>88</v>
      </c>
      <c r="AS40" s="69"/>
      <c r="AT40" s="69"/>
      <c r="AU40" s="97" t="s">
        <v>730</v>
      </c>
      <c r="AV40" s="97" t="s">
        <v>731</v>
      </c>
    </row>
    <row r="41" spans="1:48" ht="65" hidden="1" customHeight="1" x14ac:dyDescent="0.2">
      <c r="A41" s="69" t="s">
        <v>109</v>
      </c>
      <c r="B41" s="69" t="s">
        <v>460</v>
      </c>
      <c r="C41" s="119" t="s">
        <v>732</v>
      </c>
      <c r="D41" s="119" t="s">
        <v>88</v>
      </c>
      <c r="E41" s="6">
        <v>0</v>
      </c>
      <c r="F41" s="69" t="s">
        <v>27</v>
      </c>
      <c r="G41" s="69" t="s">
        <v>28</v>
      </c>
      <c r="H41" s="6">
        <v>2</v>
      </c>
      <c r="I41" s="6">
        <v>70473</v>
      </c>
      <c r="J41" s="1" t="str">
        <f>+VLOOKUP(I41,'[2]Tabla Municipios'!$C$2:$D$1152,2,FALSE)</f>
        <v>MORROA</v>
      </c>
      <c r="K41" s="6">
        <v>70230</v>
      </c>
      <c r="L41" s="1" t="str">
        <f>+VLOOKUP(K41,'[2]Tabla Municipios'!$C$2:$D$1152,2,FALSE)</f>
        <v>CHALÁN</v>
      </c>
      <c r="M41" s="6"/>
      <c r="N41" s="1"/>
      <c r="O41" s="69">
        <v>12</v>
      </c>
      <c r="P41" s="69" t="s">
        <v>733</v>
      </c>
      <c r="Q41" s="69">
        <v>2</v>
      </c>
      <c r="R41" s="69" t="s">
        <v>90</v>
      </c>
      <c r="S41" s="69" t="s">
        <v>112</v>
      </c>
      <c r="T41" s="6">
        <v>300</v>
      </c>
      <c r="U41" s="69" t="s">
        <v>92</v>
      </c>
      <c r="V41" s="6">
        <v>1</v>
      </c>
      <c r="W41" s="69" t="s">
        <v>181</v>
      </c>
      <c r="X41" s="69" t="s">
        <v>115</v>
      </c>
      <c r="Y41" s="69" t="s">
        <v>181</v>
      </c>
      <c r="Z41" s="69" t="s">
        <v>115</v>
      </c>
      <c r="AA41" s="69" t="s">
        <v>181</v>
      </c>
      <c r="AB41" s="69" t="s">
        <v>734</v>
      </c>
      <c r="AC41" s="69" t="s">
        <v>735</v>
      </c>
      <c r="AD41" s="100" t="s">
        <v>736</v>
      </c>
      <c r="AE41" s="100" t="s">
        <v>737</v>
      </c>
      <c r="AF41" s="75"/>
      <c r="AG41" s="100" t="s">
        <v>738</v>
      </c>
      <c r="AH41" s="100" t="s">
        <v>656</v>
      </c>
      <c r="AI41" s="100" t="s">
        <v>739</v>
      </c>
      <c r="AJ41" s="100" t="s">
        <v>740</v>
      </c>
      <c r="AK41" s="100" t="s">
        <v>741</v>
      </c>
      <c r="AL41" s="100" t="s">
        <v>742</v>
      </c>
      <c r="AM41" s="100" t="s">
        <v>743</v>
      </c>
      <c r="AN41" s="97">
        <v>5</v>
      </c>
      <c r="AO41" s="97">
        <v>5</v>
      </c>
      <c r="AP41" s="97">
        <v>5</v>
      </c>
      <c r="AQ41" s="97" t="s">
        <v>744</v>
      </c>
      <c r="AR41" s="102" t="s">
        <v>88</v>
      </c>
      <c r="AS41" s="69"/>
      <c r="AT41" s="69"/>
      <c r="AU41" s="86" t="s">
        <v>745</v>
      </c>
      <c r="AV41" s="109" t="s">
        <v>746</v>
      </c>
    </row>
    <row r="42" spans="1:48" ht="65" hidden="1" customHeight="1" x14ac:dyDescent="0.2">
      <c r="A42" s="69" t="s">
        <v>109</v>
      </c>
      <c r="B42" s="69" t="s">
        <v>460</v>
      </c>
      <c r="C42" s="119" t="s">
        <v>747</v>
      </c>
      <c r="D42" s="119" t="s">
        <v>88</v>
      </c>
      <c r="E42" s="6">
        <v>0</v>
      </c>
      <c r="F42" s="69" t="s">
        <v>27</v>
      </c>
      <c r="G42" s="69" t="s">
        <v>28</v>
      </c>
      <c r="H42" s="6">
        <v>1</v>
      </c>
      <c r="I42" s="6">
        <v>70508</v>
      </c>
      <c r="J42" s="1" t="str">
        <f>+VLOOKUP(I42,'[2]Tabla Municipios'!$C$2:$D$1152,2,FALSE)</f>
        <v>OVEJAS</v>
      </c>
      <c r="K42" s="6"/>
      <c r="L42" s="1"/>
      <c r="M42" s="6"/>
      <c r="N42" s="1"/>
      <c r="O42" s="69">
        <v>1</v>
      </c>
      <c r="P42" s="69" t="s">
        <v>748</v>
      </c>
      <c r="Q42" s="69">
        <v>2</v>
      </c>
      <c r="R42" s="69" t="s">
        <v>90</v>
      </c>
      <c r="S42" s="69" t="s">
        <v>91</v>
      </c>
      <c r="T42" s="6">
        <v>70</v>
      </c>
      <c r="U42" s="69" t="s">
        <v>92</v>
      </c>
      <c r="V42" s="6">
        <v>1</v>
      </c>
      <c r="W42" s="69" t="s">
        <v>181</v>
      </c>
      <c r="X42" s="69" t="s">
        <v>115</v>
      </c>
      <c r="Y42" s="69" t="s">
        <v>181</v>
      </c>
      <c r="Z42" s="69" t="s">
        <v>115</v>
      </c>
      <c r="AA42" s="69" t="s">
        <v>181</v>
      </c>
      <c r="AB42" s="69" t="s">
        <v>749</v>
      </c>
      <c r="AC42" s="69" t="s">
        <v>750</v>
      </c>
      <c r="AD42" s="97" t="s">
        <v>751</v>
      </c>
      <c r="AE42" s="97" t="s">
        <v>752</v>
      </c>
      <c r="AF42" s="75"/>
      <c r="AG42" s="97" t="s">
        <v>753</v>
      </c>
      <c r="AH42" s="97" t="s">
        <v>754</v>
      </c>
      <c r="AI42" s="97" t="s">
        <v>755</v>
      </c>
      <c r="AJ42" s="97" t="s">
        <v>756</v>
      </c>
      <c r="AK42" s="97" t="s">
        <v>757</v>
      </c>
      <c r="AL42" s="97" t="s">
        <v>758</v>
      </c>
      <c r="AM42" s="97" t="s">
        <v>759</v>
      </c>
      <c r="AN42" s="97">
        <v>5</v>
      </c>
      <c r="AO42" s="97">
        <v>5</v>
      </c>
      <c r="AP42" s="97">
        <v>5</v>
      </c>
      <c r="AQ42" s="97"/>
      <c r="AR42" s="102" t="s">
        <v>88</v>
      </c>
      <c r="AS42" s="69"/>
      <c r="AT42" s="69"/>
      <c r="AU42" s="97" t="s">
        <v>760</v>
      </c>
      <c r="AV42" s="97" t="s">
        <v>761</v>
      </c>
    </row>
    <row r="43" spans="1:48" ht="65" hidden="1" customHeight="1" x14ac:dyDescent="0.2">
      <c r="A43" s="69" t="s">
        <v>109</v>
      </c>
      <c r="B43" s="69" t="s">
        <v>460</v>
      </c>
      <c r="C43" s="119" t="s">
        <v>762</v>
      </c>
      <c r="D43" s="119" t="s">
        <v>88</v>
      </c>
      <c r="E43" s="111">
        <v>0</v>
      </c>
      <c r="F43" s="69" t="s">
        <v>27</v>
      </c>
      <c r="G43" s="110" t="s">
        <v>28</v>
      </c>
      <c r="H43" s="111">
        <v>1</v>
      </c>
      <c r="I43" s="6">
        <v>70508</v>
      </c>
      <c r="J43" s="1" t="str">
        <f>+VLOOKUP(I43,'[2]Tabla Municipios'!$C$2:$D$1152,2,FALSE)</f>
        <v>OVEJAS</v>
      </c>
      <c r="K43" s="6"/>
      <c r="L43" s="1"/>
      <c r="M43" s="6"/>
      <c r="N43" s="1"/>
      <c r="O43" s="69">
        <v>4</v>
      </c>
      <c r="P43" s="69" t="s">
        <v>763</v>
      </c>
      <c r="Q43" s="69">
        <v>2</v>
      </c>
      <c r="R43" s="69" t="s">
        <v>90</v>
      </c>
      <c r="S43" s="69" t="s">
        <v>463</v>
      </c>
      <c r="T43" s="6">
        <v>113</v>
      </c>
      <c r="U43" s="69" t="s">
        <v>92</v>
      </c>
      <c r="V43" s="6">
        <v>1</v>
      </c>
      <c r="W43" s="69" t="s">
        <v>181</v>
      </c>
      <c r="X43" s="69" t="s">
        <v>115</v>
      </c>
      <c r="Y43" s="69" t="s">
        <v>181</v>
      </c>
      <c r="Z43" s="69" t="s">
        <v>115</v>
      </c>
      <c r="AA43" s="69" t="s">
        <v>181</v>
      </c>
      <c r="AB43" s="69" t="s">
        <v>764</v>
      </c>
      <c r="AC43" s="69" t="s">
        <v>765</v>
      </c>
      <c r="AD43" s="97" t="s">
        <v>766</v>
      </c>
      <c r="AE43" s="97" t="s">
        <v>752</v>
      </c>
      <c r="AF43" s="75"/>
      <c r="AG43" s="97" t="s">
        <v>767</v>
      </c>
      <c r="AH43" s="97" t="s">
        <v>656</v>
      </c>
      <c r="AI43" s="97" t="s">
        <v>768</v>
      </c>
      <c r="AJ43" s="97" t="s">
        <v>769</v>
      </c>
      <c r="AK43" s="97" t="s">
        <v>770</v>
      </c>
      <c r="AL43" s="97" t="s">
        <v>771</v>
      </c>
      <c r="AM43" s="97" t="s">
        <v>772</v>
      </c>
      <c r="AN43" s="97">
        <v>5</v>
      </c>
      <c r="AO43" s="97">
        <v>5</v>
      </c>
      <c r="AP43" s="97">
        <v>5</v>
      </c>
      <c r="AQ43" s="97" t="s">
        <v>773</v>
      </c>
      <c r="AR43" s="102" t="s">
        <v>88</v>
      </c>
      <c r="AS43" s="69"/>
      <c r="AT43" s="69"/>
      <c r="AU43" s="97" t="s">
        <v>481</v>
      </c>
      <c r="AV43" s="97"/>
    </row>
    <row r="44" spans="1:48" ht="65" hidden="1" customHeight="1" x14ac:dyDescent="0.2">
      <c r="A44" s="14" t="s">
        <v>85</v>
      </c>
      <c r="B44" s="69" t="s">
        <v>460</v>
      </c>
      <c r="C44" s="119" t="s">
        <v>774</v>
      </c>
      <c r="D44" s="119" t="s">
        <v>88</v>
      </c>
      <c r="E44" s="29">
        <v>1</v>
      </c>
      <c r="F44" s="14" t="s">
        <v>27</v>
      </c>
      <c r="G44" s="14" t="s">
        <v>28</v>
      </c>
      <c r="H44" s="29">
        <v>1</v>
      </c>
      <c r="I44" s="29">
        <v>70523</v>
      </c>
      <c r="J44" s="1" t="str">
        <f>+VLOOKUP(I44,'[2]Tabla Municipios'!$C$2:$D$1152,2,FALSE)</f>
        <v>PALMITO</v>
      </c>
      <c r="K44" s="29"/>
      <c r="L44" s="1"/>
      <c r="M44" s="29"/>
      <c r="N44" s="1"/>
      <c r="O44" s="14" t="s">
        <v>145</v>
      </c>
      <c r="P44" s="14" t="s">
        <v>775</v>
      </c>
      <c r="Q44" s="14">
        <v>1</v>
      </c>
      <c r="R44" s="14" t="s">
        <v>403</v>
      </c>
      <c r="S44" s="14" t="s">
        <v>145</v>
      </c>
      <c r="T44" s="29">
        <v>259</v>
      </c>
      <c r="U44" s="14" t="s">
        <v>370</v>
      </c>
      <c r="V44" s="29">
        <v>1</v>
      </c>
      <c r="W44" s="14" t="s">
        <v>776</v>
      </c>
      <c r="X44" s="14" t="s">
        <v>777</v>
      </c>
      <c r="Y44" s="14" t="s">
        <v>778</v>
      </c>
      <c r="Z44" s="14"/>
      <c r="AA44" s="14"/>
      <c r="AB44" s="112" t="s">
        <v>779</v>
      </c>
      <c r="AC44" s="112" t="s">
        <v>780</v>
      </c>
      <c r="AD44" s="97" t="s">
        <v>781</v>
      </c>
      <c r="AE44" s="97" t="s">
        <v>782</v>
      </c>
      <c r="AF44" s="75"/>
      <c r="AG44" s="97" t="s">
        <v>783</v>
      </c>
      <c r="AH44" s="97" t="s">
        <v>784</v>
      </c>
      <c r="AI44" s="97" t="s">
        <v>785</v>
      </c>
      <c r="AJ44" s="97" t="s">
        <v>786</v>
      </c>
      <c r="AK44" s="97" t="s">
        <v>787</v>
      </c>
      <c r="AL44" s="97" t="s">
        <v>788</v>
      </c>
      <c r="AM44" s="97" t="s">
        <v>789</v>
      </c>
      <c r="AN44" s="97">
        <v>5</v>
      </c>
      <c r="AO44" s="97">
        <v>5</v>
      </c>
      <c r="AP44" s="97">
        <v>5</v>
      </c>
      <c r="AQ44" s="97"/>
      <c r="AR44" s="102" t="s">
        <v>88</v>
      </c>
      <c r="AS44" s="69"/>
      <c r="AT44" s="69"/>
      <c r="AU44" s="97" t="s">
        <v>481</v>
      </c>
      <c r="AV44" s="97" t="s">
        <v>790</v>
      </c>
    </row>
    <row r="45" spans="1:48" ht="65" hidden="1" customHeight="1" x14ac:dyDescent="0.2">
      <c r="A45" s="69" t="s">
        <v>85</v>
      </c>
      <c r="B45" s="69" t="s">
        <v>460</v>
      </c>
      <c r="C45" s="119" t="s">
        <v>791</v>
      </c>
      <c r="D45" s="119" t="s">
        <v>88</v>
      </c>
      <c r="E45" s="6">
        <v>1</v>
      </c>
      <c r="F45" s="69" t="s">
        <v>27</v>
      </c>
      <c r="G45" s="69" t="s">
        <v>28</v>
      </c>
      <c r="H45" s="6">
        <v>1</v>
      </c>
      <c r="I45" s="6">
        <v>13657</v>
      </c>
      <c r="J45" s="1" t="str">
        <f>+VLOOKUP(I45,'[2]Tabla Municipios'!$C$2:$D$1152,2,FALSE)</f>
        <v>SAN JUAN NEPOMUCENO</v>
      </c>
      <c r="K45" s="6"/>
      <c r="L45" s="1"/>
      <c r="M45" s="6"/>
      <c r="N45" s="1"/>
      <c r="O45" s="69">
        <v>3</v>
      </c>
      <c r="P45" s="69" t="s">
        <v>792</v>
      </c>
      <c r="Q45" s="69" t="s">
        <v>538</v>
      </c>
      <c r="R45" s="69" t="s">
        <v>793</v>
      </c>
      <c r="S45" s="69" t="s">
        <v>463</v>
      </c>
      <c r="T45" s="6">
        <v>65</v>
      </c>
      <c r="U45" s="69" t="s">
        <v>92</v>
      </c>
      <c r="V45" s="6">
        <v>1</v>
      </c>
      <c r="W45" s="69" t="s">
        <v>540</v>
      </c>
      <c r="X45" s="69" t="s">
        <v>541</v>
      </c>
      <c r="Y45" s="69" t="s">
        <v>542</v>
      </c>
      <c r="Z45" s="36"/>
      <c r="AA45" s="36"/>
      <c r="AB45" s="103" t="s">
        <v>794</v>
      </c>
      <c r="AC45" s="103" t="s">
        <v>795</v>
      </c>
      <c r="AD45" s="97" t="s">
        <v>590</v>
      </c>
      <c r="AE45" s="97" t="s">
        <v>796</v>
      </c>
      <c r="AF45" s="75"/>
      <c r="AG45" s="97" t="s">
        <v>797</v>
      </c>
      <c r="AH45" s="97" t="s">
        <v>798</v>
      </c>
      <c r="AI45" s="97" t="s">
        <v>799</v>
      </c>
      <c r="AJ45" s="97" t="s">
        <v>800</v>
      </c>
      <c r="AK45" s="97" t="s">
        <v>801</v>
      </c>
      <c r="AL45" s="97" t="s">
        <v>802</v>
      </c>
      <c r="AM45" s="97" t="s">
        <v>803</v>
      </c>
      <c r="AN45" s="97">
        <v>5</v>
      </c>
      <c r="AO45" s="97">
        <v>5</v>
      </c>
      <c r="AP45" s="97">
        <v>5</v>
      </c>
      <c r="AQ45" s="97"/>
      <c r="AR45" s="102" t="s">
        <v>88</v>
      </c>
      <c r="AS45" s="69"/>
      <c r="AT45" s="69"/>
      <c r="AU45" s="97" t="s">
        <v>481</v>
      </c>
      <c r="AV45" s="97" t="s">
        <v>804</v>
      </c>
    </row>
    <row r="46" spans="1:48" ht="65" hidden="1" customHeight="1" x14ac:dyDescent="0.2">
      <c r="A46" s="69" t="s">
        <v>85</v>
      </c>
      <c r="B46" s="69" t="s">
        <v>460</v>
      </c>
      <c r="C46" s="119" t="s">
        <v>805</v>
      </c>
      <c r="D46" s="119" t="s">
        <v>88</v>
      </c>
      <c r="E46" s="6">
        <v>1</v>
      </c>
      <c r="F46" s="69" t="s">
        <v>27</v>
      </c>
      <c r="G46" s="69" t="s">
        <v>29</v>
      </c>
      <c r="H46" s="6">
        <v>1</v>
      </c>
      <c r="I46" s="6">
        <v>20621</v>
      </c>
      <c r="J46" s="1" t="str">
        <f>+VLOOKUP(I46,'[2]Tabla Municipios'!$C$2:$D$1152,2,FALSE)</f>
        <v>LA PAZ</v>
      </c>
      <c r="K46" s="6"/>
      <c r="L46" s="1"/>
      <c r="M46" s="6"/>
      <c r="N46" s="1"/>
      <c r="O46" s="69">
        <v>2</v>
      </c>
      <c r="P46" s="69" t="s">
        <v>806</v>
      </c>
      <c r="Q46" s="69">
        <v>2</v>
      </c>
      <c r="R46" s="69" t="s">
        <v>90</v>
      </c>
      <c r="S46" s="69" t="s">
        <v>112</v>
      </c>
      <c r="T46" s="6">
        <v>80</v>
      </c>
      <c r="U46" s="69" t="s">
        <v>92</v>
      </c>
      <c r="V46" s="6">
        <v>1</v>
      </c>
      <c r="W46" s="69" t="s">
        <v>807</v>
      </c>
      <c r="X46" s="69" t="s">
        <v>808</v>
      </c>
      <c r="Y46" s="69" t="s">
        <v>809</v>
      </c>
      <c r="Z46" s="36"/>
      <c r="AA46" s="36"/>
      <c r="AB46" s="103" t="s">
        <v>810</v>
      </c>
      <c r="AC46" s="103" t="s">
        <v>811</v>
      </c>
      <c r="AD46" s="97" t="s">
        <v>812</v>
      </c>
      <c r="AE46" s="97" t="s">
        <v>813</v>
      </c>
      <c r="AF46" s="75"/>
      <c r="AG46" s="97" t="s">
        <v>814</v>
      </c>
      <c r="AH46" s="97" t="s">
        <v>815</v>
      </c>
      <c r="AI46" s="97" t="s">
        <v>816</v>
      </c>
      <c r="AJ46" s="97" t="s">
        <v>817</v>
      </c>
      <c r="AK46" s="97" t="s">
        <v>818</v>
      </c>
      <c r="AL46" s="97" t="s">
        <v>819</v>
      </c>
      <c r="AM46" s="97" t="s">
        <v>820</v>
      </c>
      <c r="AN46" s="97">
        <v>5</v>
      </c>
      <c r="AO46" s="97">
        <v>5</v>
      </c>
      <c r="AP46" s="97">
        <v>5</v>
      </c>
      <c r="AQ46" s="97"/>
      <c r="AR46" s="102" t="s">
        <v>88</v>
      </c>
      <c r="AS46" s="69"/>
      <c r="AT46" s="69"/>
      <c r="AU46" s="97" t="s">
        <v>481</v>
      </c>
      <c r="AV46" s="97"/>
    </row>
    <row r="47" spans="1:48" ht="65" hidden="1" customHeight="1" x14ac:dyDescent="0.2">
      <c r="A47" s="69" t="s">
        <v>85</v>
      </c>
      <c r="B47" s="69" t="s">
        <v>460</v>
      </c>
      <c r="C47" s="119" t="s">
        <v>821</v>
      </c>
      <c r="D47" s="119" t="s">
        <v>88</v>
      </c>
      <c r="E47" s="6">
        <v>1</v>
      </c>
      <c r="F47" s="69" t="s">
        <v>27</v>
      </c>
      <c r="G47" s="69" t="s">
        <v>29</v>
      </c>
      <c r="H47" s="6">
        <v>1</v>
      </c>
      <c r="I47" s="6">
        <v>20001</v>
      </c>
      <c r="J47" s="1" t="str">
        <f>+VLOOKUP(I47,'[2]Tabla Municipios'!$C$2:$D$1152,2,FALSE)</f>
        <v>VALLEDUPAR</v>
      </c>
      <c r="K47" s="6"/>
      <c r="L47" s="1"/>
      <c r="M47" s="6"/>
      <c r="N47" s="1"/>
      <c r="O47" s="69" t="s">
        <v>303</v>
      </c>
      <c r="P47" s="69" t="s">
        <v>822</v>
      </c>
      <c r="Q47" s="69">
        <v>1</v>
      </c>
      <c r="R47" s="69" t="s">
        <v>403</v>
      </c>
      <c r="S47" s="69" t="s">
        <v>145</v>
      </c>
      <c r="T47" s="6">
        <v>45</v>
      </c>
      <c r="U47" s="69" t="s">
        <v>370</v>
      </c>
      <c r="V47" s="6">
        <v>1</v>
      </c>
      <c r="W47" s="69" t="s">
        <v>540</v>
      </c>
      <c r="X47" s="69" t="s">
        <v>541</v>
      </c>
      <c r="Y47" s="69" t="s">
        <v>542</v>
      </c>
      <c r="Z47" s="36"/>
      <c r="AA47" s="36"/>
      <c r="AB47" s="103" t="s">
        <v>823</v>
      </c>
      <c r="AC47" s="103" t="s">
        <v>824</v>
      </c>
      <c r="AD47" s="97" t="s">
        <v>825</v>
      </c>
      <c r="AE47" s="97" t="s">
        <v>826</v>
      </c>
      <c r="AF47" s="75"/>
      <c r="AG47" s="97" t="s">
        <v>827</v>
      </c>
      <c r="AH47" s="97" t="s">
        <v>798</v>
      </c>
      <c r="AI47" s="97" t="s">
        <v>828</v>
      </c>
      <c r="AJ47" s="97" t="s">
        <v>829</v>
      </c>
      <c r="AK47" s="97" t="s">
        <v>830</v>
      </c>
      <c r="AL47" s="97" t="s">
        <v>831</v>
      </c>
      <c r="AM47" s="97" t="s">
        <v>832</v>
      </c>
      <c r="AN47" s="97">
        <v>5</v>
      </c>
      <c r="AO47" s="97">
        <v>5</v>
      </c>
      <c r="AP47" s="97">
        <v>5</v>
      </c>
      <c r="AQ47" s="97"/>
      <c r="AR47" s="102" t="s">
        <v>88</v>
      </c>
      <c r="AS47" s="69"/>
      <c r="AT47" s="69"/>
      <c r="AU47" s="104" t="s">
        <v>833</v>
      </c>
      <c r="AV47" s="97" t="s">
        <v>834</v>
      </c>
    </row>
    <row r="48" spans="1:48" ht="65" hidden="1" customHeight="1" x14ac:dyDescent="0.2">
      <c r="A48" s="75" t="s">
        <v>109</v>
      </c>
      <c r="B48" s="69" t="s">
        <v>676</v>
      </c>
      <c r="C48" s="84" t="s">
        <v>835</v>
      </c>
      <c r="D48" s="84" t="s">
        <v>88</v>
      </c>
      <c r="E48" s="73"/>
      <c r="F48" s="75" t="s">
        <v>27</v>
      </c>
      <c r="G48" s="75" t="s">
        <v>29</v>
      </c>
      <c r="H48" s="75">
        <v>1</v>
      </c>
      <c r="I48" s="73"/>
      <c r="J48" s="73"/>
      <c r="K48" s="73"/>
      <c r="L48" s="73"/>
      <c r="M48" s="73"/>
      <c r="N48" s="73"/>
      <c r="O48" s="75" t="s">
        <v>836</v>
      </c>
      <c r="P48" s="86" t="s">
        <v>837</v>
      </c>
      <c r="Q48" s="75" t="s">
        <v>679</v>
      </c>
      <c r="R48" s="75" t="s">
        <v>90</v>
      </c>
      <c r="S48" s="75" t="s">
        <v>519</v>
      </c>
      <c r="T48" s="75">
        <v>91</v>
      </c>
      <c r="U48" s="73"/>
      <c r="V48" s="75">
        <v>0</v>
      </c>
      <c r="W48" s="69" t="s">
        <v>115</v>
      </c>
      <c r="X48" s="69" t="s">
        <v>115</v>
      </c>
      <c r="Y48" s="69" t="s">
        <v>115</v>
      </c>
      <c r="Z48" s="69" t="s">
        <v>115</v>
      </c>
      <c r="AA48" s="69" t="s">
        <v>115</v>
      </c>
      <c r="AB48" s="69" t="s">
        <v>838</v>
      </c>
      <c r="AC48" s="69" t="s">
        <v>839</v>
      </c>
      <c r="AD48" s="69" t="s">
        <v>840</v>
      </c>
      <c r="AE48" s="69" t="s">
        <v>841</v>
      </c>
      <c r="AF48" s="73"/>
      <c r="AG48" s="69" t="s">
        <v>842</v>
      </c>
      <c r="AH48" s="69" t="s">
        <v>567</v>
      </c>
      <c r="AI48" s="69" t="s">
        <v>843</v>
      </c>
      <c r="AJ48" s="69" t="s">
        <v>844</v>
      </c>
      <c r="AK48" s="69" t="s">
        <v>845</v>
      </c>
      <c r="AL48" s="69" t="s">
        <v>846</v>
      </c>
      <c r="AM48" s="69" t="s">
        <v>847</v>
      </c>
      <c r="AN48" s="69">
        <v>5</v>
      </c>
      <c r="AO48" s="69">
        <v>5</v>
      </c>
      <c r="AP48" s="69">
        <v>5</v>
      </c>
      <c r="AQ48" s="92"/>
      <c r="AR48" s="69" t="s">
        <v>88</v>
      </c>
      <c r="AS48" s="93"/>
      <c r="AT48" s="92"/>
      <c r="AU48" s="69" t="s">
        <v>848</v>
      </c>
      <c r="AV48" s="69" t="s">
        <v>849</v>
      </c>
    </row>
    <row r="49" spans="1:48" ht="65" hidden="1" customHeight="1" x14ac:dyDescent="0.2">
      <c r="A49" s="75" t="s">
        <v>109</v>
      </c>
      <c r="B49" s="69" t="s">
        <v>676</v>
      </c>
      <c r="C49" s="84" t="s">
        <v>850</v>
      </c>
      <c r="D49" s="84" t="s">
        <v>88</v>
      </c>
      <c r="E49" s="73"/>
      <c r="F49" s="75" t="s">
        <v>27</v>
      </c>
      <c r="G49" s="75" t="s">
        <v>29</v>
      </c>
      <c r="H49" s="75">
        <v>2</v>
      </c>
      <c r="I49" s="73"/>
      <c r="J49" s="73"/>
      <c r="K49" s="73"/>
      <c r="L49" s="73"/>
      <c r="M49" s="73"/>
      <c r="N49" s="73"/>
      <c r="O49" s="75" t="s">
        <v>129</v>
      </c>
      <c r="P49" s="86" t="s">
        <v>851</v>
      </c>
      <c r="Q49" s="75" t="s">
        <v>852</v>
      </c>
      <c r="R49" s="75" t="s">
        <v>539</v>
      </c>
      <c r="S49" s="75" t="s">
        <v>112</v>
      </c>
      <c r="T49" s="75">
        <v>340</v>
      </c>
      <c r="U49" s="73"/>
      <c r="V49" s="75">
        <v>0</v>
      </c>
      <c r="W49" s="69" t="s">
        <v>115</v>
      </c>
      <c r="X49" s="69" t="s">
        <v>115</v>
      </c>
      <c r="Y49" s="69" t="s">
        <v>115</v>
      </c>
      <c r="Z49" s="69" t="s">
        <v>115</v>
      </c>
      <c r="AA49" s="69" t="s">
        <v>115</v>
      </c>
      <c r="AB49" s="69" t="s">
        <v>853</v>
      </c>
      <c r="AC49" s="69" t="s">
        <v>854</v>
      </c>
      <c r="AD49" s="69" t="s">
        <v>855</v>
      </c>
      <c r="AE49" s="69" t="s">
        <v>856</v>
      </c>
      <c r="AF49" s="73"/>
      <c r="AG49" s="69" t="s">
        <v>857</v>
      </c>
      <c r="AH49" s="69" t="s">
        <v>858</v>
      </c>
      <c r="AI49" s="69" t="s">
        <v>859</v>
      </c>
      <c r="AJ49" s="69" t="s">
        <v>860</v>
      </c>
      <c r="AK49" s="69" t="s">
        <v>861</v>
      </c>
      <c r="AL49" s="69" t="s">
        <v>862</v>
      </c>
      <c r="AM49" s="69" t="s">
        <v>583</v>
      </c>
      <c r="AN49" s="69">
        <v>3</v>
      </c>
      <c r="AO49" s="69">
        <v>3</v>
      </c>
      <c r="AP49" s="69">
        <v>3</v>
      </c>
      <c r="AQ49" s="92"/>
      <c r="AR49" s="69"/>
      <c r="AS49" s="93"/>
      <c r="AT49" s="92"/>
      <c r="AU49" s="69" t="s">
        <v>863</v>
      </c>
      <c r="AV49" s="69" t="s">
        <v>864</v>
      </c>
    </row>
    <row r="50" spans="1:48" ht="65" hidden="1" customHeight="1" x14ac:dyDescent="0.2">
      <c r="A50" s="69" t="s">
        <v>194</v>
      </c>
      <c r="B50" s="69" t="s">
        <v>460</v>
      </c>
      <c r="C50" s="119" t="s">
        <v>865</v>
      </c>
      <c r="D50" s="119" t="s">
        <v>88</v>
      </c>
      <c r="E50" s="6">
        <v>1</v>
      </c>
      <c r="F50" s="69" t="s">
        <v>27</v>
      </c>
      <c r="G50" s="69" t="s">
        <v>30</v>
      </c>
      <c r="H50" s="6">
        <v>1</v>
      </c>
      <c r="I50" s="6">
        <v>23466</v>
      </c>
      <c r="J50" s="1" t="str">
        <f>+VLOOKUP(I50,'[2]Tabla Municipios'!$C$2:$D$1152,2,FALSE)</f>
        <v>MONTELÍBANO</v>
      </c>
      <c r="K50" s="6"/>
      <c r="L50" s="1"/>
      <c r="M50" s="6"/>
      <c r="N50" s="1"/>
      <c r="O50" s="69">
        <v>17</v>
      </c>
      <c r="P50" s="69" t="s">
        <v>866</v>
      </c>
      <c r="Q50" s="69">
        <v>2</v>
      </c>
      <c r="R50" s="69" t="s">
        <v>90</v>
      </c>
      <c r="S50" s="69" t="s">
        <v>91</v>
      </c>
      <c r="T50" s="6">
        <v>210</v>
      </c>
      <c r="U50" s="69" t="s">
        <v>92</v>
      </c>
      <c r="V50" s="6">
        <v>1</v>
      </c>
      <c r="W50" s="69" t="s">
        <v>540</v>
      </c>
      <c r="X50" s="69" t="s">
        <v>867</v>
      </c>
      <c r="Y50" s="69">
        <v>3103353273</v>
      </c>
      <c r="Z50" s="69" t="s">
        <v>868</v>
      </c>
      <c r="AA50" s="69">
        <v>3103626714</v>
      </c>
      <c r="AB50" s="123" t="s">
        <v>869</v>
      </c>
      <c r="AC50" s="69" t="s">
        <v>870</v>
      </c>
      <c r="AD50" s="97" t="s">
        <v>871</v>
      </c>
      <c r="AE50" s="97" t="s">
        <v>872</v>
      </c>
      <c r="AF50" s="75"/>
      <c r="AG50" s="97" t="s">
        <v>873</v>
      </c>
      <c r="AH50" s="97" t="s">
        <v>656</v>
      </c>
      <c r="AI50" s="97" t="s">
        <v>874</v>
      </c>
      <c r="AJ50" s="97" t="s">
        <v>875</v>
      </c>
      <c r="AK50" s="97" t="s">
        <v>876</v>
      </c>
      <c r="AL50" s="97" t="s">
        <v>877</v>
      </c>
      <c r="AM50" s="97" t="s">
        <v>878</v>
      </c>
      <c r="AN50" s="97">
        <v>5</v>
      </c>
      <c r="AO50" s="97">
        <v>5</v>
      </c>
      <c r="AP50" s="97">
        <v>5</v>
      </c>
      <c r="AQ50" s="97"/>
      <c r="AR50" s="102" t="s">
        <v>88</v>
      </c>
      <c r="AS50" s="69"/>
      <c r="AT50" s="69"/>
      <c r="AU50" s="97" t="s">
        <v>879</v>
      </c>
      <c r="AV50" s="97" t="s">
        <v>880</v>
      </c>
    </row>
    <row r="51" spans="1:48" ht="65" hidden="1" customHeight="1" x14ac:dyDescent="0.2">
      <c r="A51" s="75" t="s">
        <v>194</v>
      </c>
      <c r="B51" s="69" t="s">
        <v>676</v>
      </c>
      <c r="C51" s="84" t="s">
        <v>881</v>
      </c>
      <c r="D51" s="84" t="s">
        <v>88</v>
      </c>
      <c r="E51" s="73"/>
      <c r="F51" s="75" t="s">
        <v>27</v>
      </c>
      <c r="G51" s="75" t="s">
        <v>30</v>
      </c>
      <c r="H51" s="75">
        <v>3</v>
      </c>
      <c r="I51" s="73">
        <v>73067</v>
      </c>
      <c r="J51" s="73" t="s">
        <v>3884</v>
      </c>
      <c r="K51" s="73"/>
      <c r="L51" s="73"/>
      <c r="M51" s="73"/>
      <c r="N51" s="73"/>
      <c r="O51" s="75" t="s">
        <v>882</v>
      </c>
      <c r="P51" s="86" t="s">
        <v>883</v>
      </c>
      <c r="Q51" s="75" t="s">
        <v>679</v>
      </c>
      <c r="R51" s="75" t="s">
        <v>90</v>
      </c>
      <c r="S51" s="75" t="s">
        <v>112</v>
      </c>
      <c r="T51" s="75">
        <v>110</v>
      </c>
      <c r="U51" s="73"/>
      <c r="V51" s="75">
        <v>0</v>
      </c>
      <c r="W51" s="69" t="s">
        <v>884</v>
      </c>
      <c r="X51" s="69" t="s">
        <v>867</v>
      </c>
      <c r="Y51" s="69">
        <v>3103353273</v>
      </c>
      <c r="Z51" s="87" t="s">
        <v>885</v>
      </c>
      <c r="AA51" s="69">
        <v>3103626714</v>
      </c>
      <c r="AB51" s="69" t="s">
        <v>886</v>
      </c>
      <c r="AC51" s="69" t="s">
        <v>887</v>
      </c>
      <c r="AD51" s="69" t="s">
        <v>888</v>
      </c>
      <c r="AE51" s="69" t="s">
        <v>889</v>
      </c>
      <c r="AF51" s="73"/>
      <c r="AG51" s="69" t="s">
        <v>890</v>
      </c>
      <c r="AH51" s="69" t="s">
        <v>891</v>
      </c>
      <c r="AI51" s="69" t="s">
        <v>892</v>
      </c>
      <c r="AJ51" s="69" t="s">
        <v>893</v>
      </c>
      <c r="AK51" s="69" t="s">
        <v>894</v>
      </c>
      <c r="AL51" s="69" t="s">
        <v>895</v>
      </c>
      <c r="AM51" s="69" t="s">
        <v>896</v>
      </c>
      <c r="AN51" s="69">
        <v>5</v>
      </c>
      <c r="AO51" s="69">
        <v>5</v>
      </c>
      <c r="AP51" s="69">
        <v>5</v>
      </c>
      <c r="AQ51" s="92"/>
      <c r="AR51" s="69"/>
      <c r="AS51" s="93"/>
      <c r="AT51" s="92"/>
      <c r="AU51" s="69" t="s">
        <v>897</v>
      </c>
      <c r="AV51" s="69"/>
    </row>
    <row r="52" spans="1:48" ht="65" hidden="1" customHeight="1" x14ac:dyDescent="0.2">
      <c r="A52" s="75" t="s">
        <v>194</v>
      </c>
      <c r="B52" s="69" t="s">
        <v>676</v>
      </c>
      <c r="C52" s="84" t="s">
        <v>898</v>
      </c>
      <c r="D52" s="84" t="s">
        <v>88</v>
      </c>
      <c r="E52" s="73"/>
      <c r="F52" s="75" t="s">
        <v>27</v>
      </c>
      <c r="G52" s="75" t="s">
        <v>30</v>
      </c>
      <c r="H52" s="75">
        <v>1</v>
      </c>
      <c r="I52" s="73">
        <v>23855</v>
      </c>
      <c r="J52" s="73" t="s">
        <v>2881</v>
      </c>
      <c r="K52" s="73"/>
      <c r="L52" s="73"/>
      <c r="M52" s="73"/>
      <c r="N52" s="73"/>
      <c r="O52" s="75" t="s">
        <v>899</v>
      </c>
      <c r="P52" s="86" t="s">
        <v>900</v>
      </c>
      <c r="Q52" s="75" t="s">
        <v>679</v>
      </c>
      <c r="R52" s="75" t="s">
        <v>90</v>
      </c>
      <c r="S52" s="75" t="s">
        <v>112</v>
      </c>
      <c r="T52" s="75">
        <v>255</v>
      </c>
      <c r="U52" s="73"/>
      <c r="V52" s="75">
        <v>0</v>
      </c>
      <c r="W52" s="69" t="s">
        <v>884</v>
      </c>
      <c r="X52" s="69" t="s">
        <v>867</v>
      </c>
      <c r="Y52" s="69" t="s">
        <v>901</v>
      </c>
      <c r="Z52" s="87" t="s">
        <v>885</v>
      </c>
      <c r="AA52" s="69">
        <v>3103626714</v>
      </c>
      <c r="AB52" s="76" t="s">
        <v>902</v>
      </c>
      <c r="AC52" s="69">
        <v>3217358364</v>
      </c>
      <c r="AD52" s="69" t="s">
        <v>903</v>
      </c>
      <c r="AE52" s="69" t="s">
        <v>904</v>
      </c>
      <c r="AF52" s="73"/>
      <c r="AG52" s="69" t="s">
        <v>905</v>
      </c>
      <c r="AH52" s="69" t="s">
        <v>567</v>
      </c>
      <c r="AI52" s="69" t="s">
        <v>906</v>
      </c>
      <c r="AJ52" s="69" t="s">
        <v>907</v>
      </c>
      <c r="AK52" s="69" t="s">
        <v>906</v>
      </c>
      <c r="AL52" s="69" t="s">
        <v>908</v>
      </c>
      <c r="AM52" s="69" t="s">
        <v>909</v>
      </c>
      <c r="AN52" s="69">
        <v>5</v>
      </c>
      <c r="AO52" s="69">
        <v>5</v>
      </c>
      <c r="AP52" s="69">
        <v>5</v>
      </c>
      <c r="AQ52" s="92"/>
      <c r="AR52" s="69" t="s">
        <v>88</v>
      </c>
      <c r="AS52" s="93"/>
      <c r="AT52" s="92"/>
      <c r="AU52" s="69" t="s">
        <v>481</v>
      </c>
      <c r="AV52" s="81"/>
    </row>
    <row r="53" spans="1:48" ht="65" hidden="1" customHeight="1" x14ac:dyDescent="0.2">
      <c r="A53" s="75" t="s">
        <v>85</v>
      </c>
      <c r="B53" s="69" t="s">
        <v>676</v>
      </c>
      <c r="C53" s="84" t="s">
        <v>910</v>
      </c>
      <c r="D53" s="84" t="s">
        <v>88</v>
      </c>
      <c r="E53" s="73"/>
      <c r="F53" s="75" t="s">
        <v>27</v>
      </c>
      <c r="G53" s="75" t="s">
        <v>30</v>
      </c>
      <c r="H53" s="75">
        <v>1</v>
      </c>
      <c r="I53" s="73">
        <v>23807</v>
      </c>
      <c r="J53" s="73" t="s">
        <v>2879</v>
      </c>
      <c r="K53" s="73"/>
      <c r="L53" s="73"/>
      <c r="M53" s="73"/>
      <c r="N53" s="73"/>
      <c r="O53" s="75" t="s">
        <v>911</v>
      </c>
      <c r="P53" s="86" t="s">
        <v>912</v>
      </c>
      <c r="Q53" s="75" t="s">
        <v>679</v>
      </c>
      <c r="R53" s="75" t="s">
        <v>90</v>
      </c>
      <c r="S53" s="75" t="s">
        <v>112</v>
      </c>
      <c r="T53" s="75">
        <v>125</v>
      </c>
      <c r="U53" s="73"/>
      <c r="V53" s="75">
        <v>0</v>
      </c>
      <c r="W53" s="69" t="s">
        <v>465</v>
      </c>
      <c r="X53" s="69" t="s">
        <v>466</v>
      </c>
      <c r="Y53" s="69" t="s">
        <v>467</v>
      </c>
      <c r="Z53" s="69"/>
      <c r="AA53" s="69"/>
      <c r="AB53" s="69" t="s">
        <v>913</v>
      </c>
      <c r="AC53" s="80" t="s">
        <v>914</v>
      </c>
      <c r="AD53" s="69" t="s">
        <v>915</v>
      </c>
      <c r="AE53" s="69" t="s">
        <v>916</v>
      </c>
      <c r="AF53" s="73"/>
      <c r="AG53" s="69" t="s">
        <v>917</v>
      </c>
      <c r="AH53" s="69" t="s">
        <v>567</v>
      </c>
      <c r="AI53" s="69" t="s">
        <v>918</v>
      </c>
      <c r="AJ53" s="69" t="s">
        <v>919</v>
      </c>
      <c r="AK53" s="69" t="s">
        <v>920</v>
      </c>
      <c r="AL53" s="69" t="s">
        <v>921</v>
      </c>
      <c r="AM53" s="69" t="s">
        <v>922</v>
      </c>
      <c r="AN53" s="69">
        <v>4</v>
      </c>
      <c r="AO53" s="69">
        <v>4</v>
      </c>
      <c r="AP53" s="69">
        <v>4</v>
      </c>
      <c r="AQ53" s="92"/>
      <c r="AR53" s="69" t="s">
        <v>88</v>
      </c>
      <c r="AS53" s="93"/>
      <c r="AT53" s="92"/>
      <c r="AU53" s="69" t="s">
        <v>481</v>
      </c>
      <c r="AV53" s="75"/>
    </row>
    <row r="54" spans="1:48" ht="65" hidden="1" customHeight="1" x14ac:dyDescent="0.2">
      <c r="A54" s="10" t="s">
        <v>85</v>
      </c>
      <c r="B54" s="7" t="s">
        <v>86</v>
      </c>
      <c r="C54" s="119" t="s">
        <v>923</v>
      </c>
      <c r="D54" s="119" t="s">
        <v>88</v>
      </c>
      <c r="E54" s="11">
        <v>1</v>
      </c>
      <c r="F54" s="10" t="s">
        <v>32</v>
      </c>
      <c r="G54" s="10" t="s">
        <v>33</v>
      </c>
      <c r="H54" s="11">
        <v>2</v>
      </c>
      <c r="I54" s="11">
        <v>19130</v>
      </c>
      <c r="J54" s="11" t="str">
        <f>+VLOOKUP(I54,'[1]Tabla Municipios'!$C$2:$D$1152,2,FALSE)</f>
        <v>CAJIBÍO</v>
      </c>
      <c r="K54" s="11">
        <v>19473</v>
      </c>
      <c r="L54" s="11" t="str">
        <f>+VLOOKUP(K54,'[1]Tabla Municipios'!$C$2:$D$1152,2,FALSE)</f>
        <v>MORALES</v>
      </c>
      <c r="M54" s="11"/>
      <c r="N54" s="11"/>
      <c r="O54" s="10">
        <v>5</v>
      </c>
      <c r="P54" s="10" t="s">
        <v>924</v>
      </c>
      <c r="Q54" s="10">
        <v>2</v>
      </c>
      <c r="R54" s="10" t="s">
        <v>90</v>
      </c>
      <c r="S54" s="10" t="s">
        <v>112</v>
      </c>
      <c r="T54" s="11">
        <v>72</v>
      </c>
      <c r="U54" s="10" t="s">
        <v>92</v>
      </c>
      <c r="V54" s="11">
        <v>1</v>
      </c>
      <c r="W54" s="10" t="s">
        <v>925</v>
      </c>
      <c r="X54" s="10" t="s">
        <v>926</v>
      </c>
      <c r="Y54" s="10" t="s">
        <v>927</v>
      </c>
      <c r="Z54" s="10"/>
      <c r="AA54" s="10"/>
      <c r="AB54" s="10" t="s">
        <v>928</v>
      </c>
      <c r="AC54" s="10" t="s">
        <v>929</v>
      </c>
      <c r="AD54" s="10">
        <v>79</v>
      </c>
      <c r="AE54" s="10" t="s">
        <v>930</v>
      </c>
      <c r="AF54" s="10" t="s">
        <v>204</v>
      </c>
      <c r="AG54" s="10" t="s">
        <v>931</v>
      </c>
      <c r="AH54" s="10" t="s">
        <v>932</v>
      </c>
      <c r="AI54" s="10" t="s">
        <v>933</v>
      </c>
      <c r="AJ54" s="10" t="s">
        <v>934</v>
      </c>
      <c r="AK54" s="10" t="s">
        <v>935</v>
      </c>
      <c r="AL54" s="10" t="s">
        <v>936</v>
      </c>
      <c r="AM54" s="10" t="s">
        <v>937</v>
      </c>
      <c r="AN54" s="10">
        <v>5</v>
      </c>
      <c r="AO54" s="10">
        <v>3</v>
      </c>
      <c r="AP54" s="10">
        <v>3</v>
      </c>
      <c r="AQ54" s="55"/>
      <c r="AR54" s="42" t="s">
        <v>107</v>
      </c>
      <c r="AS54" s="75"/>
      <c r="AT54" s="69"/>
      <c r="AU54" s="75"/>
      <c r="AV54" s="75"/>
    </row>
    <row r="55" spans="1:48" ht="65" hidden="1" customHeight="1" x14ac:dyDescent="0.2">
      <c r="A55" s="12" t="s">
        <v>109</v>
      </c>
      <c r="B55" s="7" t="s">
        <v>86</v>
      </c>
      <c r="C55" s="119" t="s">
        <v>938</v>
      </c>
      <c r="D55" s="119" t="s">
        <v>88</v>
      </c>
      <c r="E55" s="1">
        <v>0</v>
      </c>
      <c r="F55" s="12" t="s">
        <v>32</v>
      </c>
      <c r="G55" s="12" t="s">
        <v>33</v>
      </c>
      <c r="H55" s="1">
        <v>1</v>
      </c>
      <c r="I55" s="1">
        <v>19137</v>
      </c>
      <c r="J55" s="1" t="str">
        <f>+VLOOKUP(I55,'[1]Tabla Municipios'!$C$2:$D$1152,2,FALSE)</f>
        <v>CALDONO</v>
      </c>
      <c r="K55" s="1"/>
      <c r="L55" s="1"/>
      <c r="M55" s="1"/>
      <c r="N55" s="1"/>
      <c r="O55" s="12">
        <v>19</v>
      </c>
      <c r="P55" s="12" t="s">
        <v>939</v>
      </c>
      <c r="Q55" s="12">
        <v>2</v>
      </c>
      <c r="R55" s="12" t="s">
        <v>90</v>
      </c>
      <c r="S55" s="12" t="s">
        <v>112</v>
      </c>
      <c r="T55" s="1">
        <v>77</v>
      </c>
      <c r="U55" s="12" t="s">
        <v>370</v>
      </c>
      <c r="V55" s="1">
        <v>1</v>
      </c>
      <c r="W55" s="12" t="s">
        <v>181</v>
      </c>
      <c r="X55" s="12" t="s">
        <v>115</v>
      </c>
      <c r="Y55" s="12" t="s">
        <v>181</v>
      </c>
      <c r="Z55" s="12" t="s">
        <v>115</v>
      </c>
      <c r="AA55" s="12" t="s">
        <v>181</v>
      </c>
      <c r="AB55" s="12" t="s">
        <v>940</v>
      </c>
      <c r="AC55" s="12" t="s">
        <v>941</v>
      </c>
      <c r="AD55" s="12">
        <v>74</v>
      </c>
      <c r="AE55" s="12" t="s">
        <v>942</v>
      </c>
      <c r="AF55" s="12" t="s">
        <v>370</v>
      </c>
      <c r="AG55" s="12">
        <v>8</v>
      </c>
      <c r="AH55" s="12" t="s">
        <v>943</v>
      </c>
      <c r="AI55" s="12" t="s">
        <v>944</v>
      </c>
      <c r="AJ55" s="12" t="s">
        <v>945</v>
      </c>
      <c r="AK55" s="12" t="s">
        <v>946</v>
      </c>
      <c r="AL55" s="12" t="s">
        <v>947</v>
      </c>
      <c r="AM55" s="12" t="s">
        <v>948</v>
      </c>
      <c r="AN55" s="12">
        <v>5</v>
      </c>
      <c r="AO55" s="12">
        <v>3</v>
      </c>
      <c r="AP55" s="12">
        <v>3</v>
      </c>
      <c r="AQ55" s="12"/>
      <c r="AR55" s="43" t="s">
        <v>107</v>
      </c>
      <c r="AS55" s="69"/>
      <c r="AT55" s="69"/>
      <c r="AU55" s="75"/>
      <c r="AV55" s="75"/>
    </row>
    <row r="56" spans="1:48" ht="65" hidden="1" customHeight="1" x14ac:dyDescent="0.2">
      <c r="A56" s="12" t="s">
        <v>109</v>
      </c>
      <c r="B56" s="7" t="s">
        <v>86</v>
      </c>
      <c r="C56" s="119" t="s">
        <v>949</v>
      </c>
      <c r="D56" s="119" t="s">
        <v>88</v>
      </c>
      <c r="E56" s="1">
        <v>0</v>
      </c>
      <c r="F56" s="12" t="s">
        <v>32</v>
      </c>
      <c r="G56" s="12" t="s">
        <v>33</v>
      </c>
      <c r="H56" s="1">
        <v>1</v>
      </c>
      <c r="I56" s="1">
        <v>19137</v>
      </c>
      <c r="J56" s="1" t="str">
        <f>+VLOOKUP(I56,'[1]Tabla Municipios'!$C$2:$D$1152,2,FALSE)</f>
        <v>CALDONO</v>
      </c>
      <c r="K56" s="1"/>
      <c r="L56" s="1"/>
      <c r="M56" s="1"/>
      <c r="N56" s="1"/>
      <c r="O56" s="12">
        <v>1</v>
      </c>
      <c r="P56" s="12" t="s">
        <v>950</v>
      </c>
      <c r="Q56" s="12">
        <v>2</v>
      </c>
      <c r="R56" s="12" t="s">
        <v>90</v>
      </c>
      <c r="S56" s="12" t="s">
        <v>112</v>
      </c>
      <c r="T56" s="1">
        <v>85</v>
      </c>
      <c r="U56" s="12" t="s">
        <v>92</v>
      </c>
      <c r="V56" s="1">
        <v>1</v>
      </c>
      <c r="W56" s="12" t="s">
        <v>181</v>
      </c>
      <c r="X56" s="12" t="s">
        <v>115</v>
      </c>
      <c r="Y56" s="12" t="s">
        <v>181</v>
      </c>
      <c r="Z56" s="12" t="s">
        <v>115</v>
      </c>
      <c r="AA56" s="12" t="s">
        <v>181</v>
      </c>
      <c r="AB56" s="12" t="s">
        <v>951</v>
      </c>
      <c r="AC56" s="12" t="s">
        <v>952</v>
      </c>
      <c r="AD56" s="12">
        <v>85</v>
      </c>
      <c r="AE56" s="12" t="s">
        <v>953</v>
      </c>
      <c r="AF56" s="12" t="s">
        <v>954</v>
      </c>
      <c r="AG56" s="12" t="s">
        <v>955</v>
      </c>
      <c r="AH56" s="12" t="s">
        <v>956</v>
      </c>
      <c r="AI56" s="12" t="s">
        <v>957</v>
      </c>
      <c r="AJ56" s="12" t="s">
        <v>958</v>
      </c>
      <c r="AK56" s="12" t="s">
        <v>959</v>
      </c>
      <c r="AL56" s="12" t="s">
        <v>960</v>
      </c>
      <c r="AM56" s="12" t="s">
        <v>961</v>
      </c>
      <c r="AN56" s="12">
        <v>5</v>
      </c>
      <c r="AO56" s="12">
        <v>3</v>
      </c>
      <c r="AP56" s="12">
        <v>3</v>
      </c>
      <c r="AQ56" s="12"/>
      <c r="AR56" s="43" t="s">
        <v>107</v>
      </c>
      <c r="AS56" s="69"/>
      <c r="AT56" s="69"/>
      <c r="AU56" s="75"/>
      <c r="AV56" s="75"/>
    </row>
    <row r="57" spans="1:48" ht="65" hidden="1" customHeight="1" x14ac:dyDescent="0.2">
      <c r="A57" s="7" t="s">
        <v>194</v>
      </c>
      <c r="B57" s="7" t="s">
        <v>86</v>
      </c>
      <c r="C57" s="119" t="s">
        <v>962</v>
      </c>
      <c r="D57" s="119" t="s">
        <v>88</v>
      </c>
      <c r="E57" s="8">
        <v>1</v>
      </c>
      <c r="F57" s="7" t="s">
        <v>32</v>
      </c>
      <c r="G57" s="7" t="s">
        <v>33</v>
      </c>
      <c r="H57" s="8">
        <v>1</v>
      </c>
      <c r="I57" s="8">
        <v>19137</v>
      </c>
      <c r="J57" s="1" t="str">
        <f>+VLOOKUP(I57,'[1]Tabla Municipios'!$C$2:$D$1152,2,FALSE)</f>
        <v>CALDONO</v>
      </c>
      <c r="K57" s="8"/>
      <c r="L57" s="1"/>
      <c r="M57" s="8"/>
      <c r="N57" s="1"/>
      <c r="O57" s="7">
        <v>13</v>
      </c>
      <c r="P57" s="7" t="s">
        <v>963</v>
      </c>
      <c r="Q57" s="7">
        <v>2</v>
      </c>
      <c r="R57" s="7" t="s">
        <v>90</v>
      </c>
      <c r="S57" s="7" t="s">
        <v>112</v>
      </c>
      <c r="T57" s="8">
        <v>100</v>
      </c>
      <c r="U57" s="7" t="s">
        <v>370</v>
      </c>
      <c r="V57" s="8">
        <v>1</v>
      </c>
      <c r="W57" s="7" t="s">
        <v>925</v>
      </c>
      <c r="X57" s="7" t="s">
        <v>964</v>
      </c>
      <c r="Y57" s="7">
        <v>3143948231</v>
      </c>
      <c r="Z57" s="7" t="s">
        <v>965</v>
      </c>
      <c r="AA57" s="7">
        <v>3167426782</v>
      </c>
      <c r="AB57" s="7" t="s">
        <v>966</v>
      </c>
      <c r="AC57" s="7" t="s">
        <v>967</v>
      </c>
      <c r="AD57" s="7">
        <v>100</v>
      </c>
      <c r="AE57" s="7" t="s">
        <v>942</v>
      </c>
      <c r="AF57" s="7" t="s">
        <v>968</v>
      </c>
      <c r="AG57" s="7" t="s">
        <v>969</v>
      </c>
      <c r="AH57" s="7" t="s">
        <v>970</v>
      </c>
      <c r="AI57" s="7" t="s">
        <v>971</v>
      </c>
      <c r="AJ57" s="7" t="s">
        <v>972</v>
      </c>
      <c r="AK57" s="7" t="s">
        <v>973</v>
      </c>
      <c r="AL57" s="7" t="s">
        <v>974</v>
      </c>
      <c r="AM57" s="7" t="s">
        <v>975</v>
      </c>
      <c r="AN57" s="7">
        <v>5</v>
      </c>
      <c r="AO57" s="7">
        <v>3</v>
      </c>
      <c r="AP57" s="7">
        <v>3</v>
      </c>
      <c r="AQ57" s="7"/>
      <c r="AR57" s="41" t="s">
        <v>107</v>
      </c>
      <c r="AS57" s="69"/>
      <c r="AT57" s="69"/>
      <c r="AU57" s="75"/>
      <c r="AV57" s="75"/>
    </row>
    <row r="58" spans="1:48" ht="65" hidden="1" customHeight="1" x14ac:dyDescent="0.2">
      <c r="A58" s="7" t="s">
        <v>194</v>
      </c>
      <c r="B58" s="7" t="s">
        <v>86</v>
      </c>
      <c r="C58" s="119" t="s">
        <v>976</v>
      </c>
      <c r="D58" s="119" t="s">
        <v>88</v>
      </c>
      <c r="E58" s="8">
        <v>1</v>
      </c>
      <c r="F58" s="7" t="s">
        <v>32</v>
      </c>
      <c r="G58" s="7" t="s">
        <v>33</v>
      </c>
      <c r="H58" s="8">
        <v>1</v>
      </c>
      <c r="I58" s="8">
        <v>19137</v>
      </c>
      <c r="J58" s="1" t="str">
        <f>+VLOOKUP(I58,'[1]Tabla Municipios'!$C$2:$D$1152,2,FALSE)</f>
        <v>CALDONO</v>
      </c>
      <c r="K58" s="8"/>
      <c r="L58" s="1"/>
      <c r="M58" s="8"/>
      <c r="N58" s="1"/>
      <c r="O58" s="7">
        <v>7</v>
      </c>
      <c r="P58" s="7" t="s">
        <v>977</v>
      </c>
      <c r="Q58" s="7">
        <v>2</v>
      </c>
      <c r="R58" s="7" t="s">
        <v>90</v>
      </c>
      <c r="S58" s="7" t="s">
        <v>112</v>
      </c>
      <c r="T58" s="8">
        <v>130</v>
      </c>
      <c r="U58" s="7" t="s">
        <v>92</v>
      </c>
      <c r="V58" s="8">
        <v>1</v>
      </c>
      <c r="W58" s="7" t="s">
        <v>925</v>
      </c>
      <c r="X58" s="7" t="s">
        <v>978</v>
      </c>
      <c r="Y58" s="7" t="s">
        <v>979</v>
      </c>
      <c r="Z58" s="7" t="s">
        <v>965</v>
      </c>
      <c r="AA58" s="7">
        <v>3167426782</v>
      </c>
      <c r="AB58" s="7" t="s">
        <v>980</v>
      </c>
      <c r="AC58" s="7">
        <v>3108952414</v>
      </c>
      <c r="AD58" s="7">
        <v>130</v>
      </c>
      <c r="AE58" s="7" t="s">
        <v>942</v>
      </c>
      <c r="AF58" s="7" t="s">
        <v>981</v>
      </c>
      <c r="AG58" s="7" t="s">
        <v>982</v>
      </c>
      <c r="AH58" s="7" t="s">
        <v>983</v>
      </c>
      <c r="AI58" s="7" t="s">
        <v>984</v>
      </c>
      <c r="AJ58" s="7" t="s">
        <v>985</v>
      </c>
      <c r="AK58" s="7" t="s">
        <v>986</v>
      </c>
      <c r="AL58" s="7" t="s">
        <v>987</v>
      </c>
      <c r="AM58" s="7" t="s">
        <v>988</v>
      </c>
      <c r="AN58" s="7">
        <v>5</v>
      </c>
      <c r="AO58" s="7">
        <v>3</v>
      </c>
      <c r="AP58" s="7">
        <v>3</v>
      </c>
      <c r="AQ58" s="7"/>
      <c r="AR58" s="41" t="s">
        <v>107</v>
      </c>
      <c r="AS58" s="69"/>
      <c r="AT58" s="69"/>
      <c r="AU58" s="75"/>
      <c r="AV58" s="75"/>
    </row>
    <row r="59" spans="1:48" ht="65" hidden="1" customHeight="1" x14ac:dyDescent="0.2">
      <c r="A59" s="7" t="s">
        <v>194</v>
      </c>
      <c r="B59" s="7" t="s">
        <v>86</v>
      </c>
      <c r="C59" s="119" t="s">
        <v>989</v>
      </c>
      <c r="D59" s="119" t="s">
        <v>88</v>
      </c>
      <c r="E59" s="8">
        <v>1</v>
      </c>
      <c r="F59" s="7" t="s">
        <v>32</v>
      </c>
      <c r="G59" s="7" t="s">
        <v>33</v>
      </c>
      <c r="H59" s="8">
        <v>1</v>
      </c>
      <c r="I59" s="8">
        <v>52256</v>
      </c>
      <c r="J59" s="1" t="str">
        <f>+VLOOKUP(I59,'[1]Tabla Municipios'!$C$2:$D$1152,2,FALSE)</f>
        <v>EL ROSARIO</v>
      </c>
      <c r="K59" s="8"/>
      <c r="L59" s="1"/>
      <c r="M59" s="8"/>
      <c r="N59" s="1"/>
      <c r="O59" s="7">
        <v>3</v>
      </c>
      <c r="P59" s="7" t="s">
        <v>990</v>
      </c>
      <c r="Q59" s="7">
        <v>2</v>
      </c>
      <c r="R59" s="7" t="s">
        <v>144</v>
      </c>
      <c r="S59" s="7" t="s">
        <v>991</v>
      </c>
      <c r="T59" s="8">
        <v>68</v>
      </c>
      <c r="U59" s="7" t="s">
        <v>92</v>
      </c>
      <c r="V59" s="8">
        <v>1</v>
      </c>
      <c r="W59" s="7" t="s">
        <v>925</v>
      </c>
      <c r="X59" s="7" t="s">
        <v>992</v>
      </c>
      <c r="Y59" s="7">
        <v>3115612179</v>
      </c>
      <c r="Z59" s="7" t="s">
        <v>993</v>
      </c>
      <c r="AA59" s="7">
        <v>3156077607</v>
      </c>
      <c r="AB59" s="7" t="s">
        <v>994</v>
      </c>
      <c r="AC59" s="7">
        <v>3122885565</v>
      </c>
      <c r="AD59" s="7">
        <v>68</v>
      </c>
      <c r="AE59" s="7" t="s">
        <v>995</v>
      </c>
      <c r="AF59" s="7" t="s">
        <v>996</v>
      </c>
      <c r="AG59" s="7" t="s">
        <v>997</v>
      </c>
      <c r="AH59" s="7" t="s">
        <v>998</v>
      </c>
      <c r="AI59" s="7" t="s">
        <v>999</v>
      </c>
      <c r="AJ59" s="7" t="s">
        <v>1000</v>
      </c>
      <c r="AK59" s="7" t="s">
        <v>672</v>
      </c>
      <c r="AL59" s="7" t="s">
        <v>1001</v>
      </c>
      <c r="AM59" s="7" t="s">
        <v>1002</v>
      </c>
      <c r="AN59" s="7">
        <v>5</v>
      </c>
      <c r="AO59" s="7">
        <v>3</v>
      </c>
      <c r="AP59" s="7">
        <v>3</v>
      </c>
      <c r="AQ59" s="7"/>
      <c r="AR59" s="51" t="s">
        <v>107</v>
      </c>
      <c r="AS59" s="69"/>
      <c r="AT59" s="75"/>
      <c r="AU59" s="75"/>
      <c r="AV59" s="75"/>
    </row>
    <row r="60" spans="1:48" ht="65" hidden="1" customHeight="1" x14ac:dyDescent="0.2">
      <c r="A60" s="8" t="s">
        <v>194</v>
      </c>
      <c r="B60" s="7" t="s">
        <v>86</v>
      </c>
      <c r="C60" s="119" t="s">
        <v>1003</v>
      </c>
      <c r="D60" s="119" t="s">
        <v>88</v>
      </c>
      <c r="E60" s="8">
        <v>1</v>
      </c>
      <c r="F60" s="7" t="s">
        <v>32</v>
      </c>
      <c r="G60" s="7" t="s">
        <v>33</v>
      </c>
      <c r="H60" s="8">
        <v>1</v>
      </c>
      <c r="I60" s="8">
        <v>52256</v>
      </c>
      <c r="J60" s="1" t="str">
        <f>+VLOOKUP(I60,'[1]Tabla Municipios'!$C$2:$D$1152,2,FALSE)</f>
        <v>EL ROSARIO</v>
      </c>
      <c r="K60" s="8"/>
      <c r="L60" s="1"/>
      <c r="M60" s="8"/>
      <c r="N60" s="1"/>
      <c r="O60" s="7">
        <v>5</v>
      </c>
      <c r="P60" s="7" t="s">
        <v>1004</v>
      </c>
      <c r="Q60" s="7">
        <v>2</v>
      </c>
      <c r="R60" s="7" t="s">
        <v>90</v>
      </c>
      <c r="S60" s="7" t="s">
        <v>112</v>
      </c>
      <c r="T60" s="8">
        <v>95</v>
      </c>
      <c r="U60" s="7" t="s">
        <v>92</v>
      </c>
      <c r="V60" s="8">
        <v>1</v>
      </c>
      <c r="W60" s="7" t="s">
        <v>925</v>
      </c>
      <c r="X60" s="7" t="s">
        <v>1005</v>
      </c>
      <c r="Y60" s="7" t="s">
        <v>1006</v>
      </c>
      <c r="Z60" s="7" t="s">
        <v>993</v>
      </c>
      <c r="AA60" s="7">
        <v>3156077607</v>
      </c>
      <c r="AB60" s="7" t="s">
        <v>1007</v>
      </c>
      <c r="AC60" s="7">
        <v>3183655766</v>
      </c>
      <c r="AD60" s="7">
        <v>99</v>
      </c>
      <c r="AE60" s="7" t="s">
        <v>1008</v>
      </c>
      <c r="AF60" s="7" t="s">
        <v>1009</v>
      </c>
      <c r="AG60" s="7" t="s">
        <v>1010</v>
      </c>
      <c r="AH60" s="7" t="s">
        <v>1011</v>
      </c>
      <c r="AI60" s="7" t="s">
        <v>1012</v>
      </c>
      <c r="AJ60" s="7" t="s">
        <v>1013</v>
      </c>
      <c r="AK60" s="7" t="s">
        <v>1014</v>
      </c>
      <c r="AL60" s="7" t="s">
        <v>1015</v>
      </c>
      <c r="AM60" s="7" t="s">
        <v>1016</v>
      </c>
      <c r="AN60" s="7">
        <v>5</v>
      </c>
      <c r="AO60" s="7">
        <v>3</v>
      </c>
      <c r="AP60" s="7">
        <v>3</v>
      </c>
      <c r="AQ60" s="7"/>
      <c r="AR60" s="41" t="s">
        <v>107</v>
      </c>
      <c r="AS60" s="69"/>
      <c r="AT60" s="75"/>
      <c r="AU60" s="75"/>
      <c r="AV60" s="75"/>
    </row>
    <row r="61" spans="1:48" ht="65" hidden="1" customHeight="1" x14ac:dyDescent="0.2">
      <c r="A61" s="8" t="s">
        <v>194</v>
      </c>
      <c r="B61" s="7" t="s">
        <v>86</v>
      </c>
      <c r="C61" s="119" t="s">
        <v>1017</v>
      </c>
      <c r="D61" s="119" t="s">
        <v>88</v>
      </c>
      <c r="E61" s="8">
        <v>1</v>
      </c>
      <c r="F61" s="7" t="s">
        <v>32</v>
      </c>
      <c r="G61" s="7" t="s">
        <v>33</v>
      </c>
      <c r="H61" s="8">
        <v>1</v>
      </c>
      <c r="I61" s="8">
        <v>52256</v>
      </c>
      <c r="J61" s="1" t="str">
        <f>+VLOOKUP(I61,'[1]Tabla Municipios'!$C$2:$D$1152,2,FALSE)</f>
        <v>EL ROSARIO</v>
      </c>
      <c r="K61" s="8"/>
      <c r="L61" s="1"/>
      <c r="M61" s="8"/>
      <c r="N61" s="1"/>
      <c r="O61" s="7">
        <v>6</v>
      </c>
      <c r="P61" s="7" t="s">
        <v>1018</v>
      </c>
      <c r="Q61" s="7">
        <v>2</v>
      </c>
      <c r="R61" s="7" t="s">
        <v>90</v>
      </c>
      <c r="S61" s="7" t="s">
        <v>112</v>
      </c>
      <c r="T61" s="8">
        <v>73</v>
      </c>
      <c r="U61" s="7" t="s">
        <v>92</v>
      </c>
      <c r="V61" s="8">
        <v>1</v>
      </c>
      <c r="W61" s="7" t="s">
        <v>925</v>
      </c>
      <c r="X61" s="7" t="s">
        <v>1019</v>
      </c>
      <c r="Y61" s="7" t="s">
        <v>1020</v>
      </c>
      <c r="Z61" s="7" t="s">
        <v>993</v>
      </c>
      <c r="AA61" s="7">
        <v>3156077607</v>
      </c>
      <c r="AB61" s="7" t="s">
        <v>1021</v>
      </c>
      <c r="AC61" s="7">
        <v>3127859508</v>
      </c>
      <c r="AD61" s="7">
        <v>73</v>
      </c>
      <c r="AE61" s="7" t="s">
        <v>1022</v>
      </c>
      <c r="AF61" s="7" t="s">
        <v>204</v>
      </c>
      <c r="AG61" s="7">
        <v>6</v>
      </c>
      <c r="AH61" s="7" t="s">
        <v>1023</v>
      </c>
      <c r="AI61" s="7" t="s">
        <v>1024</v>
      </c>
      <c r="AJ61" s="7" t="s">
        <v>1025</v>
      </c>
      <c r="AK61" s="7" t="s">
        <v>1026</v>
      </c>
      <c r="AL61" s="7" t="s">
        <v>1027</v>
      </c>
      <c r="AM61" s="7" t="s">
        <v>1028</v>
      </c>
      <c r="AN61" s="7">
        <v>5</v>
      </c>
      <c r="AO61" s="7">
        <v>3</v>
      </c>
      <c r="AP61" s="7">
        <v>3</v>
      </c>
      <c r="AQ61" s="7" t="s">
        <v>1029</v>
      </c>
      <c r="AR61" s="41" t="s">
        <v>107</v>
      </c>
      <c r="AS61" s="69"/>
      <c r="AT61" s="75"/>
      <c r="AU61" s="75"/>
      <c r="AV61" s="75"/>
    </row>
    <row r="62" spans="1:48" ht="65" hidden="1" customHeight="1" x14ac:dyDescent="0.2">
      <c r="A62" s="12" t="s">
        <v>109</v>
      </c>
      <c r="B62" s="7" t="s">
        <v>86</v>
      </c>
      <c r="C62" s="119" t="s">
        <v>1030</v>
      </c>
      <c r="D62" s="119" t="s">
        <v>88</v>
      </c>
      <c r="E62" s="1">
        <v>0</v>
      </c>
      <c r="F62" s="12" t="s">
        <v>32</v>
      </c>
      <c r="G62" s="38" t="s">
        <v>33</v>
      </c>
      <c r="H62" s="1">
        <v>1</v>
      </c>
      <c r="I62" s="1">
        <v>52418</v>
      </c>
      <c r="J62" s="1" t="str">
        <f>+VLOOKUP(I62,'[1]Tabla Municipios'!$C$2:$D$1152,2,FALSE)</f>
        <v>LOS ANDES</v>
      </c>
      <c r="K62" s="1"/>
      <c r="L62" s="1"/>
      <c r="M62" s="1"/>
      <c r="N62" s="1"/>
      <c r="O62" s="12">
        <v>1</v>
      </c>
      <c r="P62" s="12" t="s">
        <v>1031</v>
      </c>
      <c r="Q62" s="12">
        <v>2</v>
      </c>
      <c r="R62" s="12" t="s">
        <v>90</v>
      </c>
      <c r="S62" s="12" t="s">
        <v>112</v>
      </c>
      <c r="T62" s="1">
        <v>65</v>
      </c>
      <c r="U62" s="12" t="s">
        <v>92</v>
      </c>
      <c r="V62" s="1">
        <v>1</v>
      </c>
      <c r="W62" s="12" t="s">
        <v>181</v>
      </c>
      <c r="X62" s="12" t="s">
        <v>115</v>
      </c>
      <c r="Y62" s="12" t="s">
        <v>181</v>
      </c>
      <c r="Z62" s="12" t="s">
        <v>115</v>
      </c>
      <c r="AA62" s="12" t="s">
        <v>181</v>
      </c>
      <c r="AB62" s="12" t="s">
        <v>1032</v>
      </c>
      <c r="AC62" s="12" t="s">
        <v>1033</v>
      </c>
      <c r="AD62" s="72">
        <v>65</v>
      </c>
      <c r="AE62" s="72" t="s">
        <v>1034</v>
      </c>
      <c r="AF62" s="72" t="s">
        <v>1035</v>
      </c>
      <c r="AG62" s="72" t="s">
        <v>1036</v>
      </c>
      <c r="AH62" s="72" t="s">
        <v>1037</v>
      </c>
      <c r="AI62" s="72" t="s">
        <v>1038</v>
      </c>
      <c r="AJ62" s="72" t="s">
        <v>1039</v>
      </c>
      <c r="AK62" s="72" t="s">
        <v>1040</v>
      </c>
      <c r="AL62" s="72" t="s">
        <v>1041</v>
      </c>
      <c r="AM62" s="72" t="s">
        <v>1042</v>
      </c>
      <c r="AN62" s="72">
        <v>5</v>
      </c>
      <c r="AO62" s="72">
        <v>3</v>
      </c>
      <c r="AP62" s="72">
        <v>3</v>
      </c>
      <c r="AQ62" s="72"/>
      <c r="AR62" s="43" t="s">
        <v>107</v>
      </c>
      <c r="AS62" s="69"/>
      <c r="AT62" s="74" t="s">
        <v>1043</v>
      </c>
      <c r="AU62" s="75"/>
      <c r="AV62" s="75"/>
    </row>
    <row r="63" spans="1:48" ht="65" hidden="1" customHeight="1" x14ac:dyDescent="0.2">
      <c r="A63" s="10" t="s">
        <v>85</v>
      </c>
      <c r="B63" s="7" t="s">
        <v>86</v>
      </c>
      <c r="C63" s="119" t="s">
        <v>1044</v>
      </c>
      <c r="D63" s="119" t="s">
        <v>88</v>
      </c>
      <c r="E63" s="11">
        <v>1</v>
      </c>
      <c r="F63" s="10" t="s">
        <v>32</v>
      </c>
      <c r="G63" s="10" t="s">
        <v>33</v>
      </c>
      <c r="H63" s="11">
        <v>2</v>
      </c>
      <c r="I63" s="11">
        <v>19450</v>
      </c>
      <c r="J63" s="11" t="str">
        <f>+VLOOKUP(I63,'[1]Tabla Municipios'!$C$2:$D$1152,2,FALSE)</f>
        <v>MERCADERES</v>
      </c>
      <c r="K63" s="11">
        <v>19532</v>
      </c>
      <c r="L63" s="11" t="str">
        <f>+VLOOKUP(K63,'[1]Tabla Municipios'!$C$2:$D$1152,2,FALSE)</f>
        <v>PATIA</v>
      </c>
      <c r="M63" s="11"/>
      <c r="N63" s="11"/>
      <c r="O63" s="10">
        <v>7</v>
      </c>
      <c r="P63" s="10" t="s">
        <v>1045</v>
      </c>
      <c r="Q63" s="10">
        <v>2</v>
      </c>
      <c r="R63" s="10" t="s">
        <v>90</v>
      </c>
      <c r="S63" s="10" t="s">
        <v>112</v>
      </c>
      <c r="T63" s="11">
        <v>87</v>
      </c>
      <c r="U63" s="10" t="s">
        <v>92</v>
      </c>
      <c r="V63" s="11">
        <v>1</v>
      </c>
      <c r="W63" s="10" t="s">
        <v>925</v>
      </c>
      <c r="X63" s="10" t="s">
        <v>926</v>
      </c>
      <c r="Y63" s="10" t="s">
        <v>927</v>
      </c>
      <c r="Z63" s="10"/>
      <c r="AA63" s="10"/>
      <c r="AB63" s="10" t="s">
        <v>1046</v>
      </c>
      <c r="AC63" s="10" t="s">
        <v>1047</v>
      </c>
      <c r="AD63" s="10">
        <v>95</v>
      </c>
      <c r="AE63" s="10" t="s">
        <v>1048</v>
      </c>
      <c r="AF63" s="10" t="s">
        <v>1049</v>
      </c>
      <c r="AG63" s="10" t="s">
        <v>1050</v>
      </c>
      <c r="AH63" s="10" t="s">
        <v>1051</v>
      </c>
      <c r="AI63" s="10" t="s">
        <v>1052</v>
      </c>
      <c r="AJ63" s="10" t="s">
        <v>1053</v>
      </c>
      <c r="AK63" s="10" t="s">
        <v>1054</v>
      </c>
      <c r="AL63" s="10" t="s">
        <v>1055</v>
      </c>
      <c r="AM63" s="10" t="s">
        <v>1056</v>
      </c>
      <c r="AN63" s="10">
        <v>5</v>
      </c>
      <c r="AO63" s="10">
        <v>3</v>
      </c>
      <c r="AP63" s="10">
        <v>3</v>
      </c>
      <c r="AQ63" s="55"/>
      <c r="AR63" s="42" t="s">
        <v>107</v>
      </c>
      <c r="AS63" s="69" t="s">
        <v>1057</v>
      </c>
      <c r="AT63" s="69"/>
      <c r="AU63" s="75"/>
      <c r="AV63" s="75"/>
    </row>
    <row r="64" spans="1:48" ht="65" hidden="1" customHeight="1" x14ac:dyDescent="0.2">
      <c r="A64" s="10" t="s">
        <v>85</v>
      </c>
      <c r="B64" s="7" t="s">
        <v>86</v>
      </c>
      <c r="C64" s="119" t="s">
        <v>1058</v>
      </c>
      <c r="D64" s="119" t="s">
        <v>88</v>
      </c>
      <c r="E64" s="11">
        <v>1</v>
      </c>
      <c r="F64" s="10" t="s">
        <v>32</v>
      </c>
      <c r="G64" s="10" t="s">
        <v>33</v>
      </c>
      <c r="H64" s="11">
        <v>1</v>
      </c>
      <c r="I64" s="11">
        <v>19455</v>
      </c>
      <c r="J64" s="11" t="str">
        <f>+VLOOKUP(I64,'[1]Tabla Municipios'!$C$2:$D$1152,2,FALSE)</f>
        <v>MIRANDA</v>
      </c>
      <c r="K64" s="11"/>
      <c r="L64" s="11"/>
      <c r="M64" s="11"/>
      <c r="N64" s="11"/>
      <c r="O64" s="10" t="s">
        <v>145</v>
      </c>
      <c r="P64" s="10" t="s">
        <v>1059</v>
      </c>
      <c r="Q64" s="10">
        <v>1</v>
      </c>
      <c r="R64" s="10" t="s">
        <v>1060</v>
      </c>
      <c r="S64" s="10" t="s">
        <v>145</v>
      </c>
      <c r="T64" s="11">
        <v>50</v>
      </c>
      <c r="U64" s="10" t="s">
        <v>370</v>
      </c>
      <c r="V64" s="11">
        <v>1</v>
      </c>
      <c r="W64" s="10" t="s">
        <v>1061</v>
      </c>
      <c r="X64" s="10" t="s">
        <v>1062</v>
      </c>
      <c r="Y64" s="10" t="s">
        <v>1063</v>
      </c>
      <c r="Z64" s="10"/>
      <c r="AA64" s="10"/>
      <c r="AB64" s="10" t="s">
        <v>1064</v>
      </c>
      <c r="AC64" s="10" t="s">
        <v>1065</v>
      </c>
      <c r="AD64" s="10">
        <v>50</v>
      </c>
      <c r="AE64" s="10" t="s">
        <v>1066</v>
      </c>
      <c r="AF64" s="10" t="s">
        <v>370</v>
      </c>
      <c r="AG64" s="10" t="s">
        <v>1067</v>
      </c>
      <c r="AH64" s="10" t="s">
        <v>1068</v>
      </c>
      <c r="AI64" s="10" t="s">
        <v>1069</v>
      </c>
      <c r="AJ64" s="10" t="s">
        <v>1070</v>
      </c>
      <c r="AK64" s="10" t="s">
        <v>1071</v>
      </c>
      <c r="AL64" s="10" t="s">
        <v>1072</v>
      </c>
      <c r="AM64" s="10" t="s">
        <v>1073</v>
      </c>
      <c r="AN64" s="10">
        <v>5</v>
      </c>
      <c r="AO64" s="10">
        <v>3</v>
      </c>
      <c r="AP64" s="10">
        <v>3</v>
      </c>
      <c r="AQ64" s="10" t="s">
        <v>1074</v>
      </c>
      <c r="AR64" s="42" t="s">
        <v>107</v>
      </c>
      <c r="AS64" s="75"/>
      <c r="AT64" s="69"/>
      <c r="AU64" s="75"/>
      <c r="AV64" s="75"/>
    </row>
    <row r="65" spans="1:48" ht="65" hidden="1" customHeight="1" x14ac:dyDescent="0.2">
      <c r="A65" s="12" t="s">
        <v>109</v>
      </c>
      <c r="B65" s="7" t="s">
        <v>86</v>
      </c>
      <c r="C65" s="119" t="s">
        <v>1075</v>
      </c>
      <c r="D65" s="119" t="s">
        <v>88</v>
      </c>
      <c r="E65" s="1">
        <v>0</v>
      </c>
      <c r="F65" s="12" t="s">
        <v>32</v>
      </c>
      <c r="G65" s="12" t="s">
        <v>33</v>
      </c>
      <c r="H65" s="1">
        <v>1</v>
      </c>
      <c r="I65" s="1">
        <v>19473</v>
      </c>
      <c r="J65" s="1" t="str">
        <f>+VLOOKUP(I65,'[1]Tabla Municipios'!$C$2:$D$1152,2,FALSE)</f>
        <v>MORALES</v>
      </c>
      <c r="K65" s="1"/>
      <c r="L65" s="1"/>
      <c r="M65" s="1"/>
      <c r="N65" s="1"/>
      <c r="O65" s="12">
        <v>2</v>
      </c>
      <c r="P65" s="12" t="s">
        <v>1076</v>
      </c>
      <c r="Q65" s="12">
        <v>2</v>
      </c>
      <c r="R65" s="12" t="s">
        <v>90</v>
      </c>
      <c r="S65" s="12" t="s">
        <v>112</v>
      </c>
      <c r="T65" s="1">
        <v>65</v>
      </c>
      <c r="U65" s="12" t="s">
        <v>92</v>
      </c>
      <c r="V65" s="1">
        <v>1</v>
      </c>
      <c r="W65" s="12" t="s">
        <v>181</v>
      </c>
      <c r="X65" s="12" t="s">
        <v>115</v>
      </c>
      <c r="Y65" s="12" t="s">
        <v>181</v>
      </c>
      <c r="Z65" s="12" t="s">
        <v>115</v>
      </c>
      <c r="AA65" s="12" t="s">
        <v>181</v>
      </c>
      <c r="AB65" s="12" t="s">
        <v>1077</v>
      </c>
      <c r="AC65" s="12" t="s">
        <v>1078</v>
      </c>
      <c r="AD65" s="12">
        <v>65</v>
      </c>
      <c r="AE65" s="12" t="s">
        <v>1079</v>
      </c>
      <c r="AF65" s="12" t="s">
        <v>247</v>
      </c>
      <c r="AG65" s="12" t="s">
        <v>1080</v>
      </c>
      <c r="AH65" s="12" t="s">
        <v>1081</v>
      </c>
      <c r="AI65" s="12" t="s">
        <v>1082</v>
      </c>
      <c r="AJ65" s="12" t="s">
        <v>1083</v>
      </c>
      <c r="AK65" s="12" t="s">
        <v>1084</v>
      </c>
      <c r="AL65" s="12" t="s">
        <v>1085</v>
      </c>
      <c r="AM65" s="12" t="s">
        <v>1086</v>
      </c>
      <c r="AN65" s="12">
        <v>5</v>
      </c>
      <c r="AO65" s="12">
        <v>3</v>
      </c>
      <c r="AP65" s="12">
        <v>3</v>
      </c>
      <c r="AQ65" s="12" t="s">
        <v>1087</v>
      </c>
      <c r="AR65" s="42" t="s">
        <v>107</v>
      </c>
      <c r="AS65" s="69"/>
      <c r="AT65" s="75"/>
      <c r="AU65" s="75"/>
      <c r="AV65" s="75"/>
    </row>
    <row r="66" spans="1:48" ht="65" hidden="1" customHeight="1" x14ac:dyDescent="0.2">
      <c r="A66" s="10" t="s">
        <v>85</v>
      </c>
      <c r="B66" s="7" t="s">
        <v>86</v>
      </c>
      <c r="C66" s="119" t="s">
        <v>1088</v>
      </c>
      <c r="D66" s="119" t="s">
        <v>88</v>
      </c>
      <c r="E66" s="11">
        <v>1</v>
      </c>
      <c r="F66" s="10" t="s">
        <v>32</v>
      </c>
      <c r="G66" s="10" t="s">
        <v>33</v>
      </c>
      <c r="H66" s="11">
        <v>1</v>
      </c>
      <c r="I66" s="11">
        <v>19473</v>
      </c>
      <c r="J66" s="11" t="str">
        <f>+VLOOKUP(I66,'[1]Tabla Municipios'!$C$2:$D$1152,2,FALSE)</f>
        <v>MORALES</v>
      </c>
      <c r="K66" s="11"/>
      <c r="L66" s="11"/>
      <c r="M66" s="11"/>
      <c r="N66" s="11"/>
      <c r="O66" s="10">
        <v>14</v>
      </c>
      <c r="P66" s="10" t="s">
        <v>1089</v>
      </c>
      <c r="Q66" s="10">
        <v>2</v>
      </c>
      <c r="R66" s="10" t="s">
        <v>90</v>
      </c>
      <c r="S66" s="10" t="s">
        <v>112</v>
      </c>
      <c r="T66" s="11">
        <v>86</v>
      </c>
      <c r="U66" s="10" t="s">
        <v>92</v>
      </c>
      <c r="V66" s="11">
        <v>1</v>
      </c>
      <c r="W66" s="10" t="s">
        <v>1061</v>
      </c>
      <c r="X66" s="10" t="s">
        <v>1062</v>
      </c>
      <c r="Y66" s="10" t="s">
        <v>1063</v>
      </c>
      <c r="Z66" s="10"/>
      <c r="AA66" s="10"/>
      <c r="AB66" s="10" t="s">
        <v>1090</v>
      </c>
      <c r="AC66" s="10" t="s">
        <v>1091</v>
      </c>
      <c r="AD66" s="10">
        <v>86</v>
      </c>
      <c r="AE66" s="10" t="s">
        <v>1079</v>
      </c>
      <c r="AF66" s="10" t="s">
        <v>204</v>
      </c>
      <c r="AG66" s="10" t="s">
        <v>1092</v>
      </c>
      <c r="AH66" s="10" t="s">
        <v>1093</v>
      </c>
      <c r="AI66" s="10" t="s">
        <v>1094</v>
      </c>
      <c r="AJ66" s="10" t="s">
        <v>1095</v>
      </c>
      <c r="AK66" s="10" t="s">
        <v>1096</v>
      </c>
      <c r="AL66" s="10" t="s">
        <v>1097</v>
      </c>
      <c r="AM66" s="10" t="s">
        <v>1098</v>
      </c>
      <c r="AN66" s="10">
        <v>5</v>
      </c>
      <c r="AO66" s="10">
        <v>3</v>
      </c>
      <c r="AP66" s="10">
        <v>3</v>
      </c>
      <c r="AQ66" s="55"/>
      <c r="AR66" s="42" t="s">
        <v>107</v>
      </c>
      <c r="AS66" s="75"/>
      <c r="AT66" s="75"/>
      <c r="AU66" s="75"/>
      <c r="AV66" s="75"/>
    </row>
    <row r="67" spans="1:48" ht="65" hidden="1" customHeight="1" x14ac:dyDescent="0.2">
      <c r="A67" s="10" t="s">
        <v>85</v>
      </c>
      <c r="B67" s="7" t="s">
        <v>86</v>
      </c>
      <c r="C67" s="119" t="s">
        <v>1099</v>
      </c>
      <c r="D67" s="119" t="s">
        <v>88</v>
      </c>
      <c r="E67" s="11">
        <v>1</v>
      </c>
      <c r="F67" s="10" t="s">
        <v>32</v>
      </c>
      <c r="G67" s="10" t="s">
        <v>33</v>
      </c>
      <c r="H67" s="11">
        <v>1</v>
      </c>
      <c r="I67" s="11">
        <v>19473</v>
      </c>
      <c r="J67" s="11" t="str">
        <f>+VLOOKUP(I67,'[1]Tabla Municipios'!$C$2:$D$1152,2,FALSE)</f>
        <v>MORALES</v>
      </c>
      <c r="K67" s="11"/>
      <c r="L67" s="11"/>
      <c r="M67" s="11"/>
      <c r="N67" s="11"/>
      <c r="O67" s="10">
        <v>2</v>
      </c>
      <c r="P67" s="10" t="s">
        <v>1100</v>
      </c>
      <c r="Q67" s="10">
        <v>2</v>
      </c>
      <c r="R67" s="10" t="s">
        <v>90</v>
      </c>
      <c r="S67" s="10" t="s">
        <v>112</v>
      </c>
      <c r="T67" s="11">
        <v>65</v>
      </c>
      <c r="U67" s="10" t="s">
        <v>92</v>
      </c>
      <c r="V67" s="11">
        <v>1</v>
      </c>
      <c r="W67" s="10" t="s">
        <v>1061</v>
      </c>
      <c r="X67" s="10" t="s">
        <v>1062</v>
      </c>
      <c r="Y67" s="10" t="s">
        <v>1063</v>
      </c>
      <c r="Z67" s="10"/>
      <c r="AA67" s="10"/>
      <c r="AB67" s="10" t="s">
        <v>1101</v>
      </c>
      <c r="AC67" s="10" t="s">
        <v>1102</v>
      </c>
      <c r="AD67" s="10">
        <v>65</v>
      </c>
      <c r="AE67" s="10" t="s">
        <v>1079</v>
      </c>
      <c r="AF67" s="10" t="s">
        <v>1103</v>
      </c>
      <c r="AG67" s="10" t="s">
        <v>1104</v>
      </c>
      <c r="AH67" s="10" t="s">
        <v>1105</v>
      </c>
      <c r="AI67" s="10" t="s">
        <v>1094</v>
      </c>
      <c r="AJ67" s="10" t="s">
        <v>1106</v>
      </c>
      <c r="AK67" s="10" t="s">
        <v>1107</v>
      </c>
      <c r="AL67" s="10" t="s">
        <v>1108</v>
      </c>
      <c r="AM67" s="10" t="s">
        <v>1109</v>
      </c>
      <c r="AN67" s="10">
        <v>5</v>
      </c>
      <c r="AO67" s="10">
        <v>3</v>
      </c>
      <c r="AP67" s="10">
        <v>3</v>
      </c>
      <c r="AQ67" s="55"/>
      <c r="AR67" s="42" t="s">
        <v>107</v>
      </c>
      <c r="AS67" s="75"/>
      <c r="AT67" s="75"/>
      <c r="AU67" s="75"/>
      <c r="AV67" s="75"/>
    </row>
    <row r="68" spans="1:48" ht="65" hidden="1" customHeight="1" x14ac:dyDescent="0.2">
      <c r="A68" s="12" t="s">
        <v>109</v>
      </c>
      <c r="B68" s="7" t="s">
        <v>86</v>
      </c>
      <c r="C68" s="119" t="s">
        <v>1110</v>
      </c>
      <c r="D68" s="119" t="s">
        <v>88</v>
      </c>
      <c r="E68" s="1">
        <v>0</v>
      </c>
      <c r="F68" s="12" t="s">
        <v>32</v>
      </c>
      <c r="G68" s="12" t="s">
        <v>33</v>
      </c>
      <c r="H68" s="1">
        <v>2</v>
      </c>
      <c r="I68" s="1">
        <v>19698</v>
      </c>
      <c r="J68" s="1" t="str">
        <f>+VLOOKUP(I68,'[1]Tabla Municipios'!$C$2:$D$1152,2,FALSE)</f>
        <v>SANTANDER DE QUILICHAO</v>
      </c>
      <c r="K68" s="1">
        <v>19110</v>
      </c>
      <c r="L68" s="1" t="str">
        <f>+VLOOKUP(K68,'[1]Tabla Municipios'!$C$2:$D$1152,2,FALSE)</f>
        <v>BUENOS AIRES</v>
      </c>
      <c r="M68" s="1"/>
      <c r="N68" s="1"/>
      <c r="O68" s="12">
        <v>4</v>
      </c>
      <c r="P68" s="12" t="s">
        <v>1111</v>
      </c>
      <c r="Q68" s="12">
        <v>2</v>
      </c>
      <c r="R68" s="12" t="s">
        <v>90</v>
      </c>
      <c r="S68" s="12" t="s">
        <v>424</v>
      </c>
      <c r="T68" s="1">
        <v>93</v>
      </c>
      <c r="U68" s="12" t="s">
        <v>92</v>
      </c>
      <c r="V68" s="1">
        <v>1</v>
      </c>
      <c r="W68" s="12" t="s">
        <v>181</v>
      </c>
      <c r="X68" s="12" t="s">
        <v>115</v>
      </c>
      <c r="Y68" s="12" t="s">
        <v>181</v>
      </c>
      <c r="Z68" s="12" t="s">
        <v>115</v>
      </c>
      <c r="AA68" s="12" t="s">
        <v>181</v>
      </c>
      <c r="AB68" s="12" t="s">
        <v>1112</v>
      </c>
      <c r="AC68" s="12" t="s">
        <v>1113</v>
      </c>
      <c r="AD68" s="12" t="s">
        <v>1114</v>
      </c>
      <c r="AE68" s="12" t="s">
        <v>1115</v>
      </c>
      <c r="AF68" s="12" t="s">
        <v>1116</v>
      </c>
      <c r="AG68" s="12" t="s">
        <v>1117</v>
      </c>
      <c r="AH68" s="12" t="s">
        <v>1118</v>
      </c>
      <c r="AI68" s="12" t="s">
        <v>1119</v>
      </c>
      <c r="AJ68" s="12" t="s">
        <v>1120</v>
      </c>
      <c r="AK68" s="12" t="s">
        <v>1121</v>
      </c>
      <c r="AL68" s="12" t="s">
        <v>1122</v>
      </c>
      <c r="AM68" s="12" t="s">
        <v>1123</v>
      </c>
      <c r="AN68" s="12">
        <v>5</v>
      </c>
      <c r="AO68" s="12">
        <v>3</v>
      </c>
      <c r="AP68" s="12">
        <v>3</v>
      </c>
      <c r="AQ68" s="12" t="s">
        <v>1124</v>
      </c>
      <c r="AR68" s="43" t="s">
        <v>107</v>
      </c>
      <c r="AS68" s="69" t="s">
        <v>1125</v>
      </c>
      <c r="AT68" s="75"/>
      <c r="AU68" s="75"/>
      <c r="AV68" s="75"/>
    </row>
    <row r="69" spans="1:48" ht="65" hidden="1" customHeight="1" x14ac:dyDescent="0.2">
      <c r="A69" s="7" t="s">
        <v>194</v>
      </c>
      <c r="B69" s="7" t="s">
        <v>86</v>
      </c>
      <c r="C69" s="119" t="s">
        <v>1126</v>
      </c>
      <c r="D69" s="119" t="s">
        <v>88</v>
      </c>
      <c r="E69" s="8">
        <v>1</v>
      </c>
      <c r="F69" s="7" t="s">
        <v>32</v>
      </c>
      <c r="G69" s="7" t="s">
        <v>33</v>
      </c>
      <c r="H69" s="8">
        <v>2</v>
      </c>
      <c r="I69" s="8">
        <v>19698</v>
      </c>
      <c r="J69" s="1" t="str">
        <f>+VLOOKUP(I69,'[1]Tabla Municipios'!$C$2:$D$1152,2,FALSE)</f>
        <v>SANTANDER DE QUILICHAO</v>
      </c>
      <c r="K69" s="8">
        <v>19110</v>
      </c>
      <c r="L69" s="1" t="str">
        <f>+VLOOKUP(K69,'[1]Tabla Municipios'!$C$2:$D$1152,2,FALSE)</f>
        <v>BUENOS AIRES</v>
      </c>
      <c r="M69" s="8"/>
      <c r="N69" s="1"/>
      <c r="O69" s="7">
        <v>7</v>
      </c>
      <c r="P69" s="7" t="s">
        <v>1127</v>
      </c>
      <c r="Q69" s="7">
        <v>2</v>
      </c>
      <c r="R69" s="7" t="s">
        <v>90</v>
      </c>
      <c r="S69" s="7" t="s">
        <v>424</v>
      </c>
      <c r="T69" s="8">
        <v>245</v>
      </c>
      <c r="U69" s="7" t="s">
        <v>92</v>
      </c>
      <c r="V69" s="8">
        <v>1</v>
      </c>
      <c r="W69" s="7" t="s">
        <v>465</v>
      </c>
      <c r="X69" s="7" t="s">
        <v>1128</v>
      </c>
      <c r="Y69" s="7">
        <v>3103212741</v>
      </c>
      <c r="Z69" s="7" t="s">
        <v>1129</v>
      </c>
      <c r="AA69" s="7">
        <v>3124808427</v>
      </c>
      <c r="AB69" s="7" t="s">
        <v>1130</v>
      </c>
      <c r="AC69" s="7" t="s">
        <v>1131</v>
      </c>
      <c r="AD69" s="7">
        <v>241</v>
      </c>
      <c r="AE69" s="7" t="s">
        <v>1132</v>
      </c>
      <c r="AF69" s="7" t="s">
        <v>1133</v>
      </c>
      <c r="AG69" s="7" t="s">
        <v>1134</v>
      </c>
      <c r="AH69" s="7" t="s">
        <v>1135</v>
      </c>
      <c r="AI69" s="7" t="s">
        <v>1136</v>
      </c>
      <c r="AJ69" s="7" t="s">
        <v>1137</v>
      </c>
      <c r="AK69" s="7" t="s">
        <v>1138</v>
      </c>
      <c r="AL69" s="7" t="s">
        <v>1139</v>
      </c>
      <c r="AM69" s="7" t="s">
        <v>1140</v>
      </c>
      <c r="AN69" s="7">
        <v>5</v>
      </c>
      <c r="AO69" s="7">
        <v>3</v>
      </c>
      <c r="AP69" s="7">
        <v>3</v>
      </c>
      <c r="AQ69" s="7" t="s">
        <v>1124</v>
      </c>
      <c r="AR69" s="41" t="s">
        <v>107</v>
      </c>
      <c r="AS69" s="69" t="s">
        <v>1141</v>
      </c>
      <c r="AT69" s="75"/>
      <c r="AU69" s="75"/>
      <c r="AV69" s="75"/>
    </row>
    <row r="70" spans="1:48" ht="65" hidden="1" customHeight="1" x14ac:dyDescent="0.2">
      <c r="A70" s="10" t="s">
        <v>85</v>
      </c>
      <c r="B70" s="7" t="s">
        <v>86</v>
      </c>
      <c r="C70" s="119" t="s">
        <v>1142</v>
      </c>
      <c r="D70" s="119" t="s">
        <v>88</v>
      </c>
      <c r="E70" s="11">
        <v>1</v>
      </c>
      <c r="F70" s="10" t="s">
        <v>32</v>
      </c>
      <c r="G70" s="10" t="s">
        <v>33</v>
      </c>
      <c r="H70" s="11">
        <v>1</v>
      </c>
      <c r="I70" s="11">
        <v>19698</v>
      </c>
      <c r="J70" s="11" t="str">
        <f>+VLOOKUP(I70,'[1]Tabla Municipios'!$C$2:$D$1152,2,FALSE)</f>
        <v>SANTANDER DE QUILICHAO</v>
      </c>
      <c r="K70" s="11"/>
      <c r="L70" s="11"/>
      <c r="M70" s="11"/>
      <c r="N70" s="11"/>
      <c r="O70" s="10">
        <v>12</v>
      </c>
      <c r="P70" s="10" t="s">
        <v>1143</v>
      </c>
      <c r="Q70" s="10">
        <v>2</v>
      </c>
      <c r="R70" s="10" t="s">
        <v>90</v>
      </c>
      <c r="S70" s="10" t="s">
        <v>91</v>
      </c>
      <c r="T70" s="11">
        <v>100</v>
      </c>
      <c r="U70" s="10" t="s">
        <v>92</v>
      </c>
      <c r="V70" s="11">
        <v>1</v>
      </c>
      <c r="W70" s="10" t="s">
        <v>1061</v>
      </c>
      <c r="X70" s="10" t="s">
        <v>1062</v>
      </c>
      <c r="Y70" s="10" t="s">
        <v>1063</v>
      </c>
      <c r="Z70" s="10"/>
      <c r="AA70" s="10"/>
      <c r="AB70" s="10" t="s">
        <v>1144</v>
      </c>
      <c r="AC70" s="10" t="s">
        <v>1145</v>
      </c>
      <c r="AD70" s="10">
        <v>100</v>
      </c>
      <c r="AE70" s="10" t="s">
        <v>1146</v>
      </c>
      <c r="AF70" s="10" t="s">
        <v>1147</v>
      </c>
      <c r="AG70" s="10" t="s">
        <v>1148</v>
      </c>
      <c r="AH70" s="10" t="s">
        <v>1149</v>
      </c>
      <c r="AI70" s="10" t="s">
        <v>1150</v>
      </c>
      <c r="AJ70" s="10" t="s">
        <v>1151</v>
      </c>
      <c r="AK70" s="10" t="s">
        <v>1152</v>
      </c>
      <c r="AL70" s="10" t="s">
        <v>1153</v>
      </c>
      <c r="AM70" s="10" t="s">
        <v>1154</v>
      </c>
      <c r="AN70" s="10">
        <v>5</v>
      </c>
      <c r="AO70" s="10">
        <v>3</v>
      </c>
      <c r="AP70" s="10">
        <v>3</v>
      </c>
      <c r="AQ70" s="10" t="s">
        <v>1155</v>
      </c>
      <c r="AR70" s="42" t="s">
        <v>107</v>
      </c>
      <c r="AS70" s="69" t="s">
        <v>1156</v>
      </c>
      <c r="AT70" s="75"/>
      <c r="AU70" s="75"/>
      <c r="AV70" s="75"/>
    </row>
    <row r="71" spans="1:48" ht="65" hidden="1" customHeight="1" x14ac:dyDescent="0.2">
      <c r="A71" s="10" t="s">
        <v>85</v>
      </c>
      <c r="B71" s="7" t="s">
        <v>86</v>
      </c>
      <c r="C71" s="119" t="s">
        <v>1157</v>
      </c>
      <c r="D71" s="119" t="s">
        <v>88</v>
      </c>
      <c r="E71" s="11">
        <v>1</v>
      </c>
      <c r="F71" s="10" t="s">
        <v>32</v>
      </c>
      <c r="G71" s="10" t="s">
        <v>33</v>
      </c>
      <c r="H71" s="11">
        <v>1</v>
      </c>
      <c r="I71" s="11">
        <v>19780</v>
      </c>
      <c r="J71" s="11" t="str">
        <f>+VLOOKUP(I71,'[1]Tabla Municipios'!$C$2:$D$1152,2,FALSE)</f>
        <v>SUAREZ</v>
      </c>
      <c r="K71" s="11"/>
      <c r="L71" s="11"/>
      <c r="M71" s="11"/>
      <c r="N71" s="11"/>
      <c r="O71" s="10">
        <v>1</v>
      </c>
      <c r="P71" s="10" t="s">
        <v>1158</v>
      </c>
      <c r="Q71" s="10">
        <v>1</v>
      </c>
      <c r="R71" s="10" t="s">
        <v>1060</v>
      </c>
      <c r="S71" s="10" t="s">
        <v>1159</v>
      </c>
      <c r="T71" s="11">
        <v>2700</v>
      </c>
      <c r="U71" s="10" t="s">
        <v>503</v>
      </c>
      <c r="V71" s="11">
        <v>1</v>
      </c>
      <c r="W71" s="10" t="s">
        <v>405</v>
      </c>
      <c r="X71" s="10" t="s">
        <v>406</v>
      </c>
      <c r="Y71" s="10">
        <v>3138141273</v>
      </c>
      <c r="Z71" s="10"/>
      <c r="AA71" s="10"/>
      <c r="AB71" s="10" t="s">
        <v>1160</v>
      </c>
      <c r="AC71" s="10">
        <v>3127383429</v>
      </c>
      <c r="AD71" s="10" t="s">
        <v>1161</v>
      </c>
      <c r="AE71" s="10" t="s">
        <v>1162</v>
      </c>
      <c r="AF71" s="10" t="s">
        <v>1163</v>
      </c>
      <c r="AG71" s="10" t="s">
        <v>1164</v>
      </c>
      <c r="AH71" s="10" t="s">
        <v>1165</v>
      </c>
      <c r="AI71" s="10" t="s">
        <v>1166</v>
      </c>
      <c r="AJ71" s="10" t="s">
        <v>1167</v>
      </c>
      <c r="AK71" s="10" t="s">
        <v>1168</v>
      </c>
      <c r="AL71" s="10" t="s">
        <v>1169</v>
      </c>
      <c r="AM71" s="10" t="s">
        <v>1170</v>
      </c>
      <c r="AN71" s="10">
        <v>5</v>
      </c>
      <c r="AO71" s="10">
        <v>3</v>
      </c>
      <c r="AP71" s="10">
        <v>3</v>
      </c>
      <c r="AQ71" s="39" t="s">
        <v>1171</v>
      </c>
      <c r="AR71" s="51" t="s">
        <v>107</v>
      </c>
      <c r="AS71" s="77"/>
      <c r="AT71" s="69" t="s">
        <v>1172</v>
      </c>
      <c r="AU71" s="75"/>
      <c r="AV71" s="75"/>
    </row>
    <row r="72" spans="1:48" ht="65" hidden="1" customHeight="1" x14ac:dyDescent="0.2">
      <c r="A72" s="10" t="s">
        <v>85</v>
      </c>
      <c r="B72" s="7" t="s">
        <v>86</v>
      </c>
      <c r="C72" s="119" t="s">
        <v>1173</v>
      </c>
      <c r="D72" s="119" t="s">
        <v>88</v>
      </c>
      <c r="E72" s="11">
        <v>1</v>
      </c>
      <c r="F72" s="10" t="s">
        <v>32</v>
      </c>
      <c r="G72" s="10" t="s">
        <v>33</v>
      </c>
      <c r="H72" s="11">
        <v>1</v>
      </c>
      <c r="I72" s="11">
        <v>19780</v>
      </c>
      <c r="J72" s="11" t="str">
        <f>+VLOOKUP(I72,'[1]Tabla Municipios'!$C$2:$D$1152,2,FALSE)</f>
        <v>SUAREZ</v>
      </c>
      <c r="K72" s="11"/>
      <c r="L72" s="11"/>
      <c r="M72" s="11"/>
      <c r="N72" s="11"/>
      <c r="O72" s="10">
        <v>5</v>
      </c>
      <c r="P72" s="10" t="s">
        <v>1174</v>
      </c>
      <c r="Q72" s="10">
        <v>2</v>
      </c>
      <c r="R72" s="10" t="s">
        <v>90</v>
      </c>
      <c r="S72" s="10" t="s">
        <v>112</v>
      </c>
      <c r="T72" s="11">
        <v>70</v>
      </c>
      <c r="U72" s="10" t="s">
        <v>503</v>
      </c>
      <c r="V72" s="11">
        <v>1</v>
      </c>
      <c r="W72" s="10" t="s">
        <v>1061</v>
      </c>
      <c r="X72" s="10" t="s">
        <v>1062</v>
      </c>
      <c r="Y72" s="10" t="s">
        <v>1063</v>
      </c>
      <c r="Z72" s="10"/>
      <c r="AA72" s="10"/>
      <c r="AB72" s="10" t="s">
        <v>1175</v>
      </c>
      <c r="AC72" s="10" t="s">
        <v>1176</v>
      </c>
      <c r="AD72" s="10">
        <v>70</v>
      </c>
      <c r="AE72" s="10" t="s">
        <v>1162</v>
      </c>
      <c r="AF72" s="10" t="s">
        <v>1177</v>
      </c>
      <c r="AG72" s="10" t="s">
        <v>1178</v>
      </c>
      <c r="AH72" s="10" t="s">
        <v>1179</v>
      </c>
      <c r="AI72" s="10" t="s">
        <v>1180</v>
      </c>
      <c r="AJ72" s="10" t="s">
        <v>1181</v>
      </c>
      <c r="AK72" s="10" t="s">
        <v>1182</v>
      </c>
      <c r="AL72" s="10" t="s">
        <v>1183</v>
      </c>
      <c r="AM72" s="10" t="s">
        <v>1184</v>
      </c>
      <c r="AN72" s="10">
        <v>5</v>
      </c>
      <c r="AO72" s="10">
        <v>3</v>
      </c>
      <c r="AP72" s="10">
        <v>3</v>
      </c>
      <c r="AQ72" s="10" t="s">
        <v>239</v>
      </c>
      <c r="AR72" s="51" t="s">
        <v>107</v>
      </c>
      <c r="AS72" s="75"/>
      <c r="AT72" s="69" t="s">
        <v>1172</v>
      </c>
      <c r="AU72" s="75"/>
      <c r="AV72" s="75"/>
    </row>
    <row r="73" spans="1:48" ht="65" hidden="1" customHeight="1" x14ac:dyDescent="0.2">
      <c r="A73" s="7" t="s">
        <v>194</v>
      </c>
      <c r="B73" s="7" t="s">
        <v>86</v>
      </c>
      <c r="C73" s="119" t="s">
        <v>1185</v>
      </c>
      <c r="D73" s="119" t="s">
        <v>88</v>
      </c>
      <c r="E73" s="8">
        <v>1</v>
      </c>
      <c r="F73" s="7" t="s">
        <v>32</v>
      </c>
      <c r="G73" s="7" t="s">
        <v>36</v>
      </c>
      <c r="H73" s="8">
        <v>1</v>
      </c>
      <c r="I73" s="8">
        <v>52612</v>
      </c>
      <c r="J73" s="8" t="str">
        <f>+VLOOKUP(I73,'[1]Tabla Municipios'!$C$2:$D$1152,2,FALSE)</f>
        <v>RICAURTE</v>
      </c>
      <c r="K73" s="8"/>
      <c r="L73" s="8"/>
      <c r="M73" s="8"/>
      <c r="N73" s="8"/>
      <c r="O73" s="7">
        <v>7</v>
      </c>
      <c r="P73" s="7" t="s">
        <v>1186</v>
      </c>
      <c r="Q73" s="7">
        <v>1</v>
      </c>
      <c r="R73" s="7" t="s">
        <v>1060</v>
      </c>
      <c r="S73" s="7" t="s">
        <v>1159</v>
      </c>
      <c r="T73" s="8">
        <v>50</v>
      </c>
      <c r="U73" s="7" t="s">
        <v>370</v>
      </c>
      <c r="V73" s="8">
        <v>1</v>
      </c>
      <c r="W73" s="7" t="s">
        <v>1061</v>
      </c>
      <c r="X73" s="7" t="s">
        <v>1187</v>
      </c>
      <c r="Y73" s="7" t="s">
        <v>1188</v>
      </c>
      <c r="Z73" s="7" t="s">
        <v>1189</v>
      </c>
      <c r="AA73" s="7">
        <v>3112331378</v>
      </c>
      <c r="AB73" s="7" t="s">
        <v>1190</v>
      </c>
      <c r="AC73" s="7">
        <v>3122373043</v>
      </c>
      <c r="AD73" s="7">
        <v>125</v>
      </c>
      <c r="AE73" s="7" t="s">
        <v>1191</v>
      </c>
      <c r="AF73" s="7" t="s">
        <v>370</v>
      </c>
      <c r="AG73" s="7" t="s">
        <v>1192</v>
      </c>
      <c r="AH73" s="7" t="s">
        <v>1193</v>
      </c>
      <c r="AI73" s="7" t="s">
        <v>1194</v>
      </c>
      <c r="AJ73" s="7" t="s">
        <v>1195</v>
      </c>
      <c r="AK73" s="7" t="s">
        <v>1196</v>
      </c>
      <c r="AL73" s="7" t="s">
        <v>1197</v>
      </c>
      <c r="AM73" s="7" t="s">
        <v>1198</v>
      </c>
      <c r="AN73" s="7">
        <v>5</v>
      </c>
      <c r="AO73" s="7">
        <v>3</v>
      </c>
      <c r="AP73" s="7">
        <v>3</v>
      </c>
      <c r="AQ73" s="7" t="s">
        <v>1199</v>
      </c>
      <c r="AR73" s="71" t="s">
        <v>107</v>
      </c>
      <c r="AS73" s="7" t="s">
        <v>1200</v>
      </c>
      <c r="AT73" s="7" t="s">
        <v>1201</v>
      </c>
      <c r="AU73" s="75"/>
      <c r="AV73" s="75"/>
    </row>
    <row r="74" spans="1:48" ht="65" hidden="1" customHeight="1" x14ac:dyDescent="0.2">
      <c r="A74" s="10" t="s">
        <v>85</v>
      </c>
      <c r="B74" s="7" t="s">
        <v>86</v>
      </c>
      <c r="C74" s="119" t="s">
        <v>1202</v>
      </c>
      <c r="D74" s="119" t="s">
        <v>88</v>
      </c>
      <c r="E74" s="11">
        <v>1</v>
      </c>
      <c r="F74" s="10" t="s">
        <v>32</v>
      </c>
      <c r="G74" s="10" t="s">
        <v>36</v>
      </c>
      <c r="H74" s="11">
        <v>1</v>
      </c>
      <c r="I74" s="11">
        <v>52612</v>
      </c>
      <c r="J74" s="11" t="str">
        <f>+VLOOKUP(I74,'[1]Tabla Municipios'!$C$2:$D$1152,2,FALSE)</f>
        <v>RICAURTE</v>
      </c>
      <c r="K74" s="11"/>
      <c r="L74" s="11"/>
      <c r="M74" s="11"/>
      <c r="N74" s="11"/>
      <c r="O74" s="10" t="s">
        <v>1203</v>
      </c>
      <c r="P74" s="10" t="s">
        <v>1204</v>
      </c>
      <c r="Q74" s="10">
        <v>2</v>
      </c>
      <c r="R74" s="10" t="s">
        <v>90</v>
      </c>
      <c r="S74" s="10" t="s">
        <v>519</v>
      </c>
      <c r="T74" s="11">
        <v>65</v>
      </c>
      <c r="U74" s="10" t="s">
        <v>370</v>
      </c>
      <c r="V74" s="11">
        <v>1</v>
      </c>
      <c r="W74" s="10" t="s">
        <v>1205</v>
      </c>
      <c r="X74" s="10" t="s">
        <v>1206</v>
      </c>
      <c r="Y74" s="10" t="s">
        <v>1207</v>
      </c>
      <c r="Z74" s="10"/>
      <c r="AA74" s="10"/>
      <c r="AB74" s="10" t="s">
        <v>1208</v>
      </c>
      <c r="AC74" s="10" t="s">
        <v>1209</v>
      </c>
      <c r="AD74" s="10">
        <v>65</v>
      </c>
      <c r="AE74" s="10" t="s">
        <v>1191</v>
      </c>
      <c r="AF74" s="10" t="s">
        <v>376</v>
      </c>
      <c r="AG74" s="10" t="s">
        <v>1210</v>
      </c>
      <c r="AH74" s="10" t="s">
        <v>1211</v>
      </c>
      <c r="AI74" s="10" t="s">
        <v>1212</v>
      </c>
      <c r="AJ74" s="10" t="s">
        <v>1213</v>
      </c>
      <c r="AK74" s="10" t="s">
        <v>1214</v>
      </c>
      <c r="AL74" s="10" t="s">
        <v>1215</v>
      </c>
      <c r="AM74" s="10" t="s">
        <v>1216</v>
      </c>
      <c r="AN74" s="10">
        <v>5</v>
      </c>
      <c r="AO74" s="10">
        <v>3</v>
      </c>
      <c r="AP74" s="10">
        <v>3</v>
      </c>
      <c r="AQ74" s="55"/>
      <c r="AR74" s="42" t="s">
        <v>107</v>
      </c>
      <c r="AS74" s="10" t="s">
        <v>1217</v>
      </c>
      <c r="AT74" s="10" t="s">
        <v>1218</v>
      </c>
      <c r="AU74" s="75"/>
      <c r="AV74" s="75"/>
    </row>
    <row r="75" spans="1:48" ht="65" hidden="1" customHeight="1" x14ac:dyDescent="0.2">
      <c r="A75" s="21" t="s">
        <v>85</v>
      </c>
      <c r="B75" s="7" t="s">
        <v>86</v>
      </c>
      <c r="C75" s="126" t="s">
        <v>1219</v>
      </c>
      <c r="D75" s="126" t="s">
        <v>1220</v>
      </c>
      <c r="E75" s="22">
        <v>1</v>
      </c>
      <c r="F75" s="21" t="s">
        <v>17</v>
      </c>
      <c r="G75" s="21" t="s">
        <v>18</v>
      </c>
      <c r="H75" s="22">
        <v>1</v>
      </c>
      <c r="I75" s="22">
        <v>18753</v>
      </c>
      <c r="J75" s="22" t="str">
        <f>+VLOOKUP(I75,'[1]Tabla Municipios'!$C$2:$D$1152,2,FALSE)</f>
        <v>SAN VICENTE DEL CAGUÁN</v>
      </c>
      <c r="K75" s="22"/>
      <c r="L75" s="22"/>
      <c r="M75" s="22"/>
      <c r="N75" s="22"/>
      <c r="O75" s="21">
        <v>14</v>
      </c>
      <c r="P75" s="21" t="s">
        <v>1221</v>
      </c>
      <c r="Q75" s="21" t="s">
        <v>538</v>
      </c>
      <c r="R75" s="21" t="s">
        <v>1222</v>
      </c>
      <c r="S75" s="21" t="s">
        <v>91</v>
      </c>
      <c r="T75" s="22">
        <v>210</v>
      </c>
      <c r="U75" s="21" t="s">
        <v>92</v>
      </c>
      <c r="V75" s="22">
        <v>1</v>
      </c>
      <c r="W75" s="21" t="s">
        <v>197</v>
      </c>
      <c r="X75" s="21" t="s">
        <v>1223</v>
      </c>
      <c r="Y75" s="21" t="s">
        <v>1224</v>
      </c>
      <c r="Z75" s="21"/>
      <c r="AA75" s="21"/>
      <c r="AB75" s="23" t="s">
        <v>1225</v>
      </c>
      <c r="AC75" s="23" t="s">
        <v>1226</v>
      </c>
      <c r="AD75" s="21">
        <v>210</v>
      </c>
      <c r="AE75" s="21" t="s">
        <v>277</v>
      </c>
      <c r="AF75" s="21" t="s">
        <v>247</v>
      </c>
      <c r="AG75" s="21" t="s">
        <v>1227</v>
      </c>
      <c r="AH75" s="21" t="s">
        <v>1228</v>
      </c>
      <c r="AI75" s="21" t="s">
        <v>1229</v>
      </c>
      <c r="AJ75" s="21" t="s">
        <v>1230</v>
      </c>
      <c r="AK75" s="21" t="s">
        <v>1231</v>
      </c>
      <c r="AL75" s="21" t="s">
        <v>1232</v>
      </c>
      <c r="AM75" s="21" t="s">
        <v>1233</v>
      </c>
      <c r="AN75" s="21">
        <v>5</v>
      </c>
      <c r="AO75" s="21">
        <v>3</v>
      </c>
      <c r="AP75" s="21">
        <v>3</v>
      </c>
      <c r="AQ75" s="10" t="s">
        <v>1234</v>
      </c>
      <c r="AR75" s="52" t="s">
        <v>1235</v>
      </c>
      <c r="AS75" s="75"/>
      <c r="AT75" s="69" t="s">
        <v>1236</v>
      </c>
      <c r="AU75" s="75"/>
      <c r="AV75" s="75"/>
    </row>
    <row r="76" spans="1:48" ht="65" hidden="1" customHeight="1" x14ac:dyDescent="0.2">
      <c r="A76" s="26" t="s">
        <v>85</v>
      </c>
      <c r="B76" s="7" t="s">
        <v>86</v>
      </c>
      <c r="C76" s="39" t="s">
        <v>1237</v>
      </c>
      <c r="D76" s="39" t="s">
        <v>1220</v>
      </c>
      <c r="E76" s="27">
        <v>1</v>
      </c>
      <c r="F76" s="26" t="s">
        <v>17</v>
      </c>
      <c r="G76" s="26" t="s">
        <v>19</v>
      </c>
      <c r="H76" s="27">
        <v>1</v>
      </c>
      <c r="I76" s="27">
        <v>50450</v>
      </c>
      <c r="J76" s="27" t="str">
        <f>+VLOOKUP(I76,'[1]Tabla Municipios'!$C$2:$D$1152,2,FALSE)</f>
        <v>PUERTO CONCORDIA</v>
      </c>
      <c r="K76" s="27"/>
      <c r="L76" s="27"/>
      <c r="M76" s="27"/>
      <c r="N76" s="27"/>
      <c r="O76" s="26">
        <v>1</v>
      </c>
      <c r="P76" s="26" t="s">
        <v>1238</v>
      </c>
      <c r="Q76" s="26">
        <v>1</v>
      </c>
      <c r="R76" s="26" t="s">
        <v>403</v>
      </c>
      <c r="S76" s="26" t="s">
        <v>145</v>
      </c>
      <c r="T76" s="27">
        <v>29</v>
      </c>
      <c r="U76" s="26" t="s">
        <v>92</v>
      </c>
      <c r="V76" s="27">
        <v>1</v>
      </c>
      <c r="W76" s="28" t="s">
        <v>197</v>
      </c>
      <c r="X76" s="28" t="s">
        <v>1239</v>
      </c>
      <c r="Y76" s="28" t="s">
        <v>1224</v>
      </c>
      <c r="Z76" s="26"/>
      <c r="AA76" s="26"/>
      <c r="AB76" s="26" t="s">
        <v>1240</v>
      </c>
      <c r="AC76" s="26" t="s">
        <v>1241</v>
      </c>
      <c r="AD76" s="26">
        <v>29</v>
      </c>
      <c r="AE76" s="26" t="s">
        <v>1242</v>
      </c>
      <c r="AF76" s="26" t="s">
        <v>247</v>
      </c>
      <c r="AG76" s="26" t="s">
        <v>1243</v>
      </c>
      <c r="AH76" s="26" t="s">
        <v>1244</v>
      </c>
      <c r="AI76" s="26" t="s">
        <v>1245</v>
      </c>
      <c r="AJ76" s="26" t="s">
        <v>1246</v>
      </c>
      <c r="AK76" s="26" t="s">
        <v>1247</v>
      </c>
      <c r="AL76" s="26" t="s">
        <v>1248</v>
      </c>
      <c r="AM76" s="26" t="s">
        <v>1249</v>
      </c>
      <c r="AN76" s="26">
        <v>5</v>
      </c>
      <c r="AO76" s="26">
        <v>3</v>
      </c>
      <c r="AP76" s="26">
        <v>3</v>
      </c>
      <c r="AQ76" s="54" t="s">
        <v>1250</v>
      </c>
      <c r="AR76" s="52" t="s">
        <v>1251</v>
      </c>
      <c r="AS76" s="73"/>
      <c r="AT76" s="69" t="s">
        <v>1252</v>
      </c>
      <c r="AU76" s="75"/>
      <c r="AV76" s="75"/>
    </row>
    <row r="77" spans="1:48" ht="65" customHeight="1" x14ac:dyDescent="0.2">
      <c r="A77" s="7" t="s">
        <v>194</v>
      </c>
      <c r="B77" s="7" t="s">
        <v>86</v>
      </c>
      <c r="C77" s="39" t="s">
        <v>1253</v>
      </c>
      <c r="D77" s="39" t="s">
        <v>1220</v>
      </c>
      <c r="E77" s="8">
        <v>1</v>
      </c>
      <c r="F77" s="7" t="s">
        <v>17</v>
      </c>
      <c r="G77" s="7" t="s">
        <v>20</v>
      </c>
      <c r="H77" s="8">
        <v>3</v>
      </c>
      <c r="I77" s="8">
        <v>86001</v>
      </c>
      <c r="J77" s="1" t="str">
        <f>+VLOOKUP(I77,'[1]Tabla Municipios'!$C$2:$D$1152,2,FALSE)</f>
        <v>MOCOA</v>
      </c>
      <c r="K77" s="8">
        <v>86571</v>
      </c>
      <c r="L77" s="1" t="str">
        <f>+VLOOKUP(K77,'[1]Tabla Municipios'!$C$2:$D$1152,2,FALSE)</f>
        <v>PUERTO GUZMAN</v>
      </c>
      <c r="M77" s="8">
        <v>86885</v>
      </c>
      <c r="N77" s="1" t="str">
        <f>+VLOOKUP(M77,'[1]Tabla Municipios'!$C$2:$D$1152,2,FALSE)</f>
        <v>VILLA GARZON</v>
      </c>
      <c r="O77" s="7">
        <v>41</v>
      </c>
      <c r="P77" s="7" t="s">
        <v>1254</v>
      </c>
      <c r="Q77" s="7" t="s">
        <v>538</v>
      </c>
      <c r="R77" s="7" t="s">
        <v>1255</v>
      </c>
      <c r="S77" s="7" t="s">
        <v>112</v>
      </c>
      <c r="T77" s="8">
        <v>673</v>
      </c>
      <c r="U77" s="7" t="s">
        <v>92</v>
      </c>
      <c r="V77" s="8">
        <v>1</v>
      </c>
      <c r="W77" s="7" t="s">
        <v>197</v>
      </c>
      <c r="X77" s="7" t="s">
        <v>1256</v>
      </c>
      <c r="Y77" s="7">
        <v>3223101148</v>
      </c>
      <c r="Z77" s="7" t="s">
        <v>1257</v>
      </c>
      <c r="AA77" s="7">
        <v>3134669980</v>
      </c>
      <c r="AB77" s="7" t="s">
        <v>1258</v>
      </c>
      <c r="AC77" s="7">
        <v>3132298556</v>
      </c>
      <c r="AD77" s="7" t="s">
        <v>1259</v>
      </c>
      <c r="AE77" s="7" t="s">
        <v>1260</v>
      </c>
      <c r="AF77" s="7" t="s">
        <v>1261</v>
      </c>
      <c r="AG77" s="7">
        <v>71</v>
      </c>
      <c r="AH77" s="7" t="s">
        <v>1262</v>
      </c>
      <c r="AI77" s="7" t="s">
        <v>1263</v>
      </c>
      <c r="AJ77" s="7" t="s">
        <v>1264</v>
      </c>
      <c r="AK77" s="7" t="s">
        <v>1265</v>
      </c>
      <c r="AL77" s="7" t="s">
        <v>1266</v>
      </c>
      <c r="AM77" s="7" t="s">
        <v>1267</v>
      </c>
      <c r="AN77" s="7">
        <v>5</v>
      </c>
      <c r="AO77" s="7">
        <v>3</v>
      </c>
      <c r="AP77" s="7">
        <v>3</v>
      </c>
      <c r="AQ77" s="7" t="s">
        <v>1268</v>
      </c>
      <c r="AR77" s="52" t="s">
        <v>1269</v>
      </c>
      <c r="AS77" s="69"/>
      <c r="AT77" s="69"/>
      <c r="AU77" s="75"/>
      <c r="AV77" s="75"/>
    </row>
    <row r="78" spans="1:48" ht="65" customHeight="1" x14ac:dyDescent="0.2">
      <c r="A78" s="69" t="s">
        <v>85</v>
      </c>
      <c r="B78" s="69" t="s">
        <v>460</v>
      </c>
      <c r="C78" s="39" t="s">
        <v>1270</v>
      </c>
      <c r="D78" s="39" t="s">
        <v>1220</v>
      </c>
      <c r="E78" s="6">
        <v>1</v>
      </c>
      <c r="F78" s="69" t="s">
        <v>21</v>
      </c>
      <c r="G78" s="69" t="s">
        <v>23</v>
      </c>
      <c r="H78" s="6">
        <v>3</v>
      </c>
      <c r="I78" s="6">
        <v>5250</v>
      </c>
      <c r="J78" s="1" t="str">
        <f>+VLOOKUP(I78,'[2]Tabla Municipios'!$C$2:$D$1152,2,FALSE)</f>
        <v>EL BAGRE</v>
      </c>
      <c r="K78" s="6">
        <v>5895</v>
      </c>
      <c r="L78" s="1" t="str">
        <f>+VLOOKUP(K78,'[2]Tabla Municipios'!$C$2:$D$1152,2,FALSE)</f>
        <v>ZARAGOZA</v>
      </c>
      <c r="M78" s="6">
        <v>5495</v>
      </c>
      <c r="N78" s="1" t="str">
        <f>+VLOOKUP(M78,'[2]Tabla Municipios'!$C$2:$D$1152,2,FALSE)</f>
        <v>NECHÍ</v>
      </c>
      <c r="O78" s="69">
        <v>13</v>
      </c>
      <c r="P78" s="69" t="s">
        <v>1271</v>
      </c>
      <c r="Q78" s="69">
        <v>2</v>
      </c>
      <c r="R78" s="69" t="s">
        <v>90</v>
      </c>
      <c r="S78" s="69" t="s">
        <v>463</v>
      </c>
      <c r="T78" s="6">
        <v>117</v>
      </c>
      <c r="U78" s="69" t="s">
        <v>92</v>
      </c>
      <c r="V78" s="6">
        <v>1</v>
      </c>
      <c r="W78" s="69" t="s">
        <v>559</v>
      </c>
      <c r="X78" s="69" t="s">
        <v>560</v>
      </c>
      <c r="Y78" s="69" t="s">
        <v>1272</v>
      </c>
      <c r="Z78" s="36"/>
      <c r="AA78" s="36"/>
      <c r="AB78" s="103" t="s">
        <v>1273</v>
      </c>
      <c r="AC78" s="103" t="s">
        <v>1274</v>
      </c>
      <c r="AD78" s="97" t="s">
        <v>1275</v>
      </c>
      <c r="AE78" s="97" t="s">
        <v>525</v>
      </c>
      <c r="AF78" s="75"/>
      <c r="AG78" s="97" t="s">
        <v>1276</v>
      </c>
      <c r="AH78" s="97" t="s">
        <v>1277</v>
      </c>
      <c r="AI78" s="97" t="s">
        <v>1278</v>
      </c>
      <c r="AJ78" s="97" t="s">
        <v>1279</v>
      </c>
      <c r="AK78" s="97" t="s">
        <v>1280</v>
      </c>
      <c r="AL78" s="97" t="s">
        <v>1281</v>
      </c>
      <c r="AM78" s="97" t="s">
        <v>1282</v>
      </c>
      <c r="AN78" s="97">
        <v>4</v>
      </c>
      <c r="AO78" s="97">
        <v>4</v>
      </c>
      <c r="AP78" s="97">
        <v>4</v>
      </c>
      <c r="AQ78" s="97"/>
      <c r="AR78" s="105" t="s">
        <v>1283</v>
      </c>
      <c r="AS78" s="69"/>
      <c r="AT78" s="69"/>
      <c r="AU78" s="97" t="s">
        <v>481</v>
      </c>
      <c r="AV78" s="97" t="s">
        <v>1284</v>
      </c>
    </row>
    <row r="79" spans="1:48" ht="65" customHeight="1" x14ac:dyDescent="0.2">
      <c r="A79" s="69" t="s">
        <v>194</v>
      </c>
      <c r="B79" s="69" t="s">
        <v>460</v>
      </c>
      <c r="C79" s="39" t="s">
        <v>1285</v>
      </c>
      <c r="D79" s="39" t="s">
        <v>1220</v>
      </c>
      <c r="E79" s="6">
        <v>1</v>
      </c>
      <c r="F79" s="69" t="s">
        <v>21</v>
      </c>
      <c r="G79" s="69" t="s">
        <v>26</v>
      </c>
      <c r="H79" s="6">
        <v>4</v>
      </c>
      <c r="I79" s="6">
        <v>73067</v>
      </c>
      <c r="J79" s="1" t="str">
        <f>+VLOOKUP(I79,'[2]Tabla Municipios'!$C$2:$D$1152,2,FALSE)</f>
        <v>ATACO</v>
      </c>
      <c r="K79" s="6">
        <v>73168</v>
      </c>
      <c r="L79" s="1" t="str">
        <f>+VLOOKUP(K79,'[2]Tabla Municipios'!$C$2:$D$1152,2,FALSE)</f>
        <v>CHAPARRAL</v>
      </c>
      <c r="M79" s="6">
        <v>73555</v>
      </c>
      <c r="N79" s="1" t="str">
        <f>+VLOOKUP(M79,'[2]Tabla Municipios'!$C$2:$D$1152,2,FALSE)</f>
        <v>PLANADAS</v>
      </c>
      <c r="O79" s="69">
        <v>24</v>
      </c>
      <c r="P79" s="69" t="s">
        <v>1286</v>
      </c>
      <c r="Q79" s="69" t="s">
        <v>538</v>
      </c>
      <c r="R79" s="69" t="s">
        <v>1255</v>
      </c>
      <c r="S79" s="69" t="s">
        <v>145</v>
      </c>
      <c r="T79" s="6">
        <v>295</v>
      </c>
      <c r="U79" s="69" t="s">
        <v>92</v>
      </c>
      <c r="V79" s="6">
        <v>1</v>
      </c>
      <c r="W79" s="69" t="s">
        <v>635</v>
      </c>
      <c r="X79" s="69" t="s">
        <v>1287</v>
      </c>
      <c r="Y79" s="69">
        <v>3152125798</v>
      </c>
      <c r="Z79" s="69" t="s">
        <v>637</v>
      </c>
      <c r="AA79" s="69">
        <v>3103343535</v>
      </c>
      <c r="AB79" s="69" t="s">
        <v>1288</v>
      </c>
      <c r="AC79" s="69" t="s">
        <v>1289</v>
      </c>
      <c r="AD79" s="97" t="s">
        <v>1290</v>
      </c>
      <c r="AE79" s="97" t="s">
        <v>1291</v>
      </c>
      <c r="AF79" s="75"/>
      <c r="AG79" s="97" t="s">
        <v>1292</v>
      </c>
      <c r="AH79" s="97" t="s">
        <v>1293</v>
      </c>
      <c r="AI79" s="97" t="s">
        <v>1294</v>
      </c>
      <c r="AJ79" s="97" t="s">
        <v>1295</v>
      </c>
      <c r="AK79" s="97" t="s">
        <v>1296</v>
      </c>
      <c r="AL79" s="97" t="s">
        <v>1297</v>
      </c>
      <c r="AM79" s="97" t="s">
        <v>1298</v>
      </c>
      <c r="AN79" s="97">
        <v>3</v>
      </c>
      <c r="AO79" s="97">
        <v>3</v>
      </c>
      <c r="AP79" s="97">
        <v>3</v>
      </c>
      <c r="AQ79" s="97" t="s">
        <v>1299</v>
      </c>
      <c r="AR79" s="116" t="s">
        <v>1300</v>
      </c>
      <c r="AS79" s="69"/>
      <c r="AT79" s="69"/>
      <c r="AU79" s="125" t="s">
        <v>1301</v>
      </c>
      <c r="AV79" s="104" t="s">
        <v>1302</v>
      </c>
    </row>
    <row r="80" spans="1:48" ht="65" hidden="1" customHeight="1" x14ac:dyDescent="0.2">
      <c r="A80" s="69" t="s">
        <v>85</v>
      </c>
      <c r="B80" s="69" t="s">
        <v>460</v>
      </c>
      <c r="C80" s="39" t="s">
        <v>1303</v>
      </c>
      <c r="D80" s="39" t="s">
        <v>1220</v>
      </c>
      <c r="E80" s="6">
        <v>1</v>
      </c>
      <c r="F80" s="69" t="s">
        <v>21</v>
      </c>
      <c r="G80" s="69" t="s">
        <v>26</v>
      </c>
      <c r="H80" s="6">
        <v>1</v>
      </c>
      <c r="I80" s="6">
        <v>73067</v>
      </c>
      <c r="J80" s="1" t="str">
        <f>+VLOOKUP(I80,'[2]Tabla Municipios'!$C$2:$D$1152,2,FALSE)</f>
        <v>ATACO</v>
      </c>
      <c r="K80" s="6"/>
      <c r="L80" s="1"/>
      <c r="M80" s="6"/>
      <c r="N80" s="1"/>
      <c r="O80" s="69">
        <v>7</v>
      </c>
      <c r="P80" s="69" t="s">
        <v>1304</v>
      </c>
      <c r="Q80" s="69">
        <v>2</v>
      </c>
      <c r="R80" s="69" t="s">
        <v>90</v>
      </c>
      <c r="S80" s="69" t="s">
        <v>424</v>
      </c>
      <c r="T80" s="6">
        <v>106</v>
      </c>
      <c r="U80" s="69" t="s">
        <v>92</v>
      </c>
      <c r="V80" s="6">
        <v>1</v>
      </c>
      <c r="W80" s="69" t="s">
        <v>649</v>
      </c>
      <c r="X80" s="69" t="s">
        <v>650</v>
      </c>
      <c r="Y80" s="69" t="s">
        <v>1305</v>
      </c>
      <c r="Z80" s="36"/>
      <c r="AA80" s="36"/>
      <c r="AB80" s="103" t="s">
        <v>1306</v>
      </c>
      <c r="AC80" s="103" t="s">
        <v>1307</v>
      </c>
      <c r="AD80" s="97" t="s">
        <v>1308</v>
      </c>
      <c r="AE80" s="97" t="s">
        <v>1291</v>
      </c>
      <c r="AF80" s="75"/>
      <c r="AG80" s="97" t="s">
        <v>1309</v>
      </c>
      <c r="AH80" s="97" t="s">
        <v>656</v>
      </c>
      <c r="AI80" s="97" t="s">
        <v>1310</v>
      </c>
      <c r="AJ80" s="97" t="s">
        <v>1311</v>
      </c>
      <c r="AK80" s="97" t="s">
        <v>1312</v>
      </c>
      <c r="AL80" s="97" t="s">
        <v>1313</v>
      </c>
      <c r="AM80" s="97" t="s">
        <v>674</v>
      </c>
      <c r="AN80" s="97">
        <v>5</v>
      </c>
      <c r="AO80" s="97">
        <v>5</v>
      </c>
      <c r="AP80" s="97">
        <v>5</v>
      </c>
      <c r="AQ80" s="97" t="s">
        <v>1314</v>
      </c>
      <c r="AR80" s="105" t="s">
        <v>1315</v>
      </c>
      <c r="AS80" s="75"/>
      <c r="AT80" s="75"/>
      <c r="AU80" s="97" t="s">
        <v>481</v>
      </c>
      <c r="AV80" s="97"/>
    </row>
    <row r="81" spans="1:48" ht="65" hidden="1" customHeight="1" x14ac:dyDescent="0.2">
      <c r="A81" s="69" t="s">
        <v>194</v>
      </c>
      <c r="B81" s="69" t="s">
        <v>460</v>
      </c>
      <c r="C81" s="39" t="s">
        <v>1316</v>
      </c>
      <c r="D81" s="39" t="s">
        <v>1220</v>
      </c>
      <c r="E81" s="6">
        <v>1</v>
      </c>
      <c r="F81" s="69" t="s">
        <v>21</v>
      </c>
      <c r="G81" s="69" t="s">
        <v>26</v>
      </c>
      <c r="H81" s="6">
        <v>1</v>
      </c>
      <c r="I81" s="6">
        <v>73168</v>
      </c>
      <c r="J81" s="1" t="str">
        <f>+VLOOKUP(I81,'[2]Tabla Municipios'!$C$2:$D$1152,2,FALSE)</f>
        <v>CHAPARRAL</v>
      </c>
      <c r="K81" s="6"/>
      <c r="L81" s="1"/>
      <c r="M81" s="6"/>
      <c r="N81" s="1"/>
      <c r="O81" s="69">
        <v>6</v>
      </c>
      <c r="P81" s="69" t="s">
        <v>1317</v>
      </c>
      <c r="Q81" s="69">
        <v>2</v>
      </c>
      <c r="R81" s="69" t="s">
        <v>90</v>
      </c>
      <c r="S81" s="69" t="s">
        <v>112</v>
      </c>
      <c r="T81" s="6">
        <v>70</v>
      </c>
      <c r="U81" s="69" t="s">
        <v>92</v>
      </c>
      <c r="V81" s="6">
        <v>1</v>
      </c>
      <c r="W81" s="69" t="s">
        <v>635</v>
      </c>
      <c r="X81" s="69" t="s">
        <v>1318</v>
      </c>
      <c r="Y81" s="69" t="s">
        <v>1319</v>
      </c>
      <c r="Z81" s="69" t="s">
        <v>637</v>
      </c>
      <c r="AA81" s="69">
        <v>3103343535</v>
      </c>
      <c r="AB81" s="69" t="s">
        <v>1320</v>
      </c>
      <c r="AC81" s="69" t="s">
        <v>1321</v>
      </c>
      <c r="AD81" s="97" t="s">
        <v>1322</v>
      </c>
      <c r="AE81" s="97" t="s">
        <v>1323</v>
      </c>
      <c r="AF81" s="75"/>
      <c r="AG81" s="97" t="s">
        <v>1324</v>
      </c>
      <c r="AH81" s="97" t="s">
        <v>1325</v>
      </c>
      <c r="AI81" s="97" t="s">
        <v>1326</v>
      </c>
      <c r="AJ81" s="97" t="s">
        <v>1327</v>
      </c>
      <c r="AK81" s="97" t="s">
        <v>1328</v>
      </c>
      <c r="AL81" s="97" t="s">
        <v>1329</v>
      </c>
      <c r="AM81" s="97" t="s">
        <v>1330</v>
      </c>
      <c r="AN81" s="97">
        <v>5</v>
      </c>
      <c r="AO81" s="97">
        <v>5</v>
      </c>
      <c r="AP81" s="97">
        <v>5</v>
      </c>
      <c r="AQ81" s="97" t="s">
        <v>1331</v>
      </c>
      <c r="AR81" s="105" t="s">
        <v>1315</v>
      </c>
      <c r="AS81" s="75"/>
      <c r="AT81" s="75"/>
      <c r="AU81" s="97" t="s">
        <v>481</v>
      </c>
      <c r="AV81" s="97"/>
    </row>
    <row r="82" spans="1:48" ht="65" hidden="1" customHeight="1" x14ac:dyDescent="0.2">
      <c r="A82" s="69" t="s">
        <v>85</v>
      </c>
      <c r="B82" s="69" t="s">
        <v>460</v>
      </c>
      <c r="C82" s="39" t="s">
        <v>1332</v>
      </c>
      <c r="D82" s="39" t="s">
        <v>1220</v>
      </c>
      <c r="E82" s="6">
        <v>1</v>
      </c>
      <c r="F82" s="69" t="s">
        <v>21</v>
      </c>
      <c r="G82" s="69" t="s">
        <v>26</v>
      </c>
      <c r="H82" s="6">
        <v>1</v>
      </c>
      <c r="I82" s="6">
        <v>73168</v>
      </c>
      <c r="J82" s="1" t="str">
        <f>+VLOOKUP(I82,'[2]Tabla Municipios'!$C$2:$D$1152,2,FALSE)</f>
        <v>CHAPARRAL</v>
      </c>
      <c r="K82" s="6"/>
      <c r="L82" s="1"/>
      <c r="M82" s="6"/>
      <c r="N82" s="1"/>
      <c r="O82" s="69">
        <v>1</v>
      </c>
      <c r="P82" s="69" t="s">
        <v>1333</v>
      </c>
      <c r="Q82" s="69">
        <v>2</v>
      </c>
      <c r="R82" s="69" t="s">
        <v>90</v>
      </c>
      <c r="S82" s="69" t="s">
        <v>112</v>
      </c>
      <c r="T82" s="6">
        <v>96</v>
      </c>
      <c r="U82" s="69" t="s">
        <v>92</v>
      </c>
      <c r="V82" s="6">
        <v>1</v>
      </c>
      <c r="W82" s="69" t="s">
        <v>559</v>
      </c>
      <c r="X82" s="103" t="s">
        <v>560</v>
      </c>
      <c r="Y82" s="103" t="s">
        <v>561</v>
      </c>
      <c r="Z82" s="36"/>
      <c r="AA82" s="36"/>
      <c r="AB82" s="103" t="s">
        <v>1334</v>
      </c>
      <c r="AC82" s="103" t="s">
        <v>1335</v>
      </c>
      <c r="AD82" s="97" t="s">
        <v>1336</v>
      </c>
      <c r="AE82" s="97" t="s">
        <v>1323</v>
      </c>
      <c r="AF82" s="75"/>
      <c r="AG82" s="97" t="s">
        <v>1337</v>
      </c>
      <c r="AH82" s="97" t="s">
        <v>548</v>
      </c>
      <c r="AI82" s="97" t="s">
        <v>1338</v>
      </c>
      <c r="AJ82" s="97" t="s">
        <v>1339</v>
      </c>
      <c r="AK82" s="97" t="s">
        <v>1340</v>
      </c>
      <c r="AL82" s="97" t="s">
        <v>1341</v>
      </c>
      <c r="AM82" s="97" t="s">
        <v>661</v>
      </c>
      <c r="AN82" s="97">
        <v>5</v>
      </c>
      <c r="AO82" s="97">
        <v>5</v>
      </c>
      <c r="AP82" s="97">
        <v>5</v>
      </c>
      <c r="AQ82" s="97" t="s">
        <v>1342</v>
      </c>
      <c r="AR82" s="105" t="s">
        <v>1315</v>
      </c>
      <c r="AS82" s="75"/>
      <c r="AT82" s="75"/>
      <c r="AU82" s="97" t="s">
        <v>481</v>
      </c>
      <c r="AV82" s="97" t="s">
        <v>1343</v>
      </c>
    </row>
    <row r="83" spans="1:48" ht="65" hidden="1" customHeight="1" x14ac:dyDescent="0.2">
      <c r="A83" s="24" t="s">
        <v>85</v>
      </c>
      <c r="B83" s="69" t="s">
        <v>460</v>
      </c>
      <c r="C83" s="39" t="s">
        <v>1344</v>
      </c>
      <c r="D83" s="39" t="s">
        <v>1220</v>
      </c>
      <c r="E83" s="2">
        <v>1</v>
      </c>
      <c r="F83" s="24" t="s">
        <v>21</v>
      </c>
      <c r="G83" s="24" t="s">
        <v>26</v>
      </c>
      <c r="H83" s="2">
        <v>1</v>
      </c>
      <c r="I83" s="2">
        <v>73555</v>
      </c>
      <c r="J83" s="2" t="str">
        <f>+VLOOKUP(I83,'[2]Tabla Municipios'!$C$2:$D$1152,2,FALSE)</f>
        <v>PLANADAS</v>
      </c>
      <c r="K83" s="2"/>
      <c r="L83" s="2"/>
      <c r="M83" s="2"/>
      <c r="N83" s="2"/>
      <c r="O83" s="24">
        <v>16</v>
      </c>
      <c r="P83" s="24" t="s">
        <v>1345</v>
      </c>
      <c r="Q83" s="24">
        <v>2</v>
      </c>
      <c r="R83" s="24" t="s">
        <v>90</v>
      </c>
      <c r="S83" s="24" t="s">
        <v>112</v>
      </c>
      <c r="T83" s="2">
        <v>125</v>
      </c>
      <c r="U83" s="24" t="s">
        <v>92</v>
      </c>
      <c r="V83" s="2">
        <v>1</v>
      </c>
      <c r="W83" s="24" t="s">
        <v>320</v>
      </c>
      <c r="X83" s="24" t="s">
        <v>321</v>
      </c>
      <c r="Y83" s="24" t="s">
        <v>322</v>
      </c>
      <c r="Z83" s="24"/>
      <c r="AA83" s="24"/>
      <c r="AB83" s="62" t="s">
        <v>1346</v>
      </c>
      <c r="AC83" s="62" t="s">
        <v>1347</v>
      </c>
      <c r="AD83" s="141" t="s">
        <v>1348</v>
      </c>
      <c r="AE83" s="141" t="s">
        <v>624</v>
      </c>
      <c r="AF83" s="75"/>
      <c r="AG83" s="141" t="s">
        <v>1349</v>
      </c>
      <c r="AH83" s="141" t="s">
        <v>1350</v>
      </c>
      <c r="AI83" s="141" t="s">
        <v>1351</v>
      </c>
      <c r="AJ83" s="141" t="s">
        <v>1352</v>
      </c>
      <c r="AK83" s="141" t="s">
        <v>1353</v>
      </c>
      <c r="AL83" s="141" t="s">
        <v>1354</v>
      </c>
      <c r="AM83" s="141" t="s">
        <v>1355</v>
      </c>
      <c r="AN83" s="141">
        <v>5</v>
      </c>
      <c r="AO83" s="141">
        <v>5</v>
      </c>
      <c r="AP83" s="141">
        <v>5</v>
      </c>
      <c r="AQ83" s="141" t="s">
        <v>1356</v>
      </c>
      <c r="AR83" s="98" t="s">
        <v>1357</v>
      </c>
      <c r="AS83" s="67"/>
      <c r="AT83" s="67"/>
      <c r="AU83" s="142" t="s">
        <v>1358</v>
      </c>
      <c r="AV83" s="142" t="s">
        <v>1359</v>
      </c>
    </row>
    <row r="84" spans="1:48" ht="65" hidden="1" customHeight="1" x14ac:dyDescent="0.2">
      <c r="A84" s="69" t="s">
        <v>109</v>
      </c>
      <c r="B84" s="69" t="s">
        <v>676</v>
      </c>
      <c r="C84" s="39" t="s">
        <v>1360</v>
      </c>
      <c r="D84" s="39" t="s">
        <v>1220</v>
      </c>
      <c r="E84" s="73"/>
      <c r="F84" s="69" t="s">
        <v>21</v>
      </c>
      <c r="G84" s="69" t="s">
        <v>26</v>
      </c>
      <c r="H84" s="69">
        <v>1</v>
      </c>
      <c r="I84" s="73"/>
      <c r="J84" s="73"/>
      <c r="K84" s="73"/>
      <c r="L84" s="73"/>
      <c r="M84" s="73"/>
      <c r="N84" s="73"/>
      <c r="O84" s="69" t="s">
        <v>882</v>
      </c>
      <c r="P84" s="85" t="s">
        <v>1361</v>
      </c>
      <c r="Q84" s="69" t="s">
        <v>1362</v>
      </c>
      <c r="R84" s="69" t="s">
        <v>1060</v>
      </c>
      <c r="S84" s="69" t="s">
        <v>145</v>
      </c>
      <c r="T84" s="69">
        <v>175</v>
      </c>
      <c r="U84" s="73"/>
      <c r="V84" s="69">
        <v>0</v>
      </c>
      <c r="W84" s="69" t="s">
        <v>115</v>
      </c>
      <c r="X84" s="69" t="s">
        <v>115</v>
      </c>
      <c r="Y84" s="69" t="s">
        <v>115</v>
      </c>
      <c r="Z84" s="69" t="s">
        <v>115</v>
      </c>
      <c r="AA84" s="69" t="s">
        <v>115</v>
      </c>
      <c r="AB84" s="69" t="s">
        <v>1363</v>
      </c>
      <c r="AC84" s="69" t="s">
        <v>1364</v>
      </c>
      <c r="AD84" s="69" t="s">
        <v>1365</v>
      </c>
      <c r="AE84" s="69" t="s">
        <v>608</v>
      </c>
      <c r="AF84" s="73"/>
      <c r="AG84" s="69" t="s">
        <v>1366</v>
      </c>
      <c r="AH84" s="69" t="s">
        <v>858</v>
      </c>
      <c r="AI84" s="69" t="s">
        <v>1367</v>
      </c>
      <c r="AJ84" s="69" t="s">
        <v>1368</v>
      </c>
      <c r="AK84" s="69" t="s">
        <v>1367</v>
      </c>
      <c r="AL84" s="69" t="s">
        <v>1369</v>
      </c>
      <c r="AM84" s="69" t="s">
        <v>1370</v>
      </c>
      <c r="AN84" s="69">
        <v>4</v>
      </c>
      <c r="AO84" s="69">
        <v>4</v>
      </c>
      <c r="AP84" s="69">
        <v>4</v>
      </c>
      <c r="AQ84" s="92"/>
      <c r="AR84" s="69" t="s">
        <v>1371</v>
      </c>
      <c r="AS84" s="93"/>
      <c r="AT84" s="92"/>
      <c r="AU84" s="69" t="s">
        <v>481</v>
      </c>
      <c r="AV84" s="69" t="s">
        <v>1372</v>
      </c>
    </row>
    <row r="85" spans="1:48" ht="65" hidden="1" customHeight="1" x14ac:dyDescent="0.2">
      <c r="A85" s="69" t="s">
        <v>109</v>
      </c>
      <c r="B85" s="69" t="s">
        <v>460</v>
      </c>
      <c r="C85" s="39" t="s">
        <v>1373</v>
      </c>
      <c r="D85" s="39" t="s">
        <v>1220</v>
      </c>
      <c r="E85" s="6">
        <v>0</v>
      </c>
      <c r="F85" s="69" t="s">
        <v>27</v>
      </c>
      <c r="G85" s="69" t="s">
        <v>29</v>
      </c>
      <c r="H85" s="6">
        <v>2</v>
      </c>
      <c r="I85" s="6">
        <v>47053</v>
      </c>
      <c r="J85" s="1" t="str">
        <f>+VLOOKUP(I85,'[2]Tabla Municipios'!$C$2:$D$1152,2,FALSE)</f>
        <v>ARACATACA</v>
      </c>
      <c r="K85" s="6">
        <v>47288</v>
      </c>
      <c r="L85" s="1" t="str">
        <f>+VLOOKUP(K85,'[2]Tabla Municipios'!$C$2:$D$1152,2,FALSE)</f>
        <v>FUNDACION</v>
      </c>
      <c r="M85" s="6"/>
      <c r="N85" s="1"/>
      <c r="O85" s="69">
        <v>3</v>
      </c>
      <c r="P85" s="69" t="s">
        <v>1374</v>
      </c>
      <c r="Q85" s="69">
        <v>1</v>
      </c>
      <c r="R85" s="69" t="s">
        <v>1060</v>
      </c>
      <c r="S85" s="69" t="s">
        <v>145</v>
      </c>
      <c r="T85" s="6">
        <v>80</v>
      </c>
      <c r="U85" s="69" t="s">
        <v>370</v>
      </c>
      <c r="V85" s="6">
        <v>1</v>
      </c>
      <c r="W85" s="69" t="s">
        <v>181</v>
      </c>
      <c r="X85" s="69" t="s">
        <v>115</v>
      </c>
      <c r="Y85" s="69" t="s">
        <v>181</v>
      </c>
      <c r="Z85" s="69" t="s">
        <v>115</v>
      </c>
      <c r="AA85" s="69" t="s">
        <v>181</v>
      </c>
      <c r="AB85" s="115" t="s">
        <v>1375</v>
      </c>
      <c r="AC85" s="115" t="s">
        <v>1376</v>
      </c>
      <c r="AD85" s="97" t="s">
        <v>1377</v>
      </c>
      <c r="AE85" s="97" t="s">
        <v>1378</v>
      </c>
      <c r="AF85" s="75"/>
      <c r="AG85" s="97" t="s">
        <v>1379</v>
      </c>
      <c r="AH85" s="97" t="s">
        <v>1380</v>
      </c>
      <c r="AI85" s="97" t="s">
        <v>1381</v>
      </c>
      <c r="AJ85" s="97" t="s">
        <v>1382</v>
      </c>
      <c r="AK85" s="97" t="s">
        <v>1383</v>
      </c>
      <c r="AL85" s="97" t="s">
        <v>1384</v>
      </c>
      <c r="AM85" s="97" t="s">
        <v>1385</v>
      </c>
      <c r="AN85" s="97">
        <v>5</v>
      </c>
      <c r="AO85" s="97">
        <v>5</v>
      </c>
      <c r="AP85" s="97">
        <v>5</v>
      </c>
      <c r="AQ85" s="97"/>
      <c r="AR85" s="116" t="s">
        <v>1300</v>
      </c>
      <c r="AS85" s="69"/>
      <c r="AT85" s="69"/>
      <c r="AU85" s="97" t="s">
        <v>1386</v>
      </c>
      <c r="AV85" s="97" t="s">
        <v>1387</v>
      </c>
    </row>
    <row r="86" spans="1:48" ht="65" hidden="1" customHeight="1" x14ac:dyDescent="0.2">
      <c r="A86" s="69" t="s">
        <v>109</v>
      </c>
      <c r="B86" s="69" t="s">
        <v>460</v>
      </c>
      <c r="C86" s="39" t="s">
        <v>1388</v>
      </c>
      <c r="D86" s="39" t="s">
        <v>1220</v>
      </c>
      <c r="E86" s="6">
        <v>0</v>
      </c>
      <c r="F86" s="69" t="s">
        <v>27</v>
      </c>
      <c r="G86" s="69" t="s">
        <v>29</v>
      </c>
      <c r="H86" s="6">
        <v>1</v>
      </c>
      <c r="I86" s="6">
        <v>47053</v>
      </c>
      <c r="J86" s="1" t="str">
        <f>+VLOOKUP(I86,'[2]Tabla Municipios'!$C$2:$D$1152,2,FALSE)</f>
        <v>ARACATACA</v>
      </c>
      <c r="K86" s="6"/>
      <c r="L86" s="1"/>
      <c r="M86" s="6"/>
      <c r="N86" s="1"/>
      <c r="O86" s="69">
        <v>2</v>
      </c>
      <c r="P86" s="69" t="s">
        <v>1389</v>
      </c>
      <c r="Q86" s="69">
        <v>1</v>
      </c>
      <c r="R86" s="69" t="s">
        <v>1060</v>
      </c>
      <c r="S86" s="69" t="s">
        <v>145</v>
      </c>
      <c r="T86" s="6">
        <v>90</v>
      </c>
      <c r="U86" s="69" t="s">
        <v>370</v>
      </c>
      <c r="V86" s="6">
        <v>1</v>
      </c>
      <c r="W86" s="69" t="s">
        <v>181</v>
      </c>
      <c r="X86" s="69" t="s">
        <v>115</v>
      </c>
      <c r="Y86" s="69" t="s">
        <v>181</v>
      </c>
      <c r="Z86" s="69" t="s">
        <v>115</v>
      </c>
      <c r="AA86" s="69" t="s">
        <v>181</v>
      </c>
      <c r="AB86" s="115" t="s">
        <v>1375</v>
      </c>
      <c r="AC86" s="115" t="s">
        <v>1376</v>
      </c>
      <c r="AD86" s="97" t="s">
        <v>1390</v>
      </c>
      <c r="AE86" s="97" t="s">
        <v>1391</v>
      </c>
      <c r="AF86" s="75"/>
      <c r="AG86" s="97" t="s">
        <v>1392</v>
      </c>
      <c r="AH86" s="97" t="s">
        <v>891</v>
      </c>
      <c r="AI86" s="97" t="s">
        <v>1393</v>
      </c>
      <c r="AJ86" s="97" t="s">
        <v>1394</v>
      </c>
      <c r="AK86" s="97" t="s">
        <v>1395</v>
      </c>
      <c r="AL86" s="97" t="s">
        <v>1396</v>
      </c>
      <c r="AM86" s="97" t="s">
        <v>1385</v>
      </c>
      <c r="AN86" s="97">
        <v>5</v>
      </c>
      <c r="AO86" s="97">
        <v>5</v>
      </c>
      <c r="AP86" s="97">
        <v>5</v>
      </c>
      <c r="AQ86" s="97"/>
      <c r="AR86" s="116" t="s">
        <v>1300</v>
      </c>
      <c r="AS86" s="69"/>
      <c r="AT86" s="69"/>
      <c r="AU86" s="97" t="s">
        <v>730</v>
      </c>
      <c r="AV86" s="117"/>
    </row>
    <row r="87" spans="1:48" ht="65" hidden="1" customHeight="1" x14ac:dyDescent="0.2">
      <c r="A87" s="7" t="s">
        <v>194</v>
      </c>
      <c r="B87" s="7" t="s">
        <v>86</v>
      </c>
      <c r="C87" s="39" t="s">
        <v>1397</v>
      </c>
      <c r="D87" s="39" t="s">
        <v>1220</v>
      </c>
      <c r="E87" s="8">
        <v>1</v>
      </c>
      <c r="F87" s="7" t="s">
        <v>32</v>
      </c>
      <c r="G87" s="7" t="s">
        <v>33</v>
      </c>
      <c r="H87" s="8">
        <v>1</v>
      </c>
      <c r="I87" s="8">
        <v>19137</v>
      </c>
      <c r="J87" s="1" t="str">
        <f>+VLOOKUP(I87,'[1]Tabla Municipios'!$C$2:$D$1152,2,FALSE)</f>
        <v>CALDONO</v>
      </c>
      <c r="K87" s="8"/>
      <c r="L87" s="1"/>
      <c r="M87" s="8"/>
      <c r="N87" s="1"/>
      <c r="O87" s="7">
        <v>14</v>
      </c>
      <c r="P87" s="7" t="s">
        <v>1398</v>
      </c>
      <c r="Q87" s="7">
        <v>2</v>
      </c>
      <c r="R87" s="7" t="s">
        <v>90</v>
      </c>
      <c r="S87" s="7" t="s">
        <v>112</v>
      </c>
      <c r="T87" s="8">
        <v>70</v>
      </c>
      <c r="U87" s="7" t="s">
        <v>370</v>
      </c>
      <c r="V87" s="8">
        <v>1</v>
      </c>
      <c r="W87" s="7" t="s">
        <v>925</v>
      </c>
      <c r="X87" s="7" t="s">
        <v>1399</v>
      </c>
      <c r="Y87" s="7">
        <v>3168828492</v>
      </c>
      <c r="Z87" s="7" t="s">
        <v>965</v>
      </c>
      <c r="AA87" s="7">
        <v>3167426782</v>
      </c>
      <c r="AB87" s="7" t="s">
        <v>1400</v>
      </c>
      <c r="AC87" s="7">
        <v>3146798296</v>
      </c>
      <c r="AD87" s="7">
        <v>70</v>
      </c>
      <c r="AE87" s="7" t="s">
        <v>1401</v>
      </c>
      <c r="AF87" s="7" t="s">
        <v>370</v>
      </c>
      <c r="AG87" s="7" t="s">
        <v>1402</v>
      </c>
      <c r="AH87" s="7" t="s">
        <v>1403</v>
      </c>
      <c r="AI87" s="7" t="s">
        <v>1404</v>
      </c>
      <c r="AJ87" s="7" t="s">
        <v>1405</v>
      </c>
      <c r="AK87" s="64" t="s">
        <v>1406</v>
      </c>
      <c r="AL87" s="7" t="s">
        <v>1407</v>
      </c>
      <c r="AM87" s="7" t="s">
        <v>1408</v>
      </c>
      <c r="AN87" s="7">
        <v>5</v>
      </c>
      <c r="AO87" s="7">
        <v>3</v>
      </c>
      <c r="AP87" s="7">
        <v>3</v>
      </c>
      <c r="AQ87" s="7" t="s">
        <v>1409</v>
      </c>
      <c r="AR87" s="41" t="s">
        <v>107</v>
      </c>
      <c r="AS87" s="69" t="s">
        <v>1410</v>
      </c>
      <c r="AT87" s="69" t="s">
        <v>1411</v>
      </c>
      <c r="AU87" s="75"/>
      <c r="AV87" s="75"/>
    </row>
    <row r="88" spans="1:48" ht="65" hidden="1" customHeight="1" x14ac:dyDescent="0.2">
      <c r="A88" s="7" t="s">
        <v>194</v>
      </c>
      <c r="B88" s="7" t="s">
        <v>86</v>
      </c>
      <c r="C88" s="39" t="s">
        <v>1412</v>
      </c>
      <c r="D88" s="39" t="s">
        <v>1220</v>
      </c>
      <c r="E88" s="8">
        <v>1</v>
      </c>
      <c r="F88" s="7" t="s">
        <v>32</v>
      </c>
      <c r="G88" s="7" t="s">
        <v>35</v>
      </c>
      <c r="H88" s="8">
        <v>1</v>
      </c>
      <c r="I88" s="8">
        <v>19318</v>
      </c>
      <c r="J88" s="8" t="str">
        <f>+VLOOKUP(I88,'[1]Tabla Municipios'!$C$2:$D$1152,2,FALSE)</f>
        <v>GUAPI</v>
      </c>
      <c r="K88" s="8"/>
      <c r="L88" s="8"/>
      <c r="M88" s="8"/>
      <c r="N88" s="8"/>
      <c r="O88" s="7">
        <v>5</v>
      </c>
      <c r="P88" s="7" t="s">
        <v>1413</v>
      </c>
      <c r="Q88" s="7">
        <v>2</v>
      </c>
      <c r="R88" s="7" t="s">
        <v>90</v>
      </c>
      <c r="S88" s="7" t="s">
        <v>112</v>
      </c>
      <c r="T88" s="8">
        <v>110</v>
      </c>
      <c r="U88" s="7" t="s">
        <v>503</v>
      </c>
      <c r="V88" s="8">
        <v>1</v>
      </c>
      <c r="W88" s="7" t="s">
        <v>1061</v>
      </c>
      <c r="X88" s="7" t="s">
        <v>1414</v>
      </c>
      <c r="Y88" s="7">
        <v>3168771104</v>
      </c>
      <c r="Z88" s="7"/>
      <c r="AA88" s="7"/>
      <c r="AB88" s="7" t="s">
        <v>1415</v>
      </c>
      <c r="AC88" s="7" t="s">
        <v>1416</v>
      </c>
      <c r="AD88" s="7">
        <v>110</v>
      </c>
      <c r="AE88" s="7" t="s">
        <v>1417</v>
      </c>
      <c r="AF88" s="7" t="s">
        <v>1418</v>
      </c>
      <c r="AG88" s="7" t="s">
        <v>1419</v>
      </c>
      <c r="AH88" s="7" t="s">
        <v>1420</v>
      </c>
      <c r="AI88" s="7" t="s">
        <v>1421</v>
      </c>
      <c r="AJ88" s="7" t="s">
        <v>1422</v>
      </c>
      <c r="AK88" s="7" t="s">
        <v>1423</v>
      </c>
      <c r="AL88" s="7" t="s">
        <v>1424</v>
      </c>
      <c r="AM88" s="7" t="s">
        <v>1425</v>
      </c>
      <c r="AN88" s="7">
        <v>5</v>
      </c>
      <c r="AO88" s="7">
        <v>3</v>
      </c>
      <c r="AP88" s="7">
        <v>3</v>
      </c>
      <c r="AQ88" s="7"/>
      <c r="AR88" s="41" t="s">
        <v>1426</v>
      </c>
      <c r="AS88" s="69" t="s">
        <v>1427</v>
      </c>
      <c r="AT88" s="75"/>
      <c r="AU88" s="75"/>
      <c r="AV88" s="75"/>
    </row>
    <row r="89" spans="1:48" ht="65" hidden="1" customHeight="1" x14ac:dyDescent="0.2">
      <c r="A89" s="35" t="s">
        <v>85</v>
      </c>
      <c r="B89" s="7" t="s">
        <v>86</v>
      </c>
      <c r="C89" s="35" t="s">
        <v>1428</v>
      </c>
      <c r="D89" s="35" t="s">
        <v>1429</v>
      </c>
      <c r="E89" s="143">
        <v>1</v>
      </c>
      <c r="F89" s="35" t="s">
        <v>17</v>
      </c>
      <c r="G89" s="35" t="s">
        <v>18</v>
      </c>
      <c r="H89" s="143">
        <v>1</v>
      </c>
      <c r="I89" s="143">
        <v>18150</v>
      </c>
      <c r="J89" s="143" t="str">
        <f>+VLOOKUP(I89,'[1]Tabla Municipios'!$C$2:$D$1152,2,FALSE)</f>
        <v>CARTAGENA DEL CHAIRÁ</v>
      </c>
      <c r="K89" s="143"/>
      <c r="L89" s="143"/>
      <c r="M89" s="143"/>
      <c r="N89" s="143"/>
      <c r="O89" s="35">
        <v>1</v>
      </c>
      <c r="P89" s="35" t="s">
        <v>1430</v>
      </c>
      <c r="Q89" s="35">
        <v>2</v>
      </c>
      <c r="R89" s="35" t="s">
        <v>90</v>
      </c>
      <c r="S89" s="35" t="s">
        <v>424</v>
      </c>
      <c r="T89" s="143">
        <v>84</v>
      </c>
      <c r="U89" s="35" t="s">
        <v>92</v>
      </c>
      <c r="V89" s="143">
        <v>1</v>
      </c>
      <c r="W89" s="35" t="s">
        <v>197</v>
      </c>
      <c r="X89" s="35" t="s">
        <v>1223</v>
      </c>
      <c r="Y89" s="35" t="s">
        <v>1224</v>
      </c>
      <c r="Z89" s="35"/>
      <c r="AA89" s="35"/>
      <c r="AB89" s="35" t="s">
        <v>1431</v>
      </c>
      <c r="AC89" s="35" t="s">
        <v>1432</v>
      </c>
      <c r="AD89" s="35"/>
      <c r="AE89" s="35"/>
      <c r="AF89" s="35"/>
      <c r="AG89" s="35"/>
      <c r="AH89" s="35"/>
      <c r="AI89" s="35"/>
      <c r="AJ89" s="35"/>
      <c r="AK89" s="35"/>
      <c r="AL89" s="35"/>
      <c r="AM89" s="35"/>
      <c r="AN89" s="35"/>
      <c r="AO89" s="35"/>
      <c r="AP89" s="35"/>
      <c r="AQ89" s="35" t="s">
        <v>1433</v>
      </c>
      <c r="AR89" s="144"/>
      <c r="AS89" s="144"/>
      <c r="AT89" s="35"/>
      <c r="AU89" s="75"/>
      <c r="AV89" s="75"/>
    </row>
    <row r="90" spans="1:48" ht="65" hidden="1" customHeight="1" x14ac:dyDescent="0.2">
      <c r="A90" s="17" t="s">
        <v>1434</v>
      </c>
      <c r="B90" s="7" t="s">
        <v>86</v>
      </c>
      <c r="C90" s="65" t="s">
        <v>1435</v>
      </c>
      <c r="D90" s="65" t="s">
        <v>1429</v>
      </c>
      <c r="E90" s="15"/>
      <c r="F90" s="19" t="s">
        <v>17</v>
      </c>
      <c r="G90" s="14" t="s">
        <v>18</v>
      </c>
      <c r="H90" s="19">
        <v>1</v>
      </c>
      <c r="I90" s="19">
        <v>18150</v>
      </c>
      <c r="J90" s="14" t="s">
        <v>1436</v>
      </c>
      <c r="K90" s="19"/>
      <c r="L90" s="19"/>
      <c r="M90" s="19"/>
      <c r="N90" s="19"/>
      <c r="O90" s="19" t="s">
        <v>1437</v>
      </c>
      <c r="P90" s="20" t="s">
        <v>1438</v>
      </c>
      <c r="Q90" s="19"/>
      <c r="R90" s="19"/>
      <c r="S90" s="19"/>
      <c r="T90" s="19">
        <v>77</v>
      </c>
      <c r="U90" s="19"/>
      <c r="V90" s="19"/>
      <c r="W90" s="19" t="s">
        <v>1439</v>
      </c>
      <c r="X90" s="14" t="s">
        <v>1440</v>
      </c>
      <c r="Y90" s="19"/>
      <c r="Z90" s="17"/>
      <c r="AA90" s="17"/>
      <c r="AB90" s="17"/>
      <c r="AC90" s="17"/>
      <c r="AD90" s="14"/>
      <c r="AE90" s="14"/>
      <c r="AF90" s="14"/>
      <c r="AG90" s="14"/>
      <c r="AH90" s="14"/>
      <c r="AI90" s="14"/>
      <c r="AJ90" s="14"/>
      <c r="AK90" s="14"/>
      <c r="AL90" s="14"/>
      <c r="AM90" s="14"/>
      <c r="AN90" s="14"/>
      <c r="AO90" s="14"/>
      <c r="AP90" s="14"/>
      <c r="AQ90" s="14"/>
      <c r="AR90" s="44"/>
      <c r="AS90" s="46" t="s">
        <v>1441</v>
      </c>
      <c r="AT90" s="46"/>
      <c r="AU90" s="75"/>
      <c r="AV90" s="75"/>
    </row>
    <row r="91" spans="1:48" ht="65" hidden="1" customHeight="1" x14ac:dyDescent="0.2">
      <c r="A91" s="17" t="s">
        <v>109</v>
      </c>
      <c r="B91" s="7" t="s">
        <v>86</v>
      </c>
      <c r="C91" s="35" t="s">
        <v>1442</v>
      </c>
      <c r="D91" s="35" t="s">
        <v>1429</v>
      </c>
      <c r="E91" s="15"/>
      <c r="F91" s="17" t="s">
        <v>17</v>
      </c>
      <c r="G91" s="17" t="s">
        <v>18</v>
      </c>
      <c r="H91" s="17">
        <v>1</v>
      </c>
      <c r="I91" s="17">
        <v>18247</v>
      </c>
      <c r="J91" s="17" t="s">
        <v>1443</v>
      </c>
      <c r="K91" s="17"/>
      <c r="L91" s="17"/>
      <c r="M91" s="17"/>
      <c r="N91" s="17"/>
      <c r="O91" s="17" t="s">
        <v>708</v>
      </c>
      <c r="P91" s="145" t="s">
        <v>1444</v>
      </c>
      <c r="Q91" s="17"/>
      <c r="R91" s="17"/>
      <c r="S91" s="17"/>
      <c r="T91" s="17">
        <v>85</v>
      </c>
      <c r="U91" s="17"/>
      <c r="V91" s="17"/>
      <c r="W91" s="17"/>
      <c r="X91" s="17"/>
      <c r="Y91" s="15"/>
      <c r="Z91" s="15"/>
      <c r="AA91" s="15"/>
      <c r="AB91" s="17" t="s">
        <v>1445</v>
      </c>
      <c r="AC91" s="17" t="s">
        <v>1446</v>
      </c>
      <c r="AD91" s="15">
        <v>85</v>
      </c>
      <c r="AE91" s="15" t="s">
        <v>1443</v>
      </c>
      <c r="AF91" s="15"/>
      <c r="AG91" s="15"/>
      <c r="AH91" s="15"/>
      <c r="AI91" s="15"/>
      <c r="AJ91" s="15"/>
      <c r="AK91" s="15"/>
      <c r="AL91" s="15"/>
      <c r="AM91" s="15"/>
      <c r="AN91" s="14"/>
      <c r="AO91" s="14"/>
      <c r="AP91" s="14"/>
      <c r="AQ91" s="14"/>
      <c r="AR91" s="44"/>
      <c r="AS91" s="46" t="s">
        <v>1447</v>
      </c>
      <c r="AT91" s="46"/>
      <c r="AU91" s="75"/>
      <c r="AV91" s="75"/>
    </row>
    <row r="92" spans="1:48" ht="65" hidden="1" customHeight="1" x14ac:dyDescent="0.2">
      <c r="A92" s="24" t="s">
        <v>109</v>
      </c>
      <c r="B92" s="7" t="s">
        <v>86</v>
      </c>
      <c r="C92" s="24" t="s">
        <v>1448</v>
      </c>
      <c r="D92" s="24" t="s">
        <v>1429</v>
      </c>
      <c r="E92" s="2">
        <v>0</v>
      </c>
      <c r="F92" s="24" t="s">
        <v>17</v>
      </c>
      <c r="G92" s="24" t="s">
        <v>18</v>
      </c>
      <c r="H92" s="2">
        <v>1</v>
      </c>
      <c r="I92" s="2">
        <v>18756</v>
      </c>
      <c r="J92" s="2" t="str">
        <f>+VLOOKUP(I92,'[1]Tabla Municipios'!$C$2:$D$1152,2,FALSE)</f>
        <v>SOLANO</v>
      </c>
      <c r="K92" s="2"/>
      <c r="L92" s="2"/>
      <c r="M92" s="2"/>
      <c r="N92" s="2"/>
      <c r="O92" s="24">
        <v>16</v>
      </c>
      <c r="P92" s="24" t="s">
        <v>1449</v>
      </c>
      <c r="Q92" s="24">
        <v>2</v>
      </c>
      <c r="R92" s="24" t="s">
        <v>90</v>
      </c>
      <c r="S92" s="24" t="s">
        <v>91</v>
      </c>
      <c r="T92" s="2">
        <v>69</v>
      </c>
      <c r="U92" s="24" t="s">
        <v>92</v>
      </c>
      <c r="V92" s="2">
        <v>1</v>
      </c>
      <c r="W92" s="24" t="s">
        <v>181</v>
      </c>
      <c r="X92" s="24" t="s">
        <v>115</v>
      </c>
      <c r="Y92" s="24" t="s">
        <v>181</v>
      </c>
      <c r="Z92" s="24" t="s">
        <v>115</v>
      </c>
      <c r="AA92" s="24" t="s">
        <v>181</v>
      </c>
      <c r="AB92" s="24" t="s">
        <v>1450</v>
      </c>
      <c r="AC92" s="24" t="s">
        <v>1451</v>
      </c>
      <c r="AD92" s="24">
        <v>69</v>
      </c>
      <c r="AE92" s="24"/>
      <c r="AF92" s="24"/>
      <c r="AG92" s="24"/>
      <c r="AH92" s="24"/>
      <c r="AI92" s="24"/>
      <c r="AJ92" s="24"/>
      <c r="AK92" s="24"/>
      <c r="AL92" s="24"/>
      <c r="AM92" s="24"/>
      <c r="AN92" s="24"/>
      <c r="AO92" s="24"/>
      <c r="AP92" s="24"/>
      <c r="AQ92" s="24" t="s">
        <v>1452</v>
      </c>
      <c r="AR92" s="24"/>
      <c r="AS92" s="69"/>
      <c r="AT92" s="69"/>
      <c r="AU92" s="75"/>
      <c r="AV92" s="75"/>
    </row>
    <row r="93" spans="1:48" ht="65" hidden="1" customHeight="1" x14ac:dyDescent="0.2">
      <c r="A93" s="24" t="s">
        <v>109</v>
      </c>
      <c r="B93" s="7" t="s">
        <v>86</v>
      </c>
      <c r="C93" s="24" t="s">
        <v>1453</v>
      </c>
      <c r="D93" s="24" t="s">
        <v>1429</v>
      </c>
      <c r="E93" s="2">
        <v>0</v>
      </c>
      <c r="F93" s="24" t="s">
        <v>17</v>
      </c>
      <c r="G93" s="24" t="s">
        <v>19</v>
      </c>
      <c r="H93" s="2">
        <v>1</v>
      </c>
      <c r="I93" s="2">
        <v>95025</v>
      </c>
      <c r="J93" s="2" t="str">
        <f>+VLOOKUP(I93,'[1]Tabla Municipios'!$C$2:$D$1152,2,FALSE)</f>
        <v>EL RETORNO</v>
      </c>
      <c r="K93" s="2"/>
      <c r="L93" s="2"/>
      <c r="M93" s="2"/>
      <c r="N93" s="2"/>
      <c r="O93" s="24">
        <v>30</v>
      </c>
      <c r="P93" s="24" t="s">
        <v>1454</v>
      </c>
      <c r="Q93" s="24">
        <v>2</v>
      </c>
      <c r="R93" s="24" t="s">
        <v>90</v>
      </c>
      <c r="S93" s="24" t="s">
        <v>145</v>
      </c>
      <c r="T93" s="2">
        <v>125</v>
      </c>
      <c r="U93" s="24" t="s">
        <v>92</v>
      </c>
      <c r="V93" s="2">
        <v>1</v>
      </c>
      <c r="W93" s="24" t="s">
        <v>181</v>
      </c>
      <c r="X93" s="24" t="s">
        <v>115</v>
      </c>
      <c r="Y93" s="24" t="s">
        <v>181</v>
      </c>
      <c r="Z93" s="24" t="s">
        <v>115</v>
      </c>
      <c r="AA93" s="24" t="s">
        <v>181</v>
      </c>
      <c r="AB93" s="24" t="s">
        <v>1455</v>
      </c>
      <c r="AC93" s="24" t="s">
        <v>1456</v>
      </c>
      <c r="AD93" s="24"/>
      <c r="AE93" s="24"/>
      <c r="AF93" s="24"/>
      <c r="AG93" s="24"/>
      <c r="AH93" s="24"/>
      <c r="AI93" s="24"/>
      <c r="AJ93" s="24"/>
      <c r="AK93" s="24"/>
      <c r="AL93" s="24"/>
      <c r="AM93" s="24"/>
      <c r="AN93" s="24"/>
      <c r="AO93" s="24"/>
      <c r="AP93" s="24"/>
      <c r="AQ93" s="24" t="s">
        <v>1457</v>
      </c>
      <c r="AR93" s="24"/>
      <c r="AS93" s="69"/>
      <c r="AT93" s="69"/>
      <c r="AU93" s="75"/>
      <c r="AV93" s="75"/>
    </row>
    <row r="94" spans="1:48" ht="65" hidden="1" customHeight="1" x14ac:dyDescent="0.2">
      <c r="A94" s="19" t="s">
        <v>85</v>
      </c>
      <c r="B94" s="7" t="s">
        <v>86</v>
      </c>
      <c r="C94" s="24" t="s">
        <v>1458</v>
      </c>
      <c r="D94" s="24" t="s">
        <v>1429</v>
      </c>
      <c r="E94" s="29"/>
      <c r="F94" s="19" t="s">
        <v>17</v>
      </c>
      <c r="G94" s="19" t="s">
        <v>19</v>
      </c>
      <c r="H94" s="19">
        <v>1</v>
      </c>
      <c r="I94" s="32">
        <v>50590</v>
      </c>
      <c r="J94" s="19" t="s">
        <v>1459</v>
      </c>
      <c r="K94" s="19"/>
      <c r="L94" s="19"/>
      <c r="M94" s="19"/>
      <c r="N94" s="19"/>
      <c r="O94" s="19" t="s">
        <v>1460</v>
      </c>
      <c r="P94" s="20" t="s">
        <v>1461</v>
      </c>
      <c r="Q94" s="19"/>
      <c r="R94" s="19"/>
      <c r="S94" s="19"/>
      <c r="T94" s="19">
        <v>200</v>
      </c>
      <c r="U94" s="19"/>
      <c r="V94" s="19"/>
      <c r="W94" s="33" t="s">
        <v>1462</v>
      </c>
      <c r="X94" s="19" t="s">
        <v>1463</v>
      </c>
      <c r="Y94" s="34" t="s">
        <v>1464</v>
      </c>
      <c r="Z94" s="19"/>
      <c r="AA94" s="14"/>
      <c r="AB94" s="14"/>
      <c r="AC94" s="14"/>
      <c r="AD94" s="14"/>
      <c r="AE94" s="14"/>
      <c r="AF94" s="14"/>
      <c r="AG94" s="14"/>
      <c r="AH94" s="14"/>
      <c r="AI94" s="14"/>
      <c r="AJ94" s="14"/>
      <c r="AK94" s="14"/>
      <c r="AL94" s="14"/>
      <c r="AM94" s="14"/>
      <c r="AN94" s="14"/>
      <c r="AO94" s="14"/>
      <c r="AP94" s="14"/>
      <c r="AQ94" s="14"/>
      <c r="AR94" s="44"/>
      <c r="AS94" s="14" t="s">
        <v>1465</v>
      </c>
      <c r="AT94" s="14"/>
      <c r="AU94" s="75"/>
      <c r="AV94" s="75"/>
    </row>
    <row r="95" spans="1:48" ht="65" customHeight="1" x14ac:dyDescent="0.2">
      <c r="A95" s="24" t="s">
        <v>85</v>
      </c>
      <c r="B95" s="7" t="s">
        <v>86</v>
      </c>
      <c r="C95" s="24" t="s">
        <v>1466</v>
      </c>
      <c r="D95" s="24" t="s">
        <v>1429</v>
      </c>
      <c r="E95" s="2">
        <v>1</v>
      </c>
      <c r="F95" s="24" t="s">
        <v>17</v>
      </c>
      <c r="G95" s="24" t="s">
        <v>1467</v>
      </c>
      <c r="H95" s="2">
        <v>4</v>
      </c>
      <c r="I95" s="2">
        <v>50350</v>
      </c>
      <c r="J95" s="2" t="str">
        <f>+VLOOKUP(I95,'[1]Tabla Municipios'!$C$2:$D$1152,2,FALSE)</f>
        <v>LA MACARENA</v>
      </c>
      <c r="K95" s="2">
        <v>50370</v>
      </c>
      <c r="L95" s="2" t="str">
        <f>+VLOOKUP(K95,'[1]Tabla Municipios'!$C$2:$D$1152,2,FALSE)</f>
        <v>LA URIBE</v>
      </c>
      <c r="M95" s="2">
        <v>50711</v>
      </c>
      <c r="N95" s="2" t="str">
        <f>+VLOOKUP(M95,'[1]Tabla Municipios'!$C$2:$D$1152,2,FALSE)</f>
        <v>VISTA HERMOSA</v>
      </c>
      <c r="O95" s="24" t="s">
        <v>145</v>
      </c>
      <c r="P95" s="24" t="s">
        <v>1468</v>
      </c>
      <c r="Q95" s="24">
        <v>2</v>
      </c>
      <c r="R95" s="24" t="s">
        <v>90</v>
      </c>
      <c r="S95" s="24" t="s">
        <v>91</v>
      </c>
      <c r="T95" s="2">
        <v>200</v>
      </c>
      <c r="U95" s="24" t="s">
        <v>92</v>
      </c>
      <c r="V95" s="2">
        <v>1</v>
      </c>
      <c r="W95" s="24" t="s">
        <v>93</v>
      </c>
      <c r="X95" s="24" t="s">
        <v>94</v>
      </c>
      <c r="Y95" s="24" t="s">
        <v>95</v>
      </c>
      <c r="Z95" s="24"/>
      <c r="AA95" s="35"/>
      <c r="AB95" s="35" t="s">
        <v>1469</v>
      </c>
      <c r="AC95" s="35" t="s">
        <v>1470</v>
      </c>
      <c r="AD95" s="35">
        <v>200</v>
      </c>
      <c r="AE95" s="24" t="s">
        <v>1471</v>
      </c>
      <c r="AF95" s="24" t="s">
        <v>247</v>
      </c>
      <c r="AG95" s="24">
        <v>56</v>
      </c>
      <c r="AH95" s="24" t="s">
        <v>1472</v>
      </c>
      <c r="AI95" s="24" t="s">
        <v>1473</v>
      </c>
      <c r="AJ95" s="24" t="s">
        <v>1474</v>
      </c>
      <c r="AK95" s="24"/>
      <c r="AL95" s="24" t="s">
        <v>1475</v>
      </c>
      <c r="AM95" s="24" t="s">
        <v>1476</v>
      </c>
      <c r="AN95" s="24">
        <v>5</v>
      </c>
      <c r="AO95" s="24">
        <v>3</v>
      </c>
      <c r="AP95" s="24">
        <v>3</v>
      </c>
      <c r="AQ95" s="24" t="s">
        <v>1477</v>
      </c>
      <c r="AR95" s="56" t="s">
        <v>1478</v>
      </c>
      <c r="AS95" s="75"/>
      <c r="AT95" s="69"/>
      <c r="AU95" s="75"/>
      <c r="AV95" s="75"/>
    </row>
    <row r="96" spans="1:48" ht="65" customHeight="1" x14ac:dyDescent="0.2">
      <c r="A96" s="69" t="s">
        <v>194</v>
      </c>
      <c r="B96" s="69" t="s">
        <v>460</v>
      </c>
      <c r="C96" s="24" t="s">
        <v>1479</v>
      </c>
      <c r="D96" s="24" t="s">
        <v>1429</v>
      </c>
      <c r="E96" s="6">
        <v>1</v>
      </c>
      <c r="F96" s="69" t="s">
        <v>21</v>
      </c>
      <c r="G96" s="69" t="s">
        <v>23</v>
      </c>
      <c r="H96" s="6">
        <v>6</v>
      </c>
      <c r="I96" s="6">
        <v>5120</v>
      </c>
      <c r="J96" s="1" t="str">
        <f>+VLOOKUP(I96,'[2]Tabla Municipios'!$C$2:$D$1152,2,FALSE)</f>
        <v>CÁCERES</v>
      </c>
      <c r="K96" s="6">
        <v>5154</v>
      </c>
      <c r="L96" s="1" t="str">
        <f>+VLOOKUP(K96,'[2]Tabla Municipios'!$C$2:$D$1152,2,FALSE)</f>
        <v>CAUCASIA</v>
      </c>
      <c r="M96" s="6">
        <v>5250</v>
      </c>
      <c r="N96" s="1" t="str">
        <f>+VLOOKUP(M96,'[2]Tabla Municipios'!$C$2:$D$1152,2,FALSE)</f>
        <v>EL BAGRE</v>
      </c>
      <c r="O96" s="69">
        <v>37</v>
      </c>
      <c r="P96" s="69" t="s">
        <v>1480</v>
      </c>
      <c r="Q96" s="69">
        <v>2</v>
      </c>
      <c r="R96" s="69" t="s">
        <v>90</v>
      </c>
      <c r="S96" s="69" t="s">
        <v>463</v>
      </c>
      <c r="T96" s="6">
        <v>300</v>
      </c>
      <c r="U96" s="69" t="s">
        <v>92</v>
      </c>
      <c r="V96" s="6">
        <v>1</v>
      </c>
      <c r="W96" s="69" t="s">
        <v>465</v>
      </c>
      <c r="X96" s="69" t="s">
        <v>466</v>
      </c>
      <c r="Y96" s="69" t="s">
        <v>467</v>
      </c>
      <c r="Z96" s="69" t="s">
        <v>468</v>
      </c>
      <c r="AA96" s="69">
        <v>3145892728</v>
      </c>
      <c r="AB96" s="69" t="s">
        <v>1481</v>
      </c>
      <c r="AC96" s="69" t="s">
        <v>1482</v>
      </c>
      <c r="AD96" s="97" t="s">
        <v>1483</v>
      </c>
      <c r="AE96" s="97" t="s">
        <v>1484</v>
      </c>
      <c r="AF96" s="75"/>
      <c r="AG96" s="97" t="s">
        <v>1485</v>
      </c>
      <c r="AH96" s="97" t="s">
        <v>1486</v>
      </c>
      <c r="AI96" s="97" t="s">
        <v>1487</v>
      </c>
      <c r="AJ96" s="97" t="s">
        <v>1488</v>
      </c>
      <c r="AK96" s="97" t="s">
        <v>1489</v>
      </c>
      <c r="AL96" s="97" t="s">
        <v>1490</v>
      </c>
      <c r="AM96" s="97" t="s">
        <v>479</v>
      </c>
      <c r="AN96" s="97">
        <v>5</v>
      </c>
      <c r="AO96" s="97">
        <v>5</v>
      </c>
      <c r="AP96" s="97">
        <v>5</v>
      </c>
      <c r="AQ96" s="97" t="s">
        <v>1491</v>
      </c>
      <c r="AR96" s="98" t="s">
        <v>1492</v>
      </c>
      <c r="AS96" s="69"/>
      <c r="AT96" s="69"/>
      <c r="AU96" s="97" t="s">
        <v>481</v>
      </c>
      <c r="AV96" s="97" t="s">
        <v>482</v>
      </c>
    </row>
    <row r="97" spans="1:48" ht="65" customHeight="1" x14ac:dyDescent="0.2">
      <c r="A97" s="69" t="s">
        <v>194</v>
      </c>
      <c r="B97" s="69" t="s">
        <v>460</v>
      </c>
      <c r="C97" s="24" t="s">
        <v>1493</v>
      </c>
      <c r="D97" s="24" t="s">
        <v>1429</v>
      </c>
      <c r="E97" s="6">
        <v>1</v>
      </c>
      <c r="F97" s="69" t="s">
        <v>21</v>
      </c>
      <c r="G97" s="69" t="s">
        <v>23</v>
      </c>
      <c r="H97" s="6">
        <v>6</v>
      </c>
      <c r="I97" s="6">
        <v>5120</v>
      </c>
      <c r="J97" s="1" t="str">
        <f>+VLOOKUP(I97,'[2]Tabla Municipios'!$C$2:$D$1152,2,FALSE)</f>
        <v>CÁCERES</v>
      </c>
      <c r="K97" s="6">
        <v>5790</v>
      </c>
      <c r="L97" s="1" t="str">
        <f>+VLOOKUP(K97,'[2]Tabla Municipios'!$C$2:$D$1152,2,FALSE)</f>
        <v>TARAZÁ</v>
      </c>
      <c r="M97" s="6">
        <v>5154</v>
      </c>
      <c r="N97" s="1" t="str">
        <f>+VLOOKUP(M97,'[2]Tabla Municipios'!$C$2:$D$1152,2,FALSE)</f>
        <v>CAUCASIA</v>
      </c>
      <c r="O97" s="69">
        <v>0</v>
      </c>
      <c r="P97" s="69" t="s">
        <v>1494</v>
      </c>
      <c r="Q97" s="69">
        <v>2</v>
      </c>
      <c r="R97" s="69" t="s">
        <v>90</v>
      </c>
      <c r="S97" s="69" t="s">
        <v>112</v>
      </c>
      <c r="T97" s="6">
        <v>283</v>
      </c>
      <c r="U97" s="69" t="s">
        <v>92</v>
      </c>
      <c r="V97" s="6">
        <v>1</v>
      </c>
      <c r="W97" s="69" t="s">
        <v>465</v>
      </c>
      <c r="X97" s="69" t="s">
        <v>466</v>
      </c>
      <c r="Y97" s="69" t="s">
        <v>467</v>
      </c>
      <c r="Z97" s="69" t="s">
        <v>468</v>
      </c>
      <c r="AA97" s="69">
        <v>3145892728</v>
      </c>
      <c r="AB97" s="69" t="s">
        <v>1495</v>
      </c>
      <c r="AC97" s="69" t="s">
        <v>1496</v>
      </c>
      <c r="AD97" s="97"/>
      <c r="AE97" s="97"/>
      <c r="AF97" s="75"/>
      <c r="AG97" s="97"/>
      <c r="AH97" s="97"/>
      <c r="AI97" s="97"/>
      <c r="AJ97" s="97"/>
      <c r="AK97" s="97"/>
      <c r="AL97" s="97"/>
      <c r="AM97" s="97"/>
      <c r="AN97" s="97"/>
      <c r="AO97" s="97"/>
      <c r="AP97" s="97"/>
      <c r="AQ97" s="97"/>
      <c r="AR97" s="100" t="s">
        <v>1497</v>
      </c>
      <c r="AS97" s="69"/>
      <c r="AT97" s="69"/>
      <c r="AU97" s="86" t="s">
        <v>1498</v>
      </c>
      <c r="AV97" s="101" t="s">
        <v>1499</v>
      </c>
    </row>
    <row r="98" spans="1:48" ht="65" hidden="1" customHeight="1" x14ac:dyDescent="0.2">
      <c r="A98" s="69" t="s">
        <v>85</v>
      </c>
      <c r="B98" s="69" t="s">
        <v>460</v>
      </c>
      <c r="C98" s="24" t="s">
        <v>1500</v>
      </c>
      <c r="D98" s="24" t="s">
        <v>1429</v>
      </c>
      <c r="E98" s="6">
        <v>1</v>
      </c>
      <c r="F98" s="69" t="s">
        <v>21</v>
      </c>
      <c r="G98" s="69" t="s">
        <v>23</v>
      </c>
      <c r="H98" s="6">
        <v>1</v>
      </c>
      <c r="I98" s="6">
        <v>5361</v>
      </c>
      <c r="J98" s="1" t="str">
        <f>+VLOOKUP(I98,'[2]Tabla Municipios'!$C$2:$D$1152,2,FALSE)</f>
        <v>ITUANGO</v>
      </c>
      <c r="K98" s="6"/>
      <c r="L98" s="1"/>
      <c r="M98" s="6"/>
      <c r="N98" s="1"/>
      <c r="O98" s="69">
        <v>20</v>
      </c>
      <c r="P98" s="69" t="s">
        <v>1501</v>
      </c>
      <c r="Q98" s="69">
        <v>2</v>
      </c>
      <c r="R98" s="69" t="s">
        <v>90</v>
      </c>
      <c r="S98" s="69" t="s">
        <v>112</v>
      </c>
      <c r="T98" s="6">
        <v>224</v>
      </c>
      <c r="U98" s="69" t="s">
        <v>92</v>
      </c>
      <c r="V98" s="6">
        <v>1</v>
      </c>
      <c r="W98" s="69" t="s">
        <v>602</v>
      </c>
      <c r="X98" s="69" t="s">
        <v>603</v>
      </c>
      <c r="Y98" s="69" t="s">
        <v>604</v>
      </c>
      <c r="Z98" s="36"/>
      <c r="AA98" s="36"/>
      <c r="AB98" s="103" t="s">
        <v>1502</v>
      </c>
      <c r="AC98" s="103" t="s">
        <v>1503</v>
      </c>
      <c r="AD98" s="69"/>
      <c r="AE98" s="69"/>
      <c r="AF98" s="75"/>
      <c r="AG98" s="69"/>
      <c r="AH98" s="69"/>
      <c r="AI98" s="69"/>
      <c r="AJ98" s="69"/>
      <c r="AK98" s="69"/>
      <c r="AL98" s="69"/>
      <c r="AM98" s="69"/>
      <c r="AN98" s="69"/>
      <c r="AO98" s="69"/>
      <c r="AP98" s="69"/>
      <c r="AQ98" s="69"/>
      <c r="AR98" s="100" t="s">
        <v>1497</v>
      </c>
      <c r="AS98" s="69"/>
      <c r="AT98" s="69"/>
      <c r="AU98" s="106" t="s">
        <v>1504</v>
      </c>
      <c r="AV98" s="107" t="s">
        <v>1505</v>
      </c>
    </row>
    <row r="99" spans="1:48" ht="65" customHeight="1" x14ac:dyDescent="0.2">
      <c r="A99" s="24" t="s">
        <v>85</v>
      </c>
      <c r="B99" s="69" t="s">
        <v>460</v>
      </c>
      <c r="C99" s="24" t="s">
        <v>1506</v>
      </c>
      <c r="D99" s="24" t="s">
        <v>1429</v>
      </c>
      <c r="E99" s="2">
        <v>1</v>
      </c>
      <c r="F99" s="24" t="s">
        <v>21</v>
      </c>
      <c r="G99" s="24" t="s">
        <v>25</v>
      </c>
      <c r="H99" s="2">
        <v>1</v>
      </c>
      <c r="I99" s="2">
        <v>13473</v>
      </c>
      <c r="J99" s="2" t="str">
        <f>+VLOOKUP(I99,'[2]Tabla Municipios'!$C$2:$D$1152,2,FALSE)</f>
        <v>MORALES</v>
      </c>
      <c r="K99" s="2"/>
      <c r="L99" s="2"/>
      <c r="M99" s="2"/>
      <c r="N99" s="2"/>
      <c r="O99" s="24">
        <v>1</v>
      </c>
      <c r="P99" s="24" t="s">
        <v>1507</v>
      </c>
      <c r="Q99" s="24">
        <v>2</v>
      </c>
      <c r="R99" s="24" t="s">
        <v>90</v>
      </c>
      <c r="S99" s="24" t="s">
        <v>91</v>
      </c>
      <c r="T99" s="2">
        <v>100</v>
      </c>
      <c r="U99" s="24" t="s">
        <v>92</v>
      </c>
      <c r="V99" s="2">
        <v>1</v>
      </c>
      <c r="W99" s="24" t="s">
        <v>559</v>
      </c>
      <c r="X99" s="24" t="s">
        <v>560</v>
      </c>
      <c r="Y99" s="24" t="s">
        <v>561</v>
      </c>
      <c r="Z99" s="24"/>
      <c r="AA99" s="24"/>
      <c r="AB99" s="62" t="s">
        <v>1508</v>
      </c>
      <c r="AC99" s="62" t="s">
        <v>1509</v>
      </c>
      <c r="AD99" s="24"/>
      <c r="AE99" s="24"/>
      <c r="AF99" s="75"/>
      <c r="AG99" s="24"/>
      <c r="AH99" s="24"/>
      <c r="AI99" s="24"/>
      <c r="AJ99" s="24"/>
      <c r="AK99" s="24"/>
      <c r="AL99" s="24"/>
      <c r="AM99" s="24"/>
      <c r="AN99" s="24"/>
      <c r="AO99" s="24"/>
      <c r="AP99" s="24"/>
      <c r="AQ99" s="24"/>
      <c r="AR99" s="120" t="s">
        <v>1497</v>
      </c>
      <c r="AS99" s="24"/>
      <c r="AT99" s="24" t="s">
        <v>573</v>
      </c>
      <c r="AU99" s="121" t="s">
        <v>1510</v>
      </c>
      <c r="AV99" s="24"/>
    </row>
    <row r="100" spans="1:48" ht="65" hidden="1" customHeight="1" x14ac:dyDescent="0.2">
      <c r="A100" s="24" t="s">
        <v>85</v>
      </c>
      <c r="B100" s="69" t="s">
        <v>460</v>
      </c>
      <c r="C100" s="24" t="s">
        <v>1511</v>
      </c>
      <c r="D100" s="24" t="s">
        <v>1429</v>
      </c>
      <c r="E100" s="2">
        <v>1</v>
      </c>
      <c r="F100" s="24" t="s">
        <v>21</v>
      </c>
      <c r="G100" s="24" t="s">
        <v>25</v>
      </c>
      <c r="H100" s="2">
        <v>1</v>
      </c>
      <c r="I100" s="2">
        <v>13670</v>
      </c>
      <c r="J100" s="2" t="str">
        <f>+VLOOKUP(I100,'[2]Tabla Municipios'!$C$2:$D$1152,2,FALSE)</f>
        <v>SAN PABLO</v>
      </c>
      <c r="K100" s="2"/>
      <c r="L100" s="2"/>
      <c r="M100" s="2"/>
      <c r="N100" s="2"/>
      <c r="O100" s="24">
        <v>31</v>
      </c>
      <c r="P100" s="24" t="s">
        <v>1512</v>
      </c>
      <c r="Q100" s="24">
        <v>2</v>
      </c>
      <c r="R100" s="24" t="s">
        <v>90</v>
      </c>
      <c r="S100" s="24" t="s">
        <v>91</v>
      </c>
      <c r="T100" s="2">
        <v>300</v>
      </c>
      <c r="U100" s="24" t="s">
        <v>92</v>
      </c>
      <c r="V100" s="2">
        <v>1</v>
      </c>
      <c r="W100" s="24" t="s">
        <v>465</v>
      </c>
      <c r="X100" s="24" t="s">
        <v>520</v>
      </c>
      <c r="Y100" s="24" t="s">
        <v>521</v>
      </c>
      <c r="Z100" s="24"/>
      <c r="AA100" s="24"/>
      <c r="AB100" s="62" t="s">
        <v>1513</v>
      </c>
      <c r="AC100" s="62" t="s">
        <v>1514</v>
      </c>
      <c r="AD100" s="24"/>
      <c r="AE100" s="24"/>
      <c r="AF100" s="75"/>
      <c r="AG100" s="24"/>
      <c r="AH100" s="24"/>
      <c r="AI100" s="24"/>
      <c r="AJ100" s="24"/>
      <c r="AK100" s="24"/>
      <c r="AL100" s="24"/>
      <c r="AM100" s="24"/>
      <c r="AN100" s="24"/>
      <c r="AO100" s="24"/>
      <c r="AP100" s="24"/>
      <c r="AQ100" s="24"/>
      <c r="AR100" s="120" t="s">
        <v>1497</v>
      </c>
      <c r="AS100" s="69"/>
      <c r="AT100" s="69" t="s">
        <v>573</v>
      </c>
      <c r="AU100" s="66" t="s">
        <v>1515</v>
      </c>
      <c r="AV100" s="24" t="s">
        <v>1516</v>
      </c>
    </row>
    <row r="101" spans="1:48" ht="65" hidden="1" customHeight="1" x14ac:dyDescent="0.2">
      <c r="A101" s="24" t="s">
        <v>85</v>
      </c>
      <c r="B101" s="69" t="s">
        <v>460</v>
      </c>
      <c r="C101" s="24" t="s">
        <v>1517</v>
      </c>
      <c r="D101" s="24" t="s">
        <v>1429</v>
      </c>
      <c r="E101" s="2">
        <v>1</v>
      </c>
      <c r="F101" s="24" t="s">
        <v>21</v>
      </c>
      <c r="G101" s="24" t="s">
        <v>25</v>
      </c>
      <c r="H101" s="2">
        <v>1</v>
      </c>
      <c r="I101" s="2">
        <v>13688</v>
      </c>
      <c r="J101" s="2" t="str">
        <f>+VLOOKUP(I101,'[2]Tabla Municipios'!$C$2:$D$1152,2,FALSE)</f>
        <v>SANTA ROSA DEL SUR</v>
      </c>
      <c r="K101" s="2"/>
      <c r="L101" s="2"/>
      <c r="M101" s="2"/>
      <c r="N101" s="2"/>
      <c r="O101" s="24">
        <v>11</v>
      </c>
      <c r="P101" s="24" t="s">
        <v>1518</v>
      </c>
      <c r="Q101" s="24">
        <v>2</v>
      </c>
      <c r="R101" s="24" t="s">
        <v>90</v>
      </c>
      <c r="S101" s="24" t="s">
        <v>112</v>
      </c>
      <c r="T101" s="2">
        <v>100</v>
      </c>
      <c r="U101" s="24" t="s">
        <v>92</v>
      </c>
      <c r="V101" s="2">
        <v>1</v>
      </c>
      <c r="W101" s="24" t="s">
        <v>559</v>
      </c>
      <c r="X101" s="24" t="s">
        <v>560</v>
      </c>
      <c r="Y101" s="24" t="s">
        <v>561</v>
      </c>
      <c r="Z101" s="24"/>
      <c r="AA101" s="24"/>
      <c r="AB101" s="62" t="s">
        <v>1519</v>
      </c>
      <c r="AC101" s="62" t="s">
        <v>1520</v>
      </c>
      <c r="AD101" s="24"/>
      <c r="AE101" s="24"/>
      <c r="AF101" s="75"/>
      <c r="AG101" s="24"/>
      <c r="AH101" s="24"/>
      <c r="AI101" s="24"/>
      <c r="AJ101" s="24"/>
      <c r="AK101" s="24"/>
      <c r="AL101" s="24"/>
      <c r="AM101" s="24"/>
      <c r="AN101" s="24"/>
      <c r="AO101" s="24"/>
      <c r="AP101" s="24"/>
      <c r="AQ101" s="24"/>
      <c r="AR101" s="120" t="s">
        <v>1497</v>
      </c>
      <c r="AS101" s="24"/>
      <c r="AT101" s="24" t="s">
        <v>573</v>
      </c>
      <c r="AU101" s="121" t="s">
        <v>1510</v>
      </c>
      <c r="AV101" s="24"/>
    </row>
    <row r="102" spans="1:48" ht="65" hidden="1" customHeight="1" x14ac:dyDescent="0.2">
      <c r="A102" s="69" t="s">
        <v>109</v>
      </c>
      <c r="B102" s="69" t="s">
        <v>460</v>
      </c>
      <c r="C102" s="24" t="s">
        <v>1521</v>
      </c>
      <c r="D102" s="24" t="s">
        <v>1429</v>
      </c>
      <c r="E102" s="6">
        <v>0</v>
      </c>
      <c r="F102" s="69" t="s">
        <v>21</v>
      </c>
      <c r="G102" s="69" t="s">
        <v>25</v>
      </c>
      <c r="H102" s="6">
        <v>1</v>
      </c>
      <c r="I102" s="6">
        <v>5893</v>
      </c>
      <c r="J102" s="1" t="str">
        <f>+VLOOKUP(I102,'[2]Tabla Municipios'!$C$2:$D$1152,2,FALSE)</f>
        <v>YONDÓ</v>
      </c>
      <c r="K102" s="6"/>
      <c r="L102" s="1"/>
      <c r="M102" s="6"/>
      <c r="N102" s="1"/>
      <c r="O102" s="69">
        <v>1</v>
      </c>
      <c r="P102" s="69" t="s">
        <v>1522</v>
      </c>
      <c r="Q102" s="69">
        <v>2</v>
      </c>
      <c r="R102" s="69" t="s">
        <v>90</v>
      </c>
      <c r="S102" s="69" t="s">
        <v>519</v>
      </c>
      <c r="T102" s="6">
        <v>65</v>
      </c>
      <c r="U102" s="69" t="s">
        <v>92</v>
      </c>
      <c r="V102" s="6">
        <v>1</v>
      </c>
      <c r="W102" s="69" t="s">
        <v>181</v>
      </c>
      <c r="X102" s="69" t="s">
        <v>115</v>
      </c>
      <c r="Y102" s="69" t="s">
        <v>181</v>
      </c>
      <c r="Z102" s="69" t="s">
        <v>115</v>
      </c>
      <c r="AA102" s="69" t="s">
        <v>181</v>
      </c>
      <c r="AB102" s="69" t="s">
        <v>1523</v>
      </c>
      <c r="AC102" s="69" t="s">
        <v>1524</v>
      </c>
      <c r="AD102" s="69" t="s">
        <v>623</v>
      </c>
      <c r="AE102" s="69" t="s">
        <v>1525</v>
      </c>
      <c r="AF102" s="75"/>
      <c r="AG102" s="69" t="s">
        <v>1526</v>
      </c>
      <c r="AH102" s="69" t="s">
        <v>1527</v>
      </c>
      <c r="AI102" s="69" t="s">
        <v>1528</v>
      </c>
      <c r="AJ102" s="69" t="s">
        <v>1529</v>
      </c>
      <c r="AK102" s="69" t="s">
        <v>1530</v>
      </c>
      <c r="AL102" s="69" t="s">
        <v>1531</v>
      </c>
      <c r="AM102" s="69" t="s">
        <v>1532</v>
      </c>
      <c r="AN102" s="69">
        <v>5</v>
      </c>
      <c r="AO102" s="69">
        <v>5</v>
      </c>
      <c r="AP102" s="69">
        <v>5</v>
      </c>
      <c r="AQ102" s="69"/>
      <c r="AR102" s="100" t="s">
        <v>1497</v>
      </c>
      <c r="AS102" s="69"/>
      <c r="AT102" s="69"/>
      <c r="AU102" s="122" t="s">
        <v>1533</v>
      </c>
      <c r="AV102" s="107" t="s">
        <v>1534</v>
      </c>
    </row>
    <row r="103" spans="1:48" ht="65" hidden="1" customHeight="1" x14ac:dyDescent="0.2">
      <c r="A103" s="39" t="s">
        <v>85</v>
      </c>
      <c r="B103" s="69" t="s">
        <v>460</v>
      </c>
      <c r="C103" s="24" t="s">
        <v>1535</v>
      </c>
      <c r="D103" s="24" t="s">
        <v>1429</v>
      </c>
      <c r="E103" s="5">
        <v>1</v>
      </c>
      <c r="F103" s="39" t="s">
        <v>21</v>
      </c>
      <c r="G103" s="39" t="s">
        <v>26</v>
      </c>
      <c r="H103" s="5">
        <v>1</v>
      </c>
      <c r="I103" s="5">
        <v>73067</v>
      </c>
      <c r="J103" s="5" t="str">
        <f>+VLOOKUP(I103,'[2]Tabla Municipios'!$C$2:$D$1152,2,FALSE)</f>
        <v>ATACO</v>
      </c>
      <c r="K103" s="5"/>
      <c r="L103" s="5"/>
      <c r="M103" s="5"/>
      <c r="N103" s="5"/>
      <c r="O103" s="39">
        <v>4</v>
      </c>
      <c r="P103" s="39" t="s">
        <v>1536</v>
      </c>
      <c r="Q103" s="39">
        <v>2</v>
      </c>
      <c r="R103" s="39" t="s">
        <v>90</v>
      </c>
      <c r="S103" s="39" t="s">
        <v>112</v>
      </c>
      <c r="T103" s="5">
        <v>68</v>
      </c>
      <c r="U103" s="39" t="s">
        <v>92</v>
      </c>
      <c r="V103" s="5">
        <v>1</v>
      </c>
      <c r="W103" s="39" t="s">
        <v>649</v>
      </c>
      <c r="X103" s="39" t="s">
        <v>650</v>
      </c>
      <c r="Y103" s="39" t="s">
        <v>651</v>
      </c>
      <c r="Z103" s="39"/>
      <c r="AA103" s="39"/>
      <c r="AB103" s="138" t="s">
        <v>1537</v>
      </c>
      <c r="AC103" s="138" t="s">
        <v>1538</v>
      </c>
      <c r="AD103" s="39"/>
      <c r="AE103" s="39"/>
      <c r="AF103" s="75"/>
      <c r="AG103" s="39"/>
      <c r="AH103" s="39"/>
      <c r="AI103" s="39"/>
      <c r="AJ103" s="39"/>
      <c r="AK103" s="39"/>
      <c r="AL103" s="39"/>
      <c r="AM103" s="39"/>
      <c r="AN103" s="39"/>
      <c r="AO103" s="39"/>
      <c r="AP103" s="39"/>
      <c r="AQ103" s="39"/>
      <c r="AR103" s="139" t="s">
        <v>1497</v>
      </c>
      <c r="AS103" s="75"/>
      <c r="AT103" s="75"/>
      <c r="AU103" s="140" t="s">
        <v>1539</v>
      </c>
      <c r="AV103" s="107" t="s">
        <v>1540</v>
      </c>
    </row>
    <row r="104" spans="1:48" ht="65" hidden="1" customHeight="1" x14ac:dyDescent="0.2">
      <c r="A104" s="24" t="s">
        <v>85</v>
      </c>
      <c r="B104" s="69" t="s">
        <v>460</v>
      </c>
      <c r="C104" s="24" t="s">
        <v>1541</v>
      </c>
      <c r="D104" s="24" t="s">
        <v>1429</v>
      </c>
      <c r="E104" s="2">
        <v>1</v>
      </c>
      <c r="F104" s="24" t="s">
        <v>21</v>
      </c>
      <c r="G104" s="24" t="s">
        <v>26</v>
      </c>
      <c r="H104" s="2">
        <v>1</v>
      </c>
      <c r="I104" s="2">
        <v>73168</v>
      </c>
      <c r="J104" s="2" t="str">
        <f>+VLOOKUP(I104,'[2]Tabla Municipios'!$C$2:$D$1152,2,FALSE)</f>
        <v>CHAPARRAL</v>
      </c>
      <c r="K104" s="2"/>
      <c r="L104" s="2"/>
      <c r="M104" s="2"/>
      <c r="N104" s="2"/>
      <c r="O104" s="24">
        <v>0</v>
      </c>
      <c r="P104" s="24" t="s">
        <v>1542</v>
      </c>
      <c r="Q104" s="24">
        <v>2</v>
      </c>
      <c r="R104" s="24" t="s">
        <v>90</v>
      </c>
      <c r="S104" s="24" t="s">
        <v>112</v>
      </c>
      <c r="T104" s="2">
        <v>95</v>
      </c>
      <c r="U104" s="24" t="s">
        <v>92</v>
      </c>
      <c r="V104" s="2">
        <v>1</v>
      </c>
      <c r="W104" s="24" t="s">
        <v>1543</v>
      </c>
      <c r="X104" s="24" t="s">
        <v>1544</v>
      </c>
      <c r="Y104" s="24" t="s">
        <v>1545</v>
      </c>
      <c r="Z104" s="24"/>
      <c r="AA104" s="24"/>
      <c r="AB104" s="62" t="s">
        <v>1546</v>
      </c>
      <c r="AC104" s="62" t="s">
        <v>1547</v>
      </c>
      <c r="AD104" s="24"/>
      <c r="AE104" s="24"/>
      <c r="AF104" s="75"/>
      <c r="AG104" s="24"/>
      <c r="AH104" s="24"/>
      <c r="AI104" s="24"/>
      <c r="AJ104" s="24"/>
      <c r="AK104" s="24"/>
      <c r="AL104" s="24"/>
      <c r="AM104" s="24"/>
      <c r="AN104" s="24"/>
      <c r="AO104" s="24"/>
      <c r="AP104" s="24"/>
      <c r="AQ104" s="24"/>
      <c r="AR104" s="120" t="s">
        <v>1497</v>
      </c>
      <c r="AS104" s="67"/>
      <c r="AT104" s="67"/>
      <c r="AU104" s="121" t="s">
        <v>1548</v>
      </c>
      <c r="AV104" s="107" t="s">
        <v>1549</v>
      </c>
    </row>
    <row r="105" spans="1:48" ht="65" hidden="1" customHeight="1" x14ac:dyDescent="0.2">
      <c r="A105" s="69" t="s">
        <v>85</v>
      </c>
      <c r="B105" s="69" t="s">
        <v>460</v>
      </c>
      <c r="C105" s="24" t="s">
        <v>1550</v>
      </c>
      <c r="D105" s="24" t="s">
        <v>1429</v>
      </c>
      <c r="E105" s="6">
        <v>1</v>
      </c>
      <c r="F105" s="69" t="s">
        <v>21</v>
      </c>
      <c r="G105" s="69" t="s">
        <v>26</v>
      </c>
      <c r="H105" s="6">
        <v>1</v>
      </c>
      <c r="I105" s="6">
        <v>73168</v>
      </c>
      <c r="J105" s="6" t="str">
        <f>+VLOOKUP(I105,'[2]Tabla Municipios'!$C$2:$D$1152,2,FALSE)</f>
        <v>CHAPARRAL</v>
      </c>
      <c r="K105" s="6"/>
      <c r="L105" s="6"/>
      <c r="M105" s="6"/>
      <c r="N105" s="6"/>
      <c r="O105" s="69">
        <v>11</v>
      </c>
      <c r="P105" s="69" t="s">
        <v>1551</v>
      </c>
      <c r="Q105" s="69">
        <v>2</v>
      </c>
      <c r="R105" s="69" t="s">
        <v>90</v>
      </c>
      <c r="S105" s="69" t="s">
        <v>112</v>
      </c>
      <c r="T105" s="6">
        <v>83</v>
      </c>
      <c r="U105" s="69" t="s">
        <v>92</v>
      </c>
      <c r="V105" s="6">
        <v>1</v>
      </c>
      <c r="W105" s="69" t="s">
        <v>602</v>
      </c>
      <c r="X105" s="103" t="s">
        <v>603</v>
      </c>
      <c r="Y105" s="103" t="s">
        <v>604</v>
      </c>
      <c r="Z105" s="69"/>
      <c r="AA105" s="69"/>
      <c r="AB105" s="103" t="s">
        <v>1552</v>
      </c>
      <c r="AC105" s="103" t="s">
        <v>1553</v>
      </c>
      <c r="AD105" s="69" t="s">
        <v>1554</v>
      </c>
      <c r="AE105" s="69" t="s">
        <v>608</v>
      </c>
      <c r="AF105" s="75"/>
      <c r="AG105" s="69" t="s">
        <v>1555</v>
      </c>
      <c r="AH105" s="69" t="s">
        <v>1556</v>
      </c>
      <c r="AI105" s="69" t="s">
        <v>1557</v>
      </c>
      <c r="AJ105" s="69" t="s">
        <v>1558</v>
      </c>
      <c r="AK105" s="69" t="s">
        <v>1559</v>
      </c>
      <c r="AL105" s="69" t="s">
        <v>1560</v>
      </c>
      <c r="AM105" s="69" t="s">
        <v>718</v>
      </c>
      <c r="AN105" s="69">
        <v>5</v>
      </c>
      <c r="AO105" s="69">
        <v>5</v>
      </c>
      <c r="AP105" s="69" t="s">
        <v>1497</v>
      </c>
      <c r="AQ105" s="69" t="s">
        <v>1561</v>
      </c>
      <c r="AR105" s="100" t="s">
        <v>1562</v>
      </c>
      <c r="AS105" s="75"/>
      <c r="AT105" s="75"/>
      <c r="AU105" s="106" t="s">
        <v>1563</v>
      </c>
      <c r="AV105" s="69" t="s">
        <v>1564</v>
      </c>
    </row>
    <row r="106" spans="1:48" ht="65" hidden="1" customHeight="1" x14ac:dyDescent="0.2">
      <c r="A106" s="24" t="s">
        <v>85</v>
      </c>
      <c r="B106" s="69" t="s">
        <v>460</v>
      </c>
      <c r="C106" s="24" t="s">
        <v>1565</v>
      </c>
      <c r="D106" s="24" t="s">
        <v>1429</v>
      </c>
      <c r="E106" s="2">
        <v>1</v>
      </c>
      <c r="F106" s="24" t="s">
        <v>21</v>
      </c>
      <c r="G106" s="24" t="s">
        <v>26</v>
      </c>
      <c r="H106" s="2">
        <v>1</v>
      </c>
      <c r="I106" s="2">
        <v>73168</v>
      </c>
      <c r="J106" s="2" t="str">
        <f>+VLOOKUP(I106,'[2]Tabla Municipios'!$C$2:$D$1152,2,FALSE)</f>
        <v>CHAPARRAL</v>
      </c>
      <c r="K106" s="2"/>
      <c r="L106" s="2"/>
      <c r="M106" s="2"/>
      <c r="N106" s="2"/>
      <c r="O106" s="24">
        <v>17</v>
      </c>
      <c r="P106" s="24" t="s">
        <v>1566</v>
      </c>
      <c r="Q106" s="24">
        <v>2</v>
      </c>
      <c r="R106" s="24" t="s">
        <v>144</v>
      </c>
      <c r="S106" s="24" t="s">
        <v>145</v>
      </c>
      <c r="T106" s="2">
        <v>72</v>
      </c>
      <c r="U106" s="24" t="s">
        <v>92</v>
      </c>
      <c r="V106" s="2">
        <v>1</v>
      </c>
      <c r="W106" s="24" t="s">
        <v>320</v>
      </c>
      <c r="X106" s="24" t="s">
        <v>321</v>
      </c>
      <c r="Y106" s="24" t="s">
        <v>322</v>
      </c>
      <c r="Z106" s="24"/>
      <c r="AA106" s="24"/>
      <c r="AB106" s="62" t="s">
        <v>1567</v>
      </c>
      <c r="AC106" s="62" t="s">
        <v>1568</v>
      </c>
      <c r="AD106" s="24"/>
      <c r="AE106" s="24"/>
      <c r="AF106" s="75"/>
      <c r="AG106" s="24"/>
      <c r="AH106" s="24"/>
      <c r="AI106" s="24"/>
      <c r="AJ106" s="24"/>
      <c r="AK106" s="24"/>
      <c r="AL106" s="24"/>
      <c r="AM106" s="24"/>
      <c r="AN106" s="24"/>
      <c r="AO106" s="24"/>
      <c r="AP106" s="24"/>
      <c r="AQ106" s="24"/>
      <c r="AR106" s="120" t="s">
        <v>1497</v>
      </c>
      <c r="AS106" s="67"/>
      <c r="AT106" s="67"/>
      <c r="AU106" s="121" t="s">
        <v>1569</v>
      </c>
      <c r="AV106" s="107" t="s">
        <v>1570</v>
      </c>
    </row>
    <row r="107" spans="1:48" ht="65" hidden="1" customHeight="1" x14ac:dyDescent="0.2">
      <c r="A107" s="24" t="s">
        <v>109</v>
      </c>
      <c r="B107" s="69" t="s">
        <v>460</v>
      </c>
      <c r="C107" s="24" t="s">
        <v>1571</v>
      </c>
      <c r="D107" s="24" t="s">
        <v>1429</v>
      </c>
      <c r="E107" s="2">
        <v>0</v>
      </c>
      <c r="F107" s="24" t="s">
        <v>21</v>
      </c>
      <c r="G107" s="24" t="s">
        <v>26</v>
      </c>
      <c r="H107" s="2">
        <v>1</v>
      </c>
      <c r="I107" s="2">
        <v>73555</v>
      </c>
      <c r="J107" s="2" t="str">
        <f>+VLOOKUP(I107,'[2]Tabla Municipios'!$C$2:$D$1152,2,FALSE)</f>
        <v>PLANADAS</v>
      </c>
      <c r="K107" s="2"/>
      <c r="L107" s="2"/>
      <c r="M107" s="2"/>
      <c r="N107" s="2"/>
      <c r="O107" s="24">
        <v>4</v>
      </c>
      <c r="P107" s="24" t="s">
        <v>1572</v>
      </c>
      <c r="Q107" s="24">
        <v>1</v>
      </c>
      <c r="R107" s="24" t="s">
        <v>1573</v>
      </c>
      <c r="S107" s="24" t="s">
        <v>145</v>
      </c>
      <c r="T107" s="2">
        <v>79</v>
      </c>
      <c r="U107" s="24" t="s">
        <v>92</v>
      </c>
      <c r="V107" s="2">
        <v>1</v>
      </c>
      <c r="W107" s="24" t="s">
        <v>181</v>
      </c>
      <c r="X107" s="24" t="s">
        <v>115</v>
      </c>
      <c r="Y107" s="24" t="s">
        <v>181</v>
      </c>
      <c r="Z107" s="24" t="s">
        <v>115</v>
      </c>
      <c r="AA107" s="24" t="s">
        <v>181</v>
      </c>
      <c r="AB107" s="24" t="s">
        <v>1574</v>
      </c>
      <c r="AC107" s="24" t="s">
        <v>1575</v>
      </c>
      <c r="AD107" s="141"/>
      <c r="AE107" s="141"/>
      <c r="AF107" s="75"/>
      <c r="AG107" s="141"/>
      <c r="AH107" s="141"/>
      <c r="AI107" s="141"/>
      <c r="AJ107" s="141"/>
      <c r="AK107" s="141"/>
      <c r="AL107" s="141"/>
      <c r="AM107" s="141"/>
      <c r="AN107" s="141"/>
      <c r="AO107" s="141"/>
      <c r="AP107" s="141"/>
      <c r="AQ107" s="141"/>
      <c r="AR107" s="120" t="s">
        <v>1497</v>
      </c>
      <c r="AS107" s="67"/>
      <c r="AT107" s="67"/>
      <c r="AU107" s="142" t="s">
        <v>1576</v>
      </c>
      <c r="AV107" s="101" t="s">
        <v>1577</v>
      </c>
    </row>
    <row r="108" spans="1:48" ht="65" hidden="1" customHeight="1" x14ac:dyDescent="0.2">
      <c r="A108" s="74" t="s">
        <v>85</v>
      </c>
      <c r="B108" s="69" t="s">
        <v>676</v>
      </c>
      <c r="C108" s="65" t="s">
        <v>1578</v>
      </c>
      <c r="D108" s="65" t="s">
        <v>1429</v>
      </c>
      <c r="E108" s="73"/>
      <c r="F108" s="74" t="s">
        <v>21</v>
      </c>
      <c r="G108" s="74" t="s">
        <v>26</v>
      </c>
      <c r="H108" s="74">
        <v>1</v>
      </c>
      <c r="I108" s="73">
        <v>73168</v>
      </c>
      <c r="J108" s="73" t="s">
        <v>3885</v>
      </c>
      <c r="K108" s="73"/>
      <c r="L108" s="73"/>
      <c r="M108" s="73"/>
      <c r="N108" s="73"/>
      <c r="O108" s="74" t="s">
        <v>1579</v>
      </c>
      <c r="P108" s="82" t="s">
        <v>1580</v>
      </c>
      <c r="Q108" s="74" t="s">
        <v>679</v>
      </c>
      <c r="R108" s="74" t="s">
        <v>144</v>
      </c>
      <c r="S108" s="74" t="s">
        <v>145</v>
      </c>
      <c r="T108" s="74">
        <v>72</v>
      </c>
      <c r="U108" s="73"/>
      <c r="V108" s="74">
        <v>0</v>
      </c>
      <c r="W108" s="74"/>
      <c r="X108" s="74"/>
      <c r="Y108" s="74"/>
      <c r="Z108" s="74"/>
      <c r="AA108" s="74"/>
      <c r="AB108" s="69" t="s">
        <v>1581</v>
      </c>
      <c r="AC108" s="69" t="s">
        <v>1582</v>
      </c>
      <c r="AD108" s="94"/>
      <c r="AE108" s="94"/>
      <c r="AF108" s="73"/>
      <c r="AG108" s="94"/>
      <c r="AH108" s="94"/>
      <c r="AI108" s="94"/>
      <c r="AJ108" s="94"/>
      <c r="AK108" s="94"/>
      <c r="AL108" s="94"/>
      <c r="AM108" s="94"/>
      <c r="AN108" s="94"/>
      <c r="AO108" s="94"/>
      <c r="AP108" s="94"/>
      <c r="AQ108" s="92"/>
      <c r="AR108" s="94"/>
      <c r="AS108" s="93"/>
      <c r="AT108" s="92"/>
      <c r="AU108" s="95"/>
      <c r="AV108" s="69" t="s">
        <v>1583</v>
      </c>
    </row>
    <row r="109" spans="1:48" ht="65" hidden="1" customHeight="1" x14ac:dyDescent="0.2">
      <c r="A109" s="74" t="s">
        <v>85</v>
      </c>
      <c r="B109" s="69" t="s">
        <v>676</v>
      </c>
      <c r="C109" s="65" t="s">
        <v>1584</v>
      </c>
      <c r="D109" s="65" t="s">
        <v>1429</v>
      </c>
      <c r="E109" s="73"/>
      <c r="F109" s="74" t="s">
        <v>21</v>
      </c>
      <c r="G109" s="74" t="s">
        <v>26</v>
      </c>
      <c r="H109" s="74">
        <v>1</v>
      </c>
      <c r="I109" s="73">
        <v>73168</v>
      </c>
      <c r="J109" s="73" t="s">
        <v>3885</v>
      </c>
      <c r="K109" s="73"/>
      <c r="L109" s="73"/>
      <c r="M109" s="73"/>
      <c r="N109" s="73"/>
      <c r="O109" s="74" t="s">
        <v>1585</v>
      </c>
      <c r="P109" s="82" t="s">
        <v>1586</v>
      </c>
      <c r="Q109" s="74" t="s">
        <v>679</v>
      </c>
      <c r="R109" s="74" t="s">
        <v>90</v>
      </c>
      <c r="S109" s="74" t="s">
        <v>112</v>
      </c>
      <c r="T109" s="74">
        <v>72</v>
      </c>
      <c r="U109" s="73"/>
      <c r="V109" s="74">
        <v>0</v>
      </c>
      <c r="W109" s="74"/>
      <c r="X109" s="74"/>
      <c r="Y109" s="74"/>
      <c r="Z109" s="74"/>
      <c r="AA109" s="74"/>
      <c r="AB109" s="69" t="s">
        <v>1587</v>
      </c>
      <c r="AC109" s="74">
        <v>3227348126</v>
      </c>
      <c r="AD109" s="74"/>
      <c r="AE109" s="74"/>
      <c r="AF109" s="73"/>
      <c r="AG109" s="74"/>
      <c r="AH109" s="74"/>
      <c r="AI109" s="74"/>
      <c r="AJ109" s="74"/>
      <c r="AK109" s="74"/>
      <c r="AL109" s="74"/>
      <c r="AM109" s="74"/>
      <c r="AN109" s="74"/>
      <c r="AO109" s="74"/>
      <c r="AP109" s="74"/>
      <c r="AQ109" s="92"/>
      <c r="AR109" s="74"/>
      <c r="AS109" s="93"/>
      <c r="AT109" s="92"/>
      <c r="AU109" s="69" t="s">
        <v>719</v>
      </c>
      <c r="AV109" s="94"/>
    </row>
    <row r="110" spans="1:48" ht="65" customHeight="1" x14ac:dyDescent="0.2">
      <c r="A110" s="74" t="s">
        <v>85</v>
      </c>
      <c r="B110" s="69" t="s">
        <v>676</v>
      </c>
      <c r="C110" s="65" t="s">
        <v>1588</v>
      </c>
      <c r="D110" s="65" t="s">
        <v>1429</v>
      </c>
      <c r="E110" s="73"/>
      <c r="F110" s="74" t="s">
        <v>21</v>
      </c>
      <c r="G110" s="74" t="s">
        <v>26</v>
      </c>
      <c r="H110" s="74">
        <v>3</v>
      </c>
      <c r="I110" s="73">
        <v>73067</v>
      </c>
      <c r="J110" s="73" t="s">
        <v>3884</v>
      </c>
      <c r="K110" s="73">
        <v>73555</v>
      </c>
      <c r="L110" s="73" t="s">
        <v>3892</v>
      </c>
      <c r="M110" s="73">
        <v>73616</v>
      </c>
      <c r="N110" s="73" t="s">
        <v>3894</v>
      </c>
      <c r="O110" s="74" t="s">
        <v>1589</v>
      </c>
      <c r="P110" s="82" t="s">
        <v>1590</v>
      </c>
      <c r="Q110" s="74" t="s">
        <v>679</v>
      </c>
      <c r="R110" s="74" t="s">
        <v>90</v>
      </c>
      <c r="S110" s="74" t="s">
        <v>112</v>
      </c>
      <c r="T110" s="74">
        <v>182</v>
      </c>
      <c r="U110" s="73"/>
      <c r="V110" s="74">
        <v>0</v>
      </c>
      <c r="W110" s="74"/>
      <c r="X110" s="74"/>
      <c r="Y110" s="74"/>
      <c r="Z110" s="74"/>
      <c r="AA110" s="74"/>
      <c r="AB110" s="69" t="s">
        <v>1591</v>
      </c>
      <c r="AC110" s="74" t="s">
        <v>1592</v>
      </c>
      <c r="AD110" s="94"/>
      <c r="AE110" s="94"/>
      <c r="AF110" s="73"/>
      <c r="AG110" s="94"/>
      <c r="AH110" s="94"/>
      <c r="AI110" s="94"/>
      <c r="AJ110" s="94"/>
      <c r="AK110" s="94"/>
      <c r="AL110" s="94"/>
      <c r="AM110" s="94"/>
      <c r="AN110" s="94"/>
      <c r="AO110" s="94"/>
      <c r="AP110" s="94"/>
      <c r="AQ110" s="92"/>
      <c r="AR110" s="94"/>
      <c r="AS110" s="93"/>
      <c r="AT110" s="92"/>
      <c r="AU110" s="94"/>
      <c r="AV110" s="69" t="s">
        <v>1593</v>
      </c>
    </row>
    <row r="111" spans="1:48" ht="65" hidden="1" customHeight="1" x14ac:dyDescent="0.2">
      <c r="A111" s="69" t="s">
        <v>85</v>
      </c>
      <c r="B111" s="69" t="s">
        <v>460</v>
      </c>
      <c r="C111" s="24" t="s">
        <v>1594</v>
      </c>
      <c r="D111" s="24" t="s">
        <v>1429</v>
      </c>
      <c r="E111" s="6">
        <v>1</v>
      </c>
      <c r="F111" s="69" t="s">
        <v>27</v>
      </c>
      <c r="G111" s="69" t="s">
        <v>28</v>
      </c>
      <c r="H111" s="6">
        <v>1</v>
      </c>
      <c r="I111" s="6">
        <v>70418</v>
      </c>
      <c r="J111" s="1" t="str">
        <f>+VLOOKUP(I111,'[2]Tabla Municipios'!$C$2:$D$1152,2,FALSE)</f>
        <v>LOS PALMITOS</v>
      </c>
      <c r="K111" s="6"/>
      <c r="L111" s="1"/>
      <c r="M111" s="6"/>
      <c r="O111" s="69">
        <v>11</v>
      </c>
      <c r="P111" s="69" t="s">
        <v>1595</v>
      </c>
      <c r="Q111" s="69">
        <v>1</v>
      </c>
      <c r="R111" s="69" t="s">
        <v>1060</v>
      </c>
      <c r="S111" s="69" t="s">
        <v>145</v>
      </c>
      <c r="T111" s="6">
        <v>155</v>
      </c>
      <c r="U111" s="69" t="s">
        <v>92</v>
      </c>
      <c r="V111" s="6">
        <v>1</v>
      </c>
      <c r="W111" s="69" t="s">
        <v>540</v>
      </c>
      <c r="X111" s="69" t="s">
        <v>541</v>
      </c>
      <c r="Y111" s="69" t="s">
        <v>542</v>
      </c>
      <c r="Z111" s="36"/>
      <c r="AA111" s="36"/>
      <c r="AB111" s="103" t="s">
        <v>1596</v>
      </c>
      <c r="AC111" s="103" t="s">
        <v>1597</v>
      </c>
      <c r="AD111" s="75"/>
      <c r="AE111" s="75"/>
      <c r="AF111" s="75"/>
      <c r="AG111" s="75"/>
      <c r="AH111" s="75"/>
      <c r="AI111" s="75"/>
      <c r="AJ111" s="75"/>
      <c r="AK111" s="75"/>
      <c r="AL111" s="75"/>
      <c r="AM111" s="75"/>
      <c r="AN111" s="75"/>
      <c r="AO111" s="75"/>
      <c r="AP111" s="75"/>
      <c r="AQ111" s="75"/>
      <c r="AR111" s="100" t="s">
        <v>1497</v>
      </c>
      <c r="AS111" s="69"/>
      <c r="AT111" s="69"/>
      <c r="AU111" s="86" t="s">
        <v>1598</v>
      </c>
      <c r="AV111" s="75"/>
    </row>
    <row r="112" spans="1:48" ht="65" hidden="1" customHeight="1" x14ac:dyDescent="0.2">
      <c r="A112" s="69" t="s">
        <v>194</v>
      </c>
      <c r="B112" s="69" t="s">
        <v>460</v>
      </c>
      <c r="C112" s="24" t="s">
        <v>1599</v>
      </c>
      <c r="D112" s="24" t="s">
        <v>1429</v>
      </c>
      <c r="E112" s="6">
        <v>1</v>
      </c>
      <c r="F112" s="69" t="s">
        <v>27</v>
      </c>
      <c r="G112" s="69" t="s">
        <v>28</v>
      </c>
      <c r="H112" s="6">
        <v>1</v>
      </c>
      <c r="I112" s="6">
        <v>70523</v>
      </c>
      <c r="J112" s="1" t="str">
        <f>+VLOOKUP(I112,'[2]Tabla Municipios'!$C$2:$D$1152,2,FALSE)</f>
        <v>PALMITO</v>
      </c>
      <c r="K112" s="6"/>
      <c r="L112" s="1"/>
      <c r="M112" s="6"/>
      <c r="N112" s="1"/>
      <c r="O112" s="69" t="s">
        <v>1600</v>
      </c>
      <c r="P112" s="69" t="s">
        <v>1601</v>
      </c>
      <c r="Q112" s="69">
        <v>2</v>
      </c>
      <c r="R112" s="69" t="s">
        <v>144</v>
      </c>
      <c r="S112" s="69" t="s">
        <v>1602</v>
      </c>
      <c r="T112" s="6">
        <v>67</v>
      </c>
      <c r="U112" s="69" t="s">
        <v>370</v>
      </c>
      <c r="V112" s="6">
        <v>1</v>
      </c>
      <c r="W112" s="69" t="s">
        <v>540</v>
      </c>
      <c r="X112" s="69" t="s">
        <v>1603</v>
      </c>
      <c r="Y112" s="69">
        <v>3134669980</v>
      </c>
      <c r="Z112" s="69" t="s">
        <v>1604</v>
      </c>
      <c r="AA112" s="69">
        <v>3004946013</v>
      </c>
      <c r="AB112" s="69" t="s">
        <v>1605</v>
      </c>
      <c r="AC112" s="69" t="s">
        <v>1606</v>
      </c>
      <c r="AD112" s="69"/>
      <c r="AE112" s="69"/>
      <c r="AF112" s="75"/>
      <c r="AG112" s="69"/>
      <c r="AH112" s="69"/>
      <c r="AI112" s="69"/>
      <c r="AJ112" s="69"/>
      <c r="AK112" s="69"/>
      <c r="AL112" s="69"/>
      <c r="AM112" s="69"/>
      <c r="AN112" s="69"/>
      <c r="AO112" s="69"/>
      <c r="AP112" s="69"/>
      <c r="AQ112" s="39" t="s">
        <v>1607</v>
      </c>
      <c r="AR112" s="100" t="s">
        <v>1497</v>
      </c>
      <c r="AS112" s="69"/>
      <c r="AT112" s="69"/>
      <c r="AU112" s="86" t="s">
        <v>1608</v>
      </c>
      <c r="AV112" s="69"/>
    </row>
    <row r="113" spans="1:48" ht="65" hidden="1" customHeight="1" x14ac:dyDescent="0.2">
      <c r="A113" s="69" t="s">
        <v>85</v>
      </c>
      <c r="B113" s="69" t="s">
        <v>460</v>
      </c>
      <c r="C113" s="24" t="s">
        <v>1609</v>
      </c>
      <c r="D113" s="24" t="s">
        <v>1429</v>
      </c>
      <c r="E113" s="6">
        <v>1</v>
      </c>
      <c r="F113" s="69" t="s">
        <v>27</v>
      </c>
      <c r="G113" s="69" t="s">
        <v>28</v>
      </c>
      <c r="H113" s="6">
        <v>2</v>
      </c>
      <c r="I113" s="6">
        <v>13654</v>
      </c>
      <c r="J113" s="1" t="str">
        <f>+VLOOKUP(I113,'[2]Tabla Municipios'!$C$2:$D$1152,2,FALSE)</f>
        <v>SAN JACINTO</v>
      </c>
      <c r="K113" s="6">
        <v>13657</v>
      </c>
      <c r="L113" s="1" t="str">
        <f>+VLOOKUP(K113,'[2]Tabla Municipios'!$C$2:$D$1152,2,FALSE)</f>
        <v>SAN JUAN NEPOMUCENO</v>
      </c>
      <c r="M113" s="6"/>
      <c r="N113" s="1"/>
      <c r="O113" s="69">
        <v>9</v>
      </c>
      <c r="P113" s="69" t="s">
        <v>1610</v>
      </c>
      <c r="Q113" s="69">
        <v>1</v>
      </c>
      <c r="R113" s="69" t="s">
        <v>1060</v>
      </c>
      <c r="S113" s="69" t="s">
        <v>145</v>
      </c>
      <c r="T113" s="6">
        <v>68</v>
      </c>
      <c r="U113" s="69" t="s">
        <v>92</v>
      </c>
      <c r="V113" s="6">
        <v>1</v>
      </c>
      <c r="W113" s="69" t="s">
        <v>540</v>
      </c>
      <c r="X113" s="69" t="s">
        <v>541</v>
      </c>
      <c r="Y113" s="69" t="s">
        <v>542</v>
      </c>
      <c r="Z113" s="36"/>
      <c r="AA113" s="36"/>
      <c r="AB113" s="103" t="s">
        <v>1611</v>
      </c>
      <c r="AC113" s="103" t="s">
        <v>1612</v>
      </c>
      <c r="AD113" s="75"/>
      <c r="AE113" s="75"/>
      <c r="AF113" s="75"/>
      <c r="AG113" s="75"/>
      <c r="AH113" s="75"/>
      <c r="AI113" s="75"/>
      <c r="AJ113" s="75"/>
      <c r="AK113" s="75"/>
      <c r="AL113" s="75"/>
      <c r="AM113" s="75"/>
      <c r="AN113" s="75"/>
      <c r="AO113" s="75"/>
      <c r="AP113" s="75"/>
      <c r="AQ113" s="75"/>
      <c r="AR113" s="100" t="s">
        <v>1497</v>
      </c>
      <c r="AS113" s="69"/>
      <c r="AT113" s="69"/>
      <c r="AU113" s="106" t="s">
        <v>1613</v>
      </c>
      <c r="AV113" s="107" t="s">
        <v>1614</v>
      </c>
    </row>
    <row r="114" spans="1:48" ht="65" hidden="1" customHeight="1" x14ac:dyDescent="0.2">
      <c r="A114" s="69" t="s">
        <v>85</v>
      </c>
      <c r="B114" s="69" t="s">
        <v>460</v>
      </c>
      <c r="C114" s="24" t="s">
        <v>1615</v>
      </c>
      <c r="D114" s="24" t="s">
        <v>1429</v>
      </c>
      <c r="E114" s="6">
        <v>1</v>
      </c>
      <c r="F114" s="69" t="s">
        <v>27</v>
      </c>
      <c r="G114" s="69" t="s">
        <v>28</v>
      </c>
      <c r="H114" s="6">
        <v>1</v>
      </c>
      <c r="I114" s="6">
        <v>70713</v>
      </c>
      <c r="J114" s="1" t="str">
        <f>+VLOOKUP(I114,'[2]Tabla Municipios'!$C$2:$D$1152,2,FALSE)</f>
        <v>SAN ONOFRE</v>
      </c>
      <c r="K114" s="6"/>
      <c r="L114" s="1"/>
      <c r="M114" s="6"/>
      <c r="N114" s="1"/>
      <c r="O114" s="69">
        <v>5</v>
      </c>
      <c r="P114" s="69" t="s">
        <v>1616</v>
      </c>
      <c r="Q114" s="69">
        <v>2</v>
      </c>
      <c r="R114" s="69" t="s">
        <v>90</v>
      </c>
      <c r="S114" s="69" t="s">
        <v>112</v>
      </c>
      <c r="T114" s="6">
        <v>95</v>
      </c>
      <c r="U114" s="69" t="s">
        <v>503</v>
      </c>
      <c r="V114" s="6">
        <v>1</v>
      </c>
      <c r="W114" s="69" t="s">
        <v>807</v>
      </c>
      <c r="X114" s="69" t="s">
        <v>808</v>
      </c>
      <c r="Y114" s="69" t="s">
        <v>809</v>
      </c>
      <c r="Z114" s="36"/>
      <c r="AA114" s="36"/>
      <c r="AB114" s="103" t="s">
        <v>1617</v>
      </c>
      <c r="AC114" s="103" t="s">
        <v>1618</v>
      </c>
      <c r="AD114" s="97" t="s">
        <v>1619</v>
      </c>
      <c r="AE114" s="97" t="s">
        <v>1620</v>
      </c>
      <c r="AF114" s="75"/>
      <c r="AG114" s="75"/>
      <c r="AH114" s="75"/>
      <c r="AI114" s="75"/>
      <c r="AJ114" s="75"/>
      <c r="AK114" s="75"/>
      <c r="AL114" s="75"/>
      <c r="AM114" s="75"/>
      <c r="AN114" s="75"/>
      <c r="AO114" s="75"/>
      <c r="AP114" s="75"/>
      <c r="AQ114" s="75"/>
      <c r="AR114" s="100" t="s">
        <v>1497</v>
      </c>
      <c r="AS114" s="69"/>
      <c r="AT114" s="69"/>
      <c r="AU114" s="113" t="s">
        <v>1621</v>
      </c>
      <c r="AV114" s="107" t="s">
        <v>1622</v>
      </c>
    </row>
    <row r="115" spans="1:48" ht="65" hidden="1" customHeight="1" x14ac:dyDescent="0.2">
      <c r="A115" s="69" t="s">
        <v>85</v>
      </c>
      <c r="B115" s="69" t="s">
        <v>460</v>
      </c>
      <c r="C115" s="24" t="s">
        <v>1623</v>
      </c>
      <c r="D115" s="24" t="s">
        <v>1429</v>
      </c>
      <c r="E115" s="6">
        <v>1</v>
      </c>
      <c r="F115" s="69" t="s">
        <v>27</v>
      </c>
      <c r="G115" s="69" t="s">
        <v>29</v>
      </c>
      <c r="H115" s="6">
        <v>1</v>
      </c>
      <c r="I115" s="6">
        <v>20013</v>
      </c>
      <c r="J115" s="1" t="str">
        <f>+VLOOKUP(I115,'[2]Tabla Municipios'!$C$2:$D$1152,2,FALSE)</f>
        <v>AGUSTÍN CODAZZI</v>
      </c>
      <c r="K115" s="6"/>
      <c r="L115" s="1"/>
      <c r="M115" s="6"/>
      <c r="N115" s="1"/>
      <c r="O115" s="69">
        <v>0</v>
      </c>
      <c r="P115" s="69" t="s">
        <v>1624</v>
      </c>
      <c r="Q115" s="69" t="s">
        <v>538</v>
      </c>
      <c r="R115" s="69" t="s">
        <v>793</v>
      </c>
      <c r="S115" s="69" t="s">
        <v>1600</v>
      </c>
      <c r="T115" s="6">
        <v>1110</v>
      </c>
      <c r="U115" s="69" t="s">
        <v>370</v>
      </c>
      <c r="V115" s="6">
        <v>1</v>
      </c>
      <c r="W115" s="69" t="s">
        <v>776</v>
      </c>
      <c r="X115" s="69" t="s">
        <v>777</v>
      </c>
      <c r="Y115" s="69" t="s">
        <v>778</v>
      </c>
      <c r="Z115" s="36"/>
      <c r="AA115" s="36"/>
      <c r="AB115" s="103" t="s">
        <v>1625</v>
      </c>
      <c r="AC115" s="103" t="s">
        <v>1626</v>
      </c>
      <c r="AD115" s="75"/>
      <c r="AE115" s="75"/>
      <c r="AF115" s="75"/>
      <c r="AG115" s="75"/>
      <c r="AH115" s="75"/>
      <c r="AI115" s="75"/>
      <c r="AJ115" s="75"/>
      <c r="AK115" s="75"/>
      <c r="AL115" s="75"/>
      <c r="AM115" s="75"/>
      <c r="AN115" s="75"/>
      <c r="AO115" s="75"/>
      <c r="AP115" s="75"/>
      <c r="AQ115" s="75"/>
      <c r="AR115" s="100" t="s">
        <v>1497</v>
      </c>
      <c r="AS115" s="69"/>
      <c r="AT115" s="69"/>
      <c r="AU115" s="114" t="s">
        <v>1627</v>
      </c>
      <c r="AV115" s="75"/>
    </row>
    <row r="116" spans="1:48" ht="65" hidden="1" customHeight="1" x14ac:dyDescent="0.2">
      <c r="A116" s="69" t="s">
        <v>109</v>
      </c>
      <c r="B116" s="69" t="s">
        <v>460</v>
      </c>
      <c r="C116" s="24" t="s">
        <v>1628</v>
      </c>
      <c r="D116" s="24" t="s">
        <v>1429</v>
      </c>
      <c r="E116" s="6">
        <v>0</v>
      </c>
      <c r="F116" s="69" t="s">
        <v>27</v>
      </c>
      <c r="G116" s="69" t="s">
        <v>29</v>
      </c>
      <c r="H116" s="6">
        <v>1</v>
      </c>
      <c r="I116" s="6">
        <v>47288</v>
      </c>
      <c r="J116" s="1" t="str">
        <f>+VLOOKUP(I116,'[2]Tabla Municipios'!$C$2:$D$1152,2,FALSE)</f>
        <v>FUNDACION</v>
      </c>
      <c r="K116" s="6"/>
      <c r="L116" s="1"/>
      <c r="M116" s="6"/>
      <c r="N116" s="1"/>
      <c r="O116" s="69">
        <v>1</v>
      </c>
      <c r="P116" s="69" t="s">
        <v>1629</v>
      </c>
      <c r="Q116" s="69">
        <v>2</v>
      </c>
      <c r="R116" s="69" t="s">
        <v>90</v>
      </c>
      <c r="S116" s="69" t="s">
        <v>91</v>
      </c>
      <c r="T116" s="6">
        <v>70</v>
      </c>
      <c r="U116" s="69" t="s">
        <v>92</v>
      </c>
      <c r="V116" s="6">
        <v>1</v>
      </c>
      <c r="W116" s="69" t="s">
        <v>181</v>
      </c>
      <c r="X116" s="69" t="s">
        <v>115</v>
      </c>
      <c r="Y116" s="69" t="s">
        <v>181</v>
      </c>
      <c r="Z116" s="69" t="s">
        <v>115</v>
      </c>
      <c r="AA116" s="69" t="s">
        <v>181</v>
      </c>
      <c r="AB116" s="69" t="s">
        <v>1630</v>
      </c>
      <c r="AC116" s="69" t="s">
        <v>1631</v>
      </c>
      <c r="AD116" s="69"/>
      <c r="AE116" s="69"/>
      <c r="AF116" s="75"/>
      <c r="AG116" s="69"/>
      <c r="AH116" s="69"/>
      <c r="AI116" s="69"/>
      <c r="AJ116" s="69"/>
      <c r="AK116" s="69"/>
      <c r="AL116" s="69"/>
      <c r="AM116" s="69"/>
      <c r="AN116" s="69"/>
      <c r="AO116" s="69"/>
      <c r="AP116" s="69"/>
      <c r="AQ116" s="69"/>
      <c r="AR116" s="100" t="s">
        <v>1497</v>
      </c>
      <c r="AS116" s="69"/>
      <c r="AT116" s="69"/>
      <c r="AU116" s="86" t="s">
        <v>1632</v>
      </c>
      <c r="AV116" s="107" t="s">
        <v>1633</v>
      </c>
    </row>
    <row r="117" spans="1:48" ht="65" hidden="1" customHeight="1" x14ac:dyDescent="0.2">
      <c r="A117" s="75" t="s">
        <v>109</v>
      </c>
      <c r="B117" s="69" t="s">
        <v>676</v>
      </c>
      <c r="C117" s="67" t="s">
        <v>1634</v>
      </c>
      <c r="D117" s="67" t="s">
        <v>1429</v>
      </c>
      <c r="E117" s="73"/>
      <c r="F117" s="75" t="s">
        <v>27</v>
      </c>
      <c r="G117" s="75" t="s">
        <v>29</v>
      </c>
      <c r="H117" s="75">
        <v>1</v>
      </c>
      <c r="I117" s="73"/>
      <c r="J117" s="73"/>
      <c r="K117" s="73"/>
      <c r="L117" s="73"/>
      <c r="M117" s="73"/>
      <c r="N117" s="73"/>
      <c r="O117" s="75" t="s">
        <v>694</v>
      </c>
      <c r="P117" s="86" t="s">
        <v>1635</v>
      </c>
      <c r="Q117" s="75" t="s">
        <v>679</v>
      </c>
      <c r="R117" s="75" t="s">
        <v>144</v>
      </c>
      <c r="S117" s="75" t="s">
        <v>991</v>
      </c>
      <c r="T117" s="75">
        <v>67</v>
      </c>
      <c r="U117" s="73"/>
      <c r="V117" s="75">
        <v>0</v>
      </c>
      <c r="W117" s="69" t="s">
        <v>115</v>
      </c>
      <c r="X117" s="69" t="s">
        <v>115</v>
      </c>
      <c r="Y117" s="69" t="s">
        <v>115</v>
      </c>
      <c r="Z117" s="69" t="s">
        <v>115</v>
      </c>
      <c r="AA117" s="69" t="s">
        <v>115</v>
      </c>
      <c r="AB117" s="69" t="s">
        <v>1636</v>
      </c>
      <c r="AC117" s="69" t="s">
        <v>1637</v>
      </c>
      <c r="AD117" s="69"/>
      <c r="AE117" s="69"/>
      <c r="AF117" s="73"/>
      <c r="AG117" s="69"/>
      <c r="AH117" s="69"/>
      <c r="AI117" s="69"/>
      <c r="AJ117" s="69"/>
      <c r="AK117" s="69"/>
      <c r="AL117" s="69"/>
      <c r="AM117" s="69"/>
      <c r="AN117" s="69"/>
      <c r="AO117" s="69"/>
      <c r="AP117" s="69"/>
      <c r="AQ117" s="92"/>
      <c r="AR117" s="69"/>
      <c r="AS117" s="93"/>
      <c r="AT117" s="92"/>
      <c r="AU117" s="69" t="s">
        <v>1638</v>
      </c>
      <c r="AV117" s="69"/>
    </row>
    <row r="118" spans="1:48" ht="65" hidden="1" customHeight="1" x14ac:dyDescent="0.2">
      <c r="A118" s="69" t="s">
        <v>85</v>
      </c>
      <c r="B118" s="69" t="s">
        <v>460</v>
      </c>
      <c r="C118" s="24" t="s">
        <v>1639</v>
      </c>
      <c r="D118" s="24" t="s">
        <v>1429</v>
      </c>
      <c r="E118" s="6">
        <v>1</v>
      </c>
      <c r="F118" s="69" t="s">
        <v>27</v>
      </c>
      <c r="G118" s="69" t="s">
        <v>30</v>
      </c>
      <c r="H118" s="6">
        <v>1</v>
      </c>
      <c r="I118" s="6">
        <v>23466</v>
      </c>
      <c r="J118" s="1" t="str">
        <f>+VLOOKUP(I118,'[2]Tabla Municipios'!$C$2:$D$1152,2,FALSE)</f>
        <v>MONTELÍBANO</v>
      </c>
      <c r="K118" s="6"/>
      <c r="L118" s="1"/>
      <c r="M118" s="6"/>
      <c r="N118" s="1"/>
      <c r="O118" s="69">
        <v>1</v>
      </c>
      <c r="P118" s="69" t="s">
        <v>1640</v>
      </c>
      <c r="Q118" s="69">
        <v>2</v>
      </c>
      <c r="R118" s="69" t="s">
        <v>90</v>
      </c>
      <c r="S118" s="69" t="s">
        <v>112</v>
      </c>
      <c r="T118" s="6">
        <v>250</v>
      </c>
      <c r="U118" s="69" t="s">
        <v>92</v>
      </c>
      <c r="V118" s="6">
        <v>1</v>
      </c>
      <c r="W118" s="69" t="s">
        <v>807</v>
      </c>
      <c r="X118" s="69" t="s">
        <v>808</v>
      </c>
      <c r="Y118" s="69" t="s">
        <v>809</v>
      </c>
      <c r="Z118" s="36"/>
      <c r="AA118" s="36"/>
      <c r="AB118" s="103" t="s">
        <v>1641</v>
      </c>
      <c r="AC118" s="103" t="s">
        <v>1642</v>
      </c>
      <c r="AD118" s="97" t="s">
        <v>1643</v>
      </c>
      <c r="AE118" s="97" t="s">
        <v>1644</v>
      </c>
      <c r="AF118" s="75"/>
      <c r="AG118" s="97" t="s">
        <v>1645</v>
      </c>
      <c r="AH118" s="97" t="s">
        <v>567</v>
      </c>
      <c r="AI118" s="97" t="s">
        <v>1646</v>
      </c>
      <c r="AJ118" s="97" t="s">
        <v>1647</v>
      </c>
      <c r="AK118" s="97" t="s">
        <v>1646</v>
      </c>
      <c r="AL118" s="97" t="s">
        <v>1648</v>
      </c>
      <c r="AM118" s="97" t="s">
        <v>1649</v>
      </c>
      <c r="AN118" s="97">
        <v>5</v>
      </c>
      <c r="AO118" s="97">
        <v>5</v>
      </c>
      <c r="AP118" s="97">
        <v>5</v>
      </c>
      <c r="AQ118" s="97"/>
      <c r="AR118" s="116" t="s">
        <v>1300</v>
      </c>
      <c r="AS118" s="69"/>
      <c r="AT118" s="69"/>
      <c r="AU118" s="97" t="s">
        <v>481</v>
      </c>
      <c r="AV118" s="97" t="s">
        <v>1650</v>
      </c>
    </row>
    <row r="119" spans="1:48" ht="65" hidden="1" customHeight="1" x14ac:dyDescent="0.2">
      <c r="A119" s="69" t="s">
        <v>109</v>
      </c>
      <c r="B119" s="69" t="s">
        <v>460</v>
      </c>
      <c r="C119" s="24" t="s">
        <v>1651</v>
      </c>
      <c r="D119" s="24" t="s">
        <v>1429</v>
      </c>
      <c r="E119" s="5">
        <v>0</v>
      </c>
      <c r="F119" s="69" t="s">
        <v>27</v>
      </c>
      <c r="G119" s="39" t="s">
        <v>30</v>
      </c>
      <c r="H119" s="5">
        <v>1</v>
      </c>
      <c r="I119" s="5">
        <v>23580</v>
      </c>
      <c r="J119" s="1" t="str">
        <f>+VLOOKUP(I119,'[2]Tabla Municipios'!$C$2:$D$1152,2,FALSE)</f>
        <v>PUERTO LIBERTADOR</v>
      </c>
      <c r="K119" s="5"/>
      <c r="L119" s="1"/>
      <c r="M119" s="5"/>
      <c r="N119" s="1"/>
      <c r="O119" s="39">
        <v>12</v>
      </c>
      <c r="P119" s="39" t="s">
        <v>1652</v>
      </c>
      <c r="Q119" s="39">
        <v>2</v>
      </c>
      <c r="R119" s="39" t="s">
        <v>144</v>
      </c>
      <c r="S119" s="39" t="s">
        <v>404</v>
      </c>
      <c r="T119" s="5">
        <v>104</v>
      </c>
      <c r="U119" s="39" t="s">
        <v>92</v>
      </c>
      <c r="V119" s="5">
        <v>1</v>
      </c>
      <c r="W119" s="39" t="s">
        <v>181</v>
      </c>
      <c r="X119" s="39" t="s">
        <v>115</v>
      </c>
      <c r="Y119" s="39" t="s">
        <v>181</v>
      </c>
      <c r="Z119" s="39" t="s">
        <v>115</v>
      </c>
      <c r="AA119" s="39" t="s">
        <v>181</v>
      </c>
      <c r="AB119" s="39" t="s">
        <v>1653</v>
      </c>
      <c r="AC119" s="39" t="s">
        <v>1654</v>
      </c>
      <c r="AD119" s="124" t="s">
        <v>888</v>
      </c>
      <c r="AE119" s="124" t="s">
        <v>889</v>
      </c>
      <c r="AF119" s="75"/>
      <c r="AG119" s="124" t="s">
        <v>1655</v>
      </c>
      <c r="AH119" s="124" t="s">
        <v>1656</v>
      </c>
      <c r="AI119" s="124" t="s">
        <v>1657</v>
      </c>
      <c r="AJ119" s="124" t="s">
        <v>1658</v>
      </c>
      <c r="AK119" s="124" t="s">
        <v>1659</v>
      </c>
      <c r="AL119" s="124" t="s">
        <v>1660</v>
      </c>
      <c r="AM119" s="125" t="s">
        <v>1661</v>
      </c>
      <c r="AN119" s="124">
        <v>5</v>
      </c>
      <c r="AO119" s="124">
        <v>5</v>
      </c>
      <c r="AP119" s="124">
        <v>5</v>
      </c>
      <c r="AQ119" s="124" t="s">
        <v>1662</v>
      </c>
      <c r="AR119" s="98" t="s">
        <v>1429</v>
      </c>
      <c r="AS119" s="69"/>
      <c r="AT119" s="69"/>
      <c r="AU119" s="124" t="s">
        <v>481</v>
      </c>
      <c r="AV119" s="124" t="s">
        <v>1663</v>
      </c>
    </row>
    <row r="120" spans="1:48" ht="65" hidden="1" customHeight="1" x14ac:dyDescent="0.2">
      <c r="A120" s="69" t="s">
        <v>85</v>
      </c>
      <c r="B120" s="69" t="s">
        <v>460</v>
      </c>
      <c r="C120" s="24" t="s">
        <v>1664</v>
      </c>
      <c r="D120" s="24" t="s">
        <v>1429</v>
      </c>
      <c r="E120" s="6">
        <v>1</v>
      </c>
      <c r="F120" s="69" t="s">
        <v>27</v>
      </c>
      <c r="G120" s="69" t="s">
        <v>30</v>
      </c>
      <c r="H120" s="6">
        <v>1</v>
      </c>
      <c r="I120" s="6">
        <v>23580</v>
      </c>
      <c r="J120" s="1" t="str">
        <f>+VLOOKUP(I120,'[2]Tabla Municipios'!$C$2:$D$1152,2,FALSE)</f>
        <v>PUERTO LIBERTADOR</v>
      </c>
      <c r="K120" s="6"/>
      <c r="L120" s="1"/>
      <c r="M120" s="6"/>
      <c r="N120" s="1"/>
      <c r="O120" s="69">
        <v>1</v>
      </c>
      <c r="P120" s="69" t="s">
        <v>1665</v>
      </c>
      <c r="Q120" s="69">
        <v>2</v>
      </c>
      <c r="R120" s="69" t="s">
        <v>90</v>
      </c>
      <c r="S120" s="69" t="s">
        <v>519</v>
      </c>
      <c r="T120" s="6">
        <v>100</v>
      </c>
      <c r="U120" s="69" t="s">
        <v>370</v>
      </c>
      <c r="V120" s="6">
        <v>1</v>
      </c>
      <c r="W120" s="69" t="s">
        <v>485</v>
      </c>
      <c r="X120" s="69" t="s">
        <v>486</v>
      </c>
      <c r="Y120" s="69" t="s">
        <v>1666</v>
      </c>
      <c r="Z120" s="36"/>
      <c r="AA120" s="36"/>
      <c r="AB120" s="103" t="s">
        <v>1667</v>
      </c>
      <c r="AC120" s="103" t="s">
        <v>1668</v>
      </c>
      <c r="AD120" s="75"/>
      <c r="AE120" s="75"/>
      <c r="AF120" s="75"/>
      <c r="AG120" s="75"/>
      <c r="AH120" s="75"/>
      <c r="AI120" s="75"/>
      <c r="AJ120" s="75"/>
      <c r="AK120" s="75"/>
      <c r="AL120" s="75"/>
      <c r="AM120" s="75"/>
      <c r="AN120" s="75"/>
      <c r="AO120" s="75"/>
      <c r="AP120" s="75"/>
      <c r="AQ120" s="75"/>
      <c r="AR120" s="100" t="s">
        <v>1497</v>
      </c>
      <c r="AS120" s="69"/>
      <c r="AT120" s="69"/>
      <c r="AU120" s="126" t="s">
        <v>1669</v>
      </c>
      <c r="AV120" s="127" t="s">
        <v>1670</v>
      </c>
    </row>
    <row r="121" spans="1:48" ht="65" hidden="1" customHeight="1" x14ac:dyDescent="0.2">
      <c r="A121" s="69" t="s">
        <v>109</v>
      </c>
      <c r="B121" s="69" t="s">
        <v>460</v>
      </c>
      <c r="C121" s="24" t="s">
        <v>1671</v>
      </c>
      <c r="D121" s="24" t="s">
        <v>1429</v>
      </c>
      <c r="E121" s="129">
        <v>0</v>
      </c>
      <c r="F121" s="69" t="s">
        <v>27</v>
      </c>
      <c r="G121" s="128" t="s">
        <v>30</v>
      </c>
      <c r="H121" s="129">
        <v>1</v>
      </c>
      <c r="I121" s="129">
        <v>23682</v>
      </c>
      <c r="J121" s="1" t="s">
        <v>1672</v>
      </c>
      <c r="K121" s="129"/>
      <c r="L121" s="1"/>
      <c r="M121" s="129"/>
      <c r="N121" s="1"/>
      <c r="O121" s="128">
        <v>1</v>
      </c>
      <c r="P121" s="128" t="s">
        <v>1673</v>
      </c>
      <c r="Q121" s="128">
        <v>2</v>
      </c>
      <c r="R121" s="128" t="s">
        <v>90</v>
      </c>
      <c r="S121" s="128" t="s">
        <v>112</v>
      </c>
      <c r="T121" s="129">
        <v>69</v>
      </c>
      <c r="U121" s="128" t="s">
        <v>370</v>
      </c>
      <c r="V121" s="129">
        <v>1</v>
      </c>
      <c r="W121" s="128" t="s">
        <v>181</v>
      </c>
      <c r="X121" s="128" t="s">
        <v>115</v>
      </c>
      <c r="Y121" s="128" t="s">
        <v>181</v>
      </c>
      <c r="Z121" s="128" t="s">
        <v>115</v>
      </c>
      <c r="AA121" s="128" t="s">
        <v>181</v>
      </c>
      <c r="AB121" s="128"/>
      <c r="AC121" s="128"/>
      <c r="AD121" s="97"/>
      <c r="AE121" s="97"/>
      <c r="AF121" s="75"/>
      <c r="AG121" s="97"/>
      <c r="AH121" s="97"/>
      <c r="AI121" s="97"/>
      <c r="AJ121" s="97"/>
      <c r="AK121" s="97"/>
      <c r="AL121" s="97"/>
      <c r="AM121" s="97"/>
      <c r="AN121" s="97"/>
      <c r="AO121" s="97"/>
      <c r="AP121" s="97"/>
      <c r="AQ121" s="97"/>
      <c r="AR121" s="100" t="s">
        <v>1497</v>
      </c>
      <c r="AS121" s="69"/>
      <c r="AT121" s="69"/>
      <c r="AU121" s="130" t="s">
        <v>1674</v>
      </c>
      <c r="AV121" s="131" t="s">
        <v>1674</v>
      </c>
    </row>
    <row r="122" spans="1:48" ht="65" hidden="1" customHeight="1" x14ac:dyDescent="0.2">
      <c r="A122" s="69" t="s">
        <v>194</v>
      </c>
      <c r="B122" s="69" t="s">
        <v>460</v>
      </c>
      <c r="C122" s="24" t="s">
        <v>1675</v>
      </c>
      <c r="D122" s="24" t="s">
        <v>1429</v>
      </c>
      <c r="E122" s="5">
        <v>1</v>
      </c>
      <c r="F122" s="69" t="s">
        <v>27</v>
      </c>
      <c r="G122" s="39" t="s">
        <v>30</v>
      </c>
      <c r="H122" s="5">
        <v>1</v>
      </c>
      <c r="I122" s="5">
        <v>23807</v>
      </c>
      <c r="J122" s="1" t="str">
        <f>+VLOOKUP(I122,'[2]Tabla Municipios'!$C$2:$D$1152,2,FALSE)</f>
        <v>TIERRALTA</v>
      </c>
      <c r="K122" s="5"/>
      <c r="L122" s="1"/>
      <c r="M122" s="5"/>
      <c r="N122" s="1"/>
      <c r="O122" s="39" t="s">
        <v>145</v>
      </c>
      <c r="P122" s="39" t="s">
        <v>1676</v>
      </c>
      <c r="Q122" s="39" t="s">
        <v>538</v>
      </c>
      <c r="R122" s="39" t="s">
        <v>793</v>
      </c>
      <c r="S122" s="39" t="s">
        <v>112</v>
      </c>
      <c r="T122" s="5">
        <v>210</v>
      </c>
      <c r="U122" s="39" t="s">
        <v>370</v>
      </c>
      <c r="V122" s="5">
        <v>1</v>
      </c>
      <c r="W122" s="39" t="s">
        <v>540</v>
      </c>
      <c r="X122" s="39" t="s">
        <v>867</v>
      </c>
      <c r="Y122" s="39">
        <v>3103353273</v>
      </c>
      <c r="Z122" s="39" t="s">
        <v>868</v>
      </c>
      <c r="AA122" s="39">
        <v>3103626714</v>
      </c>
      <c r="AB122" s="39" t="s">
        <v>1677</v>
      </c>
      <c r="AC122" s="39" t="s">
        <v>1678</v>
      </c>
      <c r="AD122" s="124" t="s">
        <v>1679</v>
      </c>
      <c r="AE122" s="124" t="s">
        <v>1680</v>
      </c>
      <c r="AF122" s="75"/>
      <c r="AG122" s="124" t="s">
        <v>1681</v>
      </c>
      <c r="AH122" s="124" t="s">
        <v>1682</v>
      </c>
      <c r="AI122" s="124" t="s">
        <v>1683</v>
      </c>
      <c r="AJ122" s="124" t="s">
        <v>1684</v>
      </c>
      <c r="AK122" s="124" t="s">
        <v>1685</v>
      </c>
      <c r="AL122" s="124" t="s">
        <v>1686</v>
      </c>
      <c r="AM122" s="124" t="s">
        <v>1687</v>
      </c>
      <c r="AN122" s="124">
        <v>4</v>
      </c>
      <c r="AO122" s="124">
        <v>4</v>
      </c>
      <c r="AP122" s="124">
        <v>4</v>
      </c>
      <c r="AQ122" s="124" t="s">
        <v>1688</v>
      </c>
      <c r="AR122" s="98" t="s">
        <v>1429</v>
      </c>
      <c r="AS122" s="69"/>
      <c r="AT122" s="69"/>
      <c r="AU122" s="124" t="s">
        <v>1689</v>
      </c>
      <c r="AV122" s="124" t="s">
        <v>1690</v>
      </c>
    </row>
    <row r="123" spans="1:48" ht="65" hidden="1" customHeight="1" x14ac:dyDescent="0.2">
      <c r="A123" s="69" t="s">
        <v>194</v>
      </c>
      <c r="B123" s="69" t="s">
        <v>460</v>
      </c>
      <c r="C123" s="24" t="s">
        <v>1691</v>
      </c>
      <c r="D123" s="24" t="s">
        <v>1429</v>
      </c>
      <c r="E123" s="5">
        <v>1</v>
      </c>
      <c r="F123" s="69" t="s">
        <v>27</v>
      </c>
      <c r="G123" s="39" t="s">
        <v>30</v>
      </c>
      <c r="H123" s="5">
        <v>1</v>
      </c>
      <c r="I123" s="5">
        <v>23807</v>
      </c>
      <c r="J123" s="1" t="str">
        <f>+VLOOKUP(I123,'[2]Tabla Municipios'!$C$2:$D$1152,2,FALSE)</f>
        <v>TIERRALTA</v>
      </c>
      <c r="K123" s="5"/>
      <c r="L123" s="1"/>
      <c r="M123" s="5"/>
      <c r="N123" s="1"/>
      <c r="O123" s="39">
        <v>3</v>
      </c>
      <c r="P123" s="39" t="s">
        <v>1692</v>
      </c>
      <c r="Q123" s="39">
        <v>2</v>
      </c>
      <c r="R123" s="39" t="s">
        <v>144</v>
      </c>
      <c r="S123" s="39" t="s">
        <v>145</v>
      </c>
      <c r="T123" s="5">
        <v>80</v>
      </c>
      <c r="U123" s="39" t="s">
        <v>370</v>
      </c>
      <c r="V123" s="5">
        <v>1</v>
      </c>
      <c r="W123" s="39" t="s">
        <v>540</v>
      </c>
      <c r="X123" s="39" t="s">
        <v>867</v>
      </c>
      <c r="Y123" s="39">
        <v>3103353273</v>
      </c>
      <c r="Z123" s="39" t="s">
        <v>868</v>
      </c>
      <c r="AA123" s="39">
        <v>3103626714</v>
      </c>
      <c r="AB123" s="39" t="s">
        <v>1693</v>
      </c>
      <c r="AC123" s="39">
        <v>3127489960</v>
      </c>
      <c r="AD123" s="124" t="s">
        <v>1377</v>
      </c>
      <c r="AE123" s="124" t="s">
        <v>1680</v>
      </c>
      <c r="AF123" s="75"/>
      <c r="AG123" s="124" t="s">
        <v>1694</v>
      </c>
      <c r="AH123" s="124" t="s">
        <v>1695</v>
      </c>
      <c r="AI123" s="124" t="s">
        <v>1683</v>
      </c>
      <c r="AJ123" s="124" t="s">
        <v>1696</v>
      </c>
      <c r="AK123" s="124" t="s">
        <v>1697</v>
      </c>
      <c r="AL123" s="124" t="s">
        <v>1686</v>
      </c>
      <c r="AM123" s="124" t="s">
        <v>1687</v>
      </c>
      <c r="AN123" s="124">
        <v>3</v>
      </c>
      <c r="AO123" s="124">
        <v>3</v>
      </c>
      <c r="AP123" s="124">
        <v>3</v>
      </c>
      <c r="AQ123" s="124" t="s">
        <v>1688</v>
      </c>
      <c r="AR123" s="98" t="s">
        <v>1429</v>
      </c>
      <c r="AS123" s="69"/>
      <c r="AT123" s="69"/>
      <c r="AU123" s="124" t="s">
        <v>1698</v>
      </c>
      <c r="AV123" s="124"/>
    </row>
    <row r="124" spans="1:48" ht="65" hidden="1" customHeight="1" x14ac:dyDescent="0.2">
      <c r="A124" s="69" t="s">
        <v>85</v>
      </c>
      <c r="B124" s="69" t="s">
        <v>460</v>
      </c>
      <c r="C124" s="24" t="s">
        <v>1699</v>
      </c>
      <c r="D124" s="24" t="s">
        <v>1429</v>
      </c>
      <c r="E124" s="6">
        <v>1</v>
      </c>
      <c r="F124" s="69" t="s">
        <v>27</v>
      </c>
      <c r="G124" s="69" t="s">
        <v>30</v>
      </c>
      <c r="H124" s="6">
        <v>1</v>
      </c>
      <c r="I124" s="6">
        <v>23855</v>
      </c>
      <c r="J124" s="1" t="str">
        <f>+VLOOKUP(I124,'[2]Tabla Municipios'!$C$2:$D$1152,2,FALSE)</f>
        <v>VALENCIA</v>
      </c>
      <c r="K124" s="6"/>
      <c r="L124" s="1"/>
      <c r="M124" s="6"/>
      <c r="N124" s="1"/>
      <c r="O124" s="69">
        <v>9</v>
      </c>
      <c r="P124" s="69" t="s">
        <v>1700</v>
      </c>
      <c r="Q124" s="69">
        <v>2</v>
      </c>
      <c r="R124" s="69" t="s">
        <v>90</v>
      </c>
      <c r="S124" s="69" t="s">
        <v>91</v>
      </c>
      <c r="T124" s="6">
        <v>221</v>
      </c>
      <c r="U124" s="69" t="s">
        <v>92</v>
      </c>
      <c r="V124" s="6">
        <v>1</v>
      </c>
      <c r="W124" s="69" t="s">
        <v>465</v>
      </c>
      <c r="X124" s="69" t="s">
        <v>520</v>
      </c>
      <c r="Y124" s="69" t="s">
        <v>521</v>
      </c>
      <c r="Z124" s="36"/>
      <c r="AA124" s="36"/>
      <c r="AB124" s="103" t="s">
        <v>1701</v>
      </c>
      <c r="AC124" s="103" t="s">
        <v>1702</v>
      </c>
      <c r="AD124" s="75"/>
      <c r="AE124" s="75"/>
      <c r="AF124" s="75"/>
      <c r="AG124" s="75"/>
      <c r="AH124" s="75"/>
      <c r="AI124" s="75"/>
      <c r="AJ124" s="75"/>
      <c r="AK124" s="75"/>
      <c r="AL124" s="75"/>
      <c r="AM124" s="75"/>
      <c r="AN124" s="75"/>
      <c r="AO124" s="75"/>
      <c r="AP124" s="75"/>
      <c r="AQ124" s="75"/>
      <c r="AR124" s="100" t="s">
        <v>1497</v>
      </c>
      <c r="AS124" s="69"/>
      <c r="AT124" s="69"/>
      <c r="AU124" s="106" t="s">
        <v>1703</v>
      </c>
      <c r="AV124" s="128" t="s">
        <v>1614</v>
      </c>
    </row>
    <row r="125" spans="1:48" ht="65" hidden="1" customHeight="1" x14ac:dyDescent="0.2">
      <c r="A125" s="132" t="s">
        <v>85</v>
      </c>
      <c r="B125" s="69" t="s">
        <v>460</v>
      </c>
      <c r="C125" s="24" t="s">
        <v>1704</v>
      </c>
      <c r="D125" s="24" t="s">
        <v>1429</v>
      </c>
      <c r="E125" s="3">
        <v>1</v>
      </c>
      <c r="F125" s="132" t="s">
        <v>27</v>
      </c>
      <c r="G125" s="132" t="s">
        <v>30</v>
      </c>
      <c r="H125" s="3">
        <v>1</v>
      </c>
      <c r="I125" s="3">
        <v>23682</v>
      </c>
      <c r="J125" s="3" t="s">
        <v>4050</v>
      </c>
      <c r="K125" s="3"/>
      <c r="L125" s="3"/>
      <c r="M125" s="3"/>
      <c r="N125" s="3"/>
      <c r="O125" s="132">
        <v>7</v>
      </c>
      <c r="P125" s="132" t="s">
        <v>1705</v>
      </c>
      <c r="Q125" s="132">
        <v>2</v>
      </c>
      <c r="R125" s="132" t="s">
        <v>90</v>
      </c>
      <c r="S125" s="132" t="s">
        <v>91</v>
      </c>
      <c r="T125" s="3">
        <v>100</v>
      </c>
      <c r="U125" s="132" t="s">
        <v>92</v>
      </c>
      <c r="V125" s="3">
        <v>1</v>
      </c>
      <c r="W125" s="132" t="s">
        <v>465</v>
      </c>
      <c r="X125" s="132" t="s">
        <v>520</v>
      </c>
      <c r="Y125" s="132" t="s">
        <v>521</v>
      </c>
      <c r="Z125" s="132"/>
      <c r="AA125" s="132"/>
      <c r="AB125" s="133" t="s">
        <v>1706</v>
      </c>
      <c r="AC125" s="133" t="s">
        <v>1707</v>
      </c>
      <c r="AD125" s="134"/>
      <c r="AE125" s="134"/>
      <c r="AF125" s="75"/>
      <c r="AG125" s="134"/>
      <c r="AH125" s="134"/>
      <c r="AI125" s="134"/>
      <c r="AJ125" s="134"/>
      <c r="AK125" s="134"/>
      <c r="AL125" s="134"/>
      <c r="AM125" s="134"/>
      <c r="AN125" s="134"/>
      <c r="AO125" s="134"/>
      <c r="AP125" s="134"/>
      <c r="AQ125" s="134"/>
      <c r="AR125" s="135" t="s">
        <v>1497</v>
      </c>
      <c r="AS125" s="69"/>
      <c r="AT125" s="69"/>
      <c r="AU125" s="136"/>
      <c r="AV125" s="137" t="s">
        <v>1708</v>
      </c>
    </row>
    <row r="126" spans="1:48" ht="65" hidden="1" customHeight="1" x14ac:dyDescent="0.2">
      <c r="A126" s="69" t="s">
        <v>85</v>
      </c>
      <c r="B126" s="69" t="s">
        <v>460</v>
      </c>
      <c r="C126" s="24" t="s">
        <v>1709</v>
      </c>
      <c r="D126" s="24" t="s">
        <v>1429</v>
      </c>
      <c r="E126" s="6">
        <v>1</v>
      </c>
      <c r="F126" s="69" t="s">
        <v>27</v>
      </c>
      <c r="G126" s="69" t="s">
        <v>30</v>
      </c>
      <c r="H126" s="6">
        <v>1</v>
      </c>
      <c r="I126" s="6">
        <v>23682</v>
      </c>
      <c r="J126" s="1" t="s">
        <v>4050</v>
      </c>
      <c r="K126" s="6"/>
      <c r="L126" s="1"/>
      <c r="M126" s="6"/>
      <c r="N126" s="1"/>
      <c r="O126" s="69">
        <v>2</v>
      </c>
      <c r="P126" s="69" t="s">
        <v>1710</v>
      </c>
      <c r="Q126" s="69">
        <v>2</v>
      </c>
      <c r="R126" s="69" t="s">
        <v>90</v>
      </c>
      <c r="S126" s="69" t="s">
        <v>91</v>
      </c>
      <c r="T126" s="6">
        <v>82</v>
      </c>
      <c r="U126" s="69" t="s">
        <v>92</v>
      </c>
      <c r="V126" s="6">
        <v>1</v>
      </c>
      <c r="W126" s="69" t="s">
        <v>465</v>
      </c>
      <c r="X126" s="69" t="s">
        <v>520</v>
      </c>
      <c r="Y126" s="69">
        <v>3135887377</v>
      </c>
      <c r="Z126" s="36"/>
      <c r="AA126" s="36"/>
      <c r="AB126" s="103" t="s">
        <v>1711</v>
      </c>
      <c r="AC126" s="103" t="s">
        <v>1712</v>
      </c>
      <c r="AD126" s="75"/>
      <c r="AE126" s="75"/>
      <c r="AF126" s="75"/>
      <c r="AG126" s="75"/>
      <c r="AH126" s="75"/>
      <c r="AI126" s="75"/>
      <c r="AJ126" s="75"/>
      <c r="AK126" s="75"/>
      <c r="AL126" s="75"/>
      <c r="AM126" s="75"/>
      <c r="AN126" s="75"/>
      <c r="AO126" s="75"/>
      <c r="AP126" s="75"/>
      <c r="AQ126" s="75"/>
      <c r="AR126" s="100" t="s">
        <v>1497</v>
      </c>
      <c r="AS126" s="69"/>
      <c r="AT126" s="69"/>
      <c r="AU126" s="106" t="s">
        <v>1713</v>
      </c>
      <c r="AV126" s="128" t="s">
        <v>1614</v>
      </c>
    </row>
    <row r="127" spans="1:48" ht="65" hidden="1" customHeight="1" x14ac:dyDescent="0.2">
      <c r="A127" s="75" t="s">
        <v>85</v>
      </c>
      <c r="B127" s="69" t="s">
        <v>676</v>
      </c>
      <c r="C127" s="67" t="s">
        <v>1714</v>
      </c>
      <c r="D127" s="67" t="s">
        <v>1429</v>
      </c>
      <c r="E127" s="73"/>
      <c r="F127" s="75" t="s">
        <v>27</v>
      </c>
      <c r="G127" s="75" t="s">
        <v>30</v>
      </c>
      <c r="H127" s="75">
        <v>1</v>
      </c>
      <c r="I127" s="73">
        <v>73067</v>
      </c>
      <c r="J127" s="73" t="s">
        <v>2879</v>
      </c>
      <c r="K127" s="73"/>
      <c r="L127" s="73"/>
      <c r="M127" s="73"/>
      <c r="N127" s="73"/>
      <c r="O127" s="75" t="s">
        <v>1715</v>
      </c>
      <c r="P127" s="86" t="s">
        <v>1716</v>
      </c>
      <c r="Q127" s="75" t="s">
        <v>1362</v>
      </c>
      <c r="R127" s="75" t="s">
        <v>1060</v>
      </c>
      <c r="S127" s="75" t="s">
        <v>145</v>
      </c>
      <c r="T127" s="75">
        <v>295</v>
      </c>
      <c r="U127" s="73"/>
      <c r="V127" s="75">
        <v>0</v>
      </c>
      <c r="W127" s="69"/>
      <c r="X127" s="69"/>
      <c r="Y127" s="69"/>
      <c r="Z127" s="69"/>
      <c r="AA127" s="69"/>
      <c r="AB127" s="77" t="s">
        <v>1717</v>
      </c>
      <c r="AC127" s="96" t="s">
        <v>1718</v>
      </c>
      <c r="AD127" s="69"/>
      <c r="AE127" s="69"/>
      <c r="AF127" s="73"/>
      <c r="AG127" s="69"/>
      <c r="AH127" s="69"/>
      <c r="AI127" s="69"/>
      <c r="AJ127" s="69"/>
      <c r="AK127" s="69"/>
      <c r="AL127" s="69"/>
      <c r="AM127" s="69"/>
      <c r="AN127" s="69"/>
      <c r="AO127" s="69"/>
      <c r="AP127" s="69"/>
      <c r="AQ127" s="92"/>
      <c r="AR127" s="69"/>
      <c r="AS127" s="93"/>
      <c r="AT127" s="92"/>
      <c r="AU127" s="69" t="s">
        <v>1627</v>
      </c>
      <c r="AV127" s="69" t="s">
        <v>1719</v>
      </c>
    </row>
    <row r="128" spans="1:48" ht="65" hidden="1" customHeight="1" x14ac:dyDescent="0.2">
      <c r="A128" s="75" t="s">
        <v>85</v>
      </c>
      <c r="B128" s="69" t="s">
        <v>676</v>
      </c>
      <c r="C128" s="67" t="s">
        <v>1720</v>
      </c>
      <c r="D128" s="67" t="s">
        <v>1429</v>
      </c>
      <c r="E128" s="73"/>
      <c r="F128" s="75" t="s">
        <v>27</v>
      </c>
      <c r="G128" s="75" t="s">
        <v>30</v>
      </c>
      <c r="H128" s="75">
        <v>1</v>
      </c>
      <c r="I128" s="73">
        <v>23807</v>
      </c>
      <c r="J128" s="73" t="s">
        <v>2879</v>
      </c>
      <c r="K128" s="73"/>
      <c r="L128" s="73"/>
      <c r="M128" s="73"/>
      <c r="N128" s="73"/>
      <c r="O128" s="75" t="s">
        <v>882</v>
      </c>
      <c r="P128" s="86" t="s">
        <v>1721</v>
      </c>
      <c r="Q128" s="75" t="s">
        <v>1362</v>
      </c>
      <c r="R128" s="75" t="s">
        <v>403</v>
      </c>
      <c r="S128" s="75" t="s">
        <v>1159</v>
      </c>
      <c r="T128" s="75">
        <v>111</v>
      </c>
      <c r="U128" s="73"/>
      <c r="V128" s="75">
        <v>0</v>
      </c>
      <c r="W128" s="69"/>
      <c r="X128" s="69"/>
      <c r="Y128" s="69"/>
      <c r="Z128" s="69"/>
      <c r="AA128" s="69"/>
      <c r="AB128" s="69" t="s">
        <v>1722</v>
      </c>
      <c r="AC128" s="69"/>
      <c r="AD128" s="81"/>
      <c r="AE128" s="81"/>
      <c r="AF128" s="73"/>
      <c r="AG128" s="81"/>
      <c r="AH128" s="81"/>
      <c r="AI128" s="81"/>
      <c r="AJ128" s="81"/>
      <c r="AK128" s="81"/>
      <c r="AL128" s="81"/>
      <c r="AM128" s="81"/>
      <c r="AN128" s="81"/>
      <c r="AO128" s="81"/>
      <c r="AP128" s="81"/>
      <c r="AQ128" s="92"/>
      <c r="AR128" s="81"/>
      <c r="AS128" s="93"/>
      <c r="AT128" s="92"/>
      <c r="AU128" s="81"/>
      <c r="AV128" s="69" t="s">
        <v>1723</v>
      </c>
    </row>
    <row r="129" spans="1:48" ht="65" hidden="1" customHeight="1" x14ac:dyDescent="0.2">
      <c r="A129" s="75" t="s">
        <v>85</v>
      </c>
      <c r="B129" s="69" t="s">
        <v>676</v>
      </c>
      <c r="C129" s="67" t="s">
        <v>1724</v>
      </c>
      <c r="D129" s="67" t="s">
        <v>1429</v>
      </c>
      <c r="E129" s="73"/>
      <c r="F129" s="75" t="s">
        <v>27</v>
      </c>
      <c r="G129" s="75" t="s">
        <v>30</v>
      </c>
      <c r="H129" s="75">
        <v>1</v>
      </c>
      <c r="I129" s="73">
        <v>23807</v>
      </c>
      <c r="J129" s="73" t="s">
        <v>2879</v>
      </c>
      <c r="K129" s="73"/>
      <c r="L129" s="73"/>
      <c r="M129" s="73"/>
      <c r="N129" s="73"/>
      <c r="O129" s="75" t="s">
        <v>1725</v>
      </c>
      <c r="P129" s="86" t="s">
        <v>1726</v>
      </c>
      <c r="Q129" s="75" t="s">
        <v>852</v>
      </c>
      <c r="R129" s="75" t="s">
        <v>793</v>
      </c>
      <c r="S129" s="75" t="s">
        <v>463</v>
      </c>
      <c r="T129" s="75">
        <v>800</v>
      </c>
      <c r="U129" s="73"/>
      <c r="V129" s="75">
        <v>0</v>
      </c>
      <c r="W129" s="69"/>
      <c r="X129" s="69"/>
      <c r="Y129" s="69"/>
      <c r="Z129" s="69"/>
      <c r="AA129" s="69"/>
      <c r="AB129" s="78" t="s">
        <v>1727</v>
      </c>
      <c r="AC129" s="79" t="s">
        <v>1728</v>
      </c>
      <c r="AD129" s="69" t="s">
        <v>1729</v>
      </c>
      <c r="AE129" s="69" t="s">
        <v>916</v>
      </c>
      <c r="AF129" s="73"/>
      <c r="AG129" s="69" t="s">
        <v>1730</v>
      </c>
      <c r="AH129" s="69" t="s">
        <v>567</v>
      </c>
      <c r="AI129" s="69" t="s">
        <v>1731</v>
      </c>
      <c r="AJ129" s="69" t="s">
        <v>1732</v>
      </c>
      <c r="AK129" s="69" t="s">
        <v>1733</v>
      </c>
      <c r="AL129" s="69" t="s">
        <v>1734</v>
      </c>
      <c r="AM129" s="69" t="s">
        <v>1735</v>
      </c>
      <c r="AN129" s="69">
        <v>5</v>
      </c>
      <c r="AO129" s="69">
        <v>5</v>
      </c>
      <c r="AP129" s="69">
        <v>5</v>
      </c>
      <c r="AQ129" s="92"/>
      <c r="AR129" s="69"/>
      <c r="AS129" s="93"/>
      <c r="AT129" s="92"/>
      <c r="AU129" s="82" t="s">
        <v>1736</v>
      </c>
      <c r="AV129" s="75"/>
    </row>
    <row r="130" spans="1:48" ht="65" hidden="1" customHeight="1" x14ac:dyDescent="0.2">
      <c r="A130" s="24" t="s">
        <v>194</v>
      </c>
      <c r="B130" s="7" t="s">
        <v>86</v>
      </c>
      <c r="C130" s="24" t="s">
        <v>1737</v>
      </c>
      <c r="D130" s="24" t="s">
        <v>1429</v>
      </c>
      <c r="E130" s="2">
        <v>1</v>
      </c>
      <c r="F130" s="24" t="s">
        <v>32</v>
      </c>
      <c r="G130" s="24" t="s">
        <v>33</v>
      </c>
      <c r="H130" s="2">
        <v>1</v>
      </c>
      <c r="I130" s="2">
        <v>19050</v>
      </c>
      <c r="J130" s="2" t="str">
        <f>+VLOOKUP(I130,'[1]Tabla Municipios'!$C$2:$D$1152,2,FALSE)</f>
        <v>ARGELIA</v>
      </c>
      <c r="K130" s="2"/>
      <c r="L130" s="2"/>
      <c r="M130" s="2"/>
      <c r="N130" s="2"/>
      <c r="O130" s="24">
        <v>17</v>
      </c>
      <c r="P130" s="24" t="s">
        <v>1738</v>
      </c>
      <c r="Q130" s="24">
        <v>2</v>
      </c>
      <c r="R130" s="24" t="s">
        <v>90</v>
      </c>
      <c r="S130" s="24" t="s">
        <v>112</v>
      </c>
      <c r="T130" s="2">
        <v>92</v>
      </c>
      <c r="U130" s="24" t="s">
        <v>92</v>
      </c>
      <c r="V130" s="2">
        <v>1</v>
      </c>
      <c r="W130" s="24" t="s">
        <v>197</v>
      </c>
      <c r="X130" s="24" t="s">
        <v>1739</v>
      </c>
      <c r="Y130" s="24">
        <v>3207022536</v>
      </c>
      <c r="Z130" s="24" t="s">
        <v>993</v>
      </c>
      <c r="AA130" s="24">
        <v>3156077607</v>
      </c>
      <c r="AB130" s="24" t="s">
        <v>1740</v>
      </c>
      <c r="AC130" s="24">
        <v>3112914066</v>
      </c>
      <c r="AD130" s="24">
        <v>92</v>
      </c>
      <c r="AE130" s="24" t="s">
        <v>1741</v>
      </c>
      <c r="AF130" s="24" t="s">
        <v>247</v>
      </c>
      <c r="AG130" s="24" t="s">
        <v>1742</v>
      </c>
      <c r="AH130" s="24" t="s">
        <v>1743</v>
      </c>
      <c r="AI130" s="24" t="s">
        <v>1744</v>
      </c>
      <c r="AJ130" s="24" t="s">
        <v>1745</v>
      </c>
      <c r="AK130" s="24" t="s">
        <v>1746</v>
      </c>
      <c r="AL130" s="24" t="s">
        <v>1747</v>
      </c>
      <c r="AM130" s="24" t="s">
        <v>1748</v>
      </c>
      <c r="AN130" s="24">
        <v>5</v>
      </c>
      <c r="AO130" s="24">
        <v>3</v>
      </c>
      <c r="AP130" s="24">
        <v>3</v>
      </c>
      <c r="AQ130" s="62"/>
      <c r="AR130" s="63" t="s">
        <v>1478</v>
      </c>
      <c r="AS130" s="69" t="s">
        <v>1749</v>
      </c>
      <c r="AT130" s="69" t="s">
        <v>1750</v>
      </c>
      <c r="AU130" s="75"/>
      <c r="AV130" s="75"/>
    </row>
    <row r="131" spans="1:48" ht="65" hidden="1" customHeight="1" x14ac:dyDescent="0.2">
      <c r="A131" s="24" t="s">
        <v>109</v>
      </c>
      <c r="B131" s="7" t="s">
        <v>86</v>
      </c>
      <c r="C131" s="24" t="s">
        <v>1751</v>
      </c>
      <c r="D131" s="24" t="s">
        <v>1429</v>
      </c>
      <c r="E131" s="2">
        <v>0</v>
      </c>
      <c r="F131" s="24" t="s">
        <v>32</v>
      </c>
      <c r="G131" s="37" t="s">
        <v>33</v>
      </c>
      <c r="H131" s="2">
        <v>1</v>
      </c>
      <c r="I131" s="2">
        <v>52233</v>
      </c>
      <c r="J131" s="2" t="str">
        <f>+VLOOKUP(I131,'[1]Tabla Municipios'!$C$2:$D$1152,2,FALSE)</f>
        <v>CUMBITARA</v>
      </c>
      <c r="K131" s="2"/>
      <c r="L131" s="2"/>
      <c r="M131" s="2"/>
      <c r="N131" s="2"/>
      <c r="O131" s="24">
        <v>13</v>
      </c>
      <c r="P131" s="24" t="s">
        <v>1752</v>
      </c>
      <c r="Q131" s="24">
        <v>2</v>
      </c>
      <c r="R131" s="24" t="s">
        <v>90</v>
      </c>
      <c r="S131" s="24" t="s">
        <v>112</v>
      </c>
      <c r="T131" s="2">
        <v>91</v>
      </c>
      <c r="U131" s="24" t="s">
        <v>92</v>
      </c>
      <c r="V131" s="2">
        <v>1</v>
      </c>
      <c r="W131" s="24" t="s">
        <v>181</v>
      </c>
      <c r="X131" s="24" t="s">
        <v>115</v>
      </c>
      <c r="Y131" s="24" t="s">
        <v>181</v>
      </c>
      <c r="Z131" s="24" t="s">
        <v>115</v>
      </c>
      <c r="AA131" s="24" t="s">
        <v>181</v>
      </c>
      <c r="AB131" s="24" t="s">
        <v>1753</v>
      </c>
      <c r="AC131" s="24" t="s">
        <v>1754</v>
      </c>
      <c r="AD131" s="24"/>
      <c r="AE131" s="24"/>
      <c r="AF131" s="24"/>
      <c r="AG131" s="24"/>
      <c r="AH131" s="24"/>
      <c r="AI131" s="24"/>
      <c r="AJ131" s="24"/>
      <c r="AK131" s="24"/>
      <c r="AL131" s="24"/>
      <c r="AM131" s="24"/>
      <c r="AN131" s="24"/>
      <c r="AO131" s="24"/>
      <c r="AP131" s="24"/>
      <c r="AQ131" s="24" t="s">
        <v>1755</v>
      </c>
      <c r="AR131" s="24"/>
      <c r="AS131" s="24"/>
      <c r="AT131" s="67"/>
      <c r="AU131" s="75"/>
      <c r="AV131" s="75"/>
    </row>
    <row r="132" spans="1:48" ht="65" hidden="1" customHeight="1" x14ac:dyDescent="0.2">
      <c r="A132" s="24" t="s">
        <v>85</v>
      </c>
      <c r="B132" s="7" t="s">
        <v>86</v>
      </c>
      <c r="C132" s="24" t="s">
        <v>1756</v>
      </c>
      <c r="D132" s="24" t="s">
        <v>1429</v>
      </c>
      <c r="E132" s="2">
        <v>1</v>
      </c>
      <c r="F132" s="24" t="s">
        <v>32</v>
      </c>
      <c r="G132" s="24" t="s">
        <v>33</v>
      </c>
      <c r="H132" s="2">
        <v>1</v>
      </c>
      <c r="I132" s="2">
        <v>19256</v>
      </c>
      <c r="J132" s="2" t="str">
        <f>+VLOOKUP(I132,'[1]Tabla Municipios'!$C$2:$D$1152,2,FALSE)</f>
        <v>EL TAMBO</v>
      </c>
      <c r="K132" s="2"/>
      <c r="L132" s="2"/>
      <c r="M132" s="2"/>
      <c r="N132" s="2"/>
      <c r="O132" s="24">
        <v>15</v>
      </c>
      <c r="P132" s="24" t="s">
        <v>1757</v>
      </c>
      <c r="Q132" s="24">
        <v>2</v>
      </c>
      <c r="R132" s="24" t="s">
        <v>90</v>
      </c>
      <c r="S132" s="24" t="s">
        <v>91</v>
      </c>
      <c r="T132" s="2">
        <v>227</v>
      </c>
      <c r="U132" s="24" t="s">
        <v>92</v>
      </c>
      <c r="V132" s="2">
        <v>1</v>
      </c>
      <c r="W132" s="24" t="s">
        <v>1061</v>
      </c>
      <c r="X132" s="24" t="s">
        <v>1062</v>
      </c>
      <c r="Y132" s="24" t="s">
        <v>1063</v>
      </c>
      <c r="Z132" s="24"/>
      <c r="AA132" s="24"/>
      <c r="AB132" s="24" t="s">
        <v>1758</v>
      </c>
      <c r="AC132" s="24">
        <v>3204870500</v>
      </c>
      <c r="AD132" s="24"/>
      <c r="AE132" s="24"/>
      <c r="AF132" s="24"/>
      <c r="AG132" s="24"/>
      <c r="AH132" s="24"/>
      <c r="AI132" s="24"/>
      <c r="AJ132" s="24"/>
      <c r="AK132" s="24"/>
      <c r="AL132" s="24"/>
      <c r="AM132" s="24"/>
      <c r="AN132" s="24"/>
      <c r="AO132" s="24"/>
      <c r="AP132" s="24"/>
      <c r="AQ132" s="65" t="s">
        <v>1759</v>
      </c>
      <c r="AR132" s="65"/>
      <c r="AS132" s="75"/>
      <c r="AT132" s="69"/>
      <c r="AU132" s="75"/>
      <c r="AV132" s="75"/>
    </row>
    <row r="133" spans="1:48" ht="65" hidden="1" customHeight="1" x14ac:dyDescent="0.2">
      <c r="A133" s="24" t="s">
        <v>109</v>
      </c>
      <c r="B133" s="7" t="s">
        <v>86</v>
      </c>
      <c r="C133" s="24" t="s">
        <v>1760</v>
      </c>
      <c r="D133" s="24" t="s">
        <v>1429</v>
      </c>
      <c r="E133" s="2">
        <v>0</v>
      </c>
      <c r="F133" s="24" t="s">
        <v>32</v>
      </c>
      <c r="G133" s="37" t="s">
        <v>33</v>
      </c>
      <c r="H133" s="2">
        <v>1</v>
      </c>
      <c r="I133" s="2">
        <v>19418</v>
      </c>
      <c r="J133" s="2" t="str">
        <f>+VLOOKUP(I133,'[1]Tabla Municipios'!$C$2:$D$1152,2,FALSE)</f>
        <v>LOPEZ</v>
      </c>
      <c r="K133" s="2"/>
      <c r="L133" s="2"/>
      <c r="M133" s="2"/>
      <c r="N133" s="2"/>
      <c r="O133" s="24">
        <v>5</v>
      </c>
      <c r="P133" s="24" t="s">
        <v>1761</v>
      </c>
      <c r="Q133" s="24">
        <v>2</v>
      </c>
      <c r="R133" s="24" t="s">
        <v>90</v>
      </c>
      <c r="S133" s="24" t="s">
        <v>112</v>
      </c>
      <c r="T133" s="2">
        <v>89</v>
      </c>
      <c r="U133" s="24" t="s">
        <v>503</v>
      </c>
      <c r="V133" s="2">
        <v>1</v>
      </c>
      <c r="W133" s="24" t="s">
        <v>181</v>
      </c>
      <c r="X133" s="24" t="s">
        <v>115</v>
      </c>
      <c r="Y133" s="24" t="s">
        <v>181</v>
      </c>
      <c r="Z133" s="24" t="s">
        <v>115</v>
      </c>
      <c r="AA133" s="24" t="s">
        <v>181</v>
      </c>
      <c r="AB133" s="24" t="s">
        <v>1762</v>
      </c>
      <c r="AC133" s="24" t="s">
        <v>1763</v>
      </c>
      <c r="AD133" s="24"/>
      <c r="AE133" s="24"/>
      <c r="AF133" s="24"/>
      <c r="AG133" s="24"/>
      <c r="AH133" s="24"/>
      <c r="AI133" s="24"/>
      <c r="AJ133" s="24"/>
      <c r="AK133" s="24"/>
      <c r="AL133" s="24"/>
      <c r="AM133" s="24"/>
      <c r="AN133" s="24"/>
      <c r="AO133" s="24"/>
      <c r="AP133" s="24"/>
      <c r="AQ133" s="66" t="s">
        <v>1764</v>
      </c>
      <c r="AR133" s="66" t="s">
        <v>1765</v>
      </c>
      <c r="AS133" s="69"/>
      <c r="AT133" s="69"/>
      <c r="AU133" s="75"/>
      <c r="AV133" s="75"/>
    </row>
    <row r="134" spans="1:48" ht="65" hidden="1" customHeight="1" x14ac:dyDescent="0.2">
      <c r="A134" s="24" t="s">
        <v>109</v>
      </c>
      <c r="B134" s="7" t="s">
        <v>86</v>
      </c>
      <c r="C134" s="24" t="s">
        <v>1766</v>
      </c>
      <c r="D134" s="24" t="s">
        <v>1429</v>
      </c>
      <c r="E134" s="2">
        <v>0</v>
      </c>
      <c r="F134" s="24" t="s">
        <v>32</v>
      </c>
      <c r="G134" s="24" t="s">
        <v>33</v>
      </c>
      <c r="H134" s="2">
        <v>1</v>
      </c>
      <c r="I134" s="2">
        <v>19455</v>
      </c>
      <c r="J134" s="2" t="str">
        <f>+VLOOKUP(I134,'[1]Tabla Municipios'!$C$2:$D$1152,2,FALSE)</f>
        <v>MIRANDA</v>
      </c>
      <c r="K134" s="2"/>
      <c r="L134" s="2"/>
      <c r="M134" s="2"/>
      <c r="N134" s="2"/>
      <c r="O134" s="24">
        <v>4</v>
      </c>
      <c r="P134" s="24" t="s">
        <v>1767</v>
      </c>
      <c r="Q134" s="24">
        <v>2</v>
      </c>
      <c r="R134" s="24" t="s">
        <v>90</v>
      </c>
      <c r="S134" s="24" t="s">
        <v>112</v>
      </c>
      <c r="T134" s="2">
        <v>65</v>
      </c>
      <c r="U134" s="24" t="s">
        <v>92</v>
      </c>
      <c r="V134" s="2">
        <v>1</v>
      </c>
      <c r="W134" s="24" t="s">
        <v>181</v>
      </c>
      <c r="X134" s="24" t="s">
        <v>115</v>
      </c>
      <c r="Y134" s="24" t="s">
        <v>181</v>
      </c>
      <c r="Z134" s="24" t="s">
        <v>115</v>
      </c>
      <c r="AA134" s="24" t="s">
        <v>181</v>
      </c>
      <c r="AB134" s="24" t="s">
        <v>1768</v>
      </c>
      <c r="AC134" s="24" t="s">
        <v>1769</v>
      </c>
      <c r="AD134" s="24"/>
      <c r="AE134" s="24"/>
      <c r="AF134" s="24"/>
      <c r="AG134" s="24"/>
      <c r="AH134" s="24"/>
      <c r="AI134" s="24"/>
      <c r="AJ134" s="24"/>
      <c r="AK134" s="24"/>
      <c r="AL134" s="24"/>
      <c r="AM134" s="24"/>
      <c r="AN134" s="24"/>
      <c r="AO134" s="24"/>
      <c r="AP134" s="24"/>
      <c r="AQ134" s="24" t="s">
        <v>1770</v>
      </c>
      <c r="AR134" s="24"/>
      <c r="AS134" s="69"/>
      <c r="AT134" s="69"/>
      <c r="AU134" s="75"/>
      <c r="AV134" s="75"/>
    </row>
    <row r="135" spans="1:48" ht="65" customHeight="1" x14ac:dyDescent="0.2">
      <c r="A135" s="12" t="s">
        <v>109</v>
      </c>
      <c r="B135" s="7" t="s">
        <v>86</v>
      </c>
      <c r="C135" s="24" t="s">
        <v>1771</v>
      </c>
      <c r="D135" s="24" t="s">
        <v>1429</v>
      </c>
      <c r="E135" s="2">
        <v>0</v>
      </c>
      <c r="F135" s="24" t="s">
        <v>32</v>
      </c>
      <c r="G135" s="24" t="s">
        <v>33</v>
      </c>
      <c r="H135" s="2">
        <v>3</v>
      </c>
      <c r="I135" s="2">
        <v>19698</v>
      </c>
      <c r="J135" s="2" t="str">
        <f>+VLOOKUP(I135,'[1]Tabla Municipios'!$C$2:$D$1152,2,FALSE)</f>
        <v>SANTANDER DE QUILICHAO</v>
      </c>
      <c r="K135" s="2">
        <v>19364</v>
      </c>
      <c r="L135" s="2" t="str">
        <f>+VLOOKUP(K135,'[1]Tabla Municipios'!$C$2:$D$1152,2,FALSE)</f>
        <v>JAMBALO</v>
      </c>
      <c r="M135" s="2">
        <v>19137</v>
      </c>
      <c r="N135" s="2" t="str">
        <f>+VLOOKUP(M135,'[1]Tabla Municipios'!$C$2:$D$1152,2,FALSE)</f>
        <v>CALDONO</v>
      </c>
      <c r="O135" s="24">
        <v>0</v>
      </c>
      <c r="P135" s="24" t="s">
        <v>1772</v>
      </c>
      <c r="Q135" s="24">
        <v>2</v>
      </c>
      <c r="R135" s="24" t="s">
        <v>90</v>
      </c>
      <c r="S135" s="24" t="s">
        <v>463</v>
      </c>
      <c r="T135" s="2">
        <v>80</v>
      </c>
      <c r="U135" s="24" t="s">
        <v>92</v>
      </c>
      <c r="V135" s="2">
        <v>1</v>
      </c>
      <c r="W135" s="24" t="s">
        <v>181</v>
      </c>
      <c r="X135" s="24" t="s">
        <v>115</v>
      </c>
      <c r="Y135" s="24" t="s">
        <v>181</v>
      </c>
      <c r="Z135" s="24" t="s">
        <v>115</v>
      </c>
      <c r="AA135" s="24" t="s">
        <v>181</v>
      </c>
      <c r="AB135" s="24" t="s">
        <v>1773</v>
      </c>
      <c r="AC135" s="24" t="s">
        <v>1774</v>
      </c>
      <c r="AD135" s="24"/>
      <c r="AE135" s="24"/>
      <c r="AF135" s="24"/>
      <c r="AG135" s="24"/>
      <c r="AH135" s="24"/>
      <c r="AI135" s="24"/>
      <c r="AJ135" s="24"/>
      <c r="AK135" s="24"/>
      <c r="AL135" s="24"/>
      <c r="AM135" s="24"/>
      <c r="AN135" s="24"/>
      <c r="AO135" s="24"/>
      <c r="AP135" s="24"/>
      <c r="AQ135" s="24" t="s">
        <v>1775</v>
      </c>
      <c r="AR135" s="24"/>
      <c r="AS135" s="69"/>
      <c r="AT135" s="75"/>
      <c r="AU135" s="75"/>
      <c r="AV135" s="75"/>
    </row>
    <row r="136" spans="1:48" ht="65" hidden="1" customHeight="1" x14ac:dyDescent="0.2">
      <c r="A136" s="24" t="s">
        <v>109</v>
      </c>
      <c r="B136" s="7" t="s">
        <v>86</v>
      </c>
      <c r="C136" s="24" t="s">
        <v>1776</v>
      </c>
      <c r="D136" s="24" t="s">
        <v>1429</v>
      </c>
      <c r="E136" s="2">
        <v>0</v>
      </c>
      <c r="F136" s="24" t="s">
        <v>32</v>
      </c>
      <c r="G136" s="24" t="s">
        <v>33</v>
      </c>
      <c r="H136" s="2">
        <v>1</v>
      </c>
      <c r="I136" s="2">
        <v>19780</v>
      </c>
      <c r="J136" s="2" t="str">
        <f>+VLOOKUP(I136,'[1]Tabla Municipios'!$C$2:$D$1152,2,FALSE)</f>
        <v>SUAREZ</v>
      </c>
      <c r="K136" s="2"/>
      <c r="L136" s="2"/>
      <c r="M136" s="2"/>
      <c r="N136" s="2"/>
      <c r="O136" s="24">
        <v>6</v>
      </c>
      <c r="P136" s="24" t="s">
        <v>1777</v>
      </c>
      <c r="Q136" s="24">
        <v>2</v>
      </c>
      <c r="R136" s="24" t="s">
        <v>90</v>
      </c>
      <c r="S136" s="24" t="s">
        <v>112</v>
      </c>
      <c r="T136" s="2">
        <v>80</v>
      </c>
      <c r="U136" s="24" t="s">
        <v>503</v>
      </c>
      <c r="V136" s="2">
        <v>1</v>
      </c>
      <c r="W136" s="24" t="s">
        <v>181</v>
      </c>
      <c r="X136" s="24" t="s">
        <v>115</v>
      </c>
      <c r="Y136" s="24" t="s">
        <v>181</v>
      </c>
      <c r="Z136" s="24" t="s">
        <v>115</v>
      </c>
      <c r="AA136" s="24" t="s">
        <v>181</v>
      </c>
      <c r="AB136" s="24" t="s">
        <v>1778</v>
      </c>
      <c r="AC136" s="24" t="s">
        <v>1779</v>
      </c>
      <c r="AD136" s="24"/>
      <c r="AE136" s="24"/>
      <c r="AF136" s="24"/>
      <c r="AG136" s="24"/>
      <c r="AH136" s="24"/>
      <c r="AI136" s="24"/>
      <c r="AJ136" s="24"/>
      <c r="AK136" s="24"/>
      <c r="AL136" s="24"/>
      <c r="AM136" s="24"/>
      <c r="AN136" s="24"/>
      <c r="AO136" s="24"/>
      <c r="AP136" s="24"/>
      <c r="AQ136" s="24" t="s">
        <v>1780</v>
      </c>
      <c r="AR136" s="24"/>
      <c r="AS136" s="69"/>
      <c r="AT136" s="75"/>
      <c r="AU136" s="75"/>
      <c r="AV136" s="75"/>
    </row>
    <row r="137" spans="1:48" ht="65" hidden="1" customHeight="1" x14ac:dyDescent="0.2">
      <c r="A137" s="24" t="s">
        <v>85</v>
      </c>
      <c r="B137" s="7" t="s">
        <v>86</v>
      </c>
      <c r="C137" s="24" t="s">
        <v>1781</v>
      </c>
      <c r="D137" s="24" t="s">
        <v>1429</v>
      </c>
      <c r="E137" s="2">
        <v>1</v>
      </c>
      <c r="F137" s="24" t="s">
        <v>32</v>
      </c>
      <c r="G137" s="24" t="s">
        <v>33</v>
      </c>
      <c r="H137" s="2">
        <v>1</v>
      </c>
      <c r="I137" s="2">
        <v>19821</v>
      </c>
      <c r="J137" s="2" t="str">
        <f>+VLOOKUP(I137,'[1]Tabla Municipios'!$C$2:$D$1152,2,FALSE)</f>
        <v>TORIBIO</v>
      </c>
      <c r="K137" s="2"/>
      <c r="L137" s="2"/>
      <c r="M137" s="2"/>
      <c r="N137" s="2"/>
      <c r="O137" s="24">
        <v>36</v>
      </c>
      <c r="P137" s="24" t="s">
        <v>1782</v>
      </c>
      <c r="Q137" s="24">
        <v>2</v>
      </c>
      <c r="R137" s="24" t="s">
        <v>90</v>
      </c>
      <c r="S137" s="24" t="s">
        <v>424</v>
      </c>
      <c r="T137" s="2">
        <v>120</v>
      </c>
      <c r="U137" s="24" t="s">
        <v>370</v>
      </c>
      <c r="V137" s="2">
        <v>1</v>
      </c>
      <c r="W137" s="24" t="s">
        <v>485</v>
      </c>
      <c r="X137" s="24" t="s">
        <v>486</v>
      </c>
      <c r="Y137" s="24" t="s">
        <v>1783</v>
      </c>
      <c r="Z137" s="24"/>
      <c r="AA137" s="24"/>
      <c r="AB137" s="24" t="s">
        <v>1784</v>
      </c>
      <c r="AC137" s="24">
        <v>3136570098</v>
      </c>
      <c r="AD137" s="24"/>
      <c r="AE137" s="24"/>
      <c r="AF137" s="24"/>
      <c r="AG137" s="24"/>
      <c r="AH137" s="24"/>
      <c r="AI137" s="24"/>
      <c r="AJ137" s="24"/>
      <c r="AK137" s="24"/>
      <c r="AL137" s="24"/>
      <c r="AM137" s="24"/>
      <c r="AN137" s="24"/>
      <c r="AO137" s="24"/>
      <c r="AP137" s="24"/>
      <c r="AQ137" s="65"/>
      <c r="AR137" s="67"/>
      <c r="AS137" s="147" t="s">
        <v>1785</v>
      </c>
      <c r="AT137" s="75"/>
      <c r="AU137" s="75"/>
      <c r="AV137" s="75"/>
    </row>
    <row r="138" spans="1:48" ht="65" hidden="1" customHeight="1" x14ac:dyDescent="0.2">
      <c r="A138" s="12" t="s">
        <v>109</v>
      </c>
      <c r="B138" s="7" t="s">
        <v>86</v>
      </c>
      <c r="C138" s="24" t="s">
        <v>1786</v>
      </c>
      <c r="D138" s="24" t="s">
        <v>1429</v>
      </c>
      <c r="E138" s="1">
        <v>0</v>
      </c>
      <c r="F138" s="12" t="s">
        <v>32</v>
      </c>
      <c r="G138" s="12" t="s">
        <v>35</v>
      </c>
      <c r="H138" s="1">
        <v>1</v>
      </c>
      <c r="I138" s="1">
        <v>76109</v>
      </c>
      <c r="J138" s="1" t="str">
        <f>+VLOOKUP(I138,'[1]Tabla Municipios'!$C$2:$D$1152,2,FALSE)</f>
        <v>BUENAVENTURA</v>
      </c>
      <c r="K138" s="1"/>
      <c r="L138" s="1"/>
      <c r="M138" s="1"/>
      <c r="N138" s="1"/>
      <c r="O138" s="12">
        <v>8</v>
      </c>
      <c r="P138" s="38" t="s">
        <v>1787</v>
      </c>
      <c r="Q138" s="12">
        <v>2</v>
      </c>
      <c r="R138" s="12" t="s">
        <v>90</v>
      </c>
      <c r="S138" s="12" t="s">
        <v>424</v>
      </c>
      <c r="T138" s="1">
        <v>111</v>
      </c>
      <c r="U138" s="12" t="s">
        <v>503</v>
      </c>
      <c r="V138" s="1">
        <v>1</v>
      </c>
      <c r="W138" s="12" t="s">
        <v>181</v>
      </c>
      <c r="X138" s="12" t="s">
        <v>115</v>
      </c>
      <c r="Y138" s="12" t="s">
        <v>181</v>
      </c>
      <c r="Z138" s="12" t="s">
        <v>115</v>
      </c>
      <c r="AA138" s="12" t="s">
        <v>181</v>
      </c>
      <c r="AB138" s="12" t="s">
        <v>1788</v>
      </c>
      <c r="AC138" s="12" t="s">
        <v>1789</v>
      </c>
      <c r="AD138" s="68"/>
      <c r="AE138" s="68"/>
      <c r="AF138" s="68"/>
      <c r="AG138" s="68"/>
      <c r="AH138" s="68"/>
      <c r="AI138" s="68"/>
      <c r="AJ138" s="68"/>
      <c r="AK138" s="68"/>
      <c r="AL138" s="68"/>
      <c r="AM138" s="68"/>
      <c r="AN138" s="68"/>
      <c r="AO138" s="68"/>
      <c r="AP138" s="68"/>
      <c r="AQ138" s="69" t="s">
        <v>1790</v>
      </c>
      <c r="AR138" s="69"/>
      <c r="AS138" s="69"/>
      <c r="AT138" s="75"/>
      <c r="AU138" s="75"/>
      <c r="AV138" s="75"/>
    </row>
    <row r="139" spans="1:48" ht="65" hidden="1" customHeight="1" x14ac:dyDescent="0.2">
      <c r="A139" s="39" t="s">
        <v>194</v>
      </c>
      <c r="B139" s="7" t="s">
        <v>86</v>
      </c>
      <c r="C139" s="24" t="s">
        <v>1791</v>
      </c>
      <c r="D139" s="24" t="s">
        <v>1429</v>
      </c>
      <c r="E139" s="5">
        <v>1</v>
      </c>
      <c r="F139" s="39" t="s">
        <v>32</v>
      </c>
      <c r="G139" s="39" t="s">
        <v>35</v>
      </c>
      <c r="H139" s="5">
        <v>1</v>
      </c>
      <c r="I139" s="5">
        <v>76109</v>
      </c>
      <c r="J139" s="1" t="str">
        <f>+VLOOKUP(I139,'[1]Tabla Municipios'!$C$2:$D$1152,2,FALSE)</f>
        <v>BUENAVENTURA</v>
      </c>
      <c r="K139" s="5"/>
      <c r="L139" s="1"/>
      <c r="M139" s="5"/>
      <c r="N139" s="1"/>
      <c r="O139" s="39" t="s">
        <v>1792</v>
      </c>
      <c r="P139" s="39" t="s">
        <v>1793</v>
      </c>
      <c r="Q139" s="39">
        <v>2</v>
      </c>
      <c r="R139" s="39" t="s">
        <v>90</v>
      </c>
      <c r="S139" s="39" t="s">
        <v>112</v>
      </c>
      <c r="T139" s="5">
        <v>90</v>
      </c>
      <c r="U139" s="39" t="s">
        <v>503</v>
      </c>
      <c r="V139" s="5">
        <v>1</v>
      </c>
      <c r="W139" s="39" t="s">
        <v>1061</v>
      </c>
      <c r="X139" s="39" t="s">
        <v>1187</v>
      </c>
      <c r="Y139" s="39" t="s">
        <v>1188</v>
      </c>
      <c r="Z139" s="39" t="s">
        <v>1129</v>
      </c>
      <c r="AA139" s="39">
        <v>3124808427</v>
      </c>
      <c r="AB139" s="39" t="s">
        <v>1794</v>
      </c>
      <c r="AC139" s="39" t="s">
        <v>1795</v>
      </c>
      <c r="AD139" s="39"/>
      <c r="AE139" s="39"/>
      <c r="AF139" s="39"/>
      <c r="AG139" s="39"/>
      <c r="AH139" s="39"/>
      <c r="AI139" s="39"/>
      <c r="AJ139" s="39"/>
      <c r="AK139" s="39"/>
      <c r="AL139" s="39"/>
      <c r="AM139" s="39"/>
      <c r="AN139" s="39"/>
      <c r="AO139" s="39"/>
      <c r="AP139" s="39"/>
      <c r="AQ139" s="39" t="s">
        <v>1796</v>
      </c>
      <c r="AR139" s="39"/>
      <c r="AS139" s="69"/>
      <c r="AT139" s="75"/>
      <c r="AU139" s="75"/>
      <c r="AV139" s="75"/>
    </row>
    <row r="140" spans="1:48" ht="65" hidden="1" customHeight="1" x14ac:dyDescent="0.2">
      <c r="A140" s="19" t="s">
        <v>85</v>
      </c>
      <c r="B140" s="7" t="s">
        <v>86</v>
      </c>
      <c r="C140" s="65" t="s">
        <v>1797</v>
      </c>
      <c r="D140" s="65" t="s">
        <v>1429</v>
      </c>
      <c r="E140" s="29"/>
      <c r="F140" s="19" t="s">
        <v>32</v>
      </c>
      <c r="G140" s="19" t="s">
        <v>35</v>
      </c>
      <c r="H140" s="19">
        <v>1</v>
      </c>
      <c r="I140" s="32">
        <v>76109</v>
      </c>
      <c r="J140" s="19" t="s">
        <v>1798</v>
      </c>
      <c r="K140" s="19"/>
      <c r="L140" s="19" t="s">
        <v>145</v>
      </c>
      <c r="M140" s="19"/>
      <c r="N140" s="19"/>
      <c r="O140" s="19" t="s">
        <v>882</v>
      </c>
      <c r="P140" s="20" t="s">
        <v>1799</v>
      </c>
      <c r="Q140" s="19"/>
      <c r="R140" s="19"/>
      <c r="S140" s="19"/>
      <c r="T140" s="19">
        <v>153</v>
      </c>
      <c r="U140" s="19"/>
      <c r="V140" s="19"/>
      <c r="W140" s="14" t="s">
        <v>1800</v>
      </c>
      <c r="X140" s="19">
        <v>3188497028</v>
      </c>
      <c r="Y140" s="14"/>
      <c r="Z140" s="14"/>
      <c r="AA140" s="14"/>
      <c r="AB140" s="14"/>
      <c r="AC140" s="14"/>
      <c r="AD140" s="14"/>
      <c r="AE140" s="14"/>
      <c r="AF140" s="14"/>
      <c r="AG140" s="14"/>
      <c r="AH140" s="14"/>
      <c r="AI140" s="14"/>
      <c r="AJ140" s="14"/>
      <c r="AK140" s="14"/>
      <c r="AL140" s="14"/>
      <c r="AM140" s="14"/>
      <c r="AN140" s="14"/>
      <c r="AO140" s="14"/>
      <c r="AP140" s="14"/>
      <c r="AQ140" s="14"/>
      <c r="AR140" s="14"/>
      <c r="AS140" s="14" t="s">
        <v>1801</v>
      </c>
      <c r="AT140" s="70"/>
      <c r="AU140" s="75"/>
      <c r="AV140" s="75"/>
    </row>
    <row r="141" spans="1:48" ht="65" hidden="1" customHeight="1" x14ac:dyDescent="0.2">
      <c r="A141" s="19" t="s">
        <v>85</v>
      </c>
      <c r="B141" s="7" t="s">
        <v>86</v>
      </c>
      <c r="C141" s="65" t="s">
        <v>1802</v>
      </c>
      <c r="D141" s="65" t="s">
        <v>1429</v>
      </c>
      <c r="E141" s="29"/>
      <c r="F141" s="19" t="s">
        <v>32</v>
      </c>
      <c r="G141" s="19" t="s">
        <v>35</v>
      </c>
      <c r="H141" s="19">
        <v>1</v>
      </c>
      <c r="I141" s="32">
        <v>76109</v>
      </c>
      <c r="J141" s="19" t="s">
        <v>1798</v>
      </c>
      <c r="K141" s="19"/>
      <c r="L141" s="19" t="s">
        <v>145</v>
      </c>
      <c r="M141" s="19"/>
      <c r="N141" s="19"/>
      <c r="O141" s="19"/>
      <c r="P141" s="14" t="s">
        <v>1803</v>
      </c>
      <c r="Q141" s="19"/>
      <c r="R141" s="19"/>
      <c r="S141" s="19"/>
      <c r="T141" s="19">
        <v>481</v>
      </c>
      <c r="U141" s="19"/>
      <c r="V141" s="19"/>
      <c r="W141" s="14" t="s">
        <v>1804</v>
      </c>
      <c r="X141" s="19"/>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70"/>
      <c r="AU141" s="75"/>
      <c r="AV141" s="75"/>
    </row>
    <row r="142" spans="1:48" ht="65" hidden="1" customHeight="1" x14ac:dyDescent="0.2">
      <c r="A142" s="19" t="s">
        <v>85</v>
      </c>
      <c r="B142" s="7" t="s">
        <v>86</v>
      </c>
      <c r="C142" s="65" t="s">
        <v>1805</v>
      </c>
      <c r="D142" s="65" t="s">
        <v>1429</v>
      </c>
      <c r="E142" s="29"/>
      <c r="F142" s="19" t="s">
        <v>32</v>
      </c>
      <c r="G142" s="19" t="s">
        <v>35</v>
      </c>
      <c r="H142" s="19">
        <v>1</v>
      </c>
      <c r="I142" s="32">
        <v>76109</v>
      </c>
      <c r="J142" s="19" t="s">
        <v>1798</v>
      </c>
      <c r="K142" s="19"/>
      <c r="L142" s="19"/>
      <c r="M142" s="19"/>
      <c r="N142" s="19"/>
      <c r="O142" s="19" t="s">
        <v>1806</v>
      </c>
      <c r="P142" s="14" t="s">
        <v>1807</v>
      </c>
      <c r="Q142" s="19"/>
      <c r="R142" s="19"/>
      <c r="S142" s="19"/>
      <c r="T142" s="19">
        <v>1664</v>
      </c>
      <c r="U142" s="19"/>
      <c r="V142" s="19"/>
      <c r="W142" s="14" t="s">
        <v>1808</v>
      </c>
      <c r="X142" s="14" t="s">
        <v>1809</v>
      </c>
      <c r="Y142" s="34" t="s">
        <v>1810</v>
      </c>
      <c r="Z142" s="14"/>
      <c r="AA142" s="14"/>
      <c r="AB142" s="14"/>
      <c r="AC142" s="14"/>
      <c r="AD142" s="14"/>
      <c r="AE142" s="14"/>
      <c r="AF142" s="14"/>
      <c r="AG142" s="14"/>
      <c r="AH142" s="14"/>
      <c r="AI142" s="14"/>
      <c r="AJ142" s="14"/>
      <c r="AK142" s="14"/>
      <c r="AL142" s="14"/>
      <c r="AM142" s="14"/>
      <c r="AN142" s="14"/>
      <c r="AO142" s="14"/>
      <c r="AP142" s="14"/>
      <c r="AQ142" s="14"/>
      <c r="AR142" s="14"/>
      <c r="AS142" s="14"/>
      <c r="AT142" s="70"/>
      <c r="AU142" s="75"/>
      <c r="AV142" s="75"/>
    </row>
    <row r="143" spans="1:48" ht="65" hidden="1" customHeight="1" x14ac:dyDescent="0.2">
      <c r="A143" s="24" t="s">
        <v>194</v>
      </c>
      <c r="B143" s="7" t="s">
        <v>86</v>
      </c>
      <c r="C143" s="24" t="s">
        <v>1811</v>
      </c>
      <c r="D143" s="24" t="s">
        <v>1429</v>
      </c>
      <c r="E143" s="2">
        <v>1</v>
      </c>
      <c r="F143" s="24" t="s">
        <v>32</v>
      </c>
      <c r="G143" s="24" t="s">
        <v>36</v>
      </c>
      <c r="H143" s="2">
        <v>1</v>
      </c>
      <c r="I143" s="2">
        <v>52250</v>
      </c>
      <c r="J143" s="2" t="str">
        <f>+VLOOKUP(I143,'[1]Tabla Municipios'!$C$2:$D$1152,2,FALSE)</f>
        <v>EL CHARCO</v>
      </c>
      <c r="K143" s="2"/>
      <c r="L143" s="2"/>
      <c r="M143" s="2"/>
      <c r="N143" s="2"/>
      <c r="O143" s="24">
        <v>11</v>
      </c>
      <c r="P143" s="24" t="s">
        <v>1812</v>
      </c>
      <c r="Q143" s="24">
        <v>2</v>
      </c>
      <c r="R143" s="24" t="s">
        <v>90</v>
      </c>
      <c r="S143" s="24" t="s">
        <v>424</v>
      </c>
      <c r="T143" s="2">
        <v>700</v>
      </c>
      <c r="U143" s="24" t="s">
        <v>503</v>
      </c>
      <c r="V143" s="2">
        <v>1</v>
      </c>
      <c r="W143" s="24" t="s">
        <v>1061</v>
      </c>
      <c r="X143" s="24" t="s">
        <v>1187</v>
      </c>
      <c r="Y143" s="24" t="s">
        <v>1188</v>
      </c>
      <c r="Z143" s="24"/>
      <c r="AA143" s="24"/>
      <c r="AB143" s="24" t="s">
        <v>1813</v>
      </c>
      <c r="AC143" s="24" t="s">
        <v>1814</v>
      </c>
      <c r="AD143" s="24" t="s">
        <v>1815</v>
      </c>
      <c r="AE143" s="24" t="s">
        <v>1816</v>
      </c>
      <c r="AF143" s="24" t="s">
        <v>1817</v>
      </c>
      <c r="AG143" s="24">
        <v>24</v>
      </c>
      <c r="AH143" s="24" t="s">
        <v>1818</v>
      </c>
      <c r="AI143" s="24" t="s">
        <v>1819</v>
      </c>
      <c r="AJ143" s="24" t="s">
        <v>1820</v>
      </c>
      <c r="AK143" s="24" t="s">
        <v>1821</v>
      </c>
      <c r="AL143" s="24" t="s">
        <v>1424</v>
      </c>
      <c r="AM143" s="24" t="s">
        <v>1822</v>
      </c>
      <c r="AN143" s="24">
        <v>5</v>
      </c>
      <c r="AO143" s="24">
        <v>3</v>
      </c>
      <c r="AP143" s="24">
        <v>3</v>
      </c>
      <c r="AQ143" s="24"/>
      <c r="AR143" s="63" t="s">
        <v>1478</v>
      </c>
      <c r="AS143" s="24"/>
      <c r="AT143" s="67"/>
      <c r="AU143" s="75"/>
      <c r="AV143" s="75"/>
    </row>
    <row r="144" spans="1:48" ht="65" hidden="1" customHeight="1" x14ac:dyDescent="0.2">
      <c r="A144" s="24" t="s">
        <v>194</v>
      </c>
      <c r="B144" s="7" t="s">
        <v>86</v>
      </c>
      <c r="C144" s="24" t="s">
        <v>1823</v>
      </c>
      <c r="D144" s="24" t="s">
        <v>1429</v>
      </c>
      <c r="E144" s="2">
        <v>1</v>
      </c>
      <c r="F144" s="24" t="s">
        <v>32</v>
      </c>
      <c r="G144" s="24" t="s">
        <v>36</v>
      </c>
      <c r="H144" s="2">
        <v>1</v>
      </c>
      <c r="I144" s="2">
        <v>52835</v>
      </c>
      <c r="J144" s="2" t="str">
        <f>+VLOOKUP(I144,'[1]Tabla Municipios'!$C$2:$D$1152,2,FALSE)</f>
        <v>TUMACO</v>
      </c>
      <c r="K144" s="2"/>
      <c r="L144" s="2"/>
      <c r="M144" s="2"/>
      <c r="N144" s="2"/>
      <c r="O144" s="24">
        <v>3</v>
      </c>
      <c r="P144" s="24" t="s">
        <v>1824</v>
      </c>
      <c r="Q144" s="24">
        <v>2</v>
      </c>
      <c r="R144" s="24" t="s">
        <v>90</v>
      </c>
      <c r="S144" s="24" t="s">
        <v>112</v>
      </c>
      <c r="T144" s="2">
        <v>65</v>
      </c>
      <c r="U144" s="24" t="s">
        <v>92</v>
      </c>
      <c r="V144" s="2">
        <v>1</v>
      </c>
      <c r="W144" s="24" t="s">
        <v>1061</v>
      </c>
      <c r="X144" s="24" t="s">
        <v>1187</v>
      </c>
      <c r="Y144" s="24" t="s">
        <v>1188</v>
      </c>
      <c r="Z144" s="24" t="s">
        <v>1189</v>
      </c>
      <c r="AA144" s="24">
        <v>3112331378</v>
      </c>
      <c r="AB144" s="24" t="s">
        <v>1825</v>
      </c>
      <c r="AC144" s="24" t="s">
        <v>1826</v>
      </c>
      <c r="AD144" s="24" t="s">
        <v>1827</v>
      </c>
      <c r="AE144" s="24" t="s">
        <v>1828</v>
      </c>
      <c r="AF144" s="24" t="s">
        <v>1829</v>
      </c>
      <c r="AG144" s="24" t="s">
        <v>1830</v>
      </c>
      <c r="AH144" s="24" t="s">
        <v>1831</v>
      </c>
      <c r="AI144" s="24" t="s">
        <v>1832</v>
      </c>
      <c r="AJ144" s="24" t="s">
        <v>1833</v>
      </c>
      <c r="AK144" s="24" t="s">
        <v>1834</v>
      </c>
      <c r="AL144" s="24" t="s">
        <v>1835</v>
      </c>
      <c r="AM144" s="24" t="s">
        <v>1836</v>
      </c>
      <c r="AN144" s="24">
        <v>5</v>
      </c>
      <c r="AO144" s="24">
        <v>3</v>
      </c>
      <c r="AP144" s="24">
        <v>3</v>
      </c>
      <c r="AQ144" s="24" t="s">
        <v>1837</v>
      </c>
      <c r="AR144" s="63" t="s">
        <v>1838</v>
      </c>
      <c r="AS144" s="24" t="s">
        <v>1839</v>
      </c>
      <c r="AT144" s="24" t="s">
        <v>1840</v>
      </c>
      <c r="AU144" s="75"/>
      <c r="AV144" s="75"/>
    </row>
    <row r="145" spans="1:48" ht="65" hidden="1" customHeight="1" x14ac:dyDescent="0.2">
      <c r="A145" s="24" t="s">
        <v>85</v>
      </c>
      <c r="B145" s="7" t="s">
        <v>86</v>
      </c>
      <c r="C145" s="24" t="s">
        <v>1841</v>
      </c>
      <c r="D145" s="24" t="s">
        <v>1429</v>
      </c>
      <c r="E145" s="2">
        <v>1</v>
      </c>
      <c r="F145" s="24" t="s">
        <v>32</v>
      </c>
      <c r="G145" s="24" t="s">
        <v>36</v>
      </c>
      <c r="H145" s="2">
        <v>1</v>
      </c>
      <c r="I145" s="2">
        <v>52835</v>
      </c>
      <c r="J145" s="2" t="str">
        <f>+VLOOKUP(I145,'[1]Tabla Municipios'!$C$2:$D$1152,2,FALSE)</f>
        <v>TUMACO</v>
      </c>
      <c r="K145" s="2"/>
      <c r="L145" s="2"/>
      <c r="M145" s="2"/>
      <c r="N145" s="2"/>
      <c r="O145" s="24" t="s">
        <v>1203</v>
      </c>
      <c r="P145" s="24" t="s">
        <v>1842</v>
      </c>
      <c r="Q145" s="24">
        <v>2</v>
      </c>
      <c r="R145" s="24" t="s">
        <v>90</v>
      </c>
      <c r="S145" s="24" t="s">
        <v>112</v>
      </c>
      <c r="T145" s="2">
        <v>65</v>
      </c>
      <c r="U145" s="24" t="s">
        <v>503</v>
      </c>
      <c r="V145" s="2">
        <v>1</v>
      </c>
      <c r="W145" s="24" t="s">
        <v>1205</v>
      </c>
      <c r="X145" s="24" t="s">
        <v>1843</v>
      </c>
      <c r="Y145" s="24" t="s">
        <v>1207</v>
      </c>
      <c r="Z145" s="24"/>
      <c r="AA145" s="24"/>
      <c r="AB145" s="24" t="s">
        <v>1844</v>
      </c>
      <c r="AC145" s="24" t="s">
        <v>1845</v>
      </c>
      <c r="AD145" s="24">
        <v>65</v>
      </c>
      <c r="AE145" s="24" t="s">
        <v>1828</v>
      </c>
      <c r="AF145" s="24" t="s">
        <v>1846</v>
      </c>
      <c r="AG145" s="24" t="s">
        <v>1847</v>
      </c>
      <c r="AH145" s="24" t="s">
        <v>1848</v>
      </c>
      <c r="AI145" s="24" t="s">
        <v>1849</v>
      </c>
      <c r="AJ145" s="24" t="s">
        <v>1850</v>
      </c>
      <c r="AK145" s="24" t="s">
        <v>1851</v>
      </c>
      <c r="AL145" s="24" t="s">
        <v>1852</v>
      </c>
      <c r="AM145" s="24" t="s">
        <v>1853</v>
      </c>
      <c r="AN145" s="24">
        <v>5</v>
      </c>
      <c r="AO145" s="24">
        <v>3</v>
      </c>
      <c r="AP145" s="24">
        <v>3</v>
      </c>
      <c r="AQ145" s="24" t="s">
        <v>1854</v>
      </c>
      <c r="AR145" s="63" t="s">
        <v>1838</v>
      </c>
      <c r="AS145" s="67"/>
      <c r="AT145" s="67"/>
      <c r="AU145" s="75"/>
      <c r="AV145" s="75"/>
    </row>
  </sheetData>
  <autoFilter ref="A1:AV145" xr:uid="{00000000-0001-0000-0100-000000000000}">
    <filterColumn colId="13">
      <customFilters>
        <customFilter operator="notEqual" val=" "/>
      </customFilters>
    </filterColumn>
  </autoFilter>
  <hyperlinks>
    <hyperlink ref="Y142" r:id="rId1" xr:uid="{00000000-0004-0000-0100-000000000000}"/>
    <hyperlink ref="Y94" r:id="rId2" xr:uid="{00000000-0004-0000-0100-000001000000}"/>
    <hyperlink ref="Z51" r:id="rId3" xr:uid="{00000000-0004-0000-0100-000002000000}"/>
    <hyperlink ref="Z52" r:id="rId4" xr:uid="{00000000-0004-0000-0100-000003000000}"/>
  </hyperlinks>
  <pageMargins left="0.7" right="0.7" top="0.75" bottom="0.75" header="0.3" footer="0.3"/>
  <pageSetup paperSize="9" orientation="portrait" verticalDpi="300"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S11"/>
  <sheetViews>
    <sheetView workbookViewId="0">
      <selection activeCell="E4" sqref="E4"/>
    </sheetView>
    <sheetView workbookViewId="1"/>
  </sheetViews>
  <sheetFormatPr baseColWidth="10" defaultColWidth="11.5" defaultRowHeight="15" x14ac:dyDescent="0.2"/>
  <cols>
    <col min="3" max="3" width="15.5" bestFit="1" customWidth="1"/>
    <col min="5" max="5" width="11" bestFit="1" customWidth="1"/>
    <col min="6" max="6" width="22.5" bestFit="1" customWidth="1"/>
    <col min="7" max="7" width="3.5" customWidth="1"/>
    <col min="9" max="9" width="13.5" bestFit="1" customWidth="1"/>
    <col min="10" max="10" width="3.5" bestFit="1" customWidth="1"/>
    <col min="11" max="11" width="8.5" customWidth="1"/>
    <col min="12" max="12" width="4" bestFit="1" customWidth="1"/>
    <col min="15" max="15" width="56.5" bestFit="1" customWidth="1"/>
    <col min="16" max="16" width="4.5" bestFit="1" customWidth="1"/>
    <col min="17" max="18" width="3.5" bestFit="1" customWidth="1"/>
    <col min="19" max="19" width="4" bestFit="1" customWidth="1"/>
    <col min="20" max="21" width="3.5" bestFit="1" customWidth="1"/>
    <col min="22" max="22" width="21.5" bestFit="1" customWidth="1"/>
    <col min="24" max="24" width="11.83203125" bestFit="1" customWidth="1"/>
    <col min="25" max="25" width="15.1640625" bestFit="1" customWidth="1"/>
    <col min="26" max="26" width="18.5" bestFit="1" customWidth="1"/>
    <col min="27" max="27" width="25.5" bestFit="1" customWidth="1"/>
    <col min="28" max="28" width="50.5" bestFit="1" customWidth="1"/>
    <col min="29" max="29" width="4" bestFit="1" customWidth="1"/>
    <col min="31" max="31" width="16.5" bestFit="1" customWidth="1"/>
    <col min="32" max="32" width="47.5" bestFit="1" customWidth="1"/>
    <col min="33" max="33" width="70" bestFit="1" customWidth="1"/>
    <col min="34" max="34" width="36.5" bestFit="1" customWidth="1"/>
    <col min="35" max="35" width="42.1640625" bestFit="1" customWidth="1"/>
    <col min="36" max="36" width="33.5" bestFit="1" customWidth="1"/>
    <col min="37" max="37" width="18.5" bestFit="1" customWidth="1"/>
    <col min="38" max="38" width="58.5" bestFit="1" customWidth="1"/>
    <col min="42" max="42" width="20.5" bestFit="1" customWidth="1"/>
    <col min="43" max="43" width="10" bestFit="1" customWidth="1"/>
    <col min="44" max="44" width="16.5" bestFit="1" customWidth="1"/>
    <col min="45" max="45" width="12.83203125" customWidth="1"/>
  </cols>
  <sheetData>
    <row r="1" spans="2:45" ht="16" thickBot="1" x14ac:dyDescent="0.25">
      <c r="B1" s="218" t="s">
        <v>1855</v>
      </c>
      <c r="C1" s="219"/>
    </row>
    <row r="2" spans="2:45" ht="95.25" customHeight="1" x14ac:dyDescent="0.2">
      <c r="B2" s="13" t="s">
        <v>109</v>
      </c>
      <c r="C2" s="47" t="s">
        <v>110</v>
      </c>
      <c r="D2" s="15"/>
      <c r="E2" s="14" t="s">
        <v>17</v>
      </c>
      <c r="F2" s="14" t="s">
        <v>18</v>
      </c>
      <c r="G2" s="14">
        <v>1</v>
      </c>
      <c r="H2" s="14"/>
      <c r="I2" s="14" t="s">
        <v>111</v>
      </c>
      <c r="J2" s="14" t="s">
        <v>90</v>
      </c>
      <c r="K2" s="14" t="s">
        <v>112</v>
      </c>
      <c r="L2" s="14">
        <v>97</v>
      </c>
      <c r="M2" s="14">
        <v>0</v>
      </c>
      <c r="N2" s="14" t="s">
        <v>113</v>
      </c>
      <c r="O2" s="16" t="s">
        <v>114</v>
      </c>
      <c r="P2" s="14" t="s">
        <v>115</v>
      </c>
      <c r="Q2" s="14" t="s">
        <v>115</v>
      </c>
      <c r="R2" s="14" t="s">
        <v>115</v>
      </c>
      <c r="S2" s="14">
        <v>97</v>
      </c>
      <c r="T2" s="14" t="s">
        <v>115</v>
      </c>
      <c r="U2" s="14" t="s">
        <v>115</v>
      </c>
      <c r="V2" s="14" t="s">
        <v>116</v>
      </c>
      <c r="W2" s="14" t="s">
        <v>117</v>
      </c>
      <c r="X2" s="14"/>
      <c r="Y2" s="17"/>
      <c r="Z2" s="17"/>
      <c r="AA2" s="17"/>
      <c r="AB2" s="17"/>
      <c r="AC2" s="14">
        <v>97</v>
      </c>
      <c r="AD2" s="14" t="s">
        <v>111</v>
      </c>
      <c r="AE2" s="14" t="s">
        <v>118</v>
      </c>
      <c r="AF2" s="14" t="s">
        <v>119</v>
      </c>
      <c r="AG2" s="14" t="s">
        <v>120</v>
      </c>
      <c r="AH2" s="14" t="s">
        <v>121</v>
      </c>
      <c r="AI2" s="14" t="s">
        <v>122</v>
      </c>
      <c r="AJ2" s="14" t="s">
        <v>123</v>
      </c>
      <c r="AK2" s="14" t="s">
        <v>1856</v>
      </c>
      <c r="AL2" s="14" t="s">
        <v>125</v>
      </c>
      <c r="AM2" s="14">
        <v>5</v>
      </c>
      <c r="AN2" s="14">
        <v>3</v>
      </c>
      <c r="AO2" s="14">
        <v>3</v>
      </c>
      <c r="AP2" s="14" t="s">
        <v>126</v>
      </c>
      <c r="AQ2" s="48" t="s">
        <v>142</v>
      </c>
      <c r="AR2" s="45"/>
      <c r="AS2" s="46" t="s">
        <v>127</v>
      </c>
    </row>
    <row r="3" spans="2:45" ht="95.25" customHeight="1" x14ac:dyDescent="0.2">
      <c r="B3" s="18" t="s">
        <v>85</v>
      </c>
      <c r="C3" s="18" t="s">
        <v>270</v>
      </c>
      <c r="D3" s="18"/>
      <c r="E3" s="18" t="s">
        <v>17</v>
      </c>
      <c r="F3" s="18" t="s">
        <v>18</v>
      </c>
      <c r="G3" s="18">
        <v>1</v>
      </c>
      <c r="H3" s="18"/>
      <c r="I3" s="18" t="s">
        <v>271</v>
      </c>
      <c r="J3" s="18" t="s">
        <v>90</v>
      </c>
      <c r="K3" s="18" t="s">
        <v>112</v>
      </c>
      <c r="L3" s="18">
        <v>100</v>
      </c>
      <c r="M3" s="18">
        <v>0</v>
      </c>
      <c r="N3" s="18" t="s">
        <v>272</v>
      </c>
      <c r="O3" s="18" t="s">
        <v>273</v>
      </c>
      <c r="P3" s="18"/>
      <c r="Q3" s="18"/>
      <c r="R3" s="18"/>
      <c r="S3" s="18">
        <v>100</v>
      </c>
      <c r="T3" s="18"/>
      <c r="U3" s="18"/>
      <c r="V3" s="18" t="s">
        <v>274</v>
      </c>
      <c r="W3" s="18" t="s">
        <v>275</v>
      </c>
      <c r="X3" s="18" t="s">
        <v>276</v>
      </c>
      <c r="Y3" s="18"/>
      <c r="Z3" s="18"/>
      <c r="AA3" s="18"/>
      <c r="AB3" s="18"/>
      <c r="AC3" s="18">
        <v>100</v>
      </c>
      <c r="AD3" s="18" t="s">
        <v>277</v>
      </c>
      <c r="AE3" s="18" t="s">
        <v>278</v>
      </c>
      <c r="AF3" s="18" t="s">
        <v>279</v>
      </c>
      <c r="AG3" s="18" t="s">
        <v>280</v>
      </c>
      <c r="AH3" s="18" t="s">
        <v>281</v>
      </c>
      <c r="AI3" s="18" t="s">
        <v>282</v>
      </c>
      <c r="AJ3" s="18" t="s">
        <v>283</v>
      </c>
      <c r="AK3" s="18" t="s">
        <v>284</v>
      </c>
      <c r="AL3" s="18" t="s">
        <v>285</v>
      </c>
      <c r="AM3" s="47">
        <v>5</v>
      </c>
      <c r="AN3" s="47">
        <v>3</v>
      </c>
      <c r="AO3" s="47">
        <v>3</v>
      </c>
      <c r="AP3" s="47"/>
      <c r="AQ3" s="48" t="s">
        <v>142</v>
      </c>
      <c r="AR3" s="17"/>
      <c r="AS3" s="46" t="s">
        <v>127</v>
      </c>
    </row>
    <row r="4" spans="2:45" ht="95.25" customHeight="1" x14ac:dyDescent="0.2">
      <c r="B4" s="19" t="s">
        <v>85</v>
      </c>
      <c r="C4" s="19" t="s">
        <v>128</v>
      </c>
      <c r="D4" s="18"/>
      <c r="E4" s="19" t="s">
        <v>17</v>
      </c>
      <c r="F4" s="14" t="s">
        <v>18</v>
      </c>
      <c r="G4" s="19">
        <v>1</v>
      </c>
      <c r="H4" s="19"/>
      <c r="I4" s="19" t="s">
        <v>111</v>
      </c>
      <c r="J4" s="19" t="s">
        <v>90</v>
      </c>
      <c r="K4" s="19" t="s">
        <v>112</v>
      </c>
      <c r="L4" s="19">
        <v>100</v>
      </c>
      <c r="M4" s="19">
        <v>0</v>
      </c>
      <c r="N4" s="19" t="s">
        <v>129</v>
      </c>
      <c r="O4" s="20" t="s">
        <v>130</v>
      </c>
      <c r="P4" s="19"/>
      <c r="Q4" s="19"/>
      <c r="R4" s="19"/>
      <c r="S4" s="19">
        <v>100</v>
      </c>
      <c r="T4" s="19"/>
      <c r="U4" s="19"/>
      <c r="V4" s="14" t="s">
        <v>131</v>
      </c>
      <c r="W4" s="14" t="s">
        <v>132</v>
      </c>
      <c r="X4" s="18"/>
      <c r="Y4" s="18"/>
      <c r="Z4" s="18"/>
      <c r="AA4" s="18"/>
      <c r="AB4" s="18"/>
      <c r="AC4" s="18">
        <v>100</v>
      </c>
      <c r="AD4" s="18" t="s">
        <v>111</v>
      </c>
      <c r="AE4" s="18" t="s">
        <v>133</v>
      </c>
      <c r="AF4" s="18" t="s">
        <v>134</v>
      </c>
      <c r="AG4" s="18" t="s">
        <v>135</v>
      </c>
      <c r="AH4" s="18" t="s">
        <v>136</v>
      </c>
      <c r="AI4" s="18" t="s">
        <v>137</v>
      </c>
      <c r="AJ4" s="18" t="s">
        <v>138</v>
      </c>
      <c r="AK4" s="18" t="s">
        <v>139</v>
      </c>
      <c r="AL4" s="18" t="s">
        <v>140</v>
      </c>
      <c r="AM4" s="47">
        <v>5</v>
      </c>
      <c r="AN4" s="47">
        <v>3</v>
      </c>
      <c r="AO4" s="47">
        <v>3</v>
      </c>
      <c r="AP4" s="47" t="s">
        <v>141</v>
      </c>
      <c r="AQ4" s="48" t="s">
        <v>142</v>
      </c>
      <c r="AR4" s="17"/>
      <c r="AS4" s="46" t="s">
        <v>127</v>
      </c>
    </row>
    <row r="5" spans="2:45" ht="95.25" customHeight="1" thickBot="1" x14ac:dyDescent="0.25">
      <c r="B5" s="30" t="s">
        <v>85</v>
      </c>
      <c r="C5" s="30" t="s">
        <v>143</v>
      </c>
      <c r="D5" s="18"/>
      <c r="E5" s="19" t="s">
        <v>17</v>
      </c>
      <c r="F5" s="14" t="s">
        <v>18</v>
      </c>
      <c r="G5" s="19">
        <v>1</v>
      </c>
      <c r="H5" s="19"/>
      <c r="I5" s="19" t="s">
        <v>111</v>
      </c>
      <c r="J5" s="19" t="s">
        <v>144</v>
      </c>
      <c r="K5" s="19" t="s">
        <v>145</v>
      </c>
      <c r="L5" s="19">
        <v>98</v>
      </c>
      <c r="M5" s="19">
        <v>0</v>
      </c>
      <c r="N5" s="19" t="s">
        <v>146</v>
      </c>
      <c r="O5" s="20" t="s">
        <v>147</v>
      </c>
      <c r="P5" s="19"/>
      <c r="Q5" s="19"/>
      <c r="R5" s="19"/>
      <c r="S5" s="19"/>
      <c r="T5" s="19"/>
      <c r="U5" s="19"/>
      <c r="V5" s="14" t="s">
        <v>148</v>
      </c>
      <c r="W5" s="14" t="s">
        <v>149</v>
      </c>
      <c r="X5" s="19"/>
      <c r="Y5" s="18"/>
      <c r="Z5" s="18"/>
      <c r="AA5" s="18"/>
      <c r="AB5" s="18"/>
      <c r="AC5" s="18">
        <v>100</v>
      </c>
      <c r="AD5" s="18" t="s">
        <v>111</v>
      </c>
      <c r="AE5" s="18" t="s">
        <v>150</v>
      </c>
      <c r="AF5" s="18" t="s">
        <v>151</v>
      </c>
      <c r="AG5" s="18" t="s">
        <v>152</v>
      </c>
      <c r="AH5" s="18" t="s">
        <v>153</v>
      </c>
      <c r="AI5" s="18" t="s">
        <v>154</v>
      </c>
      <c r="AJ5" s="18" t="s">
        <v>155</v>
      </c>
      <c r="AK5" s="18" t="s">
        <v>156</v>
      </c>
      <c r="AL5" s="18" t="s">
        <v>157</v>
      </c>
      <c r="AM5" s="47">
        <v>5</v>
      </c>
      <c r="AN5" s="47">
        <v>3</v>
      </c>
      <c r="AO5" s="47">
        <v>3</v>
      </c>
      <c r="AP5" s="47" t="s">
        <v>158</v>
      </c>
      <c r="AQ5" s="48" t="s">
        <v>142</v>
      </c>
      <c r="AR5" s="17"/>
      <c r="AS5" s="46" t="s">
        <v>127</v>
      </c>
    </row>
    <row r="6" spans="2:45" ht="95.25" customHeight="1" x14ac:dyDescent="0.2">
      <c r="B6" s="220" t="s">
        <v>1857</v>
      </c>
      <c r="C6" s="221"/>
    </row>
    <row r="7" spans="2:45" ht="95.25" customHeight="1" x14ac:dyDescent="0.2">
      <c r="B7" s="19" t="s">
        <v>85</v>
      </c>
      <c r="C7" s="14" t="s">
        <v>302</v>
      </c>
      <c r="D7" s="29"/>
      <c r="E7" s="19" t="s">
        <v>17</v>
      </c>
      <c r="F7" s="19" t="s">
        <v>19</v>
      </c>
      <c r="G7" s="19">
        <v>1</v>
      </c>
      <c r="H7" s="32">
        <v>50450</v>
      </c>
      <c r="I7" s="29" t="str">
        <f>+VLOOKUP(H7,'[1]Tabla Municipios'!$C$2:$D$1152,2,FALSE)</f>
        <v>PUERTO CONCORDIA</v>
      </c>
      <c r="J7" s="19" t="s">
        <v>90</v>
      </c>
      <c r="K7" s="19" t="s">
        <v>112</v>
      </c>
      <c r="L7" s="32"/>
      <c r="M7" s="19">
        <v>0</v>
      </c>
      <c r="N7" s="19" t="s">
        <v>303</v>
      </c>
      <c r="O7" s="20" t="s">
        <v>304</v>
      </c>
      <c r="P7" s="19"/>
      <c r="Q7" s="19"/>
      <c r="R7" s="19"/>
      <c r="S7" s="19">
        <v>150</v>
      </c>
      <c r="T7" s="19"/>
      <c r="U7" s="19"/>
      <c r="V7" s="14"/>
      <c r="W7" s="14"/>
      <c r="X7" s="14"/>
      <c r="Y7" s="14"/>
      <c r="Z7" s="14" t="s">
        <v>305</v>
      </c>
      <c r="AA7" s="14" t="s">
        <v>306</v>
      </c>
      <c r="AB7" s="14" t="s">
        <v>307</v>
      </c>
      <c r="AC7" s="14">
        <v>122</v>
      </c>
      <c r="AD7" s="14" t="s">
        <v>308</v>
      </c>
      <c r="AE7" s="14" t="s">
        <v>247</v>
      </c>
      <c r="AF7" s="14" t="s">
        <v>309</v>
      </c>
      <c r="AG7" s="14" t="s">
        <v>310</v>
      </c>
      <c r="AH7" s="14" t="s">
        <v>311</v>
      </c>
      <c r="AI7" s="14" t="s">
        <v>312</v>
      </c>
      <c r="AJ7" s="14" t="s">
        <v>313</v>
      </c>
      <c r="AK7" s="14" t="s">
        <v>314</v>
      </c>
      <c r="AL7" s="14" t="s">
        <v>315</v>
      </c>
      <c r="AM7" s="14">
        <v>5</v>
      </c>
      <c r="AN7" s="14">
        <v>3</v>
      </c>
      <c r="AO7" s="14">
        <v>3</v>
      </c>
      <c r="AP7" s="14" t="s">
        <v>316</v>
      </c>
      <c r="AQ7" s="44" t="s">
        <v>107</v>
      </c>
      <c r="AR7" s="14" t="s">
        <v>317</v>
      </c>
      <c r="AS7" s="46" t="s">
        <v>127</v>
      </c>
    </row>
    <row r="8" spans="2:45" ht="95.25" customHeight="1" x14ac:dyDescent="0.2">
      <c r="B8" s="19" t="s">
        <v>109</v>
      </c>
      <c r="C8" s="14" t="s">
        <v>336</v>
      </c>
      <c r="D8" s="29"/>
      <c r="E8" s="19" t="s">
        <v>17</v>
      </c>
      <c r="F8" s="19" t="s">
        <v>19</v>
      </c>
      <c r="G8" s="19">
        <v>1</v>
      </c>
      <c r="H8" s="19">
        <v>50711</v>
      </c>
      <c r="I8" s="19" t="s">
        <v>337</v>
      </c>
      <c r="J8" s="19" t="s">
        <v>90</v>
      </c>
      <c r="K8" s="19" t="s">
        <v>112</v>
      </c>
      <c r="L8" s="19"/>
      <c r="M8" s="19">
        <v>0</v>
      </c>
      <c r="N8" s="19" t="s">
        <v>338</v>
      </c>
      <c r="O8" s="16" t="s">
        <v>339</v>
      </c>
      <c r="P8" s="14" t="s">
        <v>115</v>
      </c>
      <c r="Q8" s="14" t="s">
        <v>115</v>
      </c>
      <c r="R8" s="14" t="s">
        <v>115</v>
      </c>
      <c r="S8" s="19">
        <v>282</v>
      </c>
      <c r="T8" s="14" t="s">
        <v>115</v>
      </c>
      <c r="U8" s="14" t="s">
        <v>115</v>
      </c>
      <c r="V8" s="14"/>
      <c r="W8" s="14"/>
      <c r="X8" s="19"/>
      <c r="Y8" s="14"/>
      <c r="Z8" s="14"/>
      <c r="AA8" s="14" t="s">
        <v>340</v>
      </c>
      <c r="AB8" s="14" t="s">
        <v>341</v>
      </c>
      <c r="AC8" s="14">
        <v>282</v>
      </c>
      <c r="AD8" s="14" t="s">
        <v>342</v>
      </c>
      <c r="AE8" s="14" t="s">
        <v>343</v>
      </c>
      <c r="AF8" s="14" t="s">
        <v>344</v>
      </c>
      <c r="AG8" s="14" t="s">
        <v>345</v>
      </c>
      <c r="AH8" s="14" t="s">
        <v>346</v>
      </c>
      <c r="AI8" s="14" t="s">
        <v>347</v>
      </c>
      <c r="AJ8" s="14" t="s">
        <v>348</v>
      </c>
      <c r="AK8" s="14" t="s">
        <v>349</v>
      </c>
      <c r="AL8" s="14" t="s">
        <v>350</v>
      </c>
      <c r="AM8" s="14">
        <v>5</v>
      </c>
      <c r="AN8" s="14">
        <v>3</v>
      </c>
      <c r="AO8" s="14">
        <v>3</v>
      </c>
      <c r="AP8" s="14" t="s">
        <v>351</v>
      </c>
      <c r="AQ8" s="44" t="s">
        <v>107</v>
      </c>
      <c r="AR8" s="14" t="s">
        <v>352</v>
      </c>
      <c r="AS8" s="46" t="s">
        <v>127</v>
      </c>
    </row>
    <row r="9" spans="2:45" ht="95.25" customHeight="1" x14ac:dyDescent="0.2">
      <c r="B9" s="19" t="s">
        <v>85</v>
      </c>
      <c r="C9" s="14" t="s">
        <v>353</v>
      </c>
      <c r="D9" s="29"/>
      <c r="E9" s="19" t="s">
        <v>17</v>
      </c>
      <c r="F9" s="19" t="s">
        <v>19</v>
      </c>
      <c r="G9" s="19">
        <v>1</v>
      </c>
      <c r="H9" s="19">
        <v>50711</v>
      </c>
      <c r="I9" s="19" t="s">
        <v>337</v>
      </c>
      <c r="J9" s="19" t="s">
        <v>90</v>
      </c>
      <c r="K9" s="19" t="s">
        <v>112</v>
      </c>
      <c r="L9" s="19"/>
      <c r="M9" s="19">
        <v>0</v>
      </c>
      <c r="N9" s="19" t="s">
        <v>354</v>
      </c>
      <c r="O9" s="20" t="s">
        <v>355</v>
      </c>
      <c r="P9" s="19"/>
      <c r="Q9" s="19"/>
      <c r="R9" s="19"/>
      <c r="S9" s="19"/>
      <c r="T9" s="19"/>
      <c r="U9" s="19"/>
      <c r="V9" s="14" t="s">
        <v>356</v>
      </c>
      <c r="W9" s="19">
        <v>3134543682</v>
      </c>
      <c r="X9" s="14" t="s">
        <v>357</v>
      </c>
      <c r="Y9" s="14" t="s">
        <v>358</v>
      </c>
      <c r="Z9" s="14"/>
      <c r="AA9" s="14"/>
      <c r="AB9" s="14"/>
      <c r="AC9" s="14">
        <v>200</v>
      </c>
      <c r="AD9" s="14" t="s">
        <v>359</v>
      </c>
      <c r="AE9" s="14" t="s">
        <v>360</v>
      </c>
      <c r="AF9" s="14" t="s">
        <v>361</v>
      </c>
      <c r="AG9" s="14" t="s">
        <v>362</v>
      </c>
      <c r="AH9" s="14" t="s">
        <v>363</v>
      </c>
      <c r="AI9" s="14" t="s">
        <v>364</v>
      </c>
      <c r="AJ9" s="14" t="s">
        <v>365</v>
      </c>
      <c r="AK9" s="14" t="s">
        <v>366</v>
      </c>
      <c r="AL9" s="14" t="s">
        <v>367</v>
      </c>
      <c r="AM9" s="14">
        <v>5</v>
      </c>
      <c r="AN9" s="14">
        <v>3</v>
      </c>
      <c r="AO9" s="14">
        <v>3</v>
      </c>
      <c r="AP9" s="14"/>
      <c r="AQ9" s="44" t="s">
        <v>107</v>
      </c>
      <c r="AR9" s="14" t="s">
        <v>352</v>
      </c>
      <c r="AS9" s="46" t="s">
        <v>127</v>
      </c>
    </row>
    <row r="10" spans="2:45" ht="95.25" customHeight="1" x14ac:dyDescent="0.2">
      <c r="B10" s="222" t="s">
        <v>20</v>
      </c>
      <c r="C10" s="223"/>
    </row>
    <row r="11" spans="2:45" ht="95.25" customHeight="1" x14ac:dyDescent="0.2">
      <c r="B11" s="31" t="s">
        <v>194</v>
      </c>
      <c r="C11" s="31" t="s">
        <v>384</v>
      </c>
      <c r="D11" s="29">
        <v>1</v>
      </c>
      <c r="E11" s="14" t="s">
        <v>17</v>
      </c>
      <c r="F11" s="19" t="s">
        <v>20</v>
      </c>
      <c r="G11" s="19">
        <v>1</v>
      </c>
      <c r="H11" s="32">
        <v>86320</v>
      </c>
      <c r="I11" s="19" t="s">
        <v>385</v>
      </c>
      <c r="J11" s="19" t="s">
        <v>90</v>
      </c>
      <c r="K11" s="19" t="s">
        <v>112</v>
      </c>
      <c r="L11" s="19"/>
      <c r="M11" s="19">
        <v>0</v>
      </c>
      <c r="N11" s="19" t="s">
        <v>386</v>
      </c>
      <c r="O11" s="16" t="s">
        <v>387</v>
      </c>
      <c r="P11" s="19" t="s">
        <v>388</v>
      </c>
      <c r="Q11" s="14"/>
      <c r="R11" s="14"/>
      <c r="S11" s="19">
        <v>72</v>
      </c>
      <c r="T11" s="14"/>
      <c r="U11" s="19"/>
      <c r="V11" s="14" t="s">
        <v>389</v>
      </c>
      <c r="W11" s="14" t="s">
        <v>390</v>
      </c>
      <c r="X11" s="14" t="s">
        <v>200</v>
      </c>
      <c r="Y11" s="14" t="s">
        <v>391</v>
      </c>
      <c r="Z11" s="19">
        <v>3134669980</v>
      </c>
      <c r="AA11" s="14" t="s">
        <v>392</v>
      </c>
      <c r="AB11" s="19" t="s">
        <v>393</v>
      </c>
      <c r="AC11" s="14">
        <v>78</v>
      </c>
      <c r="AD11" s="14" t="s">
        <v>385</v>
      </c>
      <c r="AE11" s="14" t="s">
        <v>360</v>
      </c>
      <c r="AF11" s="14">
        <v>31</v>
      </c>
      <c r="AG11" s="14" t="s">
        <v>394</v>
      </c>
      <c r="AH11" s="14" t="s">
        <v>395</v>
      </c>
      <c r="AI11" s="14" t="s">
        <v>396</v>
      </c>
      <c r="AJ11" s="14" t="s">
        <v>397</v>
      </c>
      <c r="AK11" s="14" t="s">
        <v>398</v>
      </c>
      <c r="AL11" s="14" t="s">
        <v>399</v>
      </c>
      <c r="AM11" s="14">
        <v>5</v>
      </c>
      <c r="AN11" s="14">
        <v>3</v>
      </c>
      <c r="AO11" s="14">
        <v>3</v>
      </c>
      <c r="AP11" s="14"/>
      <c r="AQ11" s="44" t="s">
        <v>107</v>
      </c>
      <c r="AR11" s="14" t="s">
        <v>400</v>
      </c>
      <c r="AS11" s="46" t="s">
        <v>127</v>
      </c>
    </row>
  </sheetData>
  <mergeCells count="3">
    <mergeCell ref="B1:C1"/>
    <mergeCell ref="B6:C6"/>
    <mergeCell ref="B10: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54"/>
  <sheetViews>
    <sheetView topLeftCell="A363" workbookViewId="0">
      <selection activeCell="C387" sqref="C387"/>
    </sheetView>
    <sheetView tabSelected="1" topLeftCell="A1047" workbookViewId="1">
      <selection activeCell="C1069" sqref="C1069"/>
    </sheetView>
  </sheetViews>
  <sheetFormatPr baseColWidth="10" defaultColWidth="11.5" defaultRowHeight="15" x14ac:dyDescent="0.2"/>
  <cols>
    <col min="1" max="1" width="36.5" bestFit="1" customWidth="1"/>
    <col min="3" max="3" width="19.5" bestFit="1" customWidth="1"/>
    <col min="4" max="4" width="32.1640625" bestFit="1" customWidth="1"/>
    <col min="5" max="5" width="25.83203125" bestFit="1" customWidth="1"/>
  </cols>
  <sheetData>
    <row r="1" spans="1:8" x14ac:dyDescent="0.2">
      <c r="A1" s="185" t="s">
        <v>1858</v>
      </c>
      <c r="B1" s="186" t="s">
        <v>1859</v>
      </c>
      <c r="C1" s="187" t="s">
        <v>1860</v>
      </c>
      <c r="D1" s="187" t="s">
        <v>1861</v>
      </c>
      <c r="E1" s="187" t="s">
        <v>1862</v>
      </c>
      <c r="F1" s="188" t="s">
        <v>9</v>
      </c>
      <c r="H1" s="209">
        <v>23682</v>
      </c>
    </row>
    <row r="2" spans="1:8" x14ac:dyDescent="0.2">
      <c r="A2" s="230" t="s">
        <v>1863</v>
      </c>
      <c r="B2" s="227" t="s">
        <v>1863</v>
      </c>
      <c r="C2" s="189">
        <v>91263</v>
      </c>
      <c r="D2" s="190" t="s">
        <v>1864</v>
      </c>
      <c r="E2" s="190" t="s">
        <v>1865</v>
      </c>
      <c r="F2" s="191"/>
      <c r="H2" s="210" t="e">
        <f>+VLOOKUP(H1,C2:D1152,2,FALSE)</f>
        <v>#N/A</v>
      </c>
    </row>
    <row r="3" spans="1:8" x14ac:dyDescent="0.2">
      <c r="A3" s="231"/>
      <c r="B3" s="228"/>
      <c r="C3" s="192">
        <v>91405</v>
      </c>
      <c r="D3" s="193" t="s">
        <v>1866</v>
      </c>
      <c r="E3" s="193" t="s">
        <v>1867</v>
      </c>
      <c r="F3" s="194"/>
    </row>
    <row r="4" spans="1:8" x14ac:dyDescent="0.2">
      <c r="A4" s="231"/>
      <c r="B4" s="228"/>
      <c r="C4" s="192">
        <v>91407</v>
      </c>
      <c r="D4" s="193" t="s">
        <v>1868</v>
      </c>
      <c r="E4" s="193" t="s">
        <v>1869</v>
      </c>
      <c r="F4" s="194"/>
    </row>
    <row r="5" spans="1:8" x14ac:dyDescent="0.2">
      <c r="A5" s="231"/>
      <c r="B5" s="228"/>
      <c r="C5" s="192">
        <v>91430</v>
      </c>
      <c r="D5" s="193" t="s">
        <v>1870</v>
      </c>
      <c r="E5" s="193" t="s">
        <v>1871</v>
      </c>
      <c r="F5" s="194"/>
    </row>
    <row r="6" spans="1:8" x14ac:dyDescent="0.2">
      <c r="A6" s="231"/>
      <c r="B6" s="228"/>
      <c r="C6" s="192">
        <v>91001</v>
      </c>
      <c r="D6" s="193" t="s">
        <v>1872</v>
      </c>
      <c r="E6" s="193" t="s">
        <v>1873</v>
      </c>
      <c r="F6" s="194"/>
    </row>
    <row r="7" spans="1:8" x14ac:dyDescent="0.2">
      <c r="A7" s="231"/>
      <c r="B7" s="228"/>
      <c r="C7" s="192">
        <v>91460</v>
      </c>
      <c r="D7" s="193" t="s">
        <v>1874</v>
      </c>
      <c r="E7" s="193" t="s">
        <v>1875</v>
      </c>
      <c r="F7" s="194"/>
    </row>
    <row r="8" spans="1:8" x14ac:dyDescent="0.2">
      <c r="A8" s="231"/>
      <c r="B8" s="228"/>
      <c r="C8" s="192">
        <v>91530</v>
      </c>
      <c r="D8" s="193" t="s">
        <v>1876</v>
      </c>
      <c r="E8" s="193" t="s">
        <v>1877</v>
      </c>
      <c r="F8" s="194"/>
    </row>
    <row r="9" spans="1:8" x14ac:dyDescent="0.2">
      <c r="A9" s="231"/>
      <c r="B9" s="228"/>
      <c r="C9" s="192">
        <v>91536</v>
      </c>
      <c r="D9" s="193" t="s">
        <v>1878</v>
      </c>
      <c r="E9" s="193" t="s">
        <v>1879</v>
      </c>
      <c r="F9" s="194"/>
    </row>
    <row r="10" spans="1:8" x14ac:dyDescent="0.2">
      <c r="A10" s="231"/>
      <c r="B10" s="228"/>
      <c r="C10" s="192">
        <v>91540</v>
      </c>
      <c r="D10" s="193" t="s">
        <v>1880</v>
      </c>
      <c r="E10" s="193" t="s">
        <v>1881</v>
      </c>
      <c r="F10" s="194"/>
    </row>
    <row r="11" spans="1:8" x14ac:dyDescent="0.2">
      <c r="A11" s="231"/>
      <c r="B11" s="228"/>
      <c r="C11" s="192">
        <v>91669</v>
      </c>
      <c r="D11" s="193" t="s">
        <v>1882</v>
      </c>
      <c r="E11" s="193" t="s">
        <v>1883</v>
      </c>
      <c r="F11" s="194"/>
    </row>
    <row r="12" spans="1:8" x14ac:dyDescent="0.2">
      <c r="A12" s="232"/>
      <c r="B12" s="229"/>
      <c r="C12" s="192">
        <v>91798</v>
      </c>
      <c r="D12" s="193" t="s">
        <v>1884</v>
      </c>
      <c r="E12" s="193" t="s">
        <v>1885</v>
      </c>
      <c r="F12" s="194"/>
    </row>
    <row r="13" spans="1:8" x14ac:dyDescent="0.2">
      <c r="A13" s="195" t="s">
        <v>1886</v>
      </c>
      <c r="B13" s="196"/>
      <c r="C13" s="197"/>
      <c r="D13" s="198"/>
      <c r="E13" s="198" t="s">
        <v>145</v>
      </c>
      <c r="F13" s="199">
        <v>11</v>
      </c>
    </row>
    <row r="14" spans="1:8" x14ac:dyDescent="0.2">
      <c r="A14" s="230" t="s">
        <v>1887</v>
      </c>
      <c r="B14" s="227" t="s">
        <v>1888</v>
      </c>
      <c r="C14" s="189">
        <v>5120</v>
      </c>
      <c r="D14" s="190" t="s">
        <v>1889</v>
      </c>
      <c r="E14" s="190" t="s">
        <v>472</v>
      </c>
      <c r="F14" s="191"/>
    </row>
    <row r="15" spans="1:8" x14ac:dyDescent="0.2">
      <c r="A15" s="238"/>
      <c r="B15" s="228"/>
      <c r="C15" s="192">
        <v>5154</v>
      </c>
      <c r="D15" s="193" t="s">
        <v>1890</v>
      </c>
      <c r="E15" s="193" t="s">
        <v>491</v>
      </c>
      <c r="F15" s="194"/>
    </row>
    <row r="16" spans="1:8" x14ac:dyDescent="0.2">
      <c r="A16" s="238"/>
      <c r="B16" s="228"/>
      <c r="C16" s="192">
        <v>5250</v>
      </c>
      <c r="D16" s="193" t="s">
        <v>1891</v>
      </c>
      <c r="E16" s="193" t="s">
        <v>507</v>
      </c>
      <c r="F16" s="194"/>
    </row>
    <row r="17" spans="1:6" x14ac:dyDescent="0.2">
      <c r="A17" s="238"/>
      <c r="B17" s="228"/>
      <c r="C17" s="192">
        <v>5495</v>
      </c>
      <c r="D17" s="193" t="s">
        <v>1892</v>
      </c>
      <c r="E17" s="193" t="s">
        <v>1893</v>
      </c>
      <c r="F17" s="194"/>
    </row>
    <row r="18" spans="1:6" x14ac:dyDescent="0.2">
      <c r="A18" s="238"/>
      <c r="B18" s="228"/>
      <c r="C18" s="192">
        <v>5790</v>
      </c>
      <c r="D18" s="193" t="s">
        <v>1894</v>
      </c>
      <c r="E18" s="193" t="s">
        <v>1895</v>
      </c>
      <c r="F18" s="194"/>
    </row>
    <row r="19" spans="1:6" x14ac:dyDescent="0.2">
      <c r="A19" s="238"/>
      <c r="B19" s="229"/>
      <c r="C19" s="192">
        <v>5895</v>
      </c>
      <c r="D19" s="193" t="s">
        <v>1896</v>
      </c>
      <c r="E19" s="193" t="s">
        <v>1897</v>
      </c>
      <c r="F19" s="194"/>
    </row>
    <row r="20" spans="1:6" x14ac:dyDescent="0.2">
      <c r="A20" s="238"/>
      <c r="B20" s="227" t="s">
        <v>1898</v>
      </c>
      <c r="C20" s="189">
        <v>5142</v>
      </c>
      <c r="D20" s="190" t="s">
        <v>1899</v>
      </c>
      <c r="E20" s="190" t="s">
        <v>1900</v>
      </c>
      <c r="F20" s="191"/>
    </row>
    <row r="21" spans="1:6" x14ac:dyDescent="0.2">
      <c r="A21" s="238"/>
      <c r="B21" s="228"/>
      <c r="C21" s="192">
        <v>5425</v>
      </c>
      <c r="D21" s="193" t="s">
        <v>1901</v>
      </c>
      <c r="E21" s="193" t="s">
        <v>1902</v>
      </c>
      <c r="F21" s="194"/>
    </row>
    <row r="22" spans="1:6" x14ac:dyDescent="0.2">
      <c r="A22" s="238"/>
      <c r="B22" s="228"/>
      <c r="C22" s="192">
        <v>5579</v>
      </c>
      <c r="D22" s="193" t="s">
        <v>1903</v>
      </c>
      <c r="E22" s="193" t="s">
        <v>1904</v>
      </c>
      <c r="F22" s="194"/>
    </row>
    <row r="23" spans="1:6" x14ac:dyDescent="0.2">
      <c r="A23" s="238"/>
      <c r="B23" s="228"/>
      <c r="C23" s="192">
        <v>5585</v>
      </c>
      <c r="D23" s="193" t="s">
        <v>1905</v>
      </c>
      <c r="E23" s="193" t="s">
        <v>1906</v>
      </c>
      <c r="F23" s="194"/>
    </row>
    <row r="24" spans="1:6" x14ac:dyDescent="0.2">
      <c r="A24" s="238"/>
      <c r="B24" s="228"/>
      <c r="C24" s="192">
        <v>5591</v>
      </c>
      <c r="D24" s="193" t="s">
        <v>1907</v>
      </c>
      <c r="E24" s="193" t="s">
        <v>1908</v>
      </c>
      <c r="F24" s="194"/>
    </row>
    <row r="25" spans="1:6" x14ac:dyDescent="0.2">
      <c r="A25" s="238"/>
      <c r="B25" s="229"/>
      <c r="C25" s="192">
        <v>5893</v>
      </c>
      <c r="D25" s="193" t="s">
        <v>1909</v>
      </c>
      <c r="E25" s="193" t="s">
        <v>1910</v>
      </c>
      <c r="F25" s="194"/>
    </row>
    <row r="26" spans="1:6" x14ac:dyDescent="0.2">
      <c r="A26" s="238"/>
      <c r="B26" s="227" t="s">
        <v>1911</v>
      </c>
      <c r="C26" s="189">
        <v>5031</v>
      </c>
      <c r="D26" s="190" t="s">
        <v>1912</v>
      </c>
      <c r="E26" s="190" t="s">
        <v>1913</v>
      </c>
      <c r="F26" s="191"/>
    </row>
    <row r="27" spans="1:6" x14ac:dyDescent="0.2">
      <c r="A27" s="238"/>
      <c r="B27" s="228"/>
      <c r="C27" s="192">
        <v>5040</v>
      </c>
      <c r="D27" s="193" t="s">
        <v>1914</v>
      </c>
      <c r="E27" s="193" t="s">
        <v>1915</v>
      </c>
      <c r="F27" s="194"/>
    </row>
    <row r="28" spans="1:6" x14ac:dyDescent="0.2">
      <c r="A28" s="238"/>
      <c r="B28" s="228"/>
      <c r="C28" s="192">
        <v>5190</v>
      </c>
      <c r="D28" s="193" t="s">
        <v>1916</v>
      </c>
      <c r="E28" s="193" t="s">
        <v>1917</v>
      </c>
      <c r="F28" s="194"/>
    </row>
    <row r="29" spans="1:6" x14ac:dyDescent="0.2">
      <c r="A29" s="238"/>
      <c r="B29" s="228"/>
      <c r="C29" s="192">
        <v>5604</v>
      </c>
      <c r="D29" s="193" t="s">
        <v>1918</v>
      </c>
      <c r="E29" s="193" t="s">
        <v>546</v>
      </c>
      <c r="F29" s="194"/>
    </row>
    <row r="30" spans="1:6" x14ac:dyDescent="0.2">
      <c r="A30" s="238"/>
      <c r="B30" s="228"/>
      <c r="C30" s="192">
        <v>5670</v>
      </c>
      <c r="D30" s="193" t="s">
        <v>1919</v>
      </c>
      <c r="E30" s="193" t="s">
        <v>1920</v>
      </c>
      <c r="F30" s="194"/>
    </row>
    <row r="31" spans="1:6" x14ac:dyDescent="0.2">
      <c r="A31" s="238"/>
      <c r="B31" s="228"/>
      <c r="C31" s="192">
        <v>5690</v>
      </c>
      <c r="D31" s="193" t="s">
        <v>1921</v>
      </c>
      <c r="E31" s="193" t="s">
        <v>1922</v>
      </c>
      <c r="F31" s="194"/>
    </row>
    <row r="32" spans="1:6" x14ac:dyDescent="0.2">
      <c r="A32" s="238"/>
      <c r="B32" s="228"/>
      <c r="C32" s="192">
        <v>5736</v>
      </c>
      <c r="D32" s="193" t="s">
        <v>1923</v>
      </c>
      <c r="E32" s="193" t="s">
        <v>1924</v>
      </c>
      <c r="F32" s="194"/>
    </row>
    <row r="33" spans="1:6" x14ac:dyDescent="0.2">
      <c r="A33" s="238"/>
      <c r="B33" s="228"/>
      <c r="C33" s="192">
        <v>5858</v>
      </c>
      <c r="D33" s="193" t="s">
        <v>1925</v>
      </c>
      <c r="E33" s="193" t="s">
        <v>1926</v>
      </c>
      <c r="F33" s="194"/>
    </row>
    <row r="34" spans="1:6" x14ac:dyDescent="0.2">
      <c r="A34" s="238"/>
      <c r="B34" s="228"/>
      <c r="C34" s="192">
        <v>5885</v>
      </c>
      <c r="D34" s="193" t="s">
        <v>1927</v>
      </c>
      <c r="E34" s="193" t="s">
        <v>1928</v>
      </c>
      <c r="F34" s="194"/>
    </row>
    <row r="35" spans="1:6" x14ac:dyDescent="0.2">
      <c r="A35" s="238"/>
      <c r="B35" s="229"/>
      <c r="C35" s="192">
        <v>5890</v>
      </c>
      <c r="D35" s="193" t="s">
        <v>1929</v>
      </c>
      <c r="E35" s="193" t="s">
        <v>1930</v>
      </c>
      <c r="F35" s="194"/>
    </row>
    <row r="36" spans="1:6" x14ac:dyDescent="0.2">
      <c r="A36" s="238"/>
      <c r="B36" s="227" t="s">
        <v>1931</v>
      </c>
      <c r="C36" s="189">
        <v>5038</v>
      </c>
      <c r="D36" s="190" t="s">
        <v>1932</v>
      </c>
      <c r="E36" s="190" t="s">
        <v>1933</v>
      </c>
      <c r="F36" s="191"/>
    </row>
    <row r="37" spans="1:6" x14ac:dyDescent="0.2">
      <c r="A37" s="238"/>
      <c r="B37" s="228"/>
      <c r="C37" s="192">
        <v>5086</v>
      </c>
      <c r="D37" s="193" t="s">
        <v>1934</v>
      </c>
      <c r="E37" s="193" t="s">
        <v>1935</v>
      </c>
      <c r="F37" s="194"/>
    </row>
    <row r="38" spans="1:6" x14ac:dyDescent="0.2">
      <c r="A38" s="238"/>
      <c r="B38" s="228"/>
      <c r="C38" s="192">
        <v>5107</v>
      </c>
      <c r="D38" s="193" t="s">
        <v>1936</v>
      </c>
      <c r="E38" s="193" t="s">
        <v>1937</v>
      </c>
      <c r="F38" s="194"/>
    </row>
    <row r="39" spans="1:6" x14ac:dyDescent="0.2">
      <c r="A39" s="238"/>
      <c r="B39" s="228"/>
      <c r="C39" s="192">
        <v>5134</v>
      </c>
      <c r="D39" s="193" t="s">
        <v>1938</v>
      </c>
      <c r="E39" s="193" t="s">
        <v>1939</v>
      </c>
      <c r="F39" s="194"/>
    </row>
    <row r="40" spans="1:6" x14ac:dyDescent="0.2">
      <c r="A40" s="238"/>
      <c r="B40" s="228"/>
      <c r="C40" s="192">
        <v>5150</v>
      </c>
      <c r="D40" s="193" t="s">
        <v>1940</v>
      </c>
      <c r="E40" s="193" t="s">
        <v>1941</v>
      </c>
      <c r="F40" s="194"/>
    </row>
    <row r="41" spans="1:6" x14ac:dyDescent="0.2">
      <c r="A41" s="238"/>
      <c r="B41" s="228"/>
      <c r="C41" s="192">
        <v>5237</v>
      </c>
      <c r="D41" s="193" t="s">
        <v>1942</v>
      </c>
      <c r="E41" s="193" t="s">
        <v>1943</v>
      </c>
      <c r="F41" s="194"/>
    </row>
    <row r="42" spans="1:6" x14ac:dyDescent="0.2">
      <c r="A42" s="238"/>
      <c r="B42" s="228"/>
      <c r="C42" s="192">
        <v>5264</v>
      </c>
      <c r="D42" s="193" t="s">
        <v>1944</v>
      </c>
      <c r="E42" s="193" t="s">
        <v>1945</v>
      </c>
      <c r="F42" s="194"/>
    </row>
    <row r="43" spans="1:6" x14ac:dyDescent="0.2">
      <c r="A43" s="238"/>
      <c r="B43" s="228"/>
      <c r="C43" s="192">
        <v>5310</v>
      </c>
      <c r="D43" s="193" t="s">
        <v>1946</v>
      </c>
      <c r="E43" s="193" t="s">
        <v>1947</v>
      </c>
      <c r="F43" s="194"/>
    </row>
    <row r="44" spans="1:6" x14ac:dyDescent="0.2">
      <c r="A44" s="238"/>
      <c r="B44" s="228"/>
      <c r="C44" s="192">
        <v>5315</v>
      </c>
      <c r="D44" s="193" t="s">
        <v>1948</v>
      </c>
      <c r="E44" s="193" t="s">
        <v>1949</v>
      </c>
      <c r="F44" s="194"/>
    </row>
    <row r="45" spans="1:6" x14ac:dyDescent="0.2">
      <c r="A45" s="238"/>
      <c r="B45" s="228"/>
      <c r="C45" s="192">
        <v>5361</v>
      </c>
      <c r="D45" s="193" t="s">
        <v>1950</v>
      </c>
      <c r="E45" s="193" t="s">
        <v>1951</v>
      </c>
      <c r="F45" s="194"/>
    </row>
    <row r="46" spans="1:6" x14ac:dyDescent="0.2">
      <c r="A46" s="238"/>
      <c r="B46" s="228"/>
      <c r="C46" s="192">
        <v>5647</v>
      </c>
      <c r="D46" s="193" t="s">
        <v>1952</v>
      </c>
      <c r="E46" s="193" t="s">
        <v>1953</v>
      </c>
      <c r="F46" s="194"/>
    </row>
    <row r="47" spans="1:6" x14ac:dyDescent="0.2">
      <c r="A47" s="238"/>
      <c r="B47" s="228"/>
      <c r="C47" s="192">
        <v>5658</v>
      </c>
      <c r="D47" s="193" t="s">
        <v>1954</v>
      </c>
      <c r="E47" s="193" t="s">
        <v>1955</v>
      </c>
      <c r="F47" s="194"/>
    </row>
    <row r="48" spans="1:6" x14ac:dyDescent="0.2">
      <c r="A48" s="238"/>
      <c r="B48" s="228"/>
      <c r="C48" s="192">
        <v>5664</v>
      </c>
      <c r="D48" s="193" t="s">
        <v>1956</v>
      </c>
      <c r="E48" s="193" t="s">
        <v>1957</v>
      </c>
      <c r="F48" s="194"/>
    </row>
    <row r="49" spans="1:6" x14ac:dyDescent="0.2">
      <c r="A49" s="238"/>
      <c r="B49" s="228"/>
      <c r="C49" s="192">
        <v>5686</v>
      </c>
      <c r="D49" s="193" t="s">
        <v>1958</v>
      </c>
      <c r="E49" s="193" t="s">
        <v>1959</v>
      </c>
      <c r="F49" s="194"/>
    </row>
    <row r="50" spans="1:6" x14ac:dyDescent="0.2">
      <c r="A50" s="238"/>
      <c r="B50" s="228"/>
      <c r="C50" s="192">
        <v>5819</v>
      </c>
      <c r="D50" s="193" t="s">
        <v>1960</v>
      </c>
      <c r="E50" s="193" t="s">
        <v>1961</v>
      </c>
      <c r="F50" s="194"/>
    </row>
    <row r="51" spans="1:6" x14ac:dyDescent="0.2">
      <c r="A51" s="238"/>
      <c r="B51" s="228"/>
      <c r="C51" s="192">
        <v>5854</v>
      </c>
      <c r="D51" s="193" t="s">
        <v>1962</v>
      </c>
      <c r="E51" s="193" t="s">
        <v>1963</v>
      </c>
      <c r="F51" s="194"/>
    </row>
    <row r="52" spans="1:6" x14ac:dyDescent="0.2">
      <c r="A52" s="238"/>
      <c r="B52" s="229"/>
      <c r="C52" s="192">
        <v>5887</v>
      </c>
      <c r="D52" s="193" t="s">
        <v>1964</v>
      </c>
      <c r="E52" s="193" t="s">
        <v>1965</v>
      </c>
      <c r="F52" s="194"/>
    </row>
    <row r="53" spans="1:6" x14ac:dyDescent="0.2">
      <c r="A53" s="238"/>
      <c r="B53" s="227" t="s">
        <v>1966</v>
      </c>
      <c r="C53" s="189">
        <v>5004</v>
      </c>
      <c r="D53" s="190" t="s">
        <v>1967</v>
      </c>
      <c r="E53" s="190" t="s">
        <v>1968</v>
      </c>
      <c r="F53" s="191"/>
    </row>
    <row r="54" spans="1:6" x14ac:dyDescent="0.2">
      <c r="A54" s="238"/>
      <c r="B54" s="228"/>
      <c r="C54" s="192">
        <v>5044</v>
      </c>
      <c r="D54" s="193" t="s">
        <v>1969</v>
      </c>
      <c r="E54" s="193" t="s">
        <v>1970</v>
      </c>
      <c r="F54" s="194"/>
    </row>
    <row r="55" spans="1:6" x14ac:dyDescent="0.2">
      <c r="A55" s="238"/>
      <c r="B55" s="228"/>
      <c r="C55" s="192">
        <v>5059</v>
      </c>
      <c r="D55" s="193" t="s">
        <v>1971</v>
      </c>
      <c r="E55" s="193" t="s">
        <v>1972</v>
      </c>
      <c r="F55" s="194"/>
    </row>
    <row r="56" spans="1:6" x14ac:dyDescent="0.2">
      <c r="A56" s="238"/>
      <c r="B56" s="228"/>
      <c r="C56" s="192">
        <v>5113</v>
      </c>
      <c r="D56" s="193" t="s">
        <v>1973</v>
      </c>
      <c r="E56" s="193" t="s">
        <v>1974</v>
      </c>
      <c r="F56" s="194"/>
    </row>
    <row r="57" spans="1:6" x14ac:dyDescent="0.2">
      <c r="A57" s="238"/>
      <c r="B57" s="228"/>
      <c r="C57" s="192">
        <v>5138</v>
      </c>
      <c r="D57" s="193" t="s">
        <v>1975</v>
      </c>
      <c r="E57" s="193" t="s">
        <v>1976</v>
      </c>
      <c r="F57" s="194"/>
    </row>
    <row r="58" spans="1:6" x14ac:dyDescent="0.2">
      <c r="A58" s="238"/>
      <c r="B58" s="228"/>
      <c r="C58" s="192">
        <v>5234</v>
      </c>
      <c r="D58" s="193" t="s">
        <v>1977</v>
      </c>
      <c r="E58" s="193" t="s">
        <v>1978</v>
      </c>
      <c r="F58" s="194"/>
    </row>
    <row r="59" spans="1:6" x14ac:dyDescent="0.2">
      <c r="A59" s="238"/>
      <c r="B59" s="228"/>
      <c r="C59" s="192">
        <v>5240</v>
      </c>
      <c r="D59" s="193" t="s">
        <v>1979</v>
      </c>
      <c r="E59" s="193" t="s">
        <v>1980</v>
      </c>
      <c r="F59" s="194"/>
    </row>
    <row r="60" spans="1:6" x14ac:dyDescent="0.2">
      <c r="A60" s="238"/>
      <c r="B60" s="228"/>
      <c r="C60" s="192">
        <v>5284</v>
      </c>
      <c r="D60" s="193" t="s">
        <v>1981</v>
      </c>
      <c r="E60" s="193" t="s">
        <v>1982</v>
      </c>
      <c r="F60" s="194"/>
    </row>
    <row r="61" spans="1:6" x14ac:dyDescent="0.2">
      <c r="A61" s="238"/>
      <c r="B61" s="228"/>
      <c r="C61" s="192">
        <v>5306</v>
      </c>
      <c r="D61" s="193" t="s">
        <v>1983</v>
      </c>
      <c r="E61" s="193" t="s">
        <v>1984</v>
      </c>
      <c r="F61" s="194"/>
    </row>
    <row r="62" spans="1:6" x14ac:dyDescent="0.2">
      <c r="A62" s="238"/>
      <c r="B62" s="228"/>
      <c r="C62" s="192">
        <v>5347</v>
      </c>
      <c r="D62" s="193" t="s">
        <v>1985</v>
      </c>
      <c r="E62" s="193" t="s">
        <v>1986</v>
      </c>
      <c r="F62" s="194"/>
    </row>
    <row r="63" spans="1:6" x14ac:dyDescent="0.2">
      <c r="A63" s="238"/>
      <c r="B63" s="228"/>
      <c r="C63" s="192">
        <v>5411</v>
      </c>
      <c r="D63" s="193" t="s">
        <v>1987</v>
      </c>
      <c r="E63" s="193" t="s">
        <v>1988</v>
      </c>
      <c r="F63" s="194"/>
    </row>
    <row r="64" spans="1:6" x14ac:dyDescent="0.2">
      <c r="A64" s="238"/>
      <c r="B64" s="228"/>
      <c r="C64" s="192">
        <v>5501</v>
      </c>
      <c r="D64" s="193" t="s">
        <v>1989</v>
      </c>
      <c r="E64" s="193" t="s">
        <v>1990</v>
      </c>
      <c r="F64" s="194"/>
    </row>
    <row r="65" spans="1:6" x14ac:dyDescent="0.2">
      <c r="A65" s="238"/>
      <c r="B65" s="228"/>
      <c r="C65" s="192">
        <v>5543</v>
      </c>
      <c r="D65" s="193" t="s">
        <v>1991</v>
      </c>
      <c r="E65" s="193" t="s">
        <v>1992</v>
      </c>
      <c r="F65" s="194"/>
    </row>
    <row r="66" spans="1:6" x14ac:dyDescent="0.2">
      <c r="A66" s="238"/>
      <c r="B66" s="228"/>
      <c r="C66" s="192">
        <v>5628</v>
      </c>
      <c r="D66" s="193" t="s">
        <v>1993</v>
      </c>
      <c r="E66" s="193" t="s">
        <v>1994</v>
      </c>
      <c r="F66" s="194"/>
    </row>
    <row r="67" spans="1:6" x14ac:dyDescent="0.2">
      <c r="A67" s="238"/>
      <c r="B67" s="228"/>
      <c r="C67" s="192">
        <v>5656</v>
      </c>
      <c r="D67" s="193" t="s">
        <v>1995</v>
      </c>
      <c r="E67" s="193" t="s">
        <v>1996</v>
      </c>
      <c r="F67" s="194"/>
    </row>
    <row r="68" spans="1:6" x14ac:dyDescent="0.2">
      <c r="A68" s="238"/>
      <c r="B68" s="228"/>
      <c r="C68" s="192">
        <v>5042</v>
      </c>
      <c r="D68" s="193" t="s">
        <v>1997</v>
      </c>
      <c r="E68" s="193" t="s">
        <v>1998</v>
      </c>
      <c r="F68" s="194"/>
    </row>
    <row r="69" spans="1:6" x14ac:dyDescent="0.2">
      <c r="A69" s="238"/>
      <c r="B69" s="228"/>
      <c r="C69" s="192">
        <v>5761</v>
      </c>
      <c r="D69" s="193" t="s">
        <v>1999</v>
      </c>
      <c r="E69" s="193" t="s">
        <v>2000</v>
      </c>
      <c r="F69" s="194"/>
    </row>
    <row r="70" spans="1:6" x14ac:dyDescent="0.2">
      <c r="A70" s="238"/>
      <c r="B70" s="229"/>
      <c r="C70" s="192">
        <v>5842</v>
      </c>
      <c r="D70" s="193" t="s">
        <v>2001</v>
      </c>
      <c r="E70" s="193" t="s">
        <v>2002</v>
      </c>
      <c r="F70" s="194"/>
    </row>
    <row r="71" spans="1:6" x14ac:dyDescent="0.2">
      <c r="A71" s="238"/>
      <c r="B71" s="227" t="s">
        <v>2003</v>
      </c>
      <c r="C71" s="189">
        <v>5002</v>
      </c>
      <c r="D71" s="190" t="s">
        <v>2004</v>
      </c>
      <c r="E71" s="190" t="s">
        <v>2005</v>
      </c>
      <c r="F71" s="191"/>
    </row>
    <row r="72" spans="1:6" x14ac:dyDescent="0.2">
      <c r="A72" s="238"/>
      <c r="B72" s="228"/>
      <c r="C72" s="192">
        <v>5021</v>
      </c>
      <c r="D72" s="193" t="s">
        <v>2006</v>
      </c>
      <c r="E72" s="193" t="s">
        <v>2007</v>
      </c>
      <c r="F72" s="194"/>
    </row>
    <row r="73" spans="1:6" x14ac:dyDescent="0.2">
      <c r="A73" s="238"/>
      <c r="B73" s="228"/>
      <c r="C73" s="192">
        <v>5055</v>
      </c>
      <c r="D73" s="193" t="s">
        <v>2008</v>
      </c>
      <c r="E73" s="193" t="s">
        <v>1741</v>
      </c>
      <c r="F73" s="194"/>
    </row>
    <row r="74" spans="1:6" x14ac:dyDescent="0.2">
      <c r="A74" s="238"/>
      <c r="B74" s="228"/>
      <c r="C74" s="192">
        <v>5148</v>
      </c>
      <c r="D74" s="193" t="s">
        <v>2009</v>
      </c>
      <c r="E74" s="193" t="s">
        <v>2010</v>
      </c>
      <c r="F74" s="194"/>
    </row>
    <row r="75" spans="1:6" x14ac:dyDescent="0.2">
      <c r="A75" s="238"/>
      <c r="B75" s="228"/>
      <c r="C75" s="192">
        <v>5197</v>
      </c>
      <c r="D75" s="193" t="s">
        <v>2011</v>
      </c>
      <c r="E75" s="193" t="s">
        <v>2012</v>
      </c>
      <c r="F75" s="194"/>
    </row>
    <row r="76" spans="1:6" x14ac:dyDescent="0.2">
      <c r="A76" s="238"/>
      <c r="B76" s="228"/>
      <c r="C76" s="192">
        <v>5206</v>
      </c>
      <c r="D76" s="193" t="s">
        <v>2013</v>
      </c>
      <c r="E76" s="193" t="s">
        <v>2014</v>
      </c>
      <c r="F76" s="194"/>
    </row>
    <row r="77" spans="1:6" x14ac:dyDescent="0.2">
      <c r="A77" s="238"/>
      <c r="B77" s="228"/>
      <c r="C77" s="192">
        <v>5313</v>
      </c>
      <c r="D77" s="193" t="s">
        <v>2015</v>
      </c>
      <c r="E77" s="193" t="s">
        <v>2016</v>
      </c>
      <c r="F77" s="194"/>
    </row>
    <row r="78" spans="1:6" x14ac:dyDescent="0.2">
      <c r="A78" s="238"/>
      <c r="B78" s="228"/>
      <c r="C78" s="192">
        <v>5318</v>
      </c>
      <c r="D78" s="193" t="s">
        <v>2017</v>
      </c>
      <c r="E78" s="193" t="s">
        <v>2018</v>
      </c>
      <c r="F78" s="194"/>
    </row>
    <row r="79" spans="1:6" x14ac:dyDescent="0.2">
      <c r="A79" s="238"/>
      <c r="B79" s="228"/>
      <c r="C79" s="192">
        <v>5321</v>
      </c>
      <c r="D79" s="193" t="s">
        <v>2019</v>
      </c>
      <c r="E79" s="193" t="s">
        <v>2020</v>
      </c>
      <c r="F79" s="194"/>
    </row>
    <row r="80" spans="1:6" x14ac:dyDescent="0.2">
      <c r="A80" s="238"/>
      <c r="B80" s="228"/>
      <c r="C80" s="192">
        <v>5376</v>
      </c>
      <c r="D80" s="193" t="s">
        <v>2021</v>
      </c>
      <c r="E80" s="193" t="s">
        <v>2022</v>
      </c>
      <c r="F80" s="194"/>
    </row>
    <row r="81" spans="1:6" x14ac:dyDescent="0.2">
      <c r="A81" s="238"/>
      <c r="B81" s="228"/>
      <c r="C81" s="192">
        <v>5400</v>
      </c>
      <c r="D81" s="193" t="s">
        <v>2023</v>
      </c>
      <c r="E81" s="193" t="s">
        <v>2024</v>
      </c>
      <c r="F81" s="194"/>
    </row>
    <row r="82" spans="1:6" x14ac:dyDescent="0.2">
      <c r="A82" s="238"/>
      <c r="B82" s="228"/>
      <c r="C82" s="192">
        <v>5440</v>
      </c>
      <c r="D82" s="193" t="s">
        <v>2025</v>
      </c>
      <c r="E82" s="193" t="s">
        <v>2026</v>
      </c>
      <c r="F82" s="194"/>
    </row>
    <row r="83" spans="1:6" x14ac:dyDescent="0.2">
      <c r="A83" s="238"/>
      <c r="B83" s="228"/>
      <c r="C83" s="192">
        <v>5483</v>
      </c>
      <c r="D83" s="193" t="s">
        <v>2027</v>
      </c>
      <c r="E83" s="193" t="s">
        <v>2028</v>
      </c>
      <c r="F83" s="194"/>
    </row>
    <row r="84" spans="1:6" x14ac:dyDescent="0.2">
      <c r="A84" s="238"/>
      <c r="B84" s="228"/>
      <c r="C84" s="192">
        <v>5541</v>
      </c>
      <c r="D84" s="193" t="s">
        <v>2029</v>
      </c>
      <c r="E84" s="193" t="s">
        <v>2030</v>
      </c>
      <c r="F84" s="194"/>
    </row>
    <row r="85" spans="1:6" x14ac:dyDescent="0.2">
      <c r="A85" s="238"/>
      <c r="B85" s="228"/>
      <c r="C85" s="192">
        <v>5607</v>
      </c>
      <c r="D85" s="193" t="s">
        <v>2031</v>
      </c>
      <c r="E85" s="193" t="s">
        <v>2032</v>
      </c>
      <c r="F85" s="194"/>
    </row>
    <row r="86" spans="1:6" x14ac:dyDescent="0.2">
      <c r="A86" s="238"/>
      <c r="B86" s="228"/>
      <c r="C86" s="192">
        <v>5615</v>
      </c>
      <c r="D86" s="193" t="s">
        <v>2033</v>
      </c>
      <c r="E86" s="193" t="s">
        <v>2034</v>
      </c>
      <c r="F86" s="194"/>
    </row>
    <row r="87" spans="1:6" x14ac:dyDescent="0.2">
      <c r="A87" s="238"/>
      <c r="B87" s="228"/>
      <c r="C87" s="192">
        <v>5649</v>
      </c>
      <c r="D87" s="193" t="s">
        <v>2035</v>
      </c>
      <c r="E87" s="193" t="s">
        <v>2036</v>
      </c>
      <c r="F87" s="194"/>
    </row>
    <row r="88" spans="1:6" x14ac:dyDescent="0.2">
      <c r="A88" s="238"/>
      <c r="B88" s="228"/>
      <c r="C88" s="192">
        <v>5652</v>
      </c>
      <c r="D88" s="193" t="s">
        <v>2037</v>
      </c>
      <c r="E88" s="193" t="s">
        <v>2038</v>
      </c>
      <c r="F88" s="194"/>
    </row>
    <row r="89" spans="1:6" x14ac:dyDescent="0.2">
      <c r="A89" s="238"/>
      <c r="B89" s="228"/>
      <c r="C89" s="192">
        <v>5660</v>
      </c>
      <c r="D89" s="193" t="s">
        <v>2039</v>
      </c>
      <c r="E89" s="193" t="s">
        <v>2040</v>
      </c>
      <c r="F89" s="194"/>
    </row>
    <row r="90" spans="1:6" x14ac:dyDescent="0.2">
      <c r="A90" s="238"/>
      <c r="B90" s="228"/>
      <c r="C90" s="192">
        <v>5667</v>
      </c>
      <c r="D90" s="193" t="s">
        <v>2041</v>
      </c>
      <c r="E90" s="193" t="s">
        <v>2042</v>
      </c>
      <c r="F90" s="194"/>
    </row>
    <row r="91" spans="1:6" x14ac:dyDescent="0.2">
      <c r="A91" s="238"/>
      <c r="B91" s="228"/>
      <c r="C91" s="192">
        <v>5674</v>
      </c>
      <c r="D91" s="193" t="s">
        <v>2043</v>
      </c>
      <c r="E91" s="193" t="s">
        <v>2044</v>
      </c>
      <c r="F91" s="194"/>
    </row>
    <row r="92" spans="1:6" x14ac:dyDescent="0.2">
      <c r="A92" s="238"/>
      <c r="B92" s="228"/>
      <c r="C92" s="192">
        <v>5697</v>
      </c>
      <c r="D92" s="193" t="s">
        <v>2045</v>
      </c>
      <c r="E92" s="193" t="s">
        <v>2046</v>
      </c>
      <c r="F92" s="194"/>
    </row>
    <row r="93" spans="1:6" x14ac:dyDescent="0.2">
      <c r="A93" s="238"/>
      <c r="B93" s="229"/>
      <c r="C93" s="192">
        <v>5756</v>
      </c>
      <c r="D93" s="193" t="s">
        <v>2047</v>
      </c>
      <c r="E93" s="193" t="s">
        <v>2048</v>
      </c>
      <c r="F93" s="194"/>
    </row>
    <row r="94" spans="1:6" x14ac:dyDescent="0.2">
      <c r="A94" s="238"/>
      <c r="B94" s="227" t="s">
        <v>2049</v>
      </c>
      <c r="C94" s="189">
        <v>5030</v>
      </c>
      <c r="D94" s="190" t="s">
        <v>2050</v>
      </c>
      <c r="E94" s="190" t="s">
        <v>2051</v>
      </c>
      <c r="F94" s="191"/>
    </row>
    <row r="95" spans="1:6" x14ac:dyDescent="0.2">
      <c r="A95" s="238"/>
      <c r="B95" s="228"/>
      <c r="C95" s="192">
        <v>5034</v>
      </c>
      <c r="D95" s="193" t="s">
        <v>2052</v>
      </c>
      <c r="E95" s="193" t="s">
        <v>2053</v>
      </c>
      <c r="F95" s="194"/>
    </row>
    <row r="96" spans="1:6" x14ac:dyDescent="0.2">
      <c r="A96" s="238"/>
      <c r="B96" s="228"/>
      <c r="C96" s="192">
        <v>5036</v>
      </c>
      <c r="D96" s="193" t="s">
        <v>2054</v>
      </c>
      <c r="E96" s="193" t="s">
        <v>2055</v>
      </c>
      <c r="F96" s="194"/>
    </row>
    <row r="97" spans="1:6" x14ac:dyDescent="0.2">
      <c r="A97" s="238"/>
      <c r="B97" s="228"/>
      <c r="C97" s="192">
        <v>5091</v>
      </c>
      <c r="D97" s="193" t="s">
        <v>2056</v>
      </c>
      <c r="E97" s="193" t="s">
        <v>2057</v>
      </c>
      <c r="F97" s="194"/>
    </row>
    <row r="98" spans="1:6" x14ac:dyDescent="0.2">
      <c r="A98" s="238"/>
      <c r="B98" s="228"/>
      <c r="C98" s="192">
        <v>5093</v>
      </c>
      <c r="D98" s="193" t="s">
        <v>2058</v>
      </c>
      <c r="E98" s="193" t="s">
        <v>2059</v>
      </c>
      <c r="F98" s="194"/>
    </row>
    <row r="99" spans="1:6" x14ac:dyDescent="0.2">
      <c r="A99" s="238"/>
      <c r="B99" s="228"/>
      <c r="C99" s="192">
        <v>5125</v>
      </c>
      <c r="D99" s="193" t="s">
        <v>2060</v>
      </c>
      <c r="E99" s="193" t="s">
        <v>2061</v>
      </c>
      <c r="F99" s="194"/>
    </row>
    <row r="100" spans="1:6" x14ac:dyDescent="0.2">
      <c r="A100" s="238"/>
      <c r="B100" s="228"/>
      <c r="C100" s="192">
        <v>5145</v>
      </c>
      <c r="D100" s="193" t="s">
        <v>2062</v>
      </c>
      <c r="E100" s="193" t="s">
        <v>2063</v>
      </c>
      <c r="F100" s="194"/>
    </row>
    <row r="101" spans="1:6" x14ac:dyDescent="0.2">
      <c r="A101" s="238"/>
      <c r="B101" s="228"/>
      <c r="C101" s="192">
        <v>5101</v>
      </c>
      <c r="D101" s="193" t="s">
        <v>2064</v>
      </c>
      <c r="E101" s="193" t="s">
        <v>2065</v>
      </c>
      <c r="F101" s="194"/>
    </row>
    <row r="102" spans="1:6" x14ac:dyDescent="0.2">
      <c r="A102" s="238"/>
      <c r="B102" s="228"/>
      <c r="C102" s="192">
        <v>5209</v>
      </c>
      <c r="D102" s="193" t="s">
        <v>2066</v>
      </c>
      <c r="E102" s="193" t="s">
        <v>2067</v>
      </c>
      <c r="F102" s="194"/>
    </row>
    <row r="103" spans="1:6" x14ac:dyDescent="0.2">
      <c r="A103" s="238"/>
      <c r="B103" s="228"/>
      <c r="C103" s="192">
        <v>5282</v>
      </c>
      <c r="D103" s="193" t="s">
        <v>2068</v>
      </c>
      <c r="E103" s="193" t="s">
        <v>2069</v>
      </c>
      <c r="F103" s="194"/>
    </row>
    <row r="104" spans="1:6" x14ac:dyDescent="0.2">
      <c r="A104" s="238"/>
      <c r="B104" s="228"/>
      <c r="C104" s="192">
        <v>5353</v>
      </c>
      <c r="D104" s="193" t="s">
        <v>2070</v>
      </c>
      <c r="E104" s="193" t="s">
        <v>2071</v>
      </c>
      <c r="F104" s="194"/>
    </row>
    <row r="105" spans="1:6" x14ac:dyDescent="0.2">
      <c r="A105" s="238"/>
      <c r="B105" s="228"/>
      <c r="C105" s="192">
        <v>5364</v>
      </c>
      <c r="D105" s="193" t="s">
        <v>2072</v>
      </c>
      <c r="E105" s="193" t="s">
        <v>2073</v>
      </c>
      <c r="F105" s="194"/>
    </row>
    <row r="106" spans="1:6" x14ac:dyDescent="0.2">
      <c r="A106" s="238"/>
      <c r="B106" s="228"/>
      <c r="C106" s="192">
        <v>5368</v>
      </c>
      <c r="D106" s="193" t="s">
        <v>2074</v>
      </c>
      <c r="E106" s="193" t="s">
        <v>2075</v>
      </c>
      <c r="F106" s="194"/>
    </row>
    <row r="107" spans="1:6" x14ac:dyDescent="0.2">
      <c r="A107" s="238"/>
      <c r="B107" s="228"/>
      <c r="C107" s="192">
        <v>5390</v>
      </c>
      <c r="D107" s="193" t="s">
        <v>2076</v>
      </c>
      <c r="E107" s="193" t="s">
        <v>2077</v>
      </c>
      <c r="F107" s="194"/>
    </row>
    <row r="108" spans="1:6" x14ac:dyDescent="0.2">
      <c r="A108" s="238"/>
      <c r="B108" s="228"/>
      <c r="C108" s="192">
        <v>5467</v>
      </c>
      <c r="D108" s="193" t="s">
        <v>2078</v>
      </c>
      <c r="E108" s="193" t="s">
        <v>2079</v>
      </c>
      <c r="F108" s="194"/>
    </row>
    <row r="109" spans="1:6" x14ac:dyDescent="0.2">
      <c r="A109" s="238"/>
      <c r="B109" s="228"/>
      <c r="C109" s="192">
        <v>5576</v>
      </c>
      <c r="D109" s="193" t="s">
        <v>2080</v>
      </c>
      <c r="E109" s="193" t="s">
        <v>2081</v>
      </c>
      <c r="F109" s="194"/>
    </row>
    <row r="110" spans="1:6" x14ac:dyDescent="0.2">
      <c r="A110" s="238"/>
      <c r="B110" s="228"/>
      <c r="C110" s="192">
        <v>5642</v>
      </c>
      <c r="D110" s="193" t="s">
        <v>2082</v>
      </c>
      <c r="E110" s="193" t="s">
        <v>2083</v>
      </c>
      <c r="F110" s="194"/>
    </row>
    <row r="111" spans="1:6" x14ac:dyDescent="0.2">
      <c r="A111" s="238"/>
      <c r="B111" s="228"/>
      <c r="C111" s="192">
        <v>5679</v>
      </c>
      <c r="D111" s="193" t="s">
        <v>2084</v>
      </c>
      <c r="E111" s="193" t="s">
        <v>2085</v>
      </c>
      <c r="F111" s="194"/>
    </row>
    <row r="112" spans="1:6" x14ac:dyDescent="0.2">
      <c r="A112" s="238"/>
      <c r="B112" s="228"/>
      <c r="C112" s="192">
        <v>5789</v>
      </c>
      <c r="D112" s="193" t="s">
        <v>2086</v>
      </c>
      <c r="E112" s="193" t="s">
        <v>2087</v>
      </c>
      <c r="F112" s="194"/>
    </row>
    <row r="113" spans="1:6" x14ac:dyDescent="0.2">
      <c r="A113" s="238"/>
      <c r="B113" s="228"/>
      <c r="C113" s="192">
        <v>5792</v>
      </c>
      <c r="D113" s="193" t="s">
        <v>2088</v>
      </c>
      <c r="E113" s="193" t="s">
        <v>2089</v>
      </c>
      <c r="F113" s="194"/>
    </row>
    <row r="114" spans="1:6" x14ac:dyDescent="0.2">
      <c r="A114" s="238"/>
      <c r="B114" s="228"/>
      <c r="C114" s="192">
        <v>5809</v>
      </c>
      <c r="D114" s="193" t="s">
        <v>2090</v>
      </c>
      <c r="E114" s="193" t="s">
        <v>2091</v>
      </c>
      <c r="F114" s="194"/>
    </row>
    <row r="115" spans="1:6" x14ac:dyDescent="0.2">
      <c r="A115" s="238"/>
      <c r="B115" s="228"/>
      <c r="C115" s="192">
        <v>5847</v>
      </c>
      <c r="D115" s="193" t="s">
        <v>2092</v>
      </c>
      <c r="E115" s="193" t="s">
        <v>2093</v>
      </c>
      <c r="F115" s="194"/>
    </row>
    <row r="116" spans="1:6" x14ac:dyDescent="0.2">
      <c r="A116" s="238"/>
      <c r="B116" s="228"/>
      <c r="C116" s="192">
        <v>5856</v>
      </c>
      <c r="D116" s="193" t="s">
        <v>2094</v>
      </c>
      <c r="E116" s="193" t="s">
        <v>2095</v>
      </c>
      <c r="F116" s="194"/>
    </row>
    <row r="117" spans="1:6" x14ac:dyDescent="0.2">
      <c r="A117" s="238"/>
      <c r="B117" s="229"/>
      <c r="C117" s="192">
        <v>5861</v>
      </c>
      <c r="D117" s="193" t="s">
        <v>2096</v>
      </c>
      <c r="E117" s="193" t="s">
        <v>2097</v>
      </c>
      <c r="F117" s="194"/>
    </row>
    <row r="118" spans="1:6" x14ac:dyDescent="0.2">
      <c r="A118" s="238"/>
      <c r="B118" s="227" t="s">
        <v>2098</v>
      </c>
      <c r="C118" s="189">
        <v>5045</v>
      </c>
      <c r="D118" s="190" t="s">
        <v>2099</v>
      </c>
      <c r="E118" s="190" t="s">
        <v>2100</v>
      </c>
      <c r="F118" s="191"/>
    </row>
    <row r="119" spans="1:6" x14ac:dyDescent="0.2">
      <c r="A119" s="238"/>
      <c r="B119" s="228"/>
      <c r="C119" s="192">
        <v>5051</v>
      </c>
      <c r="D119" s="193" t="s">
        <v>2101</v>
      </c>
      <c r="E119" s="193" t="s">
        <v>2102</v>
      </c>
      <c r="F119" s="194"/>
    </row>
    <row r="120" spans="1:6" x14ac:dyDescent="0.2">
      <c r="A120" s="238"/>
      <c r="B120" s="228"/>
      <c r="C120" s="192">
        <v>5147</v>
      </c>
      <c r="D120" s="193" t="s">
        <v>2103</v>
      </c>
      <c r="E120" s="193" t="s">
        <v>2104</v>
      </c>
      <c r="F120" s="194"/>
    </row>
    <row r="121" spans="1:6" x14ac:dyDescent="0.2">
      <c r="A121" s="238"/>
      <c r="B121" s="228"/>
      <c r="C121" s="192">
        <v>5172</v>
      </c>
      <c r="D121" s="193" t="s">
        <v>2105</v>
      </c>
      <c r="E121" s="193" t="s">
        <v>2106</v>
      </c>
      <c r="F121" s="194"/>
    </row>
    <row r="122" spans="1:6" x14ac:dyDescent="0.2">
      <c r="A122" s="238"/>
      <c r="B122" s="228"/>
      <c r="C122" s="192">
        <v>5475</v>
      </c>
      <c r="D122" s="193" t="s">
        <v>2107</v>
      </c>
      <c r="E122" s="193" t="s">
        <v>2108</v>
      </c>
      <c r="F122" s="194"/>
    </row>
    <row r="123" spans="1:6" x14ac:dyDescent="0.2">
      <c r="A123" s="238"/>
      <c r="B123" s="228"/>
      <c r="C123" s="192">
        <v>5480</v>
      </c>
      <c r="D123" s="193" t="s">
        <v>2109</v>
      </c>
      <c r="E123" s="193" t="s">
        <v>2110</v>
      </c>
      <c r="F123" s="194"/>
    </row>
    <row r="124" spans="1:6" x14ac:dyDescent="0.2">
      <c r="A124" s="238"/>
      <c r="B124" s="228"/>
      <c r="C124" s="192">
        <v>5490</v>
      </c>
      <c r="D124" s="193" t="s">
        <v>2111</v>
      </c>
      <c r="E124" s="193" t="s">
        <v>2112</v>
      </c>
      <c r="F124" s="194"/>
    </row>
    <row r="125" spans="1:6" x14ac:dyDescent="0.2">
      <c r="A125" s="238"/>
      <c r="B125" s="228"/>
      <c r="C125" s="192">
        <v>5659</v>
      </c>
      <c r="D125" s="193" t="s">
        <v>2113</v>
      </c>
      <c r="E125" s="193" t="s">
        <v>2114</v>
      </c>
      <c r="F125" s="194"/>
    </row>
    <row r="126" spans="1:6" x14ac:dyDescent="0.2">
      <c r="A126" s="238"/>
      <c r="B126" s="228"/>
      <c r="C126" s="192">
        <v>5665</v>
      </c>
      <c r="D126" s="193" t="s">
        <v>2115</v>
      </c>
      <c r="E126" s="193" t="s">
        <v>2116</v>
      </c>
      <c r="F126" s="194"/>
    </row>
    <row r="127" spans="1:6" x14ac:dyDescent="0.2">
      <c r="A127" s="238"/>
      <c r="B127" s="228"/>
      <c r="C127" s="192">
        <v>5837</v>
      </c>
      <c r="D127" s="193" t="s">
        <v>2117</v>
      </c>
      <c r="E127" s="193" t="s">
        <v>2118</v>
      </c>
      <c r="F127" s="194"/>
    </row>
    <row r="128" spans="1:6" x14ac:dyDescent="0.2">
      <c r="A128" s="238"/>
      <c r="B128" s="229"/>
      <c r="C128" s="192">
        <v>5873</v>
      </c>
      <c r="D128" s="193" t="s">
        <v>2119</v>
      </c>
      <c r="E128" s="193" t="s">
        <v>2120</v>
      </c>
      <c r="F128" s="194"/>
    </row>
    <row r="129" spans="1:6" x14ac:dyDescent="0.2">
      <c r="A129" s="238"/>
      <c r="B129" s="227" t="s">
        <v>2121</v>
      </c>
      <c r="C129" s="189">
        <v>5079</v>
      </c>
      <c r="D129" s="190" t="s">
        <v>2122</v>
      </c>
      <c r="E129" s="190" t="s">
        <v>2123</v>
      </c>
      <c r="F129" s="191"/>
    </row>
    <row r="130" spans="1:6" x14ac:dyDescent="0.2">
      <c r="A130" s="238"/>
      <c r="B130" s="228"/>
      <c r="C130" s="192">
        <v>5088</v>
      </c>
      <c r="D130" s="193" t="s">
        <v>2124</v>
      </c>
      <c r="E130" s="193" t="s">
        <v>2125</v>
      </c>
      <c r="F130" s="194"/>
    </row>
    <row r="131" spans="1:6" x14ac:dyDescent="0.2">
      <c r="A131" s="238"/>
      <c r="B131" s="228"/>
      <c r="C131" s="192">
        <v>5129</v>
      </c>
      <c r="D131" s="193" t="s">
        <v>2126</v>
      </c>
      <c r="E131" s="193" t="s">
        <v>2127</v>
      </c>
      <c r="F131" s="194"/>
    </row>
    <row r="132" spans="1:6" x14ac:dyDescent="0.2">
      <c r="A132" s="238"/>
      <c r="B132" s="228"/>
      <c r="C132" s="192">
        <v>5212</v>
      </c>
      <c r="D132" s="193" t="s">
        <v>2128</v>
      </c>
      <c r="E132" s="193" t="s">
        <v>2129</v>
      </c>
      <c r="F132" s="194"/>
    </row>
    <row r="133" spans="1:6" x14ac:dyDescent="0.2">
      <c r="A133" s="238"/>
      <c r="B133" s="228"/>
      <c r="C133" s="192">
        <v>5266</v>
      </c>
      <c r="D133" s="193" t="s">
        <v>2130</v>
      </c>
      <c r="E133" s="193" t="s">
        <v>2131</v>
      </c>
      <c r="F133" s="194"/>
    </row>
    <row r="134" spans="1:6" x14ac:dyDescent="0.2">
      <c r="A134" s="238"/>
      <c r="B134" s="228"/>
      <c r="C134" s="192">
        <v>5308</v>
      </c>
      <c r="D134" s="193" t="s">
        <v>2132</v>
      </c>
      <c r="E134" s="193" t="s">
        <v>2133</v>
      </c>
      <c r="F134" s="194"/>
    </row>
    <row r="135" spans="1:6" x14ac:dyDescent="0.2">
      <c r="A135" s="238"/>
      <c r="B135" s="228"/>
      <c r="C135" s="192">
        <v>5360</v>
      </c>
      <c r="D135" s="193" t="s">
        <v>2134</v>
      </c>
      <c r="E135" s="193" t="s">
        <v>2135</v>
      </c>
      <c r="F135" s="194"/>
    </row>
    <row r="136" spans="1:6" x14ac:dyDescent="0.2">
      <c r="A136" s="238"/>
      <c r="B136" s="228"/>
      <c r="C136" s="192">
        <v>5380</v>
      </c>
      <c r="D136" s="193" t="s">
        <v>2136</v>
      </c>
      <c r="E136" s="193" t="s">
        <v>2137</v>
      </c>
      <c r="F136" s="194"/>
    </row>
    <row r="137" spans="1:6" x14ac:dyDescent="0.2">
      <c r="A137" s="238"/>
      <c r="B137" s="228"/>
      <c r="C137" s="192">
        <v>5001</v>
      </c>
      <c r="D137" s="193" t="s">
        <v>2138</v>
      </c>
      <c r="E137" s="193" t="s">
        <v>2139</v>
      </c>
      <c r="F137" s="194"/>
    </row>
    <row r="138" spans="1:6" x14ac:dyDescent="0.2">
      <c r="A138" s="239"/>
      <c r="B138" s="229"/>
      <c r="C138" s="192">
        <v>5631</v>
      </c>
      <c r="D138" s="193" t="s">
        <v>2140</v>
      </c>
      <c r="E138" s="193" t="s">
        <v>2141</v>
      </c>
      <c r="F138" s="194"/>
    </row>
    <row r="139" spans="1:6" x14ac:dyDescent="0.2">
      <c r="A139" s="195" t="s">
        <v>2142</v>
      </c>
      <c r="B139" s="196"/>
      <c r="C139" s="197"/>
      <c r="D139" s="198"/>
      <c r="E139" s="198" t="s">
        <v>145</v>
      </c>
      <c r="F139" s="199">
        <v>125</v>
      </c>
    </row>
    <row r="140" spans="1:6" x14ac:dyDescent="0.2">
      <c r="A140" s="230" t="s">
        <v>22</v>
      </c>
      <c r="B140" s="227" t="s">
        <v>22</v>
      </c>
      <c r="C140" s="189">
        <v>81001</v>
      </c>
      <c r="D140" s="190" t="s">
        <v>22</v>
      </c>
      <c r="E140" s="190" t="s">
        <v>2143</v>
      </c>
      <c r="F140" s="191"/>
    </row>
    <row r="141" spans="1:6" x14ac:dyDescent="0.2">
      <c r="A141" s="231"/>
      <c r="B141" s="228"/>
      <c r="C141" s="192">
        <v>81065</v>
      </c>
      <c r="D141" s="193" t="s">
        <v>2144</v>
      </c>
      <c r="E141" s="193" t="s">
        <v>2145</v>
      </c>
      <c r="F141" s="194"/>
    </row>
    <row r="142" spans="1:6" x14ac:dyDescent="0.2">
      <c r="A142" s="231"/>
      <c r="B142" s="228"/>
      <c r="C142" s="192">
        <v>81220</v>
      </c>
      <c r="D142" s="193" t="s">
        <v>2146</v>
      </c>
      <c r="E142" s="193" t="s">
        <v>2147</v>
      </c>
      <c r="F142" s="194"/>
    </row>
    <row r="143" spans="1:6" x14ac:dyDescent="0.2">
      <c r="A143" s="231"/>
      <c r="B143" s="228"/>
      <c r="C143" s="192">
        <v>81300</v>
      </c>
      <c r="D143" s="193" t="s">
        <v>2148</v>
      </c>
      <c r="E143" s="193" t="s">
        <v>2149</v>
      </c>
      <c r="F143" s="194"/>
    </row>
    <row r="144" spans="1:6" x14ac:dyDescent="0.2">
      <c r="A144" s="231"/>
      <c r="B144" s="228"/>
      <c r="C144" s="192">
        <v>81591</v>
      </c>
      <c r="D144" s="193" t="s">
        <v>2150</v>
      </c>
      <c r="E144" s="193" t="s">
        <v>2151</v>
      </c>
      <c r="F144" s="194"/>
    </row>
    <row r="145" spans="1:6" x14ac:dyDescent="0.2">
      <c r="A145" s="231"/>
      <c r="B145" s="228"/>
      <c r="C145" s="192">
        <v>81736</v>
      </c>
      <c r="D145" s="193" t="s">
        <v>2152</v>
      </c>
      <c r="E145" s="193" t="s">
        <v>2153</v>
      </c>
      <c r="F145" s="194"/>
    </row>
    <row r="146" spans="1:6" x14ac:dyDescent="0.2">
      <c r="A146" s="232"/>
      <c r="B146" s="229"/>
      <c r="C146" s="192">
        <v>81794</v>
      </c>
      <c r="D146" s="193" t="s">
        <v>2154</v>
      </c>
      <c r="E146" s="193" t="s">
        <v>2155</v>
      </c>
      <c r="F146" s="194"/>
    </row>
    <row r="147" spans="1:6" x14ac:dyDescent="0.2">
      <c r="A147" s="195" t="s">
        <v>2156</v>
      </c>
      <c r="B147" s="196"/>
      <c r="C147" s="197"/>
      <c r="D147" s="198"/>
      <c r="E147" s="198" t="s">
        <v>145</v>
      </c>
      <c r="F147" s="199">
        <v>7</v>
      </c>
    </row>
    <row r="148" spans="1:6" x14ac:dyDescent="0.2">
      <c r="A148" s="200" t="s">
        <v>2157</v>
      </c>
      <c r="B148" s="236" t="s">
        <v>2157</v>
      </c>
      <c r="C148" s="189">
        <v>88564</v>
      </c>
      <c r="D148" s="190" t="s">
        <v>2158</v>
      </c>
      <c r="E148" s="190" t="s">
        <v>2159</v>
      </c>
      <c r="F148" s="191"/>
    </row>
    <row r="149" spans="1:6" x14ac:dyDescent="0.2">
      <c r="A149" s="201" t="s">
        <v>2157</v>
      </c>
      <c r="B149" s="237"/>
      <c r="C149" s="192">
        <v>88001</v>
      </c>
      <c r="D149" s="193" t="s">
        <v>2160</v>
      </c>
      <c r="E149" s="193" t="s">
        <v>2161</v>
      </c>
      <c r="F149" s="194"/>
    </row>
    <row r="150" spans="1:6" x14ac:dyDescent="0.2">
      <c r="A150" s="195" t="s">
        <v>2162</v>
      </c>
      <c r="B150" s="196"/>
      <c r="C150" s="197"/>
      <c r="D150" s="198"/>
      <c r="E150" s="198" t="s">
        <v>145</v>
      </c>
      <c r="F150" s="199">
        <v>2</v>
      </c>
    </row>
    <row r="151" spans="1:6" x14ac:dyDescent="0.2">
      <c r="A151" s="230" t="s">
        <v>2163</v>
      </c>
      <c r="B151" s="227" t="s">
        <v>1931</v>
      </c>
      <c r="C151" s="189">
        <v>8001</v>
      </c>
      <c r="D151" s="190" t="s">
        <v>2164</v>
      </c>
      <c r="E151" s="190" t="s">
        <v>2165</v>
      </c>
      <c r="F151" s="191"/>
    </row>
    <row r="152" spans="1:6" x14ac:dyDescent="0.2">
      <c r="A152" s="231"/>
      <c r="B152" s="228"/>
      <c r="C152" s="192">
        <v>8296</v>
      </c>
      <c r="D152" s="193" t="s">
        <v>2166</v>
      </c>
      <c r="E152" s="193" t="s">
        <v>2167</v>
      </c>
      <c r="F152" s="194"/>
    </row>
    <row r="153" spans="1:6" x14ac:dyDescent="0.2">
      <c r="A153" s="231"/>
      <c r="B153" s="228"/>
      <c r="C153" s="192">
        <v>8433</v>
      </c>
      <c r="D153" s="193" t="s">
        <v>2168</v>
      </c>
      <c r="E153" s="193" t="s">
        <v>2169</v>
      </c>
      <c r="F153" s="194"/>
    </row>
    <row r="154" spans="1:6" x14ac:dyDescent="0.2">
      <c r="A154" s="231"/>
      <c r="B154" s="228"/>
      <c r="C154" s="192">
        <v>8573</v>
      </c>
      <c r="D154" s="193" t="s">
        <v>2170</v>
      </c>
      <c r="E154" s="193" t="s">
        <v>2171</v>
      </c>
      <c r="F154" s="194"/>
    </row>
    <row r="155" spans="1:6" x14ac:dyDescent="0.2">
      <c r="A155" s="231"/>
      <c r="B155" s="229"/>
      <c r="C155" s="192">
        <v>8758</v>
      </c>
      <c r="D155" s="193" t="s">
        <v>2172</v>
      </c>
      <c r="E155" s="193" t="s">
        <v>2173</v>
      </c>
      <c r="F155" s="194"/>
    </row>
    <row r="156" spans="1:6" x14ac:dyDescent="0.2">
      <c r="A156" s="231"/>
      <c r="B156" s="227" t="s">
        <v>2174</v>
      </c>
      <c r="C156" s="189">
        <v>8137</v>
      </c>
      <c r="D156" s="190" t="s">
        <v>2175</v>
      </c>
      <c r="E156" s="190" t="s">
        <v>2176</v>
      </c>
      <c r="F156" s="191"/>
    </row>
    <row r="157" spans="1:6" x14ac:dyDescent="0.2">
      <c r="A157" s="231"/>
      <c r="B157" s="228"/>
      <c r="C157" s="192">
        <v>8141</v>
      </c>
      <c r="D157" s="193" t="s">
        <v>2177</v>
      </c>
      <c r="E157" s="193" t="s">
        <v>2178</v>
      </c>
      <c r="F157" s="194"/>
    </row>
    <row r="158" spans="1:6" x14ac:dyDescent="0.2">
      <c r="A158" s="231"/>
      <c r="B158" s="228"/>
      <c r="C158" s="192">
        <v>8421</v>
      </c>
      <c r="D158" s="193" t="s">
        <v>2179</v>
      </c>
      <c r="E158" s="193" t="s">
        <v>2180</v>
      </c>
      <c r="F158" s="194"/>
    </row>
    <row r="159" spans="1:6" x14ac:dyDescent="0.2">
      <c r="A159" s="231"/>
      <c r="B159" s="228"/>
      <c r="C159" s="192">
        <v>8436</v>
      </c>
      <c r="D159" s="193" t="s">
        <v>2181</v>
      </c>
      <c r="E159" s="193" t="s">
        <v>2182</v>
      </c>
      <c r="F159" s="194"/>
    </row>
    <row r="160" spans="1:6" x14ac:dyDescent="0.2">
      <c r="A160" s="231"/>
      <c r="B160" s="228"/>
      <c r="C160" s="192">
        <v>8606</v>
      </c>
      <c r="D160" s="193" t="s">
        <v>2183</v>
      </c>
      <c r="E160" s="193" t="s">
        <v>2184</v>
      </c>
      <c r="F160" s="194"/>
    </row>
    <row r="161" spans="1:6" x14ac:dyDescent="0.2">
      <c r="A161" s="231"/>
      <c r="B161" s="228"/>
      <c r="C161" s="192">
        <v>8675</v>
      </c>
      <c r="D161" s="193" t="s">
        <v>2185</v>
      </c>
      <c r="E161" s="193" t="s">
        <v>2186</v>
      </c>
      <c r="F161" s="194"/>
    </row>
    <row r="162" spans="1:6" x14ac:dyDescent="0.2">
      <c r="A162" s="231"/>
      <c r="B162" s="229"/>
      <c r="C162" s="192">
        <v>8770</v>
      </c>
      <c r="D162" s="193" t="s">
        <v>2187</v>
      </c>
      <c r="E162" s="193" t="s">
        <v>2188</v>
      </c>
      <c r="F162" s="194"/>
    </row>
    <row r="163" spans="1:6" x14ac:dyDescent="0.2">
      <c r="A163" s="231"/>
      <c r="B163" s="227" t="s">
        <v>2189</v>
      </c>
      <c r="C163" s="189">
        <v>8078</v>
      </c>
      <c r="D163" s="190" t="s">
        <v>2190</v>
      </c>
      <c r="E163" s="190" t="s">
        <v>2191</v>
      </c>
      <c r="F163" s="191"/>
    </row>
    <row r="164" spans="1:6" x14ac:dyDescent="0.2">
      <c r="A164" s="231"/>
      <c r="B164" s="228"/>
      <c r="C164" s="192">
        <v>8520</v>
      </c>
      <c r="D164" s="193" t="s">
        <v>2192</v>
      </c>
      <c r="E164" s="193" t="s">
        <v>2193</v>
      </c>
      <c r="F164" s="194"/>
    </row>
    <row r="165" spans="1:6" x14ac:dyDescent="0.2">
      <c r="A165" s="231"/>
      <c r="B165" s="228"/>
      <c r="C165" s="192">
        <v>8558</v>
      </c>
      <c r="D165" s="193" t="s">
        <v>2194</v>
      </c>
      <c r="E165" s="193" t="s">
        <v>2195</v>
      </c>
      <c r="F165" s="194"/>
    </row>
    <row r="166" spans="1:6" x14ac:dyDescent="0.2">
      <c r="A166" s="231"/>
      <c r="B166" s="228"/>
      <c r="C166" s="192">
        <v>8560</v>
      </c>
      <c r="D166" s="193" t="s">
        <v>2196</v>
      </c>
      <c r="E166" s="193" t="s">
        <v>2197</v>
      </c>
      <c r="F166" s="194"/>
    </row>
    <row r="167" spans="1:6" x14ac:dyDescent="0.2">
      <c r="A167" s="231"/>
      <c r="B167" s="228"/>
      <c r="C167" s="192">
        <v>8634</v>
      </c>
      <c r="D167" s="193" t="s">
        <v>2198</v>
      </c>
      <c r="E167" s="193" t="s">
        <v>2198</v>
      </c>
      <c r="F167" s="194"/>
    </row>
    <row r="168" spans="1:6" x14ac:dyDescent="0.2">
      <c r="A168" s="231"/>
      <c r="B168" s="228"/>
      <c r="C168" s="192">
        <v>8638</v>
      </c>
      <c r="D168" s="193" t="s">
        <v>1993</v>
      </c>
      <c r="E168" s="193" t="s">
        <v>1994</v>
      </c>
      <c r="F168" s="194"/>
    </row>
    <row r="169" spans="1:6" x14ac:dyDescent="0.2">
      <c r="A169" s="231"/>
      <c r="B169" s="229"/>
      <c r="C169" s="192">
        <v>8685</v>
      </c>
      <c r="D169" s="193" t="s">
        <v>2199</v>
      </c>
      <c r="E169" s="193" t="s">
        <v>2199</v>
      </c>
      <c r="F169" s="194"/>
    </row>
    <row r="170" spans="1:6" x14ac:dyDescent="0.2">
      <c r="A170" s="231"/>
      <c r="B170" s="227" t="s">
        <v>2200</v>
      </c>
      <c r="C170" s="189">
        <v>8372</v>
      </c>
      <c r="D170" s="190" t="s">
        <v>2201</v>
      </c>
      <c r="E170" s="190" t="s">
        <v>2202</v>
      </c>
      <c r="F170" s="191"/>
    </row>
    <row r="171" spans="1:6" x14ac:dyDescent="0.2">
      <c r="A171" s="231"/>
      <c r="B171" s="228"/>
      <c r="C171" s="192">
        <v>8549</v>
      </c>
      <c r="D171" s="193" t="s">
        <v>2203</v>
      </c>
      <c r="E171" s="193" t="s">
        <v>2204</v>
      </c>
      <c r="F171" s="194"/>
    </row>
    <row r="172" spans="1:6" x14ac:dyDescent="0.2">
      <c r="A172" s="231"/>
      <c r="B172" s="228"/>
      <c r="C172" s="192">
        <v>8832</v>
      </c>
      <c r="D172" s="193" t="s">
        <v>2205</v>
      </c>
      <c r="E172" s="193" t="s">
        <v>2206</v>
      </c>
      <c r="F172" s="194"/>
    </row>
    <row r="173" spans="1:6" x14ac:dyDescent="0.2">
      <c r="A173" s="232"/>
      <c r="B173" s="228"/>
      <c r="C173" s="192">
        <v>8849</v>
      </c>
      <c r="D173" s="193" t="s">
        <v>2207</v>
      </c>
      <c r="E173" s="193" t="s">
        <v>2208</v>
      </c>
      <c r="F173" s="194"/>
    </row>
    <row r="174" spans="1:6" x14ac:dyDescent="0.2">
      <c r="A174" s="195" t="s">
        <v>2209</v>
      </c>
      <c r="B174" s="196"/>
      <c r="C174" s="197"/>
      <c r="D174" s="198"/>
      <c r="E174" s="198" t="s">
        <v>145</v>
      </c>
      <c r="F174" s="199">
        <v>23</v>
      </c>
    </row>
    <row r="175" spans="1:6" x14ac:dyDescent="0.2">
      <c r="A175" s="200" t="s">
        <v>2210</v>
      </c>
      <c r="B175" s="202" t="s">
        <v>2211</v>
      </c>
      <c r="C175" s="189">
        <v>11001</v>
      </c>
      <c r="D175" s="190" t="s">
        <v>2212</v>
      </c>
      <c r="E175" s="190" t="s">
        <v>2213</v>
      </c>
      <c r="F175" s="191"/>
    </row>
    <row r="176" spans="1:6" x14ac:dyDescent="0.2">
      <c r="A176" s="195" t="s">
        <v>2214</v>
      </c>
      <c r="B176" s="196"/>
      <c r="C176" s="197"/>
      <c r="D176" s="198"/>
      <c r="E176" s="198" t="s">
        <v>145</v>
      </c>
      <c r="F176" s="199"/>
    </row>
    <row r="177" spans="1:6" x14ac:dyDescent="0.2">
      <c r="A177" s="233" t="s">
        <v>2215</v>
      </c>
      <c r="B177" s="227" t="s">
        <v>2216</v>
      </c>
      <c r="C177" s="189">
        <v>13188</v>
      </c>
      <c r="D177" s="190" t="s">
        <v>2217</v>
      </c>
      <c r="E177" s="190" t="s">
        <v>2218</v>
      </c>
      <c r="F177" s="191"/>
    </row>
    <row r="178" spans="1:6" x14ac:dyDescent="0.2">
      <c r="A178" s="234"/>
      <c r="B178" s="228"/>
      <c r="C178" s="192">
        <v>13300</v>
      </c>
      <c r="D178" s="193" t="s">
        <v>2219</v>
      </c>
      <c r="E178" s="193" t="s">
        <v>2220</v>
      </c>
      <c r="F178" s="194"/>
    </row>
    <row r="179" spans="1:6" x14ac:dyDescent="0.2">
      <c r="A179" s="234"/>
      <c r="B179" s="228"/>
      <c r="C179" s="192">
        <v>13440</v>
      </c>
      <c r="D179" s="193" t="s">
        <v>2221</v>
      </c>
      <c r="E179" s="193" t="s">
        <v>2222</v>
      </c>
      <c r="F179" s="194"/>
    </row>
    <row r="180" spans="1:6" x14ac:dyDescent="0.2">
      <c r="A180" s="234"/>
      <c r="B180" s="228"/>
      <c r="C180" s="192">
        <v>13468</v>
      </c>
      <c r="D180" s="193" t="s">
        <v>2223</v>
      </c>
      <c r="E180" s="193" t="s">
        <v>2224</v>
      </c>
      <c r="F180" s="194"/>
    </row>
    <row r="181" spans="1:6" x14ac:dyDescent="0.2">
      <c r="A181" s="234"/>
      <c r="B181" s="228"/>
      <c r="C181" s="192">
        <v>13650</v>
      </c>
      <c r="D181" s="193" t="s">
        <v>2225</v>
      </c>
      <c r="E181" s="193" t="s">
        <v>2226</v>
      </c>
      <c r="F181" s="194"/>
    </row>
    <row r="182" spans="1:6" x14ac:dyDescent="0.2">
      <c r="A182" s="234"/>
      <c r="B182" s="229"/>
      <c r="C182" s="192">
        <v>13780</v>
      </c>
      <c r="D182" s="193" t="s">
        <v>2227</v>
      </c>
      <c r="E182" s="193" t="s">
        <v>2228</v>
      </c>
      <c r="F182" s="194"/>
    </row>
    <row r="183" spans="1:6" x14ac:dyDescent="0.2">
      <c r="A183" s="234"/>
      <c r="B183" s="227" t="s">
        <v>2229</v>
      </c>
      <c r="C183" s="189">
        <v>13052</v>
      </c>
      <c r="D183" s="190" t="s">
        <v>2230</v>
      </c>
      <c r="E183" s="190" t="s">
        <v>2231</v>
      </c>
      <c r="F183" s="191"/>
    </row>
    <row r="184" spans="1:6" x14ac:dyDescent="0.2">
      <c r="A184" s="234"/>
      <c r="B184" s="228"/>
      <c r="C184" s="192">
        <v>13062</v>
      </c>
      <c r="D184" s="193" t="s">
        <v>2232</v>
      </c>
      <c r="E184" s="193" t="s">
        <v>2233</v>
      </c>
      <c r="F184" s="194"/>
    </row>
    <row r="185" spans="1:6" x14ac:dyDescent="0.2">
      <c r="A185" s="234"/>
      <c r="B185" s="228"/>
      <c r="C185" s="192">
        <v>13140</v>
      </c>
      <c r="D185" s="193" t="s">
        <v>2234</v>
      </c>
      <c r="E185" s="193" t="s">
        <v>2235</v>
      </c>
      <c r="F185" s="194"/>
    </row>
    <row r="186" spans="1:6" x14ac:dyDescent="0.2">
      <c r="A186" s="234"/>
      <c r="B186" s="228"/>
      <c r="C186" s="192">
        <v>13001</v>
      </c>
      <c r="D186" s="193" t="s">
        <v>2236</v>
      </c>
      <c r="E186" s="193" t="s">
        <v>2237</v>
      </c>
      <c r="F186" s="194"/>
    </row>
    <row r="187" spans="1:6" x14ac:dyDescent="0.2">
      <c r="A187" s="234"/>
      <c r="B187" s="228"/>
      <c r="C187" s="192">
        <v>13222</v>
      </c>
      <c r="D187" s="193" t="s">
        <v>2238</v>
      </c>
      <c r="E187" s="193" t="s">
        <v>2239</v>
      </c>
      <c r="F187" s="194"/>
    </row>
    <row r="188" spans="1:6" x14ac:dyDescent="0.2">
      <c r="A188" s="234"/>
      <c r="B188" s="228"/>
      <c r="C188" s="192">
        <v>13433</v>
      </c>
      <c r="D188" s="193" t="s">
        <v>2240</v>
      </c>
      <c r="E188" s="193" t="s">
        <v>2241</v>
      </c>
      <c r="F188" s="194"/>
    </row>
    <row r="189" spans="1:6" x14ac:dyDescent="0.2">
      <c r="A189" s="234"/>
      <c r="B189" s="228"/>
      <c r="C189" s="192">
        <v>13620</v>
      </c>
      <c r="D189" s="193" t="s">
        <v>2242</v>
      </c>
      <c r="E189" s="193" t="s">
        <v>2243</v>
      </c>
      <c r="F189" s="194"/>
    </row>
    <row r="190" spans="1:6" x14ac:dyDescent="0.2">
      <c r="A190" s="234"/>
      <c r="B190" s="228"/>
      <c r="C190" s="192">
        <v>13647</v>
      </c>
      <c r="D190" s="193" t="s">
        <v>2244</v>
      </c>
      <c r="E190" s="193" t="s">
        <v>2245</v>
      </c>
      <c r="F190" s="194"/>
    </row>
    <row r="191" spans="1:6" x14ac:dyDescent="0.2">
      <c r="A191" s="234"/>
      <c r="B191" s="228"/>
      <c r="C191" s="192">
        <v>13673</v>
      </c>
      <c r="D191" s="193" t="s">
        <v>2246</v>
      </c>
      <c r="E191" s="193" t="s">
        <v>2247</v>
      </c>
      <c r="F191" s="194"/>
    </row>
    <row r="192" spans="1:6" x14ac:dyDescent="0.2">
      <c r="A192" s="234"/>
      <c r="B192" s="228"/>
      <c r="C192" s="192">
        <v>13683</v>
      </c>
      <c r="D192" s="193" t="s">
        <v>2248</v>
      </c>
      <c r="E192" s="193" t="s">
        <v>2249</v>
      </c>
      <c r="F192" s="194"/>
    </row>
    <row r="193" spans="1:6" x14ac:dyDescent="0.2">
      <c r="A193" s="234"/>
      <c r="B193" s="228"/>
      <c r="C193" s="192">
        <v>13760</v>
      </c>
      <c r="D193" s="193" t="s">
        <v>2250</v>
      </c>
      <c r="E193" s="193" t="s">
        <v>2251</v>
      </c>
      <c r="F193" s="194"/>
    </row>
    <row r="194" spans="1:6" x14ac:dyDescent="0.2">
      <c r="A194" s="234"/>
      <c r="B194" s="228"/>
      <c r="C194" s="192">
        <v>13836</v>
      </c>
      <c r="D194" s="193" t="s">
        <v>2252</v>
      </c>
      <c r="E194" s="193" t="s">
        <v>2253</v>
      </c>
      <c r="F194" s="194"/>
    </row>
    <row r="195" spans="1:6" x14ac:dyDescent="0.2">
      <c r="A195" s="234"/>
      <c r="B195" s="228"/>
      <c r="C195" s="192">
        <v>13838</v>
      </c>
      <c r="D195" s="193" t="s">
        <v>2254</v>
      </c>
      <c r="E195" s="193" t="s">
        <v>2255</v>
      </c>
      <c r="F195" s="194"/>
    </row>
    <row r="196" spans="1:6" x14ac:dyDescent="0.2">
      <c r="A196" s="234"/>
      <c r="B196" s="229"/>
      <c r="C196" s="192">
        <v>13873</v>
      </c>
      <c r="D196" s="193" t="s">
        <v>2256</v>
      </c>
      <c r="E196" s="193" t="s">
        <v>2257</v>
      </c>
      <c r="F196" s="194"/>
    </row>
    <row r="197" spans="1:6" x14ac:dyDescent="0.2">
      <c r="A197" s="234"/>
      <c r="B197" s="227" t="s">
        <v>2258</v>
      </c>
      <c r="C197" s="189">
        <v>13030</v>
      </c>
      <c r="D197" s="190" t="s">
        <v>2259</v>
      </c>
      <c r="E197" s="190" t="s">
        <v>2260</v>
      </c>
      <c r="F197" s="191"/>
    </row>
    <row r="198" spans="1:6" x14ac:dyDescent="0.2">
      <c r="A198" s="234"/>
      <c r="B198" s="228"/>
      <c r="C198" s="192">
        <v>13074</v>
      </c>
      <c r="D198" s="193" t="s">
        <v>2261</v>
      </c>
      <c r="E198" s="193" t="s">
        <v>2262</v>
      </c>
      <c r="F198" s="194"/>
    </row>
    <row r="199" spans="1:6" x14ac:dyDescent="0.2">
      <c r="A199" s="234"/>
      <c r="B199" s="228"/>
      <c r="C199" s="192">
        <v>13268</v>
      </c>
      <c r="D199" s="193" t="s">
        <v>2263</v>
      </c>
      <c r="E199" s="193" t="s">
        <v>2264</v>
      </c>
      <c r="F199" s="194"/>
    </row>
    <row r="200" spans="1:6" x14ac:dyDescent="0.2">
      <c r="A200" s="234"/>
      <c r="B200" s="228"/>
      <c r="C200" s="192">
        <v>13580</v>
      </c>
      <c r="D200" s="193" t="s">
        <v>2265</v>
      </c>
      <c r="E200" s="193" t="s">
        <v>2266</v>
      </c>
      <c r="F200" s="194"/>
    </row>
    <row r="201" spans="1:6" x14ac:dyDescent="0.2">
      <c r="A201" s="234"/>
      <c r="B201" s="228"/>
      <c r="C201" s="192">
        <v>13600</v>
      </c>
      <c r="D201" s="193" t="s">
        <v>2267</v>
      </c>
      <c r="E201" s="193" t="s">
        <v>2268</v>
      </c>
      <c r="F201" s="194"/>
    </row>
    <row r="202" spans="1:6" x14ac:dyDescent="0.2">
      <c r="A202" s="234"/>
      <c r="B202" s="228"/>
      <c r="C202" s="192">
        <v>13667</v>
      </c>
      <c r="D202" s="193" t="s">
        <v>2269</v>
      </c>
      <c r="E202" s="193" t="s">
        <v>2270</v>
      </c>
      <c r="F202" s="194"/>
    </row>
    <row r="203" spans="1:6" x14ac:dyDescent="0.2">
      <c r="A203" s="234"/>
      <c r="B203" s="227" t="s">
        <v>2271</v>
      </c>
      <c r="C203" s="189">
        <v>13042</v>
      </c>
      <c r="D203" s="190" t="s">
        <v>2272</v>
      </c>
      <c r="E203" s="190" t="s">
        <v>2273</v>
      </c>
      <c r="F203" s="191"/>
    </row>
    <row r="204" spans="1:6" x14ac:dyDescent="0.2">
      <c r="A204" s="234"/>
      <c r="B204" s="228"/>
      <c r="C204" s="192">
        <v>13160</v>
      </c>
      <c r="D204" s="193" t="s">
        <v>2274</v>
      </c>
      <c r="E204" s="193" t="s">
        <v>2275</v>
      </c>
      <c r="F204" s="194"/>
    </row>
    <row r="205" spans="1:6" x14ac:dyDescent="0.2">
      <c r="A205" s="234"/>
      <c r="B205" s="228"/>
      <c r="C205" s="192">
        <v>13473</v>
      </c>
      <c r="D205" s="193" t="s">
        <v>2276</v>
      </c>
      <c r="E205" s="193" t="s">
        <v>1079</v>
      </c>
      <c r="F205" s="194"/>
    </row>
    <row r="206" spans="1:6" x14ac:dyDescent="0.2">
      <c r="A206" s="234"/>
      <c r="B206" s="228"/>
      <c r="C206" s="192">
        <v>13670</v>
      </c>
      <c r="D206" s="193" t="s">
        <v>2277</v>
      </c>
      <c r="E206" s="193" t="s">
        <v>2278</v>
      </c>
      <c r="F206" s="194"/>
    </row>
    <row r="207" spans="1:6" x14ac:dyDescent="0.2">
      <c r="A207" s="234"/>
      <c r="B207" s="228"/>
      <c r="C207" s="192">
        <v>13688</v>
      </c>
      <c r="D207" s="193" t="s">
        <v>2279</v>
      </c>
      <c r="E207" s="193" t="s">
        <v>2280</v>
      </c>
      <c r="F207" s="194"/>
    </row>
    <row r="208" spans="1:6" x14ac:dyDescent="0.2">
      <c r="A208" s="234"/>
      <c r="B208" s="228"/>
      <c r="C208" s="192">
        <v>13744</v>
      </c>
      <c r="D208" s="193" t="s">
        <v>2281</v>
      </c>
      <c r="E208" s="193" t="s">
        <v>2282</v>
      </c>
      <c r="F208" s="194"/>
    </row>
    <row r="209" spans="1:6" x14ac:dyDescent="0.2">
      <c r="A209" s="234"/>
      <c r="B209" s="227" t="s">
        <v>2283</v>
      </c>
      <c r="C209" s="189">
        <v>13006</v>
      </c>
      <c r="D209" s="190" t="s">
        <v>2284</v>
      </c>
      <c r="E209" s="190" t="s">
        <v>2285</v>
      </c>
      <c r="F209" s="191"/>
    </row>
    <row r="210" spans="1:6" x14ac:dyDescent="0.2">
      <c r="A210" s="234"/>
      <c r="B210" s="228"/>
      <c r="C210" s="192">
        <v>13430</v>
      </c>
      <c r="D210" s="193" t="s">
        <v>2286</v>
      </c>
      <c r="E210" s="193" t="s">
        <v>2287</v>
      </c>
      <c r="F210" s="194"/>
    </row>
    <row r="211" spans="1:6" x14ac:dyDescent="0.2">
      <c r="A211" s="234"/>
      <c r="B211" s="228"/>
      <c r="C211" s="192">
        <v>13458</v>
      </c>
      <c r="D211" s="193" t="s">
        <v>2288</v>
      </c>
      <c r="E211" s="193" t="s">
        <v>2289</v>
      </c>
      <c r="F211" s="194"/>
    </row>
    <row r="212" spans="1:6" x14ac:dyDescent="0.2">
      <c r="A212" s="234"/>
      <c r="B212" s="228"/>
      <c r="C212" s="192">
        <v>13549</v>
      </c>
      <c r="D212" s="193" t="s">
        <v>2290</v>
      </c>
      <c r="E212" s="193" t="s">
        <v>2291</v>
      </c>
      <c r="F212" s="194"/>
    </row>
    <row r="213" spans="1:6" x14ac:dyDescent="0.2">
      <c r="A213" s="234"/>
      <c r="B213" s="228"/>
      <c r="C213" s="192">
        <v>13655</v>
      </c>
      <c r="D213" s="193" t="s">
        <v>2292</v>
      </c>
      <c r="E213" s="193" t="s">
        <v>2293</v>
      </c>
      <c r="F213" s="194"/>
    </row>
    <row r="214" spans="1:6" x14ac:dyDescent="0.2">
      <c r="A214" s="234"/>
      <c r="B214" s="228"/>
      <c r="C214" s="192">
        <v>13810</v>
      </c>
      <c r="D214" s="193" t="s">
        <v>2294</v>
      </c>
      <c r="E214" s="193" t="s">
        <v>2295</v>
      </c>
      <c r="F214" s="194"/>
    </row>
    <row r="215" spans="1:6" x14ac:dyDescent="0.2">
      <c r="A215" s="234"/>
      <c r="B215" s="227" t="s">
        <v>2296</v>
      </c>
      <c r="C215" s="189">
        <v>13244</v>
      </c>
      <c r="D215" s="190" t="s">
        <v>2297</v>
      </c>
      <c r="E215" s="190" t="s">
        <v>2298</v>
      </c>
      <c r="F215" s="191"/>
    </row>
    <row r="216" spans="1:6" x14ac:dyDescent="0.2">
      <c r="A216" s="234"/>
      <c r="B216" s="228"/>
      <c r="C216" s="192">
        <v>13212</v>
      </c>
      <c r="D216" s="193" t="s">
        <v>2299</v>
      </c>
      <c r="E216" s="193" t="s">
        <v>2300</v>
      </c>
      <c r="F216" s="194"/>
    </row>
    <row r="217" spans="1:6" x14ac:dyDescent="0.2">
      <c r="A217" s="234"/>
      <c r="B217" s="228"/>
      <c r="C217" s="192">
        <v>13248</v>
      </c>
      <c r="D217" s="193" t="s">
        <v>2301</v>
      </c>
      <c r="E217" s="193" t="s">
        <v>2302</v>
      </c>
      <c r="F217" s="194"/>
    </row>
    <row r="218" spans="1:6" x14ac:dyDescent="0.2">
      <c r="A218" s="234"/>
      <c r="B218" s="228"/>
      <c r="C218" s="192">
        <v>13442</v>
      </c>
      <c r="D218" s="193" t="s">
        <v>2303</v>
      </c>
      <c r="E218" s="193" t="s">
        <v>2304</v>
      </c>
      <c r="F218" s="194"/>
    </row>
    <row r="219" spans="1:6" x14ac:dyDescent="0.2">
      <c r="A219" s="234"/>
      <c r="B219" s="228"/>
      <c r="C219" s="192">
        <v>13654</v>
      </c>
      <c r="D219" s="193" t="s">
        <v>2305</v>
      </c>
      <c r="E219" s="193" t="s">
        <v>2306</v>
      </c>
      <c r="F219" s="194"/>
    </row>
    <row r="220" spans="1:6" x14ac:dyDescent="0.2">
      <c r="A220" s="234"/>
      <c r="B220" s="228"/>
      <c r="C220" s="192">
        <v>13657</v>
      </c>
      <c r="D220" s="193" t="s">
        <v>2307</v>
      </c>
      <c r="E220" s="193" t="s">
        <v>2308</v>
      </c>
      <c r="F220" s="194"/>
    </row>
    <row r="221" spans="1:6" x14ac:dyDescent="0.2">
      <c r="A221" s="235"/>
      <c r="B221" s="229"/>
      <c r="C221" s="192">
        <v>13894</v>
      </c>
      <c r="D221" s="193" t="s">
        <v>2309</v>
      </c>
      <c r="E221" s="193" t="s">
        <v>2310</v>
      </c>
      <c r="F221" s="194"/>
    </row>
    <row r="222" spans="1:6" x14ac:dyDescent="0.2">
      <c r="A222" s="195" t="s">
        <v>2311</v>
      </c>
      <c r="B222" s="196"/>
      <c r="C222" s="197"/>
      <c r="D222" s="198"/>
      <c r="E222" s="198" t="s">
        <v>145</v>
      </c>
      <c r="F222" s="199">
        <v>45</v>
      </c>
    </row>
    <row r="223" spans="1:6" x14ac:dyDescent="0.2">
      <c r="A223" s="233" t="s">
        <v>2312</v>
      </c>
      <c r="B223" s="227" t="s">
        <v>2313</v>
      </c>
      <c r="C223" s="189">
        <v>15232</v>
      </c>
      <c r="D223" s="190" t="s">
        <v>2314</v>
      </c>
      <c r="E223" s="190" t="s">
        <v>2315</v>
      </c>
      <c r="F223" s="191"/>
    </row>
    <row r="224" spans="1:6" x14ac:dyDescent="0.2">
      <c r="A224" s="234"/>
      <c r="B224" s="228"/>
      <c r="C224" s="192">
        <v>15187</v>
      </c>
      <c r="D224" s="193" t="s">
        <v>2316</v>
      </c>
      <c r="E224" s="193" t="s">
        <v>2317</v>
      </c>
      <c r="F224" s="194"/>
    </row>
    <row r="225" spans="1:6" x14ac:dyDescent="0.2">
      <c r="A225" s="234"/>
      <c r="B225" s="228"/>
      <c r="C225" s="192">
        <v>15204</v>
      </c>
      <c r="D225" s="193" t="s">
        <v>2318</v>
      </c>
      <c r="E225" s="193" t="s">
        <v>2319</v>
      </c>
      <c r="F225" s="194"/>
    </row>
    <row r="226" spans="1:6" x14ac:dyDescent="0.2">
      <c r="A226" s="234"/>
      <c r="B226" s="228"/>
      <c r="C226" s="192">
        <v>15224</v>
      </c>
      <c r="D226" s="193" t="s">
        <v>2320</v>
      </c>
      <c r="E226" s="193" t="s">
        <v>2321</v>
      </c>
      <c r="F226" s="194"/>
    </row>
    <row r="227" spans="1:6" x14ac:dyDescent="0.2">
      <c r="A227" s="234"/>
      <c r="B227" s="228"/>
      <c r="C227" s="192">
        <v>15476</v>
      </c>
      <c r="D227" s="193" t="s">
        <v>2322</v>
      </c>
      <c r="E227" s="193" t="s">
        <v>2323</v>
      </c>
      <c r="F227" s="194"/>
    </row>
    <row r="228" spans="1:6" x14ac:dyDescent="0.2">
      <c r="A228" s="234"/>
      <c r="B228" s="228"/>
      <c r="C228" s="192">
        <v>15500</v>
      </c>
      <c r="D228" s="193" t="s">
        <v>2324</v>
      </c>
      <c r="E228" s="193" t="s">
        <v>2325</v>
      </c>
      <c r="F228" s="194"/>
    </row>
    <row r="229" spans="1:6" x14ac:dyDescent="0.2">
      <c r="A229" s="234"/>
      <c r="B229" s="228"/>
      <c r="C229" s="192">
        <v>15646</v>
      </c>
      <c r="D229" s="193" t="s">
        <v>2326</v>
      </c>
      <c r="E229" s="193" t="s">
        <v>2327</v>
      </c>
      <c r="F229" s="194"/>
    </row>
    <row r="230" spans="1:6" x14ac:dyDescent="0.2">
      <c r="A230" s="234"/>
      <c r="B230" s="228"/>
      <c r="C230" s="192">
        <v>15740</v>
      </c>
      <c r="D230" s="193" t="s">
        <v>2328</v>
      </c>
      <c r="E230" s="193" t="s">
        <v>2329</v>
      </c>
      <c r="F230" s="194"/>
    </row>
    <row r="231" spans="1:6" x14ac:dyDescent="0.2">
      <c r="A231" s="234"/>
      <c r="B231" s="228"/>
      <c r="C231" s="192">
        <v>15762</v>
      </c>
      <c r="D231" s="193" t="s">
        <v>2330</v>
      </c>
      <c r="E231" s="193" t="s">
        <v>2331</v>
      </c>
      <c r="F231" s="194"/>
    </row>
    <row r="232" spans="1:6" x14ac:dyDescent="0.2">
      <c r="A232" s="234"/>
      <c r="B232" s="228"/>
      <c r="C232" s="192">
        <v>15764</v>
      </c>
      <c r="D232" s="193" t="s">
        <v>2332</v>
      </c>
      <c r="E232" s="193" t="s">
        <v>2333</v>
      </c>
      <c r="F232" s="194"/>
    </row>
    <row r="233" spans="1:6" x14ac:dyDescent="0.2">
      <c r="A233" s="234"/>
      <c r="B233" s="228"/>
      <c r="C233" s="192">
        <v>15763</v>
      </c>
      <c r="D233" s="193" t="s">
        <v>2334</v>
      </c>
      <c r="E233" s="193" t="s">
        <v>2335</v>
      </c>
      <c r="F233" s="194"/>
    </row>
    <row r="234" spans="1:6" x14ac:dyDescent="0.2">
      <c r="A234" s="234"/>
      <c r="B234" s="228"/>
      <c r="C234" s="192">
        <v>15814</v>
      </c>
      <c r="D234" s="193" t="s">
        <v>2336</v>
      </c>
      <c r="E234" s="193" t="s">
        <v>2337</v>
      </c>
      <c r="F234" s="194"/>
    </row>
    <row r="235" spans="1:6" x14ac:dyDescent="0.2">
      <c r="A235" s="234"/>
      <c r="B235" s="228"/>
      <c r="C235" s="192">
        <v>15001</v>
      </c>
      <c r="D235" s="193" t="s">
        <v>2338</v>
      </c>
      <c r="E235" s="193" t="s">
        <v>2339</v>
      </c>
      <c r="F235" s="194"/>
    </row>
    <row r="236" spans="1:6" x14ac:dyDescent="0.2">
      <c r="A236" s="234"/>
      <c r="B236" s="228"/>
      <c r="C236" s="192">
        <v>15837</v>
      </c>
      <c r="D236" s="193" t="s">
        <v>2340</v>
      </c>
      <c r="E236" s="193" t="s">
        <v>2341</v>
      </c>
      <c r="F236" s="194"/>
    </row>
    <row r="237" spans="1:6" x14ac:dyDescent="0.2">
      <c r="A237" s="234"/>
      <c r="B237" s="229"/>
      <c r="C237" s="192">
        <v>15861</v>
      </c>
      <c r="D237" s="193" t="s">
        <v>2342</v>
      </c>
      <c r="E237" s="193" t="s">
        <v>2343</v>
      </c>
      <c r="F237" s="194"/>
    </row>
    <row r="238" spans="1:6" x14ac:dyDescent="0.2">
      <c r="A238" s="234"/>
      <c r="B238" s="227" t="s">
        <v>2344</v>
      </c>
      <c r="C238" s="189">
        <v>15180</v>
      </c>
      <c r="D238" s="190" t="s">
        <v>2345</v>
      </c>
      <c r="E238" s="190" t="s">
        <v>2346</v>
      </c>
      <c r="F238" s="191"/>
    </row>
    <row r="239" spans="1:6" x14ac:dyDescent="0.2">
      <c r="A239" s="234"/>
      <c r="B239" s="228"/>
      <c r="C239" s="192">
        <v>15223</v>
      </c>
      <c r="D239" s="193" t="s">
        <v>2347</v>
      </c>
      <c r="E239" s="193" t="s">
        <v>2348</v>
      </c>
      <c r="F239" s="194"/>
    </row>
    <row r="240" spans="1:6" x14ac:dyDescent="0.2">
      <c r="A240" s="234"/>
      <c r="B240" s="228"/>
      <c r="C240" s="192">
        <v>15244</v>
      </c>
      <c r="D240" s="193" t="s">
        <v>2349</v>
      </c>
      <c r="E240" s="193" t="s">
        <v>2350</v>
      </c>
      <c r="F240" s="194"/>
    </row>
    <row r="241" spans="1:6" x14ac:dyDescent="0.2">
      <c r="A241" s="234"/>
      <c r="B241" s="228"/>
      <c r="C241" s="192">
        <v>15248</v>
      </c>
      <c r="D241" s="193" t="s">
        <v>2351</v>
      </c>
      <c r="E241" s="193" t="s">
        <v>2352</v>
      </c>
      <c r="F241" s="194"/>
    </row>
    <row r="242" spans="1:6" x14ac:dyDescent="0.2">
      <c r="A242" s="234"/>
      <c r="B242" s="228"/>
      <c r="C242" s="192">
        <v>15317</v>
      </c>
      <c r="D242" s="193" t="s">
        <v>2353</v>
      </c>
      <c r="E242" s="193" t="s">
        <v>2354</v>
      </c>
      <c r="F242" s="194"/>
    </row>
    <row r="243" spans="1:6" x14ac:dyDescent="0.2">
      <c r="A243" s="234"/>
      <c r="B243" s="228"/>
      <c r="C243" s="192">
        <v>15332</v>
      </c>
      <c r="D243" s="193" t="s">
        <v>2355</v>
      </c>
      <c r="E243" s="193" t="s">
        <v>2356</v>
      </c>
      <c r="F243" s="194"/>
    </row>
    <row r="244" spans="1:6" x14ac:dyDescent="0.2">
      <c r="A244" s="234"/>
      <c r="B244" s="229"/>
      <c r="C244" s="192">
        <v>15522</v>
      </c>
      <c r="D244" s="193" t="s">
        <v>2357</v>
      </c>
      <c r="E244" s="193" t="s">
        <v>2358</v>
      </c>
      <c r="F244" s="194"/>
    </row>
    <row r="245" spans="1:6" x14ac:dyDescent="0.2">
      <c r="A245" s="234"/>
      <c r="B245" s="227" t="s">
        <v>2359</v>
      </c>
      <c r="C245" s="189">
        <v>15377</v>
      </c>
      <c r="D245" s="190" t="s">
        <v>2360</v>
      </c>
      <c r="E245" s="190" t="s">
        <v>2361</v>
      </c>
      <c r="F245" s="191"/>
    </row>
    <row r="246" spans="1:6" x14ac:dyDescent="0.2">
      <c r="A246" s="234"/>
      <c r="B246" s="228"/>
      <c r="C246" s="192">
        <v>15518</v>
      </c>
      <c r="D246" s="193" t="s">
        <v>2362</v>
      </c>
      <c r="E246" s="193" t="s">
        <v>2363</v>
      </c>
      <c r="F246" s="194"/>
    </row>
    <row r="247" spans="1:6" x14ac:dyDescent="0.2">
      <c r="A247" s="234"/>
      <c r="B247" s="228"/>
      <c r="C247" s="192">
        <v>15533</v>
      </c>
      <c r="D247" s="193" t="s">
        <v>2364</v>
      </c>
      <c r="E247" s="193" t="s">
        <v>2365</v>
      </c>
      <c r="F247" s="194"/>
    </row>
    <row r="248" spans="1:6" x14ac:dyDescent="0.2">
      <c r="A248" s="234"/>
      <c r="B248" s="229"/>
      <c r="C248" s="192">
        <v>15550</v>
      </c>
      <c r="D248" s="193" t="s">
        <v>2366</v>
      </c>
      <c r="E248" s="193" t="s">
        <v>2367</v>
      </c>
      <c r="F248" s="194"/>
    </row>
    <row r="249" spans="1:6" x14ac:dyDescent="0.2">
      <c r="A249" s="234"/>
      <c r="B249" s="227" t="s">
        <v>2368</v>
      </c>
      <c r="C249" s="189">
        <v>15090</v>
      </c>
      <c r="D249" s="190" t="s">
        <v>2369</v>
      </c>
      <c r="E249" s="190" t="s">
        <v>2370</v>
      </c>
      <c r="F249" s="191"/>
    </row>
    <row r="250" spans="1:6" x14ac:dyDescent="0.2">
      <c r="A250" s="234"/>
      <c r="B250" s="228"/>
      <c r="C250" s="192">
        <v>15135</v>
      </c>
      <c r="D250" s="193" t="s">
        <v>2371</v>
      </c>
      <c r="E250" s="193" t="s">
        <v>2372</v>
      </c>
      <c r="F250" s="194"/>
    </row>
    <row r="251" spans="1:6" x14ac:dyDescent="0.2">
      <c r="A251" s="234"/>
      <c r="B251" s="228"/>
      <c r="C251" s="192">
        <v>15455</v>
      </c>
      <c r="D251" s="193" t="s">
        <v>2373</v>
      </c>
      <c r="E251" s="193" t="s">
        <v>2374</v>
      </c>
      <c r="F251" s="194"/>
    </row>
    <row r="252" spans="1:6" x14ac:dyDescent="0.2">
      <c r="A252" s="234"/>
      <c r="B252" s="228"/>
      <c r="C252" s="192">
        <v>15514</v>
      </c>
      <c r="D252" s="193" t="s">
        <v>2375</v>
      </c>
      <c r="E252" s="193" t="s">
        <v>2376</v>
      </c>
      <c r="F252" s="194"/>
    </row>
    <row r="253" spans="1:6" x14ac:dyDescent="0.2">
      <c r="A253" s="234"/>
      <c r="B253" s="228"/>
      <c r="C253" s="192">
        <v>15660</v>
      </c>
      <c r="D253" s="193" t="s">
        <v>2377</v>
      </c>
      <c r="E253" s="193" t="s">
        <v>2378</v>
      </c>
      <c r="F253" s="194"/>
    </row>
    <row r="254" spans="1:6" x14ac:dyDescent="0.2">
      <c r="A254" s="234"/>
      <c r="B254" s="229"/>
      <c r="C254" s="192">
        <v>15897</v>
      </c>
      <c r="D254" s="193" t="s">
        <v>2379</v>
      </c>
      <c r="E254" s="193" t="s">
        <v>2380</v>
      </c>
      <c r="F254" s="194"/>
    </row>
    <row r="255" spans="1:6" x14ac:dyDescent="0.2">
      <c r="A255" s="234"/>
      <c r="B255" s="227" t="s">
        <v>2381</v>
      </c>
      <c r="C255" s="189">
        <v>15104</v>
      </c>
      <c r="D255" s="190" t="s">
        <v>2312</v>
      </c>
      <c r="E255" s="190" t="s">
        <v>2382</v>
      </c>
      <c r="F255" s="191"/>
    </row>
    <row r="256" spans="1:6" x14ac:dyDescent="0.2">
      <c r="A256" s="234"/>
      <c r="B256" s="228"/>
      <c r="C256" s="192">
        <v>15189</v>
      </c>
      <c r="D256" s="193" t="s">
        <v>2383</v>
      </c>
      <c r="E256" s="193" t="s">
        <v>2384</v>
      </c>
      <c r="F256" s="194"/>
    </row>
    <row r="257" spans="1:6" x14ac:dyDescent="0.2">
      <c r="A257" s="234"/>
      <c r="B257" s="228"/>
      <c r="C257" s="192">
        <v>15367</v>
      </c>
      <c r="D257" s="193" t="s">
        <v>2385</v>
      </c>
      <c r="E257" s="193" t="s">
        <v>2386</v>
      </c>
      <c r="F257" s="194"/>
    </row>
    <row r="258" spans="1:6" x14ac:dyDescent="0.2">
      <c r="A258" s="234"/>
      <c r="B258" s="228"/>
      <c r="C258" s="192">
        <v>15494</v>
      </c>
      <c r="D258" s="193" t="s">
        <v>2387</v>
      </c>
      <c r="E258" s="193" t="s">
        <v>2388</v>
      </c>
      <c r="F258" s="194"/>
    </row>
    <row r="259" spans="1:6" x14ac:dyDescent="0.2">
      <c r="A259" s="234"/>
      <c r="B259" s="228"/>
      <c r="C259" s="192">
        <v>15599</v>
      </c>
      <c r="D259" s="193" t="s">
        <v>2389</v>
      </c>
      <c r="E259" s="193" t="s">
        <v>2390</v>
      </c>
      <c r="F259" s="194"/>
    </row>
    <row r="260" spans="1:6" x14ac:dyDescent="0.2">
      <c r="A260" s="234"/>
      <c r="B260" s="228"/>
      <c r="C260" s="192">
        <v>15621</v>
      </c>
      <c r="D260" s="193" t="s">
        <v>2391</v>
      </c>
      <c r="E260" s="193" t="s">
        <v>2392</v>
      </c>
      <c r="F260" s="194"/>
    </row>
    <row r="261" spans="1:6" x14ac:dyDescent="0.2">
      <c r="A261" s="234"/>
      <c r="B261" s="228"/>
      <c r="C261" s="192">
        <v>15804</v>
      </c>
      <c r="D261" s="193" t="s">
        <v>2393</v>
      </c>
      <c r="E261" s="193" t="s">
        <v>2394</v>
      </c>
      <c r="F261" s="194"/>
    </row>
    <row r="262" spans="1:6" x14ac:dyDescent="0.2">
      <c r="A262" s="234"/>
      <c r="B262" s="228"/>
      <c r="C262" s="192">
        <v>15835</v>
      </c>
      <c r="D262" s="193" t="s">
        <v>2395</v>
      </c>
      <c r="E262" s="193" t="s">
        <v>2396</v>
      </c>
      <c r="F262" s="194"/>
    </row>
    <row r="263" spans="1:6" x14ac:dyDescent="0.2">
      <c r="A263" s="234"/>
      <c r="B263" s="228"/>
      <c r="C263" s="192">
        <v>15842</v>
      </c>
      <c r="D263" s="193" t="s">
        <v>2397</v>
      </c>
      <c r="E263" s="193" t="s">
        <v>2398</v>
      </c>
      <c r="F263" s="194"/>
    </row>
    <row r="264" spans="1:6" x14ac:dyDescent="0.2">
      <c r="A264" s="234"/>
      <c r="B264" s="229"/>
      <c r="C264" s="192">
        <v>15879</v>
      </c>
      <c r="D264" s="193" t="s">
        <v>2399</v>
      </c>
      <c r="E264" s="193" t="s">
        <v>2400</v>
      </c>
      <c r="F264" s="194"/>
    </row>
    <row r="265" spans="1:6" x14ac:dyDescent="0.2">
      <c r="A265" s="234"/>
      <c r="B265" s="227" t="s">
        <v>2401</v>
      </c>
      <c r="C265" s="189">
        <v>15172</v>
      </c>
      <c r="D265" s="190" t="s">
        <v>2402</v>
      </c>
      <c r="E265" s="190" t="s">
        <v>2403</v>
      </c>
      <c r="F265" s="191"/>
    </row>
    <row r="266" spans="1:6" x14ac:dyDescent="0.2">
      <c r="A266" s="234"/>
      <c r="B266" s="228"/>
      <c r="C266" s="192">
        <v>15299</v>
      </c>
      <c r="D266" s="193" t="s">
        <v>2404</v>
      </c>
      <c r="E266" s="193" t="s">
        <v>2405</v>
      </c>
      <c r="F266" s="194"/>
    </row>
    <row r="267" spans="1:6" x14ac:dyDescent="0.2">
      <c r="A267" s="234"/>
      <c r="B267" s="228"/>
      <c r="C267" s="192">
        <v>15425</v>
      </c>
      <c r="D267" s="193" t="s">
        <v>2406</v>
      </c>
      <c r="E267" s="193" t="s">
        <v>2407</v>
      </c>
      <c r="F267" s="194"/>
    </row>
    <row r="268" spans="1:6" x14ac:dyDescent="0.2">
      <c r="A268" s="234"/>
      <c r="B268" s="228"/>
      <c r="C268" s="192">
        <v>15511</v>
      </c>
      <c r="D268" s="193" t="s">
        <v>2408</v>
      </c>
      <c r="E268" s="193" t="s">
        <v>2409</v>
      </c>
      <c r="F268" s="194"/>
    </row>
    <row r="269" spans="1:6" x14ac:dyDescent="0.2">
      <c r="A269" s="234"/>
      <c r="B269" s="228"/>
      <c r="C269" s="192">
        <v>15667</v>
      </c>
      <c r="D269" s="193" t="s">
        <v>2410</v>
      </c>
      <c r="E269" s="193" t="s">
        <v>2411</v>
      </c>
      <c r="F269" s="194"/>
    </row>
    <row r="270" spans="1:6" x14ac:dyDescent="0.2">
      <c r="A270" s="234"/>
      <c r="B270" s="229"/>
      <c r="C270" s="192">
        <v>15690</v>
      </c>
      <c r="D270" s="193" t="s">
        <v>2412</v>
      </c>
      <c r="E270" s="193" t="s">
        <v>2413</v>
      </c>
      <c r="F270" s="194"/>
    </row>
    <row r="271" spans="1:6" x14ac:dyDescent="0.2">
      <c r="A271" s="234"/>
      <c r="B271" s="227" t="s">
        <v>1931</v>
      </c>
      <c r="C271" s="189">
        <v>15097</v>
      </c>
      <c r="D271" s="190" t="s">
        <v>2414</v>
      </c>
      <c r="E271" s="190" t="s">
        <v>2415</v>
      </c>
      <c r="F271" s="191"/>
    </row>
    <row r="272" spans="1:6" x14ac:dyDescent="0.2">
      <c r="A272" s="234"/>
      <c r="B272" s="228"/>
      <c r="C272" s="192">
        <v>15218</v>
      </c>
      <c r="D272" s="193" t="s">
        <v>2416</v>
      </c>
      <c r="E272" s="193" t="s">
        <v>2417</v>
      </c>
      <c r="F272" s="194"/>
    </row>
    <row r="273" spans="1:6" x14ac:dyDescent="0.2">
      <c r="A273" s="234"/>
      <c r="B273" s="228"/>
      <c r="C273" s="192">
        <v>15403</v>
      </c>
      <c r="D273" s="193" t="s">
        <v>2418</v>
      </c>
      <c r="E273" s="193" t="s">
        <v>2419</v>
      </c>
      <c r="F273" s="194"/>
    </row>
    <row r="274" spans="1:6" x14ac:dyDescent="0.2">
      <c r="A274" s="234"/>
      <c r="B274" s="228"/>
      <c r="C274" s="192">
        <v>15673</v>
      </c>
      <c r="D274" s="193" t="s">
        <v>2420</v>
      </c>
      <c r="E274" s="193" t="s">
        <v>2421</v>
      </c>
      <c r="F274" s="194"/>
    </row>
    <row r="275" spans="1:6" x14ac:dyDescent="0.2">
      <c r="A275" s="234"/>
      <c r="B275" s="228"/>
      <c r="C275" s="192">
        <v>15720</v>
      </c>
      <c r="D275" s="193" t="s">
        <v>2422</v>
      </c>
      <c r="E275" s="193" t="s">
        <v>2423</v>
      </c>
      <c r="F275" s="194"/>
    </row>
    <row r="276" spans="1:6" x14ac:dyDescent="0.2">
      <c r="A276" s="234"/>
      <c r="B276" s="228"/>
      <c r="C276" s="192">
        <v>15723</v>
      </c>
      <c r="D276" s="193" t="s">
        <v>2424</v>
      </c>
      <c r="E276" s="193" t="s">
        <v>2425</v>
      </c>
      <c r="F276" s="194"/>
    </row>
    <row r="277" spans="1:6" x14ac:dyDescent="0.2">
      <c r="A277" s="234"/>
      <c r="B277" s="228"/>
      <c r="C277" s="192">
        <v>15753</v>
      </c>
      <c r="D277" s="193" t="s">
        <v>2426</v>
      </c>
      <c r="E277" s="193" t="s">
        <v>2427</v>
      </c>
      <c r="F277" s="194"/>
    </row>
    <row r="278" spans="1:6" x14ac:dyDescent="0.2">
      <c r="A278" s="234"/>
      <c r="B278" s="228"/>
      <c r="C278" s="192">
        <v>15774</v>
      </c>
      <c r="D278" s="193" t="s">
        <v>2428</v>
      </c>
      <c r="E278" s="193" t="s">
        <v>2429</v>
      </c>
      <c r="F278" s="194"/>
    </row>
    <row r="279" spans="1:6" x14ac:dyDescent="0.2">
      <c r="A279" s="234"/>
      <c r="B279" s="229"/>
      <c r="C279" s="192">
        <v>15810</v>
      </c>
      <c r="D279" s="193" t="s">
        <v>2430</v>
      </c>
      <c r="E279" s="193" t="s">
        <v>2431</v>
      </c>
      <c r="F279" s="194"/>
    </row>
    <row r="280" spans="1:6" x14ac:dyDescent="0.2">
      <c r="A280" s="234"/>
      <c r="B280" s="227" t="s">
        <v>1966</v>
      </c>
      <c r="C280" s="189">
        <v>15106</v>
      </c>
      <c r="D280" s="190" t="s">
        <v>1936</v>
      </c>
      <c r="E280" s="190" t="s">
        <v>1937</v>
      </c>
      <c r="F280" s="191"/>
    </row>
    <row r="281" spans="1:6" x14ac:dyDescent="0.2">
      <c r="A281" s="234"/>
      <c r="B281" s="228"/>
      <c r="C281" s="192">
        <v>15109</v>
      </c>
      <c r="D281" s="193" t="s">
        <v>2432</v>
      </c>
      <c r="E281" s="193" t="s">
        <v>2433</v>
      </c>
      <c r="F281" s="194"/>
    </row>
    <row r="282" spans="1:6" x14ac:dyDescent="0.2">
      <c r="A282" s="234"/>
      <c r="B282" s="228"/>
      <c r="C282" s="192">
        <v>15131</v>
      </c>
      <c r="D282" s="193" t="s">
        <v>2126</v>
      </c>
      <c r="E282" s="193" t="s">
        <v>2127</v>
      </c>
      <c r="F282" s="194"/>
    </row>
    <row r="283" spans="1:6" x14ac:dyDescent="0.2">
      <c r="A283" s="234"/>
      <c r="B283" s="228"/>
      <c r="C283" s="192">
        <v>15176</v>
      </c>
      <c r="D283" s="193" t="s">
        <v>2434</v>
      </c>
      <c r="E283" s="193" t="s">
        <v>2435</v>
      </c>
      <c r="F283" s="194"/>
    </row>
    <row r="284" spans="1:6" x14ac:dyDescent="0.2">
      <c r="A284" s="234"/>
      <c r="B284" s="228"/>
      <c r="C284" s="192">
        <v>15212</v>
      </c>
      <c r="D284" s="193" t="s">
        <v>2436</v>
      </c>
      <c r="E284" s="193" t="s">
        <v>2437</v>
      </c>
      <c r="F284" s="194"/>
    </row>
    <row r="285" spans="1:6" x14ac:dyDescent="0.2">
      <c r="A285" s="234"/>
      <c r="B285" s="228"/>
      <c r="C285" s="192">
        <v>15401</v>
      </c>
      <c r="D285" s="193" t="s">
        <v>1870</v>
      </c>
      <c r="E285" s="193" t="s">
        <v>1871</v>
      </c>
      <c r="F285" s="194"/>
    </row>
    <row r="286" spans="1:6" x14ac:dyDescent="0.2">
      <c r="A286" s="234"/>
      <c r="B286" s="228"/>
      <c r="C286" s="192">
        <v>15442</v>
      </c>
      <c r="D286" s="193" t="s">
        <v>2438</v>
      </c>
      <c r="E286" s="193" t="s">
        <v>2439</v>
      </c>
      <c r="F286" s="194"/>
    </row>
    <row r="287" spans="1:6" x14ac:dyDescent="0.2">
      <c r="A287" s="234"/>
      <c r="B287" s="228"/>
      <c r="C287" s="192">
        <v>15480</v>
      </c>
      <c r="D287" s="193" t="s">
        <v>2440</v>
      </c>
      <c r="E287" s="193" t="s">
        <v>2441</v>
      </c>
      <c r="F287" s="194"/>
    </row>
    <row r="288" spans="1:6" x14ac:dyDescent="0.2">
      <c r="A288" s="234"/>
      <c r="B288" s="228"/>
      <c r="C288" s="192">
        <v>15507</v>
      </c>
      <c r="D288" s="193" t="s">
        <v>2442</v>
      </c>
      <c r="E288" s="193" t="s">
        <v>2443</v>
      </c>
      <c r="F288" s="194"/>
    </row>
    <row r="289" spans="1:6" x14ac:dyDescent="0.2">
      <c r="A289" s="234"/>
      <c r="B289" s="228"/>
      <c r="C289" s="192">
        <v>15531</v>
      </c>
      <c r="D289" s="193" t="s">
        <v>2444</v>
      </c>
      <c r="E289" s="193" t="s">
        <v>2445</v>
      </c>
      <c r="F289" s="194"/>
    </row>
    <row r="290" spans="1:6" x14ac:dyDescent="0.2">
      <c r="A290" s="234"/>
      <c r="B290" s="228"/>
      <c r="C290" s="192">
        <v>15572</v>
      </c>
      <c r="D290" s="193" t="s">
        <v>2446</v>
      </c>
      <c r="E290" s="193" t="s">
        <v>2447</v>
      </c>
      <c r="F290" s="194"/>
    </row>
    <row r="291" spans="1:6" x14ac:dyDescent="0.2">
      <c r="A291" s="234"/>
      <c r="B291" s="228"/>
      <c r="C291" s="192">
        <v>15580</v>
      </c>
      <c r="D291" s="193" t="s">
        <v>2448</v>
      </c>
      <c r="E291" s="193" t="s">
        <v>2449</v>
      </c>
      <c r="F291" s="194"/>
    </row>
    <row r="292" spans="1:6" x14ac:dyDescent="0.2">
      <c r="A292" s="234"/>
      <c r="B292" s="228"/>
      <c r="C292" s="192">
        <v>15632</v>
      </c>
      <c r="D292" s="193" t="s">
        <v>2450</v>
      </c>
      <c r="E292" s="193" t="s">
        <v>2451</v>
      </c>
      <c r="F292" s="194"/>
    </row>
    <row r="293" spans="1:6" x14ac:dyDescent="0.2">
      <c r="A293" s="234"/>
      <c r="B293" s="228"/>
      <c r="C293" s="192">
        <v>15676</v>
      </c>
      <c r="D293" s="193" t="s">
        <v>2452</v>
      </c>
      <c r="E293" s="193" t="s">
        <v>2453</v>
      </c>
      <c r="F293" s="194"/>
    </row>
    <row r="294" spans="1:6" x14ac:dyDescent="0.2">
      <c r="A294" s="234"/>
      <c r="B294" s="228"/>
      <c r="C294" s="192">
        <v>15681</v>
      </c>
      <c r="D294" s="193" t="s">
        <v>2454</v>
      </c>
      <c r="E294" s="193" t="s">
        <v>2455</v>
      </c>
      <c r="F294" s="194"/>
    </row>
    <row r="295" spans="1:6" x14ac:dyDescent="0.2">
      <c r="A295" s="234"/>
      <c r="B295" s="229"/>
      <c r="C295" s="192">
        <v>15832</v>
      </c>
      <c r="D295" s="193" t="s">
        <v>2456</v>
      </c>
      <c r="E295" s="193" t="s">
        <v>2457</v>
      </c>
      <c r="F295" s="194"/>
    </row>
    <row r="296" spans="1:6" x14ac:dyDescent="0.2">
      <c r="A296" s="234"/>
      <c r="B296" s="227" t="s">
        <v>2003</v>
      </c>
      <c r="C296" s="189">
        <v>15022</v>
      </c>
      <c r="D296" s="190" t="s">
        <v>2458</v>
      </c>
      <c r="E296" s="190" t="s">
        <v>2459</v>
      </c>
      <c r="F296" s="191"/>
    </row>
    <row r="297" spans="1:6" x14ac:dyDescent="0.2">
      <c r="A297" s="234"/>
      <c r="B297" s="228"/>
      <c r="C297" s="192">
        <v>15236</v>
      </c>
      <c r="D297" s="193" t="s">
        <v>2460</v>
      </c>
      <c r="E297" s="193" t="s">
        <v>2461</v>
      </c>
      <c r="F297" s="194"/>
    </row>
    <row r="298" spans="1:6" x14ac:dyDescent="0.2">
      <c r="A298" s="234"/>
      <c r="B298" s="228"/>
      <c r="C298" s="192">
        <v>15322</v>
      </c>
      <c r="D298" s="193" t="s">
        <v>2462</v>
      </c>
      <c r="E298" s="193" t="s">
        <v>2463</v>
      </c>
      <c r="F298" s="194"/>
    </row>
    <row r="299" spans="1:6" x14ac:dyDescent="0.2">
      <c r="A299" s="234"/>
      <c r="B299" s="228"/>
      <c r="C299" s="192">
        <v>15325</v>
      </c>
      <c r="D299" s="193" t="s">
        <v>2464</v>
      </c>
      <c r="E299" s="193" t="s">
        <v>2465</v>
      </c>
      <c r="F299" s="194"/>
    </row>
    <row r="300" spans="1:6" x14ac:dyDescent="0.2">
      <c r="A300" s="234"/>
      <c r="B300" s="228"/>
      <c r="C300" s="192">
        <v>15380</v>
      </c>
      <c r="D300" s="193" t="s">
        <v>2466</v>
      </c>
      <c r="E300" s="193" t="s">
        <v>2467</v>
      </c>
      <c r="F300" s="194"/>
    </row>
    <row r="301" spans="1:6" x14ac:dyDescent="0.2">
      <c r="A301" s="234"/>
      <c r="B301" s="228"/>
      <c r="C301" s="192">
        <v>15761</v>
      </c>
      <c r="D301" s="193" t="s">
        <v>2468</v>
      </c>
      <c r="E301" s="193" t="s">
        <v>2469</v>
      </c>
      <c r="F301" s="194"/>
    </row>
    <row r="302" spans="1:6" x14ac:dyDescent="0.2">
      <c r="A302" s="234"/>
      <c r="B302" s="228"/>
      <c r="C302" s="192">
        <v>15778</v>
      </c>
      <c r="D302" s="193" t="s">
        <v>2470</v>
      </c>
      <c r="E302" s="193" t="s">
        <v>2471</v>
      </c>
      <c r="F302" s="194"/>
    </row>
    <row r="303" spans="1:6" x14ac:dyDescent="0.2">
      <c r="A303" s="234"/>
      <c r="B303" s="229"/>
      <c r="C303" s="192">
        <v>15798</v>
      </c>
      <c r="D303" s="193" t="s">
        <v>2472</v>
      </c>
      <c r="E303" s="193" t="s">
        <v>2473</v>
      </c>
      <c r="F303" s="194"/>
    </row>
    <row r="304" spans="1:6" x14ac:dyDescent="0.2">
      <c r="A304" s="234"/>
      <c r="B304" s="227" t="s">
        <v>2474</v>
      </c>
      <c r="C304" s="189">
        <v>15051</v>
      </c>
      <c r="D304" s="190" t="s">
        <v>2475</v>
      </c>
      <c r="E304" s="190" t="s">
        <v>2476</v>
      </c>
      <c r="F304" s="191"/>
    </row>
    <row r="305" spans="1:6" x14ac:dyDescent="0.2">
      <c r="A305" s="234"/>
      <c r="B305" s="228"/>
      <c r="C305" s="192">
        <v>15185</v>
      </c>
      <c r="D305" s="193" t="s">
        <v>2477</v>
      </c>
      <c r="E305" s="193" t="s">
        <v>2478</v>
      </c>
      <c r="F305" s="194"/>
    </row>
    <row r="306" spans="1:6" x14ac:dyDescent="0.2">
      <c r="A306" s="234"/>
      <c r="B306" s="228"/>
      <c r="C306" s="192">
        <v>15293</v>
      </c>
      <c r="D306" s="193" t="s">
        <v>2479</v>
      </c>
      <c r="E306" s="193" t="s">
        <v>2480</v>
      </c>
      <c r="F306" s="194"/>
    </row>
    <row r="307" spans="1:6" x14ac:dyDescent="0.2">
      <c r="A307" s="234"/>
      <c r="B307" s="228"/>
      <c r="C307" s="192">
        <v>15469</v>
      </c>
      <c r="D307" s="193" t="s">
        <v>2481</v>
      </c>
      <c r="E307" s="193" t="s">
        <v>2482</v>
      </c>
      <c r="F307" s="194"/>
    </row>
    <row r="308" spans="1:6" x14ac:dyDescent="0.2">
      <c r="A308" s="234"/>
      <c r="B308" s="228"/>
      <c r="C308" s="192">
        <v>15600</v>
      </c>
      <c r="D308" s="193" t="s">
        <v>2483</v>
      </c>
      <c r="E308" s="193" t="s">
        <v>2484</v>
      </c>
      <c r="F308" s="194"/>
    </row>
    <row r="309" spans="1:6" x14ac:dyDescent="0.2">
      <c r="A309" s="234"/>
      <c r="B309" s="228"/>
      <c r="C309" s="192">
        <v>15638</v>
      </c>
      <c r="D309" s="193" t="s">
        <v>2485</v>
      </c>
      <c r="E309" s="193" t="s">
        <v>2486</v>
      </c>
      <c r="F309" s="194"/>
    </row>
    <row r="310" spans="1:6" x14ac:dyDescent="0.2">
      <c r="A310" s="234"/>
      <c r="B310" s="228"/>
      <c r="C310" s="192">
        <v>15664</v>
      </c>
      <c r="D310" s="193" t="s">
        <v>2487</v>
      </c>
      <c r="E310" s="193" t="s">
        <v>2488</v>
      </c>
      <c r="F310" s="194"/>
    </row>
    <row r="311" spans="1:6" x14ac:dyDescent="0.2">
      <c r="A311" s="234"/>
      <c r="B311" s="228"/>
      <c r="C311" s="192">
        <v>15696</v>
      </c>
      <c r="D311" s="193" t="s">
        <v>2489</v>
      </c>
      <c r="E311" s="193" t="s">
        <v>2490</v>
      </c>
      <c r="F311" s="194"/>
    </row>
    <row r="312" spans="1:6" x14ac:dyDescent="0.2">
      <c r="A312" s="234"/>
      <c r="B312" s="228"/>
      <c r="C312" s="192">
        <v>15686</v>
      </c>
      <c r="D312" s="193" t="s">
        <v>2491</v>
      </c>
      <c r="E312" s="193" t="s">
        <v>2492</v>
      </c>
      <c r="F312" s="194"/>
    </row>
    <row r="313" spans="1:6" x14ac:dyDescent="0.2">
      <c r="A313" s="234"/>
      <c r="B313" s="228"/>
      <c r="C313" s="192">
        <v>15776</v>
      </c>
      <c r="D313" s="193" t="s">
        <v>2493</v>
      </c>
      <c r="E313" s="193" t="s">
        <v>2494</v>
      </c>
      <c r="F313" s="194"/>
    </row>
    <row r="314" spans="1:6" x14ac:dyDescent="0.2">
      <c r="A314" s="234"/>
      <c r="B314" s="228"/>
      <c r="C314" s="192">
        <v>15808</v>
      </c>
      <c r="D314" s="193" t="s">
        <v>2495</v>
      </c>
      <c r="E314" s="193" t="s">
        <v>2496</v>
      </c>
      <c r="F314" s="194"/>
    </row>
    <row r="315" spans="1:6" x14ac:dyDescent="0.2">
      <c r="A315" s="234"/>
      <c r="B315" s="228"/>
      <c r="C315" s="192">
        <v>15816</v>
      </c>
      <c r="D315" s="193" t="s">
        <v>2497</v>
      </c>
      <c r="E315" s="193" t="s">
        <v>2498</v>
      </c>
      <c r="F315" s="194"/>
    </row>
    <row r="316" spans="1:6" x14ac:dyDescent="0.2">
      <c r="A316" s="234"/>
      <c r="B316" s="229"/>
      <c r="C316" s="192">
        <v>15407</v>
      </c>
      <c r="D316" s="193" t="s">
        <v>2499</v>
      </c>
      <c r="E316" s="193" t="s">
        <v>2500</v>
      </c>
      <c r="F316" s="194"/>
    </row>
    <row r="317" spans="1:6" x14ac:dyDescent="0.2">
      <c r="A317" s="234"/>
      <c r="B317" s="227" t="s">
        <v>2501</v>
      </c>
      <c r="C317" s="189">
        <v>15047</v>
      </c>
      <c r="D317" s="190" t="s">
        <v>2502</v>
      </c>
      <c r="E317" s="190" t="s">
        <v>2503</v>
      </c>
      <c r="F317" s="191"/>
    </row>
    <row r="318" spans="1:6" x14ac:dyDescent="0.2">
      <c r="A318" s="234"/>
      <c r="B318" s="228"/>
      <c r="C318" s="192">
        <v>15226</v>
      </c>
      <c r="D318" s="193" t="s">
        <v>2504</v>
      </c>
      <c r="E318" s="193" t="s">
        <v>2505</v>
      </c>
      <c r="F318" s="194"/>
    </row>
    <row r="319" spans="1:6" x14ac:dyDescent="0.2">
      <c r="A319" s="234"/>
      <c r="B319" s="228"/>
      <c r="C319" s="192">
        <v>15272</v>
      </c>
      <c r="D319" s="193" t="s">
        <v>2506</v>
      </c>
      <c r="E319" s="193" t="s">
        <v>2507</v>
      </c>
      <c r="F319" s="194"/>
    </row>
    <row r="320" spans="1:6" x14ac:dyDescent="0.2">
      <c r="A320" s="234"/>
      <c r="B320" s="228"/>
      <c r="C320" s="192">
        <v>15296</v>
      </c>
      <c r="D320" s="193" t="s">
        <v>2508</v>
      </c>
      <c r="E320" s="193" t="s">
        <v>2509</v>
      </c>
      <c r="F320" s="194"/>
    </row>
    <row r="321" spans="1:6" x14ac:dyDescent="0.2">
      <c r="A321" s="234"/>
      <c r="B321" s="228"/>
      <c r="C321" s="192">
        <v>15362</v>
      </c>
      <c r="D321" s="193" t="s">
        <v>2510</v>
      </c>
      <c r="E321" s="193" t="s">
        <v>2511</v>
      </c>
      <c r="F321" s="194"/>
    </row>
    <row r="322" spans="1:6" x14ac:dyDescent="0.2">
      <c r="A322" s="234"/>
      <c r="B322" s="228"/>
      <c r="C322" s="192">
        <v>15464</v>
      </c>
      <c r="D322" s="193" t="s">
        <v>2512</v>
      </c>
      <c r="E322" s="193" t="s">
        <v>2513</v>
      </c>
      <c r="F322" s="194"/>
    </row>
    <row r="323" spans="1:6" x14ac:dyDescent="0.2">
      <c r="A323" s="234"/>
      <c r="B323" s="228"/>
      <c r="C323" s="192">
        <v>15466</v>
      </c>
      <c r="D323" s="193" t="s">
        <v>2514</v>
      </c>
      <c r="E323" s="193" t="s">
        <v>2515</v>
      </c>
      <c r="F323" s="194"/>
    </row>
    <row r="324" spans="1:6" x14ac:dyDescent="0.2">
      <c r="A324" s="234"/>
      <c r="B324" s="228"/>
      <c r="C324" s="192">
        <v>15491</v>
      </c>
      <c r="D324" s="193" t="s">
        <v>2516</v>
      </c>
      <c r="E324" s="193" t="s">
        <v>2517</v>
      </c>
      <c r="F324" s="194"/>
    </row>
    <row r="325" spans="1:6" x14ac:dyDescent="0.2">
      <c r="A325" s="234"/>
      <c r="B325" s="228"/>
      <c r="C325" s="192">
        <v>15542</v>
      </c>
      <c r="D325" s="193" t="s">
        <v>2518</v>
      </c>
      <c r="E325" s="193" t="s">
        <v>2519</v>
      </c>
      <c r="F325" s="194"/>
    </row>
    <row r="326" spans="1:6" x14ac:dyDescent="0.2">
      <c r="A326" s="234"/>
      <c r="B326" s="228"/>
      <c r="C326" s="192">
        <v>15759</v>
      </c>
      <c r="D326" s="193" t="s">
        <v>2520</v>
      </c>
      <c r="E326" s="193" t="s">
        <v>2521</v>
      </c>
      <c r="F326" s="194"/>
    </row>
    <row r="327" spans="1:6" x14ac:dyDescent="0.2">
      <c r="A327" s="234"/>
      <c r="B327" s="228"/>
      <c r="C327" s="192">
        <v>15806</v>
      </c>
      <c r="D327" s="193" t="s">
        <v>2522</v>
      </c>
      <c r="E327" s="193" t="s">
        <v>2523</v>
      </c>
      <c r="F327" s="194"/>
    </row>
    <row r="328" spans="1:6" x14ac:dyDescent="0.2">
      <c r="A328" s="234"/>
      <c r="B328" s="228"/>
      <c r="C328" s="192">
        <v>15820</v>
      </c>
      <c r="D328" s="193" t="s">
        <v>2524</v>
      </c>
      <c r="E328" s="193" t="s">
        <v>2525</v>
      </c>
      <c r="F328" s="194"/>
    </row>
    <row r="329" spans="1:6" x14ac:dyDescent="0.2">
      <c r="A329" s="234"/>
      <c r="B329" s="229"/>
      <c r="C329" s="192">
        <v>15822</v>
      </c>
      <c r="D329" s="193" t="s">
        <v>2526</v>
      </c>
      <c r="E329" s="193" t="s">
        <v>2527</v>
      </c>
      <c r="F329" s="194"/>
    </row>
    <row r="330" spans="1:6" x14ac:dyDescent="0.2">
      <c r="A330" s="234"/>
      <c r="B330" s="227" t="s">
        <v>2528</v>
      </c>
      <c r="C330" s="189">
        <v>15087</v>
      </c>
      <c r="D330" s="190" t="s">
        <v>2529</v>
      </c>
      <c r="E330" s="190" t="s">
        <v>2530</v>
      </c>
      <c r="F330" s="191"/>
    </row>
    <row r="331" spans="1:6" x14ac:dyDescent="0.2">
      <c r="A331" s="234"/>
      <c r="B331" s="228"/>
      <c r="C331" s="192">
        <v>15114</v>
      </c>
      <c r="D331" s="193" t="s">
        <v>2531</v>
      </c>
      <c r="E331" s="193" t="s">
        <v>2532</v>
      </c>
      <c r="F331" s="194"/>
    </row>
    <row r="332" spans="1:6" x14ac:dyDescent="0.2">
      <c r="A332" s="234"/>
      <c r="B332" s="228"/>
      <c r="C332" s="192">
        <v>15162</v>
      </c>
      <c r="D332" s="193" t="s">
        <v>2533</v>
      </c>
      <c r="E332" s="193" t="s">
        <v>2534</v>
      </c>
      <c r="F332" s="194"/>
    </row>
    <row r="333" spans="1:6" x14ac:dyDescent="0.2">
      <c r="A333" s="234"/>
      <c r="B333" s="228"/>
      <c r="C333" s="192">
        <v>15215</v>
      </c>
      <c r="D333" s="193" t="s">
        <v>2535</v>
      </c>
      <c r="E333" s="193" t="s">
        <v>2536</v>
      </c>
      <c r="F333" s="194"/>
    </row>
    <row r="334" spans="1:6" x14ac:dyDescent="0.2">
      <c r="A334" s="234"/>
      <c r="B334" s="228"/>
      <c r="C334" s="192">
        <v>15238</v>
      </c>
      <c r="D334" s="193" t="s">
        <v>2537</v>
      </c>
      <c r="E334" s="193" t="s">
        <v>2538</v>
      </c>
      <c r="F334" s="194"/>
    </row>
    <row r="335" spans="1:6" x14ac:dyDescent="0.2">
      <c r="A335" s="234"/>
      <c r="B335" s="228"/>
      <c r="C335" s="192">
        <v>15276</v>
      </c>
      <c r="D335" s="193" t="s">
        <v>2539</v>
      </c>
      <c r="E335" s="193" t="s">
        <v>2540</v>
      </c>
      <c r="F335" s="194"/>
    </row>
    <row r="336" spans="1:6" x14ac:dyDescent="0.2">
      <c r="A336" s="234"/>
      <c r="B336" s="228"/>
      <c r="C336" s="192">
        <v>15516</v>
      </c>
      <c r="D336" s="193" t="s">
        <v>2541</v>
      </c>
      <c r="E336" s="193" t="s">
        <v>2542</v>
      </c>
      <c r="F336" s="194"/>
    </row>
    <row r="337" spans="1:6" x14ac:dyDescent="0.2">
      <c r="A337" s="234"/>
      <c r="B337" s="228"/>
      <c r="C337" s="192">
        <v>15693</v>
      </c>
      <c r="D337" s="193" t="s">
        <v>2543</v>
      </c>
      <c r="E337" s="193" t="s">
        <v>2544</v>
      </c>
      <c r="F337" s="194"/>
    </row>
    <row r="338" spans="1:6" x14ac:dyDescent="0.2">
      <c r="A338" s="234"/>
      <c r="B338" s="229"/>
      <c r="C338" s="192">
        <v>15839</v>
      </c>
      <c r="D338" s="193" t="s">
        <v>2545</v>
      </c>
      <c r="E338" s="193" t="s">
        <v>2546</v>
      </c>
      <c r="F338" s="194"/>
    </row>
    <row r="339" spans="1:6" x14ac:dyDescent="0.2">
      <c r="A339" s="234"/>
      <c r="B339" s="227" t="s">
        <v>2547</v>
      </c>
      <c r="C339" s="189">
        <v>15092</v>
      </c>
      <c r="D339" s="190" t="s">
        <v>2548</v>
      </c>
      <c r="E339" s="190" t="s">
        <v>2549</v>
      </c>
      <c r="F339" s="191"/>
    </row>
    <row r="340" spans="1:6" x14ac:dyDescent="0.2">
      <c r="A340" s="234"/>
      <c r="B340" s="228"/>
      <c r="C340" s="192">
        <v>15183</v>
      </c>
      <c r="D340" s="193" t="s">
        <v>2550</v>
      </c>
      <c r="E340" s="193" t="s">
        <v>2551</v>
      </c>
      <c r="F340" s="194"/>
    </row>
    <row r="341" spans="1:6" x14ac:dyDescent="0.2">
      <c r="A341" s="234"/>
      <c r="B341" s="228"/>
      <c r="C341" s="192">
        <v>15368</v>
      </c>
      <c r="D341" s="193" t="s">
        <v>2074</v>
      </c>
      <c r="E341" s="193" t="s">
        <v>2075</v>
      </c>
      <c r="F341" s="194"/>
    </row>
    <row r="342" spans="1:6" x14ac:dyDescent="0.2">
      <c r="A342" s="234"/>
      <c r="B342" s="228"/>
      <c r="C342" s="192">
        <v>15537</v>
      </c>
      <c r="D342" s="193" t="s">
        <v>2552</v>
      </c>
      <c r="E342" s="193" t="s">
        <v>2553</v>
      </c>
      <c r="F342" s="194"/>
    </row>
    <row r="343" spans="1:6" x14ac:dyDescent="0.2">
      <c r="A343" s="234"/>
      <c r="B343" s="228"/>
      <c r="C343" s="192">
        <v>15757</v>
      </c>
      <c r="D343" s="193" t="s">
        <v>2554</v>
      </c>
      <c r="E343" s="193" t="s">
        <v>2555</v>
      </c>
      <c r="F343" s="194"/>
    </row>
    <row r="344" spans="1:6" x14ac:dyDescent="0.2">
      <c r="A344" s="234"/>
      <c r="B344" s="228"/>
      <c r="C344" s="192">
        <v>15755</v>
      </c>
      <c r="D344" s="193" t="s">
        <v>2556</v>
      </c>
      <c r="E344" s="193" t="s">
        <v>2557</v>
      </c>
      <c r="F344" s="194"/>
    </row>
    <row r="345" spans="1:6" x14ac:dyDescent="0.2">
      <c r="A345" s="235"/>
      <c r="B345" s="229"/>
      <c r="C345" s="192">
        <v>15790</v>
      </c>
      <c r="D345" s="193" t="s">
        <v>2558</v>
      </c>
      <c r="E345" s="193" t="s">
        <v>2559</v>
      </c>
      <c r="F345" s="194"/>
    </row>
    <row r="346" spans="1:6" x14ac:dyDescent="0.2">
      <c r="A346" s="195" t="s">
        <v>2560</v>
      </c>
      <c r="B346" s="196"/>
      <c r="C346" s="197"/>
      <c r="D346" s="198"/>
      <c r="E346" s="198" t="s">
        <v>145</v>
      </c>
      <c r="F346" s="199">
        <v>123</v>
      </c>
    </row>
    <row r="347" spans="1:6" x14ac:dyDescent="0.2">
      <c r="A347" s="233" t="s">
        <v>2126</v>
      </c>
      <c r="B347" s="227" t="s">
        <v>2561</v>
      </c>
      <c r="C347" s="189">
        <v>17272</v>
      </c>
      <c r="D347" s="190" t="s">
        <v>2562</v>
      </c>
      <c r="E347" s="190" t="s">
        <v>712</v>
      </c>
      <c r="F347" s="191"/>
    </row>
    <row r="348" spans="1:6" x14ac:dyDescent="0.2">
      <c r="A348" s="234"/>
      <c r="B348" s="228"/>
      <c r="C348" s="192">
        <v>17388</v>
      </c>
      <c r="D348" s="193" t="s">
        <v>2563</v>
      </c>
      <c r="E348" s="193" t="s">
        <v>2564</v>
      </c>
      <c r="F348" s="194"/>
    </row>
    <row r="349" spans="1:6" x14ac:dyDescent="0.2">
      <c r="A349" s="234"/>
      <c r="B349" s="228"/>
      <c r="C349" s="192">
        <v>17442</v>
      </c>
      <c r="D349" s="193" t="s">
        <v>2565</v>
      </c>
      <c r="E349" s="193" t="s">
        <v>2566</v>
      </c>
      <c r="F349" s="194"/>
    </row>
    <row r="350" spans="1:6" x14ac:dyDescent="0.2">
      <c r="A350" s="234"/>
      <c r="B350" s="228"/>
      <c r="C350" s="192">
        <v>17614</v>
      </c>
      <c r="D350" s="193" t="s">
        <v>2567</v>
      </c>
      <c r="E350" s="193" t="s">
        <v>2568</v>
      </c>
      <c r="F350" s="194"/>
    </row>
    <row r="351" spans="1:6" x14ac:dyDescent="0.2">
      <c r="A351" s="234"/>
      <c r="B351" s="229"/>
      <c r="C351" s="192">
        <v>17777</v>
      </c>
      <c r="D351" s="193" t="s">
        <v>2569</v>
      </c>
      <c r="E351" s="193" t="s">
        <v>2570</v>
      </c>
      <c r="F351" s="194"/>
    </row>
    <row r="352" spans="1:6" x14ac:dyDescent="0.2">
      <c r="A352" s="234"/>
      <c r="B352" s="227" t="s">
        <v>2571</v>
      </c>
      <c r="C352" s="189">
        <v>17433</v>
      </c>
      <c r="D352" s="190" t="s">
        <v>2572</v>
      </c>
      <c r="E352" s="190" t="s">
        <v>2573</v>
      </c>
      <c r="F352" s="191"/>
    </row>
    <row r="353" spans="1:6" x14ac:dyDescent="0.2">
      <c r="A353" s="234"/>
      <c r="B353" s="228"/>
      <c r="C353" s="192">
        <v>17444</v>
      </c>
      <c r="D353" s="193" t="s">
        <v>2574</v>
      </c>
      <c r="E353" s="193" t="s">
        <v>2575</v>
      </c>
      <c r="F353" s="194"/>
    </row>
    <row r="354" spans="1:6" x14ac:dyDescent="0.2">
      <c r="A354" s="234"/>
      <c r="B354" s="228"/>
      <c r="C354" s="192">
        <v>17446</v>
      </c>
      <c r="D354" s="193" t="s">
        <v>2576</v>
      </c>
      <c r="E354" s="193" t="s">
        <v>2577</v>
      </c>
      <c r="F354" s="194"/>
    </row>
    <row r="355" spans="1:6" x14ac:dyDescent="0.2">
      <c r="A355" s="234"/>
      <c r="B355" s="229"/>
      <c r="C355" s="192">
        <v>17541</v>
      </c>
      <c r="D355" s="193" t="s">
        <v>2578</v>
      </c>
      <c r="E355" s="193" t="s">
        <v>2579</v>
      </c>
      <c r="F355" s="194"/>
    </row>
    <row r="356" spans="1:6" x14ac:dyDescent="0.2">
      <c r="A356" s="234"/>
      <c r="B356" s="227" t="s">
        <v>2580</v>
      </c>
      <c r="C356" s="189">
        <v>17042</v>
      </c>
      <c r="D356" s="190" t="s">
        <v>2581</v>
      </c>
      <c r="E356" s="190" t="s">
        <v>2582</v>
      </c>
      <c r="F356" s="191"/>
    </row>
    <row r="357" spans="1:6" x14ac:dyDescent="0.2">
      <c r="A357" s="234"/>
      <c r="B357" s="228"/>
      <c r="C357" s="192">
        <v>17088</v>
      </c>
      <c r="D357" s="193" t="s">
        <v>2583</v>
      </c>
      <c r="E357" s="193" t="s">
        <v>2584</v>
      </c>
      <c r="F357" s="194"/>
    </row>
    <row r="358" spans="1:6" x14ac:dyDescent="0.2">
      <c r="A358" s="234"/>
      <c r="B358" s="228"/>
      <c r="C358" s="192">
        <v>17616</v>
      </c>
      <c r="D358" s="193" t="s">
        <v>2585</v>
      </c>
      <c r="E358" s="193" t="s">
        <v>2586</v>
      </c>
      <c r="F358" s="194"/>
    </row>
    <row r="359" spans="1:6" x14ac:dyDescent="0.2">
      <c r="A359" s="234"/>
      <c r="B359" s="228"/>
      <c r="C359" s="192">
        <v>17665</v>
      </c>
      <c r="D359" s="193" t="s">
        <v>2587</v>
      </c>
      <c r="E359" s="193" t="s">
        <v>2588</v>
      </c>
      <c r="F359" s="194"/>
    </row>
    <row r="360" spans="1:6" x14ac:dyDescent="0.2">
      <c r="A360" s="234"/>
      <c r="B360" s="229"/>
      <c r="C360" s="192">
        <v>17877</v>
      </c>
      <c r="D360" s="193" t="s">
        <v>2589</v>
      </c>
      <c r="E360" s="193" t="s">
        <v>2590</v>
      </c>
      <c r="F360" s="194"/>
    </row>
    <row r="361" spans="1:6" x14ac:dyDescent="0.2">
      <c r="A361" s="234"/>
      <c r="B361" s="227" t="s">
        <v>2313</v>
      </c>
      <c r="C361" s="189">
        <v>17174</v>
      </c>
      <c r="D361" s="190" t="s">
        <v>2591</v>
      </c>
      <c r="E361" s="190" t="s">
        <v>2592</v>
      </c>
      <c r="F361" s="191"/>
    </row>
    <row r="362" spans="1:6" x14ac:dyDescent="0.2">
      <c r="A362" s="234"/>
      <c r="B362" s="228"/>
      <c r="C362" s="192">
        <v>17001</v>
      </c>
      <c r="D362" s="193" t="s">
        <v>2593</v>
      </c>
      <c r="E362" s="193" t="s">
        <v>2594</v>
      </c>
      <c r="F362" s="194"/>
    </row>
    <row r="363" spans="1:6" x14ac:dyDescent="0.2">
      <c r="A363" s="234"/>
      <c r="B363" s="228"/>
      <c r="C363" s="192">
        <v>17486</v>
      </c>
      <c r="D363" s="193" t="s">
        <v>2401</v>
      </c>
      <c r="E363" s="193" t="s">
        <v>2595</v>
      </c>
      <c r="F363" s="194"/>
    </row>
    <row r="364" spans="1:6" x14ac:dyDescent="0.2">
      <c r="A364" s="234"/>
      <c r="B364" s="228"/>
      <c r="C364" s="192">
        <v>17524</v>
      </c>
      <c r="D364" s="193" t="s">
        <v>2596</v>
      </c>
      <c r="E364" s="193" t="s">
        <v>2597</v>
      </c>
      <c r="F364" s="194"/>
    </row>
    <row r="365" spans="1:6" x14ac:dyDescent="0.2">
      <c r="A365" s="234"/>
      <c r="B365" s="229"/>
      <c r="C365" s="192">
        <v>17873</v>
      </c>
      <c r="D365" s="193" t="s">
        <v>2598</v>
      </c>
      <c r="E365" s="193" t="s">
        <v>2599</v>
      </c>
      <c r="F365" s="194"/>
    </row>
    <row r="366" spans="1:6" x14ac:dyDescent="0.2">
      <c r="A366" s="234"/>
      <c r="B366" s="227" t="s">
        <v>1931</v>
      </c>
      <c r="C366" s="189">
        <v>17013</v>
      </c>
      <c r="D366" s="190" t="s">
        <v>2600</v>
      </c>
      <c r="E366" s="190" t="s">
        <v>2601</v>
      </c>
      <c r="F366" s="191"/>
    </row>
    <row r="367" spans="1:6" x14ac:dyDescent="0.2">
      <c r="A367" s="234"/>
      <c r="B367" s="228"/>
      <c r="C367" s="192">
        <v>17050</v>
      </c>
      <c r="D367" s="193" t="s">
        <v>2602</v>
      </c>
      <c r="E367" s="193" t="s">
        <v>2603</v>
      </c>
      <c r="F367" s="194"/>
    </row>
    <row r="368" spans="1:6" x14ac:dyDescent="0.2">
      <c r="A368" s="234"/>
      <c r="B368" s="228"/>
      <c r="C368" s="192">
        <v>17513</v>
      </c>
      <c r="D368" s="193" t="s">
        <v>2604</v>
      </c>
      <c r="E368" s="193" t="s">
        <v>2605</v>
      </c>
      <c r="F368" s="194"/>
    </row>
    <row r="369" spans="1:6" x14ac:dyDescent="0.2">
      <c r="A369" s="234"/>
      <c r="B369" s="229"/>
      <c r="C369" s="192">
        <v>17653</v>
      </c>
      <c r="D369" s="193" t="s">
        <v>2606</v>
      </c>
      <c r="E369" s="193" t="s">
        <v>2607</v>
      </c>
      <c r="F369" s="194"/>
    </row>
    <row r="370" spans="1:6" x14ac:dyDescent="0.2">
      <c r="A370" s="234"/>
      <c r="B370" s="227" t="s">
        <v>2003</v>
      </c>
      <c r="C370" s="189">
        <v>17380</v>
      </c>
      <c r="D370" s="190" t="s">
        <v>2608</v>
      </c>
      <c r="E370" s="190" t="s">
        <v>2609</v>
      </c>
      <c r="F370" s="191"/>
    </row>
    <row r="371" spans="1:6" x14ac:dyDescent="0.2">
      <c r="A371" s="234"/>
      <c r="B371" s="228"/>
      <c r="C371" s="192">
        <v>17495</v>
      </c>
      <c r="D371" s="193" t="s">
        <v>2610</v>
      </c>
      <c r="E371" s="193" t="s">
        <v>2611</v>
      </c>
      <c r="F371" s="194"/>
    </row>
    <row r="372" spans="1:6" x14ac:dyDescent="0.2">
      <c r="A372" s="234"/>
      <c r="B372" s="228"/>
      <c r="C372" s="192">
        <v>17662</v>
      </c>
      <c r="D372" s="193" t="s">
        <v>2612</v>
      </c>
      <c r="E372" s="193" t="s">
        <v>2613</v>
      </c>
      <c r="F372" s="194"/>
    </row>
    <row r="373" spans="1:6" x14ac:dyDescent="0.2">
      <c r="A373" s="235"/>
      <c r="B373" s="229"/>
      <c r="C373" s="192">
        <v>17867</v>
      </c>
      <c r="D373" s="193" t="s">
        <v>2614</v>
      </c>
      <c r="E373" s="193" t="s">
        <v>2615</v>
      </c>
      <c r="F373" s="194"/>
    </row>
    <row r="374" spans="1:6" x14ac:dyDescent="0.2">
      <c r="A374" s="195" t="s">
        <v>2616</v>
      </c>
      <c r="B374" s="196"/>
      <c r="C374" s="197"/>
      <c r="D374" s="198"/>
      <c r="E374" s="198" t="s">
        <v>145</v>
      </c>
      <c r="F374" s="199">
        <v>27</v>
      </c>
    </row>
    <row r="375" spans="1:6" x14ac:dyDescent="0.2">
      <c r="A375" s="230" t="s">
        <v>2617</v>
      </c>
      <c r="B375" s="227" t="s">
        <v>2617</v>
      </c>
      <c r="C375" s="189">
        <v>18029</v>
      </c>
      <c r="D375" s="190" t="s">
        <v>2618</v>
      </c>
      <c r="E375" s="190" t="s">
        <v>98</v>
      </c>
      <c r="F375" s="191"/>
    </row>
    <row r="376" spans="1:6" x14ac:dyDescent="0.2">
      <c r="A376" s="231"/>
      <c r="B376" s="228"/>
      <c r="C376" s="192">
        <v>18094</v>
      </c>
      <c r="D376" s="193" t="s">
        <v>2619</v>
      </c>
      <c r="E376" s="193" t="s">
        <v>2620</v>
      </c>
      <c r="F376" s="194"/>
    </row>
    <row r="377" spans="1:6" x14ac:dyDescent="0.2">
      <c r="A377" s="231"/>
      <c r="B377" s="228"/>
      <c r="C377" s="192">
        <v>18150</v>
      </c>
      <c r="D377" s="193" t="s">
        <v>2621</v>
      </c>
      <c r="E377" s="193" t="s">
        <v>2622</v>
      </c>
      <c r="F377" s="194"/>
    </row>
    <row r="378" spans="1:6" x14ac:dyDescent="0.2">
      <c r="A378" s="231"/>
      <c r="B378" s="228"/>
      <c r="C378" s="192">
        <v>18205</v>
      </c>
      <c r="D378" s="193" t="s">
        <v>2623</v>
      </c>
      <c r="E378" s="193" t="s">
        <v>2624</v>
      </c>
      <c r="F378" s="194"/>
    </row>
    <row r="379" spans="1:6" x14ac:dyDescent="0.2">
      <c r="A379" s="231"/>
      <c r="B379" s="228"/>
      <c r="C379" s="192">
        <v>18247</v>
      </c>
      <c r="D379" s="193" t="s">
        <v>2625</v>
      </c>
      <c r="E379" s="193" t="s">
        <v>2626</v>
      </c>
      <c r="F379" s="194"/>
    </row>
    <row r="380" spans="1:6" x14ac:dyDescent="0.2">
      <c r="A380" s="231"/>
      <c r="B380" s="228"/>
      <c r="C380" s="192">
        <v>18256</v>
      </c>
      <c r="D380" s="193" t="s">
        <v>2627</v>
      </c>
      <c r="E380" s="193" t="s">
        <v>2628</v>
      </c>
      <c r="F380" s="194"/>
    </row>
    <row r="381" spans="1:6" x14ac:dyDescent="0.2">
      <c r="A381" s="231"/>
      <c r="B381" s="228"/>
      <c r="C381" s="192">
        <v>18001</v>
      </c>
      <c r="D381" s="193" t="s">
        <v>2629</v>
      </c>
      <c r="E381" s="193" t="s">
        <v>246</v>
      </c>
      <c r="F381" s="194"/>
    </row>
    <row r="382" spans="1:6" x14ac:dyDescent="0.2">
      <c r="A382" s="231"/>
      <c r="B382" s="228"/>
      <c r="C382" s="192">
        <v>18410</v>
      </c>
      <c r="D382" s="193" t="s">
        <v>2630</v>
      </c>
      <c r="E382" s="193" t="s">
        <v>2631</v>
      </c>
      <c r="F382" s="194"/>
    </row>
    <row r="383" spans="1:6" x14ac:dyDescent="0.2">
      <c r="A383" s="231"/>
      <c r="B383" s="228"/>
      <c r="C383" s="192">
        <v>18460</v>
      </c>
      <c r="D383" s="193" t="s">
        <v>2632</v>
      </c>
      <c r="E383" s="193" t="s">
        <v>2633</v>
      </c>
      <c r="F383" s="194"/>
    </row>
    <row r="384" spans="1:6" x14ac:dyDescent="0.2">
      <c r="A384" s="231"/>
      <c r="B384" s="228"/>
      <c r="C384" s="192">
        <v>18479</v>
      </c>
      <c r="D384" s="193" t="s">
        <v>2634</v>
      </c>
      <c r="E384" s="193" t="s">
        <v>2635</v>
      </c>
      <c r="F384" s="194"/>
    </row>
    <row r="385" spans="1:6" x14ac:dyDescent="0.2">
      <c r="A385" s="231"/>
      <c r="B385" s="228"/>
      <c r="C385" s="192">
        <v>18592</v>
      </c>
      <c r="D385" s="193" t="s">
        <v>2636</v>
      </c>
      <c r="E385" s="193" t="s">
        <v>1459</v>
      </c>
      <c r="F385" s="194"/>
    </row>
    <row r="386" spans="1:6" x14ac:dyDescent="0.2">
      <c r="A386" s="231"/>
      <c r="B386" s="228"/>
      <c r="C386" s="192">
        <v>18610</v>
      </c>
      <c r="D386" s="193" t="s">
        <v>2637</v>
      </c>
      <c r="E386" s="193" t="s">
        <v>2638</v>
      </c>
      <c r="F386" s="194"/>
    </row>
    <row r="387" spans="1:6" x14ac:dyDescent="0.2">
      <c r="A387" s="231"/>
      <c r="B387" s="228"/>
      <c r="C387" s="192">
        <v>18753</v>
      </c>
      <c r="D387" s="193" t="s">
        <v>2639</v>
      </c>
      <c r="E387" s="193" t="s">
        <v>2640</v>
      </c>
      <c r="F387" s="194"/>
    </row>
    <row r="388" spans="1:6" x14ac:dyDescent="0.2">
      <c r="A388" s="231"/>
      <c r="B388" s="228"/>
      <c r="C388" s="192">
        <v>18756</v>
      </c>
      <c r="D388" s="193" t="s">
        <v>2641</v>
      </c>
      <c r="E388" s="193" t="s">
        <v>2642</v>
      </c>
      <c r="F388" s="194"/>
    </row>
    <row r="389" spans="1:6" x14ac:dyDescent="0.2">
      <c r="A389" s="231"/>
      <c r="B389" s="228"/>
      <c r="C389" s="192">
        <v>18785</v>
      </c>
      <c r="D389" s="193" t="s">
        <v>2643</v>
      </c>
      <c r="E389" s="193" t="s">
        <v>2644</v>
      </c>
      <c r="F389" s="194"/>
    </row>
    <row r="390" spans="1:6" x14ac:dyDescent="0.2">
      <c r="A390" s="232"/>
      <c r="B390" s="229"/>
      <c r="C390" s="192">
        <v>18860</v>
      </c>
      <c r="D390" s="193" t="s">
        <v>2094</v>
      </c>
      <c r="E390" s="193" t="s">
        <v>2095</v>
      </c>
      <c r="F390" s="194"/>
    </row>
    <row r="391" spans="1:6" x14ac:dyDescent="0.2">
      <c r="A391" s="195" t="s">
        <v>2645</v>
      </c>
      <c r="B391" s="196"/>
      <c r="C391" s="197"/>
      <c r="D391" s="198"/>
      <c r="E391" s="198" t="s">
        <v>145</v>
      </c>
      <c r="F391" s="199">
        <v>16</v>
      </c>
    </row>
    <row r="392" spans="1:6" x14ac:dyDescent="0.2">
      <c r="A392" s="230" t="s">
        <v>2646</v>
      </c>
      <c r="B392" s="227" t="s">
        <v>2646</v>
      </c>
      <c r="C392" s="189">
        <v>85010</v>
      </c>
      <c r="D392" s="190" t="s">
        <v>2647</v>
      </c>
      <c r="E392" s="190" t="s">
        <v>2648</v>
      </c>
      <c r="F392" s="191"/>
    </row>
    <row r="393" spans="1:6" x14ac:dyDescent="0.2">
      <c r="A393" s="231"/>
      <c r="B393" s="228"/>
      <c r="C393" s="192">
        <v>85015</v>
      </c>
      <c r="D393" s="193" t="s">
        <v>2649</v>
      </c>
      <c r="E393" s="193" t="s">
        <v>2650</v>
      </c>
      <c r="F393" s="194"/>
    </row>
    <row r="394" spans="1:6" x14ac:dyDescent="0.2">
      <c r="A394" s="231"/>
      <c r="B394" s="228"/>
      <c r="C394" s="192">
        <v>85125</v>
      </c>
      <c r="D394" s="193" t="s">
        <v>2651</v>
      </c>
      <c r="E394" s="193" t="s">
        <v>2652</v>
      </c>
      <c r="F394" s="194"/>
    </row>
    <row r="395" spans="1:6" x14ac:dyDescent="0.2">
      <c r="A395" s="231"/>
      <c r="B395" s="228"/>
      <c r="C395" s="192">
        <v>85136</v>
      </c>
      <c r="D395" s="193" t="s">
        <v>2653</v>
      </c>
      <c r="E395" s="193" t="s">
        <v>2654</v>
      </c>
      <c r="F395" s="194"/>
    </row>
    <row r="396" spans="1:6" x14ac:dyDescent="0.2">
      <c r="A396" s="231"/>
      <c r="B396" s="228"/>
      <c r="C396" s="192">
        <v>85139</v>
      </c>
      <c r="D396" s="193" t="s">
        <v>2655</v>
      </c>
      <c r="E396" s="193" t="s">
        <v>2656</v>
      </c>
      <c r="F396" s="194"/>
    </row>
    <row r="397" spans="1:6" x14ac:dyDescent="0.2">
      <c r="A397" s="231"/>
      <c r="B397" s="228"/>
      <c r="C397" s="192">
        <v>85162</v>
      </c>
      <c r="D397" s="193" t="s">
        <v>2657</v>
      </c>
      <c r="E397" s="193" t="s">
        <v>2658</v>
      </c>
      <c r="F397" s="194"/>
    </row>
    <row r="398" spans="1:6" x14ac:dyDescent="0.2">
      <c r="A398" s="231"/>
      <c r="B398" s="228"/>
      <c r="C398" s="192">
        <v>85225</v>
      </c>
      <c r="D398" s="193" t="s">
        <v>2659</v>
      </c>
      <c r="E398" s="193" t="s">
        <v>2660</v>
      </c>
      <c r="F398" s="194"/>
    </row>
    <row r="399" spans="1:6" x14ac:dyDescent="0.2">
      <c r="A399" s="231"/>
      <c r="B399" s="228"/>
      <c r="C399" s="192">
        <v>85230</v>
      </c>
      <c r="D399" s="193" t="s">
        <v>2661</v>
      </c>
      <c r="E399" s="193" t="s">
        <v>2662</v>
      </c>
      <c r="F399" s="194"/>
    </row>
    <row r="400" spans="1:6" x14ac:dyDescent="0.2">
      <c r="A400" s="231"/>
      <c r="B400" s="228"/>
      <c r="C400" s="192">
        <v>85250</v>
      </c>
      <c r="D400" s="193" t="s">
        <v>2663</v>
      </c>
      <c r="E400" s="193" t="s">
        <v>2664</v>
      </c>
      <c r="F400" s="194"/>
    </row>
    <row r="401" spans="1:6" x14ac:dyDescent="0.2">
      <c r="A401" s="231"/>
      <c r="B401" s="228"/>
      <c r="C401" s="192">
        <v>85263</v>
      </c>
      <c r="D401" s="193" t="s">
        <v>2665</v>
      </c>
      <c r="E401" s="193" t="s">
        <v>2666</v>
      </c>
      <c r="F401" s="194"/>
    </row>
    <row r="402" spans="1:6" x14ac:dyDescent="0.2">
      <c r="A402" s="231"/>
      <c r="B402" s="228"/>
      <c r="C402" s="192">
        <v>85279</v>
      </c>
      <c r="D402" s="193" t="s">
        <v>2667</v>
      </c>
      <c r="E402" s="193" t="s">
        <v>2668</v>
      </c>
      <c r="F402" s="194"/>
    </row>
    <row r="403" spans="1:6" x14ac:dyDescent="0.2">
      <c r="A403" s="231"/>
      <c r="B403" s="228"/>
      <c r="C403" s="192">
        <v>85300</v>
      </c>
      <c r="D403" s="193" t="s">
        <v>1993</v>
      </c>
      <c r="E403" s="193" t="s">
        <v>1994</v>
      </c>
      <c r="F403" s="194"/>
    </row>
    <row r="404" spans="1:6" x14ac:dyDescent="0.2">
      <c r="A404" s="231"/>
      <c r="B404" s="228"/>
      <c r="C404" s="192">
        <v>85315</v>
      </c>
      <c r="D404" s="193" t="s">
        <v>2669</v>
      </c>
      <c r="E404" s="193" t="s">
        <v>2670</v>
      </c>
      <c r="F404" s="194"/>
    </row>
    <row r="405" spans="1:6" x14ac:dyDescent="0.2">
      <c r="A405" s="231"/>
      <c r="B405" s="228"/>
      <c r="C405" s="192">
        <v>85325</v>
      </c>
      <c r="D405" s="193" t="s">
        <v>2671</v>
      </c>
      <c r="E405" s="193" t="s">
        <v>2672</v>
      </c>
      <c r="F405" s="194"/>
    </row>
    <row r="406" spans="1:6" x14ac:dyDescent="0.2">
      <c r="A406" s="231"/>
      <c r="B406" s="228"/>
      <c r="C406" s="192">
        <v>85400</v>
      </c>
      <c r="D406" s="193" t="s">
        <v>2673</v>
      </c>
      <c r="E406" s="193" t="s">
        <v>2674</v>
      </c>
      <c r="F406" s="194"/>
    </row>
    <row r="407" spans="1:6" x14ac:dyDescent="0.2">
      <c r="A407" s="231"/>
      <c r="B407" s="228"/>
      <c r="C407" s="192">
        <v>85410</v>
      </c>
      <c r="D407" s="193" t="s">
        <v>2675</v>
      </c>
      <c r="E407" s="193" t="s">
        <v>2676</v>
      </c>
      <c r="F407" s="194"/>
    </row>
    <row r="408" spans="1:6" x14ac:dyDescent="0.2">
      <c r="A408" s="231"/>
      <c r="B408" s="228"/>
      <c r="C408" s="192">
        <v>85430</v>
      </c>
      <c r="D408" s="193" t="s">
        <v>2677</v>
      </c>
      <c r="E408" s="193" t="s">
        <v>2678</v>
      </c>
      <c r="F408" s="194"/>
    </row>
    <row r="409" spans="1:6" x14ac:dyDescent="0.2">
      <c r="A409" s="231"/>
      <c r="B409" s="228"/>
      <c r="C409" s="192">
        <v>85440</v>
      </c>
      <c r="D409" s="193" t="s">
        <v>2256</v>
      </c>
      <c r="E409" s="193" t="s">
        <v>2257</v>
      </c>
      <c r="F409" s="194"/>
    </row>
    <row r="410" spans="1:6" x14ac:dyDescent="0.2">
      <c r="A410" s="232"/>
      <c r="B410" s="229"/>
      <c r="C410" s="192">
        <v>85001</v>
      </c>
      <c r="D410" s="193" t="s">
        <v>2679</v>
      </c>
      <c r="E410" s="193" t="s">
        <v>2680</v>
      </c>
      <c r="F410" s="194"/>
    </row>
    <row r="411" spans="1:6" x14ac:dyDescent="0.2">
      <c r="A411" s="195" t="s">
        <v>2681</v>
      </c>
      <c r="B411" s="196"/>
      <c r="C411" s="197"/>
      <c r="D411" s="198"/>
      <c r="E411" s="198" t="s">
        <v>145</v>
      </c>
      <c r="F411" s="199">
        <v>19</v>
      </c>
    </row>
    <row r="412" spans="1:6" x14ac:dyDescent="0.2">
      <c r="A412" s="230" t="s">
        <v>2682</v>
      </c>
      <c r="B412" s="227" t="s">
        <v>2313</v>
      </c>
      <c r="C412" s="189">
        <v>19130</v>
      </c>
      <c r="D412" s="190" t="s">
        <v>2683</v>
      </c>
      <c r="E412" s="190" t="s">
        <v>2684</v>
      </c>
      <c r="F412" s="191"/>
    </row>
    <row r="413" spans="1:6" x14ac:dyDescent="0.2">
      <c r="A413" s="231"/>
      <c r="B413" s="228"/>
      <c r="C413" s="192">
        <v>19256</v>
      </c>
      <c r="D413" s="193" t="s">
        <v>2685</v>
      </c>
      <c r="E413" s="193" t="s">
        <v>2686</v>
      </c>
      <c r="F413" s="194"/>
    </row>
    <row r="414" spans="1:6" x14ac:dyDescent="0.2">
      <c r="A414" s="231"/>
      <c r="B414" s="228"/>
      <c r="C414" s="192">
        <v>19392</v>
      </c>
      <c r="D414" s="193" t="s">
        <v>2687</v>
      </c>
      <c r="E414" s="193" t="s">
        <v>2688</v>
      </c>
      <c r="F414" s="194"/>
    </row>
    <row r="415" spans="1:6" x14ac:dyDescent="0.2">
      <c r="A415" s="231"/>
      <c r="B415" s="228"/>
      <c r="C415" s="192">
        <v>19473</v>
      </c>
      <c r="D415" s="193" t="s">
        <v>2276</v>
      </c>
      <c r="E415" s="193" t="s">
        <v>1079</v>
      </c>
      <c r="F415" s="194"/>
    </row>
    <row r="416" spans="1:6" x14ac:dyDescent="0.2">
      <c r="A416" s="231"/>
      <c r="B416" s="228"/>
      <c r="C416" s="192">
        <v>19548</v>
      </c>
      <c r="D416" s="193" t="s">
        <v>2689</v>
      </c>
      <c r="E416" s="193" t="s">
        <v>2690</v>
      </c>
      <c r="F416" s="194"/>
    </row>
    <row r="417" spans="1:6" x14ac:dyDescent="0.2">
      <c r="A417" s="231"/>
      <c r="B417" s="228"/>
      <c r="C417" s="192">
        <v>19001</v>
      </c>
      <c r="D417" s="193" t="s">
        <v>2691</v>
      </c>
      <c r="E417" s="193" t="s">
        <v>2692</v>
      </c>
      <c r="F417" s="194"/>
    </row>
    <row r="418" spans="1:6" x14ac:dyDescent="0.2">
      <c r="A418" s="231"/>
      <c r="B418" s="228"/>
      <c r="C418" s="192">
        <v>19622</v>
      </c>
      <c r="D418" s="193" t="s">
        <v>2693</v>
      </c>
      <c r="E418" s="193" t="s">
        <v>2694</v>
      </c>
      <c r="F418" s="194"/>
    </row>
    <row r="419" spans="1:6" x14ac:dyDescent="0.2">
      <c r="A419" s="231"/>
      <c r="B419" s="228"/>
      <c r="C419" s="192">
        <v>19760</v>
      </c>
      <c r="D419" s="193" t="s">
        <v>2695</v>
      </c>
      <c r="E419" s="193" t="s">
        <v>2696</v>
      </c>
      <c r="F419" s="194"/>
    </row>
    <row r="420" spans="1:6" x14ac:dyDescent="0.2">
      <c r="A420" s="231"/>
      <c r="B420" s="229"/>
      <c r="C420" s="192">
        <v>19807</v>
      </c>
      <c r="D420" s="193" t="s">
        <v>2697</v>
      </c>
      <c r="E420" s="193" t="s">
        <v>2698</v>
      </c>
      <c r="F420" s="194"/>
    </row>
    <row r="421" spans="1:6" x14ac:dyDescent="0.2">
      <c r="A421" s="231"/>
      <c r="B421" s="227" t="s">
        <v>1931</v>
      </c>
      <c r="C421" s="189">
        <v>19110</v>
      </c>
      <c r="D421" s="190" t="s">
        <v>2699</v>
      </c>
      <c r="E421" s="190" t="s">
        <v>2700</v>
      </c>
      <c r="F421" s="191"/>
    </row>
    <row r="422" spans="1:6" x14ac:dyDescent="0.2">
      <c r="A422" s="231"/>
      <c r="B422" s="228"/>
      <c r="C422" s="192">
        <v>19142</v>
      </c>
      <c r="D422" s="193" t="s">
        <v>2701</v>
      </c>
      <c r="E422" s="193" t="s">
        <v>2702</v>
      </c>
      <c r="F422" s="194"/>
    </row>
    <row r="423" spans="1:6" x14ac:dyDescent="0.2">
      <c r="A423" s="231"/>
      <c r="B423" s="228"/>
      <c r="C423" s="192">
        <v>19212</v>
      </c>
      <c r="D423" s="193" t="s">
        <v>2703</v>
      </c>
      <c r="E423" s="193" t="s">
        <v>2704</v>
      </c>
      <c r="F423" s="194"/>
    </row>
    <row r="424" spans="1:6" x14ac:dyDescent="0.2">
      <c r="A424" s="231"/>
      <c r="B424" s="228"/>
      <c r="C424" s="192">
        <v>19455</v>
      </c>
      <c r="D424" s="193" t="s">
        <v>2705</v>
      </c>
      <c r="E424" s="193" t="s">
        <v>2706</v>
      </c>
      <c r="F424" s="194"/>
    </row>
    <row r="425" spans="1:6" x14ac:dyDescent="0.2">
      <c r="A425" s="231"/>
      <c r="B425" s="228"/>
      <c r="C425" s="192">
        <v>19513</v>
      </c>
      <c r="D425" s="193" t="s">
        <v>2707</v>
      </c>
      <c r="E425" s="193" t="s">
        <v>2708</v>
      </c>
      <c r="F425" s="194"/>
    </row>
    <row r="426" spans="1:6" x14ac:dyDescent="0.2">
      <c r="A426" s="231"/>
      <c r="B426" s="228"/>
      <c r="C426" s="192">
        <v>19573</v>
      </c>
      <c r="D426" s="193" t="s">
        <v>2709</v>
      </c>
      <c r="E426" s="193" t="s">
        <v>2710</v>
      </c>
      <c r="F426" s="194"/>
    </row>
    <row r="427" spans="1:6" x14ac:dyDescent="0.2">
      <c r="A427" s="231"/>
      <c r="B427" s="228"/>
      <c r="C427" s="192">
        <v>19698</v>
      </c>
      <c r="D427" s="193" t="s">
        <v>2711</v>
      </c>
      <c r="E427" s="193" t="s">
        <v>2712</v>
      </c>
      <c r="F427" s="194"/>
    </row>
    <row r="428" spans="1:6" x14ac:dyDescent="0.2">
      <c r="A428" s="231"/>
      <c r="B428" s="228"/>
      <c r="C428" s="192">
        <v>19780</v>
      </c>
      <c r="D428" s="193" t="s">
        <v>2713</v>
      </c>
      <c r="E428" s="193" t="s">
        <v>1162</v>
      </c>
      <c r="F428" s="194"/>
    </row>
    <row r="429" spans="1:6" x14ac:dyDescent="0.2">
      <c r="A429" s="231"/>
      <c r="B429" s="229"/>
      <c r="C429" s="192">
        <v>19845</v>
      </c>
      <c r="D429" s="193" t="s">
        <v>2714</v>
      </c>
      <c r="E429" s="193" t="s">
        <v>2715</v>
      </c>
      <c r="F429" s="194"/>
    </row>
    <row r="430" spans="1:6" x14ac:dyDescent="0.2">
      <c r="A430" s="231"/>
      <c r="B430" s="227" t="s">
        <v>1966</v>
      </c>
      <c r="C430" s="189">
        <v>19318</v>
      </c>
      <c r="D430" s="190" t="s">
        <v>2716</v>
      </c>
      <c r="E430" s="190" t="s">
        <v>2717</v>
      </c>
      <c r="F430" s="191"/>
    </row>
    <row r="431" spans="1:6" x14ac:dyDescent="0.2">
      <c r="A431" s="231"/>
      <c r="B431" s="228"/>
      <c r="C431" s="192">
        <v>19418</v>
      </c>
      <c r="D431" s="193" t="s">
        <v>2718</v>
      </c>
      <c r="E431" s="193" t="s">
        <v>2719</v>
      </c>
      <c r="F431" s="194"/>
    </row>
    <row r="432" spans="1:6" x14ac:dyDescent="0.2">
      <c r="A432" s="231"/>
      <c r="B432" s="229"/>
      <c r="C432" s="192">
        <v>19809</v>
      </c>
      <c r="D432" s="193" t="s">
        <v>2720</v>
      </c>
      <c r="E432" s="193" t="s">
        <v>2721</v>
      </c>
      <c r="F432" s="194"/>
    </row>
    <row r="433" spans="1:6" x14ac:dyDescent="0.2">
      <c r="A433" s="231"/>
      <c r="B433" s="227" t="s">
        <v>2003</v>
      </c>
      <c r="C433" s="189">
        <v>19137</v>
      </c>
      <c r="D433" s="190" t="s">
        <v>2722</v>
      </c>
      <c r="E433" s="190" t="s">
        <v>953</v>
      </c>
      <c r="F433" s="191"/>
    </row>
    <row r="434" spans="1:6" x14ac:dyDescent="0.2">
      <c r="A434" s="231"/>
      <c r="B434" s="228"/>
      <c r="C434" s="192">
        <v>19355</v>
      </c>
      <c r="D434" s="193" t="s">
        <v>2723</v>
      </c>
      <c r="E434" s="193" t="s">
        <v>2724</v>
      </c>
      <c r="F434" s="194"/>
    </row>
    <row r="435" spans="1:6" x14ac:dyDescent="0.2">
      <c r="A435" s="231"/>
      <c r="B435" s="228"/>
      <c r="C435" s="192">
        <v>19364</v>
      </c>
      <c r="D435" s="193" t="s">
        <v>2725</v>
      </c>
      <c r="E435" s="193" t="s">
        <v>2726</v>
      </c>
      <c r="F435" s="194"/>
    </row>
    <row r="436" spans="1:6" x14ac:dyDescent="0.2">
      <c r="A436" s="231"/>
      <c r="B436" s="228"/>
      <c r="C436" s="192">
        <v>19517</v>
      </c>
      <c r="D436" s="193" t="s">
        <v>2727</v>
      </c>
      <c r="E436" s="193" t="s">
        <v>2728</v>
      </c>
      <c r="F436" s="194"/>
    </row>
    <row r="437" spans="1:6" x14ac:dyDescent="0.2">
      <c r="A437" s="231"/>
      <c r="B437" s="228"/>
      <c r="C437" s="192">
        <v>19585</v>
      </c>
      <c r="D437" s="193" t="s">
        <v>2729</v>
      </c>
      <c r="E437" s="193" t="s">
        <v>2730</v>
      </c>
      <c r="F437" s="194"/>
    </row>
    <row r="438" spans="1:6" x14ac:dyDescent="0.2">
      <c r="A438" s="231"/>
      <c r="B438" s="228"/>
      <c r="C438" s="192">
        <v>19743</v>
      </c>
      <c r="D438" s="193" t="s">
        <v>2731</v>
      </c>
      <c r="E438" s="193" t="s">
        <v>2731</v>
      </c>
      <c r="F438" s="194"/>
    </row>
    <row r="439" spans="1:6" x14ac:dyDescent="0.2">
      <c r="A439" s="231"/>
      <c r="B439" s="228"/>
      <c r="C439" s="192">
        <v>19821</v>
      </c>
      <c r="D439" s="193" t="s">
        <v>2732</v>
      </c>
      <c r="E439" s="193" t="s">
        <v>2733</v>
      </c>
      <c r="F439" s="194"/>
    </row>
    <row r="440" spans="1:6" x14ac:dyDescent="0.2">
      <c r="A440" s="231"/>
      <c r="B440" s="229"/>
      <c r="C440" s="192">
        <v>19824</v>
      </c>
      <c r="D440" s="193" t="s">
        <v>2734</v>
      </c>
      <c r="E440" s="193" t="s">
        <v>2735</v>
      </c>
      <c r="F440" s="194"/>
    </row>
    <row r="441" spans="1:6" x14ac:dyDescent="0.2">
      <c r="A441" s="231"/>
      <c r="B441" s="227" t="s">
        <v>2736</v>
      </c>
      <c r="C441" s="189">
        <v>19022</v>
      </c>
      <c r="D441" s="190" t="s">
        <v>2737</v>
      </c>
      <c r="E441" s="190" t="s">
        <v>2738</v>
      </c>
      <c r="F441" s="191"/>
    </row>
    <row r="442" spans="1:6" x14ac:dyDescent="0.2">
      <c r="A442" s="231"/>
      <c r="B442" s="228"/>
      <c r="C442" s="192">
        <v>19050</v>
      </c>
      <c r="D442" s="193" t="s">
        <v>2008</v>
      </c>
      <c r="E442" s="193" t="s">
        <v>1741</v>
      </c>
      <c r="F442" s="194"/>
    </row>
    <row r="443" spans="1:6" x14ac:dyDescent="0.2">
      <c r="A443" s="231"/>
      <c r="B443" s="228"/>
      <c r="C443" s="192">
        <v>19075</v>
      </c>
      <c r="D443" s="193" t="s">
        <v>2739</v>
      </c>
      <c r="E443" s="193" t="s">
        <v>2740</v>
      </c>
      <c r="F443" s="194"/>
    </row>
    <row r="444" spans="1:6" x14ac:dyDescent="0.2">
      <c r="A444" s="231"/>
      <c r="B444" s="228"/>
      <c r="C444" s="192">
        <v>19100</v>
      </c>
      <c r="D444" s="193" t="s">
        <v>2741</v>
      </c>
      <c r="E444" s="193" t="s">
        <v>2742</v>
      </c>
      <c r="F444" s="194"/>
    </row>
    <row r="445" spans="1:6" x14ac:dyDescent="0.2">
      <c r="A445" s="231"/>
      <c r="B445" s="228"/>
      <c r="C445" s="192">
        <v>19290</v>
      </c>
      <c r="D445" s="193" t="s">
        <v>2629</v>
      </c>
      <c r="E445" s="193" t="s">
        <v>246</v>
      </c>
      <c r="F445" s="194"/>
    </row>
    <row r="446" spans="1:6" x14ac:dyDescent="0.2">
      <c r="A446" s="231"/>
      <c r="B446" s="228"/>
      <c r="C446" s="192">
        <v>19397</v>
      </c>
      <c r="D446" s="193" t="s">
        <v>2743</v>
      </c>
      <c r="E446" s="193" t="s">
        <v>2744</v>
      </c>
      <c r="F446" s="194"/>
    </row>
    <row r="447" spans="1:6" x14ac:dyDescent="0.2">
      <c r="A447" s="231"/>
      <c r="B447" s="228"/>
      <c r="C447" s="192">
        <v>19450</v>
      </c>
      <c r="D447" s="193" t="s">
        <v>2745</v>
      </c>
      <c r="E447" s="193" t="s">
        <v>2746</v>
      </c>
      <c r="F447" s="194"/>
    </row>
    <row r="448" spans="1:6" x14ac:dyDescent="0.2">
      <c r="A448" s="231"/>
      <c r="B448" s="228"/>
      <c r="C448" s="192">
        <v>19532</v>
      </c>
      <c r="D448" s="193" t="s">
        <v>2747</v>
      </c>
      <c r="E448" s="193" t="s">
        <v>2748</v>
      </c>
      <c r="F448" s="194"/>
    </row>
    <row r="449" spans="1:6" x14ac:dyDescent="0.2">
      <c r="A449" s="231"/>
      <c r="B449" s="228"/>
      <c r="C449" s="192">
        <v>19533</v>
      </c>
      <c r="D449" s="193" t="s">
        <v>2749</v>
      </c>
      <c r="E449" s="193" t="s">
        <v>2750</v>
      </c>
      <c r="F449" s="194"/>
    </row>
    <row r="450" spans="1:6" x14ac:dyDescent="0.2">
      <c r="A450" s="231"/>
      <c r="B450" s="228"/>
      <c r="C450" s="192">
        <v>19693</v>
      </c>
      <c r="D450" s="193" t="s">
        <v>2751</v>
      </c>
      <c r="E450" s="193" t="s">
        <v>2752</v>
      </c>
      <c r="F450" s="194"/>
    </row>
    <row r="451" spans="1:6" x14ac:dyDescent="0.2">
      <c r="A451" s="231"/>
      <c r="B451" s="228"/>
      <c r="C451" s="192">
        <v>19701</v>
      </c>
      <c r="D451" s="193" t="s">
        <v>2753</v>
      </c>
      <c r="E451" s="193" t="s">
        <v>2754</v>
      </c>
      <c r="F451" s="194"/>
    </row>
    <row r="452" spans="1:6" x14ac:dyDescent="0.2">
      <c r="A452" s="232"/>
      <c r="B452" s="229"/>
      <c r="C452" s="192">
        <v>19785</v>
      </c>
      <c r="D452" s="193" t="s">
        <v>2755</v>
      </c>
      <c r="E452" s="193" t="s">
        <v>2756</v>
      </c>
      <c r="F452" s="194"/>
    </row>
    <row r="453" spans="1:6" x14ac:dyDescent="0.2">
      <c r="A453" s="195" t="s">
        <v>2757</v>
      </c>
      <c r="B453" s="196"/>
      <c r="C453" s="197"/>
      <c r="D453" s="198"/>
      <c r="E453" s="198" t="s">
        <v>145</v>
      </c>
      <c r="F453" s="199">
        <v>41</v>
      </c>
    </row>
    <row r="454" spans="1:6" x14ac:dyDescent="0.2">
      <c r="A454" s="230" t="s">
        <v>2758</v>
      </c>
      <c r="B454" s="227" t="s">
        <v>2759</v>
      </c>
      <c r="C454" s="189">
        <v>20045</v>
      </c>
      <c r="D454" s="190" t="s">
        <v>2760</v>
      </c>
      <c r="E454" s="190" t="s">
        <v>2761</v>
      </c>
      <c r="F454" s="191"/>
    </row>
    <row r="455" spans="1:6" x14ac:dyDescent="0.2">
      <c r="A455" s="231"/>
      <c r="B455" s="228"/>
      <c r="C455" s="192">
        <v>20175</v>
      </c>
      <c r="D455" s="193" t="s">
        <v>2762</v>
      </c>
      <c r="E455" s="193" t="s">
        <v>2763</v>
      </c>
      <c r="F455" s="194"/>
    </row>
    <row r="456" spans="1:6" x14ac:dyDescent="0.2">
      <c r="A456" s="231"/>
      <c r="B456" s="228"/>
      <c r="C456" s="192">
        <v>20178</v>
      </c>
      <c r="D456" s="193" t="s">
        <v>2764</v>
      </c>
      <c r="E456" s="193" t="s">
        <v>2765</v>
      </c>
      <c r="F456" s="194"/>
    </row>
    <row r="457" spans="1:6" x14ac:dyDescent="0.2">
      <c r="A457" s="231"/>
      <c r="B457" s="228"/>
      <c r="C457" s="192">
        <v>20228</v>
      </c>
      <c r="D457" s="193" t="s">
        <v>2766</v>
      </c>
      <c r="E457" s="193" t="s">
        <v>2767</v>
      </c>
      <c r="F457" s="194"/>
    </row>
    <row r="458" spans="1:6" x14ac:dyDescent="0.2">
      <c r="A458" s="231"/>
      <c r="B458" s="228"/>
      <c r="C458" s="192">
        <v>20400</v>
      </c>
      <c r="D458" s="193" t="s">
        <v>2768</v>
      </c>
      <c r="E458" s="193" t="s">
        <v>2769</v>
      </c>
      <c r="F458" s="194"/>
    </row>
    <row r="459" spans="1:6" x14ac:dyDescent="0.2">
      <c r="A459" s="231"/>
      <c r="B459" s="228"/>
      <c r="C459" s="192">
        <v>20517</v>
      </c>
      <c r="D459" s="193" t="s">
        <v>2770</v>
      </c>
      <c r="E459" s="193" t="s">
        <v>2771</v>
      </c>
      <c r="F459" s="194"/>
    </row>
    <row r="460" spans="1:6" x14ac:dyDescent="0.2">
      <c r="A460" s="231"/>
      <c r="B460" s="229"/>
      <c r="C460" s="192">
        <v>20787</v>
      </c>
      <c r="D460" s="193" t="s">
        <v>2772</v>
      </c>
      <c r="E460" s="193" t="s">
        <v>2773</v>
      </c>
      <c r="F460" s="194"/>
    </row>
    <row r="461" spans="1:6" x14ac:dyDescent="0.2">
      <c r="A461" s="231"/>
      <c r="B461" s="227" t="s">
        <v>2774</v>
      </c>
      <c r="C461" s="189">
        <v>20032</v>
      </c>
      <c r="D461" s="190" t="s">
        <v>2775</v>
      </c>
      <c r="E461" s="190" t="s">
        <v>2776</v>
      </c>
      <c r="F461" s="191"/>
    </row>
    <row r="462" spans="1:6" x14ac:dyDescent="0.2">
      <c r="A462" s="231"/>
      <c r="B462" s="228"/>
      <c r="C462" s="192">
        <v>20060</v>
      </c>
      <c r="D462" s="193" t="s">
        <v>2777</v>
      </c>
      <c r="E462" s="193" t="s">
        <v>2778</v>
      </c>
      <c r="F462" s="194"/>
    </row>
    <row r="463" spans="1:6" x14ac:dyDescent="0.2">
      <c r="A463" s="231"/>
      <c r="B463" s="228"/>
      <c r="C463" s="192">
        <v>20238</v>
      </c>
      <c r="D463" s="193" t="s">
        <v>2779</v>
      </c>
      <c r="E463" s="193" t="s">
        <v>2780</v>
      </c>
      <c r="F463" s="194"/>
    </row>
    <row r="464" spans="1:6" x14ac:dyDescent="0.2">
      <c r="A464" s="231"/>
      <c r="B464" s="229"/>
      <c r="C464" s="192">
        <v>20250</v>
      </c>
      <c r="D464" s="193" t="s">
        <v>2781</v>
      </c>
      <c r="E464" s="193" t="s">
        <v>2782</v>
      </c>
      <c r="F464" s="194"/>
    </row>
    <row r="465" spans="1:6" x14ac:dyDescent="0.2">
      <c r="A465" s="231"/>
      <c r="B465" s="227" t="s">
        <v>1931</v>
      </c>
      <c r="C465" s="189">
        <v>20013</v>
      </c>
      <c r="D465" s="190" t="s">
        <v>2783</v>
      </c>
      <c r="E465" s="190" t="s">
        <v>2784</v>
      </c>
      <c r="F465" s="191"/>
    </row>
    <row r="466" spans="1:6" x14ac:dyDescent="0.2">
      <c r="A466" s="231"/>
      <c r="B466" s="228"/>
      <c r="C466" s="192">
        <v>20621</v>
      </c>
      <c r="D466" s="193" t="s">
        <v>2785</v>
      </c>
      <c r="E466" s="193" t="s">
        <v>2786</v>
      </c>
      <c r="F466" s="194"/>
    </row>
    <row r="467" spans="1:6" x14ac:dyDescent="0.2">
      <c r="A467" s="231"/>
      <c r="B467" s="228"/>
      <c r="C467" s="192">
        <v>20443</v>
      </c>
      <c r="D467" s="193" t="s">
        <v>2787</v>
      </c>
      <c r="E467" s="193" t="s">
        <v>2788</v>
      </c>
      <c r="F467" s="194"/>
    </row>
    <row r="468" spans="1:6" x14ac:dyDescent="0.2">
      <c r="A468" s="231"/>
      <c r="B468" s="228"/>
      <c r="C468" s="192">
        <v>20570</v>
      </c>
      <c r="D468" s="193" t="s">
        <v>2789</v>
      </c>
      <c r="E468" s="193" t="s">
        <v>2790</v>
      </c>
      <c r="F468" s="194"/>
    </row>
    <row r="469" spans="1:6" x14ac:dyDescent="0.2">
      <c r="A469" s="231"/>
      <c r="B469" s="228"/>
      <c r="C469" s="192">
        <v>20750</v>
      </c>
      <c r="D469" s="193" t="s">
        <v>2791</v>
      </c>
      <c r="E469" s="193" t="s">
        <v>2792</v>
      </c>
      <c r="F469" s="194"/>
    </row>
    <row r="470" spans="1:6" x14ac:dyDescent="0.2">
      <c r="A470" s="231"/>
      <c r="B470" s="229"/>
      <c r="C470" s="192">
        <v>20001</v>
      </c>
      <c r="D470" s="193" t="s">
        <v>2793</v>
      </c>
      <c r="E470" s="193" t="s">
        <v>856</v>
      </c>
      <c r="F470" s="194"/>
    </row>
    <row r="471" spans="1:6" x14ac:dyDescent="0.2">
      <c r="A471" s="231"/>
      <c r="B471" s="227" t="s">
        <v>2736</v>
      </c>
      <c r="C471" s="189">
        <v>20011</v>
      </c>
      <c r="D471" s="190" t="s">
        <v>2794</v>
      </c>
      <c r="E471" s="190" t="s">
        <v>2795</v>
      </c>
      <c r="F471" s="191"/>
    </row>
    <row r="472" spans="1:6" x14ac:dyDescent="0.2">
      <c r="A472" s="231"/>
      <c r="B472" s="228"/>
      <c r="C472" s="192">
        <v>20295</v>
      </c>
      <c r="D472" s="193" t="s">
        <v>2796</v>
      </c>
      <c r="E472" s="193" t="s">
        <v>2797</v>
      </c>
      <c r="F472" s="194"/>
    </row>
    <row r="473" spans="1:6" x14ac:dyDescent="0.2">
      <c r="A473" s="231"/>
      <c r="B473" s="228"/>
      <c r="C473" s="192">
        <v>20310</v>
      </c>
      <c r="D473" s="193" t="s">
        <v>2798</v>
      </c>
      <c r="E473" s="193" t="s">
        <v>2799</v>
      </c>
      <c r="F473" s="194"/>
    </row>
    <row r="474" spans="1:6" x14ac:dyDescent="0.2">
      <c r="A474" s="231"/>
      <c r="B474" s="228"/>
      <c r="C474" s="192">
        <v>20383</v>
      </c>
      <c r="D474" s="193" t="s">
        <v>2800</v>
      </c>
      <c r="E474" s="193" t="s">
        <v>2801</v>
      </c>
      <c r="F474" s="194"/>
    </row>
    <row r="475" spans="1:6" x14ac:dyDescent="0.2">
      <c r="A475" s="231"/>
      <c r="B475" s="228"/>
      <c r="C475" s="192">
        <v>20550</v>
      </c>
      <c r="D475" s="193" t="s">
        <v>2802</v>
      </c>
      <c r="E475" s="193" t="s">
        <v>2803</v>
      </c>
      <c r="F475" s="194"/>
    </row>
    <row r="476" spans="1:6" x14ac:dyDescent="0.2">
      <c r="A476" s="231"/>
      <c r="B476" s="228"/>
      <c r="C476" s="192">
        <v>20614</v>
      </c>
      <c r="D476" s="193" t="s">
        <v>2804</v>
      </c>
      <c r="E476" s="193" t="s">
        <v>2805</v>
      </c>
      <c r="F476" s="194"/>
    </row>
    <row r="477" spans="1:6" x14ac:dyDescent="0.2">
      <c r="A477" s="231"/>
      <c r="B477" s="228"/>
      <c r="C477" s="192">
        <v>20710</v>
      </c>
      <c r="D477" s="193" t="s">
        <v>2806</v>
      </c>
      <c r="E477" s="193" t="s">
        <v>2807</v>
      </c>
      <c r="F477" s="194"/>
    </row>
    <row r="478" spans="1:6" x14ac:dyDescent="0.2">
      <c r="A478" s="232"/>
      <c r="B478" s="229"/>
      <c r="C478" s="192">
        <v>20770</v>
      </c>
      <c r="D478" s="193" t="s">
        <v>2808</v>
      </c>
      <c r="E478" s="193" t="s">
        <v>2809</v>
      </c>
      <c r="F478" s="194"/>
    </row>
    <row r="479" spans="1:6" x14ac:dyDescent="0.2">
      <c r="A479" s="195" t="s">
        <v>2810</v>
      </c>
      <c r="B479" s="196"/>
      <c r="C479" s="197"/>
      <c r="D479" s="198"/>
      <c r="E479" s="198" t="s">
        <v>145</v>
      </c>
      <c r="F479" s="199">
        <v>25</v>
      </c>
    </row>
    <row r="480" spans="1:6" x14ac:dyDescent="0.2">
      <c r="A480" s="230" t="s">
        <v>2811</v>
      </c>
      <c r="B480" s="227" t="s">
        <v>2812</v>
      </c>
      <c r="C480" s="189">
        <v>27050</v>
      </c>
      <c r="D480" s="190" t="s">
        <v>2812</v>
      </c>
      <c r="E480" s="190" t="s">
        <v>2813</v>
      </c>
      <c r="F480" s="191"/>
    </row>
    <row r="481" spans="1:6" x14ac:dyDescent="0.2">
      <c r="A481" s="231"/>
      <c r="B481" s="228"/>
      <c r="C481" s="192">
        <v>27073</v>
      </c>
      <c r="D481" s="193" t="s">
        <v>2814</v>
      </c>
      <c r="E481" s="193" t="s">
        <v>2815</v>
      </c>
      <c r="F481" s="194"/>
    </row>
    <row r="482" spans="1:6" x14ac:dyDescent="0.2">
      <c r="A482" s="231"/>
      <c r="B482" s="228"/>
      <c r="C482" s="192">
        <v>27099</v>
      </c>
      <c r="D482" s="193" t="s">
        <v>2816</v>
      </c>
      <c r="E482" s="193" t="s">
        <v>2817</v>
      </c>
      <c r="F482" s="194"/>
    </row>
    <row r="483" spans="1:6" x14ac:dyDescent="0.2">
      <c r="A483" s="231"/>
      <c r="B483" s="228"/>
      <c r="C483" s="192">
        <v>27245</v>
      </c>
      <c r="D483" s="193" t="s">
        <v>2818</v>
      </c>
      <c r="E483" s="193" t="s">
        <v>2819</v>
      </c>
      <c r="F483" s="194"/>
    </row>
    <row r="484" spans="1:6" x14ac:dyDescent="0.2">
      <c r="A484" s="231"/>
      <c r="B484" s="228"/>
      <c r="C484" s="192">
        <v>27413</v>
      </c>
      <c r="D484" s="193" t="s">
        <v>2820</v>
      </c>
      <c r="E484" s="193" t="s">
        <v>2821</v>
      </c>
      <c r="F484" s="194"/>
    </row>
    <row r="485" spans="1:6" x14ac:dyDescent="0.2">
      <c r="A485" s="231"/>
      <c r="B485" s="228"/>
      <c r="C485" s="192">
        <v>27425</v>
      </c>
      <c r="D485" s="193" t="s">
        <v>2822</v>
      </c>
      <c r="E485" s="193" t="s">
        <v>2823</v>
      </c>
      <c r="F485" s="194"/>
    </row>
    <row r="486" spans="1:6" x14ac:dyDescent="0.2">
      <c r="A486" s="231"/>
      <c r="B486" s="228"/>
      <c r="C486" s="192">
        <v>27001</v>
      </c>
      <c r="D486" s="193" t="s">
        <v>2824</v>
      </c>
      <c r="E486" s="193" t="s">
        <v>2825</v>
      </c>
      <c r="F486" s="194"/>
    </row>
    <row r="487" spans="1:6" x14ac:dyDescent="0.2">
      <c r="A487" s="231"/>
      <c r="B487" s="229"/>
      <c r="C487" s="192">
        <v>27600</v>
      </c>
      <c r="D487" s="193" t="s">
        <v>2826</v>
      </c>
      <c r="E487" s="193" t="s">
        <v>2827</v>
      </c>
      <c r="F487" s="194"/>
    </row>
    <row r="488" spans="1:6" x14ac:dyDescent="0.2">
      <c r="A488" s="231" t="s">
        <v>2811</v>
      </c>
      <c r="B488" s="227" t="s">
        <v>2828</v>
      </c>
      <c r="C488" s="189">
        <v>27006</v>
      </c>
      <c r="D488" s="190" t="s">
        <v>2829</v>
      </c>
      <c r="E488" s="190" t="s">
        <v>2830</v>
      </c>
      <c r="F488" s="191"/>
    </row>
    <row r="489" spans="1:6" x14ac:dyDescent="0.2">
      <c r="A489" s="231"/>
      <c r="B489" s="228"/>
      <c r="C489" s="192">
        <v>27086</v>
      </c>
      <c r="D489" s="193" t="s">
        <v>2831</v>
      </c>
      <c r="E489" s="193" t="s">
        <v>2832</v>
      </c>
      <c r="F489" s="194"/>
    </row>
    <row r="490" spans="1:6" x14ac:dyDescent="0.2">
      <c r="A490" s="231"/>
      <c r="B490" s="228"/>
      <c r="C490" s="192">
        <v>27150</v>
      </c>
      <c r="D490" s="193" t="s">
        <v>2833</v>
      </c>
      <c r="E490" s="193" t="s">
        <v>2834</v>
      </c>
      <c r="F490" s="194"/>
    </row>
    <row r="491" spans="1:6" x14ac:dyDescent="0.2">
      <c r="A491" s="231"/>
      <c r="B491" s="228"/>
      <c r="C491" s="192">
        <v>27615</v>
      </c>
      <c r="D491" s="193" t="s">
        <v>2567</v>
      </c>
      <c r="E491" s="193" t="s">
        <v>2568</v>
      </c>
      <c r="F491" s="194"/>
    </row>
    <row r="492" spans="1:6" x14ac:dyDescent="0.2">
      <c r="A492" s="231"/>
      <c r="B492" s="229"/>
      <c r="C492" s="192">
        <v>27800</v>
      </c>
      <c r="D492" s="193" t="s">
        <v>2835</v>
      </c>
      <c r="E492" s="193" t="s">
        <v>2836</v>
      </c>
      <c r="F492" s="194"/>
    </row>
    <row r="493" spans="1:6" x14ac:dyDescent="0.2">
      <c r="A493" s="231" t="s">
        <v>2811</v>
      </c>
      <c r="B493" s="227" t="s">
        <v>2837</v>
      </c>
      <c r="C493" s="189">
        <v>27075</v>
      </c>
      <c r="D493" s="190" t="s">
        <v>2838</v>
      </c>
      <c r="E493" s="190" t="s">
        <v>2839</v>
      </c>
      <c r="F493" s="191"/>
    </row>
    <row r="494" spans="1:6" x14ac:dyDescent="0.2">
      <c r="A494" s="231"/>
      <c r="B494" s="228"/>
      <c r="C494" s="192">
        <v>27372</v>
      </c>
      <c r="D494" s="193" t="s">
        <v>2840</v>
      </c>
      <c r="E494" s="193" t="s">
        <v>2841</v>
      </c>
      <c r="F494" s="194"/>
    </row>
    <row r="495" spans="1:6" x14ac:dyDescent="0.2">
      <c r="A495" s="231"/>
      <c r="B495" s="229"/>
      <c r="C495" s="192">
        <v>27495</v>
      </c>
      <c r="D495" s="193" t="s">
        <v>2842</v>
      </c>
      <c r="E495" s="193" t="s">
        <v>2843</v>
      </c>
      <c r="F495" s="194"/>
    </row>
    <row r="496" spans="1:6" x14ac:dyDescent="0.2">
      <c r="A496" s="231" t="s">
        <v>2811</v>
      </c>
      <c r="B496" s="227" t="s">
        <v>2844</v>
      </c>
      <c r="C496" s="189">
        <v>27025</v>
      </c>
      <c r="D496" s="190" t="s">
        <v>2845</v>
      </c>
      <c r="E496" s="190" t="s">
        <v>2846</v>
      </c>
      <c r="F496" s="191"/>
    </row>
    <row r="497" spans="1:6" x14ac:dyDescent="0.2">
      <c r="A497" s="231"/>
      <c r="B497" s="228"/>
      <c r="C497" s="192">
        <v>27077</v>
      </c>
      <c r="D497" s="193" t="s">
        <v>2847</v>
      </c>
      <c r="E497" s="193" t="s">
        <v>2848</v>
      </c>
      <c r="F497" s="194"/>
    </row>
    <row r="498" spans="1:6" x14ac:dyDescent="0.2">
      <c r="A498" s="231"/>
      <c r="B498" s="228"/>
      <c r="C498" s="192">
        <v>27250</v>
      </c>
      <c r="D498" s="193" t="s">
        <v>2849</v>
      </c>
      <c r="E498" s="193" t="s">
        <v>2850</v>
      </c>
      <c r="F498" s="194"/>
    </row>
    <row r="499" spans="1:6" x14ac:dyDescent="0.2">
      <c r="A499" s="231"/>
      <c r="B499" s="229"/>
      <c r="C499" s="192">
        <v>27430</v>
      </c>
      <c r="D499" s="193" t="s">
        <v>2851</v>
      </c>
      <c r="E499" s="193" t="s">
        <v>2852</v>
      </c>
      <c r="F499" s="194"/>
    </row>
    <row r="500" spans="1:6" x14ac:dyDescent="0.2">
      <c r="A500" s="231" t="s">
        <v>2811</v>
      </c>
      <c r="B500" s="227" t="s">
        <v>2853</v>
      </c>
      <c r="C500" s="189">
        <v>27135</v>
      </c>
      <c r="D500" s="190" t="s">
        <v>2854</v>
      </c>
      <c r="E500" s="190" t="s">
        <v>2855</v>
      </c>
      <c r="F500" s="191"/>
    </row>
    <row r="501" spans="1:6" x14ac:dyDescent="0.2">
      <c r="A501" s="231"/>
      <c r="B501" s="228"/>
      <c r="C501" s="192">
        <v>27160</v>
      </c>
      <c r="D501" s="193" t="s">
        <v>2856</v>
      </c>
      <c r="E501" s="193" t="s">
        <v>2857</v>
      </c>
      <c r="F501" s="194"/>
    </row>
    <row r="502" spans="1:6" x14ac:dyDescent="0.2">
      <c r="A502" s="231"/>
      <c r="B502" s="228"/>
      <c r="C502" s="192">
        <v>27205</v>
      </c>
      <c r="D502" s="193" t="s">
        <v>2858</v>
      </c>
      <c r="E502" s="193" t="s">
        <v>2859</v>
      </c>
      <c r="F502" s="194"/>
    </row>
    <row r="503" spans="1:6" x14ac:dyDescent="0.2">
      <c r="A503" s="231"/>
      <c r="B503" s="228"/>
      <c r="C503" s="192">
        <v>27361</v>
      </c>
      <c r="D503" s="193" t="s">
        <v>2860</v>
      </c>
      <c r="E503" s="193" t="s">
        <v>2861</v>
      </c>
      <c r="F503" s="194"/>
    </row>
    <row r="504" spans="1:6" x14ac:dyDescent="0.2">
      <c r="A504" s="231"/>
      <c r="B504" s="228"/>
      <c r="C504" s="192">
        <v>27450</v>
      </c>
      <c r="D504" s="193" t="s">
        <v>2862</v>
      </c>
      <c r="E504" s="193" t="s">
        <v>2863</v>
      </c>
      <c r="F504" s="194"/>
    </row>
    <row r="505" spans="1:6" x14ac:dyDescent="0.2">
      <c r="A505" s="231"/>
      <c r="B505" s="228"/>
      <c r="C505" s="192">
        <v>27491</v>
      </c>
      <c r="D505" s="193" t="s">
        <v>2864</v>
      </c>
      <c r="E505" s="193" t="s">
        <v>2865</v>
      </c>
      <c r="F505" s="194"/>
    </row>
    <row r="506" spans="1:6" x14ac:dyDescent="0.2">
      <c r="A506" s="231"/>
      <c r="B506" s="228"/>
      <c r="C506" s="192">
        <v>27580</v>
      </c>
      <c r="D506" s="193" t="s">
        <v>2866</v>
      </c>
      <c r="E506" s="193" t="s">
        <v>2867</v>
      </c>
      <c r="F506" s="194"/>
    </row>
    <row r="507" spans="1:6" x14ac:dyDescent="0.2">
      <c r="A507" s="231"/>
      <c r="B507" s="228"/>
      <c r="C507" s="192">
        <v>27660</v>
      </c>
      <c r="D507" s="193" t="s">
        <v>2868</v>
      </c>
      <c r="E507" s="193" t="s">
        <v>2869</v>
      </c>
      <c r="F507" s="194"/>
    </row>
    <row r="508" spans="1:6" x14ac:dyDescent="0.2">
      <c r="A508" s="231"/>
      <c r="B508" s="228"/>
      <c r="C508" s="192">
        <v>27745</v>
      </c>
      <c r="D508" s="193" t="s">
        <v>2870</v>
      </c>
      <c r="E508" s="193" t="s">
        <v>2871</v>
      </c>
      <c r="F508" s="194"/>
    </row>
    <row r="509" spans="1:6" x14ac:dyDescent="0.2">
      <c r="A509" s="231"/>
      <c r="B509" s="228"/>
      <c r="C509" s="192">
        <v>27787</v>
      </c>
      <c r="D509" s="193" t="s">
        <v>2872</v>
      </c>
      <c r="E509" s="193" t="s">
        <v>2873</v>
      </c>
      <c r="F509" s="194"/>
    </row>
    <row r="510" spans="1:6" x14ac:dyDescent="0.2">
      <c r="A510" s="232"/>
      <c r="B510" s="229"/>
      <c r="C510" s="192">
        <v>27810</v>
      </c>
      <c r="D510" s="193" t="s">
        <v>2874</v>
      </c>
      <c r="E510" s="193" t="s">
        <v>2875</v>
      </c>
      <c r="F510" s="194"/>
    </row>
    <row r="511" spans="1:6" x14ac:dyDescent="0.2">
      <c r="A511" s="195" t="s">
        <v>2876</v>
      </c>
      <c r="B511" s="196"/>
      <c r="C511" s="197"/>
      <c r="D511" s="198"/>
      <c r="E511" s="198" t="s">
        <v>145</v>
      </c>
      <c r="F511" s="199">
        <v>31</v>
      </c>
    </row>
    <row r="512" spans="1:6" x14ac:dyDescent="0.2">
      <c r="A512" s="230" t="s">
        <v>2877</v>
      </c>
      <c r="B512" s="227" t="s">
        <v>2878</v>
      </c>
      <c r="C512" s="189">
        <v>23807</v>
      </c>
      <c r="D512" s="190" t="s">
        <v>2879</v>
      </c>
      <c r="E512" s="190" t="s">
        <v>2880</v>
      </c>
      <c r="F512" s="191"/>
    </row>
    <row r="513" spans="1:6" x14ac:dyDescent="0.2">
      <c r="A513" s="231"/>
      <c r="B513" s="229"/>
      <c r="C513" s="192">
        <v>23855</v>
      </c>
      <c r="D513" s="193" t="s">
        <v>2881</v>
      </c>
      <c r="E513" s="193" t="s">
        <v>2882</v>
      </c>
      <c r="F513" s="194"/>
    </row>
    <row r="514" spans="1:6" x14ac:dyDescent="0.2">
      <c r="A514" s="231"/>
      <c r="B514" s="227" t="s">
        <v>2883</v>
      </c>
      <c r="C514" s="189">
        <v>23168</v>
      </c>
      <c r="D514" s="190" t="s">
        <v>2884</v>
      </c>
      <c r="E514" s="190" t="s">
        <v>2885</v>
      </c>
      <c r="F514" s="191"/>
    </row>
    <row r="515" spans="1:6" x14ac:dyDescent="0.2">
      <c r="A515" s="231"/>
      <c r="B515" s="228"/>
      <c r="C515" s="192">
        <v>23300</v>
      </c>
      <c r="D515" s="193" t="s">
        <v>2886</v>
      </c>
      <c r="E515" s="193" t="s">
        <v>2887</v>
      </c>
      <c r="F515" s="194"/>
    </row>
    <row r="516" spans="1:6" x14ac:dyDescent="0.2">
      <c r="A516" s="231"/>
      <c r="B516" s="228"/>
      <c r="C516" s="192">
        <v>23417</v>
      </c>
      <c r="D516" s="193" t="s">
        <v>2888</v>
      </c>
      <c r="E516" s="193" t="s">
        <v>2889</v>
      </c>
      <c r="F516" s="194"/>
    </row>
    <row r="517" spans="1:6" x14ac:dyDescent="0.2">
      <c r="A517" s="231"/>
      <c r="B517" s="228"/>
      <c r="C517" s="192">
        <v>23464</v>
      </c>
      <c r="D517" s="193" t="s">
        <v>2890</v>
      </c>
      <c r="E517" s="193" t="s">
        <v>2891</v>
      </c>
      <c r="F517" s="194"/>
    </row>
    <row r="518" spans="1:6" x14ac:dyDescent="0.2">
      <c r="A518" s="231"/>
      <c r="B518" s="229"/>
      <c r="C518" s="192">
        <v>23586</v>
      </c>
      <c r="D518" s="193" t="s">
        <v>2892</v>
      </c>
      <c r="E518" s="193" t="s">
        <v>2893</v>
      </c>
      <c r="F518" s="194"/>
    </row>
    <row r="519" spans="1:6" x14ac:dyDescent="0.2">
      <c r="A519" s="231"/>
      <c r="B519" s="203" t="s">
        <v>2313</v>
      </c>
      <c r="C519" s="189">
        <v>23001</v>
      </c>
      <c r="D519" s="190" t="s">
        <v>2894</v>
      </c>
      <c r="E519" s="190" t="s">
        <v>2895</v>
      </c>
      <c r="F519" s="191"/>
    </row>
    <row r="520" spans="1:6" x14ac:dyDescent="0.2">
      <c r="A520" s="231"/>
      <c r="B520" s="227" t="s">
        <v>2896</v>
      </c>
      <c r="C520" s="189">
        <v>23090</v>
      </c>
      <c r="D520" s="190" t="s">
        <v>2897</v>
      </c>
      <c r="E520" s="190" t="s">
        <v>2898</v>
      </c>
      <c r="F520" s="191"/>
    </row>
    <row r="521" spans="1:6" x14ac:dyDescent="0.2">
      <c r="A521" s="231"/>
      <c r="B521" s="228"/>
      <c r="C521" s="192">
        <v>23419</v>
      </c>
      <c r="D521" s="193" t="s">
        <v>2899</v>
      </c>
      <c r="E521" s="193" t="s">
        <v>2900</v>
      </c>
      <c r="F521" s="194"/>
    </row>
    <row r="522" spans="1:6" x14ac:dyDescent="0.2">
      <c r="A522" s="231"/>
      <c r="B522" s="228"/>
      <c r="C522" s="192">
        <v>23500</v>
      </c>
      <c r="D522" s="193" t="s">
        <v>2901</v>
      </c>
      <c r="E522" s="193" t="s">
        <v>2902</v>
      </c>
      <c r="F522" s="194"/>
    </row>
    <row r="523" spans="1:6" x14ac:dyDescent="0.2">
      <c r="A523" s="231"/>
      <c r="B523" s="228"/>
      <c r="C523" s="192">
        <v>23574</v>
      </c>
      <c r="D523" s="193" t="s">
        <v>2903</v>
      </c>
      <c r="E523" s="193" t="s">
        <v>2904</v>
      </c>
      <c r="F523" s="194"/>
    </row>
    <row r="524" spans="1:6" x14ac:dyDescent="0.2">
      <c r="A524" s="231"/>
      <c r="B524" s="228"/>
      <c r="C524" s="192">
        <v>23672</v>
      </c>
      <c r="D524" s="193" t="s">
        <v>2905</v>
      </c>
      <c r="E524" s="193" t="s">
        <v>2906</v>
      </c>
      <c r="F524" s="194"/>
    </row>
    <row r="525" spans="1:6" x14ac:dyDescent="0.2">
      <c r="A525" s="231"/>
      <c r="B525" s="229"/>
      <c r="C525" s="192">
        <v>23675</v>
      </c>
      <c r="D525" s="193" t="s">
        <v>2907</v>
      </c>
      <c r="E525" s="193" t="s">
        <v>2908</v>
      </c>
      <c r="F525" s="194"/>
    </row>
    <row r="526" spans="1:6" x14ac:dyDescent="0.2">
      <c r="A526" s="231"/>
      <c r="B526" s="227" t="s">
        <v>2909</v>
      </c>
      <c r="C526" s="189">
        <v>23182</v>
      </c>
      <c r="D526" s="190" t="s">
        <v>2910</v>
      </c>
      <c r="E526" s="190" t="s">
        <v>2911</v>
      </c>
      <c r="F526" s="191"/>
    </row>
    <row r="527" spans="1:6" x14ac:dyDescent="0.2">
      <c r="A527" s="231"/>
      <c r="B527" s="228"/>
      <c r="C527" s="192">
        <v>23660</v>
      </c>
      <c r="D527" s="193" t="s">
        <v>2912</v>
      </c>
      <c r="E527" s="193" t="s">
        <v>2913</v>
      </c>
      <c r="F527" s="194"/>
    </row>
    <row r="528" spans="1:6" x14ac:dyDescent="0.2">
      <c r="A528" s="231"/>
      <c r="B528" s="229"/>
      <c r="C528" s="192">
        <v>23670</v>
      </c>
      <c r="D528" s="193" t="s">
        <v>2914</v>
      </c>
      <c r="E528" s="193" t="s">
        <v>2915</v>
      </c>
      <c r="F528" s="194"/>
    </row>
    <row r="529" spans="1:6" x14ac:dyDescent="0.2">
      <c r="A529" s="231"/>
      <c r="B529" s="227" t="s">
        <v>2916</v>
      </c>
      <c r="C529" s="189">
        <v>23068</v>
      </c>
      <c r="D529" s="190" t="s">
        <v>2917</v>
      </c>
      <c r="E529" s="190" t="s">
        <v>2918</v>
      </c>
      <c r="F529" s="191"/>
    </row>
    <row r="530" spans="1:6" x14ac:dyDescent="0.2">
      <c r="A530" s="231"/>
      <c r="B530" s="228"/>
      <c r="C530" s="192">
        <v>23079</v>
      </c>
      <c r="D530" s="193" t="s">
        <v>2432</v>
      </c>
      <c r="E530" s="193" t="s">
        <v>2433</v>
      </c>
      <c r="F530" s="194"/>
    </row>
    <row r="531" spans="1:6" x14ac:dyDescent="0.2">
      <c r="A531" s="231"/>
      <c r="B531" s="228"/>
      <c r="C531" s="192">
        <v>23350</v>
      </c>
      <c r="D531" s="193" t="s">
        <v>2919</v>
      </c>
      <c r="E531" s="193" t="s">
        <v>2920</v>
      </c>
      <c r="F531" s="194"/>
    </row>
    <row r="532" spans="1:6" x14ac:dyDescent="0.2">
      <c r="A532" s="231"/>
      <c r="B532" s="228"/>
      <c r="C532" s="192">
        <v>23466</v>
      </c>
      <c r="D532" s="193" t="s">
        <v>2921</v>
      </c>
      <c r="E532" s="193" t="s">
        <v>2922</v>
      </c>
      <c r="F532" s="194"/>
    </row>
    <row r="533" spans="1:6" x14ac:dyDescent="0.2">
      <c r="A533" s="231"/>
      <c r="B533" s="228"/>
      <c r="C533" s="192">
        <v>23555</v>
      </c>
      <c r="D533" s="193" t="s">
        <v>2923</v>
      </c>
      <c r="E533" s="193" t="s">
        <v>2924</v>
      </c>
      <c r="F533" s="194"/>
    </row>
    <row r="534" spans="1:6" x14ac:dyDescent="0.2">
      <c r="A534" s="231"/>
      <c r="B534" s="228"/>
      <c r="C534" s="192">
        <v>23570</v>
      </c>
      <c r="D534" s="193" t="s">
        <v>2925</v>
      </c>
      <c r="E534" s="193" t="s">
        <v>2926</v>
      </c>
      <c r="F534" s="194"/>
    </row>
    <row r="535" spans="1:6" x14ac:dyDescent="0.2">
      <c r="A535" s="231"/>
      <c r="B535" s="229"/>
      <c r="C535" s="192">
        <v>23580</v>
      </c>
      <c r="D535" s="193" t="s">
        <v>2927</v>
      </c>
      <c r="E535" s="193" t="s">
        <v>889</v>
      </c>
      <c r="F535" s="194"/>
    </row>
    <row r="536" spans="1:6" x14ac:dyDescent="0.2">
      <c r="A536" s="231"/>
      <c r="B536" s="227" t="s">
        <v>2928</v>
      </c>
      <c r="C536" s="189">
        <v>23162</v>
      </c>
      <c r="D536" s="190" t="s">
        <v>2929</v>
      </c>
      <c r="E536" s="190" t="s">
        <v>2930</v>
      </c>
      <c r="F536" s="191"/>
    </row>
    <row r="537" spans="1:6" x14ac:dyDescent="0.2">
      <c r="A537" s="231"/>
      <c r="B537" s="228"/>
      <c r="C537" s="192">
        <v>23189</v>
      </c>
      <c r="D537" s="193" t="s">
        <v>2931</v>
      </c>
      <c r="E537" s="193" t="s">
        <v>2932</v>
      </c>
      <c r="F537" s="194"/>
    </row>
    <row r="538" spans="1:6" x14ac:dyDescent="0.2">
      <c r="A538" s="231"/>
      <c r="B538" s="228"/>
      <c r="C538" s="192">
        <v>23678</v>
      </c>
      <c r="D538" s="193" t="s">
        <v>2035</v>
      </c>
      <c r="E538" s="193" t="s">
        <v>2036</v>
      </c>
      <c r="F538" s="194"/>
    </row>
    <row r="539" spans="1:6" x14ac:dyDescent="0.2">
      <c r="A539" s="232"/>
      <c r="B539" s="229"/>
      <c r="C539" s="192">
        <v>23686</v>
      </c>
      <c r="D539" s="193" t="s">
        <v>2933</v>
      </c>
      <c r="E539" s="193" t="s">
        <v>2934</v>
      </c>
      <c r="F539" s="194"/>
    </row>
    <row r="540" spans="1:6" x14ac:dyDescent="0.2">
      <c r="A540" s="195" t="s">
        <v>2935</v>
      </c>
      <c r="B540" s="196"/>
      <c r="C540" s="197"/>
      <c r="D540" s="198"/>
      <c r="E540" s="198" t="s">
        <v>145</v>
      </c>
      <c r="F540" s="199">
        <v>28</v>
      </c>
    </row>
    <row r="541" spans="1:6" x14ac:dyDescent="0.2">
      <c r="A541" s="230" t="s">
        <v>2936</v>
      </c>
      <c r="B541" s="227" t="s">
        <v>2937</v>
      </c>
      <c r="C541" s="189">
        <v>25183</v>
      </c>
      <c r="D541" s="190" t="s">
        <v>2938</v>
      </c>
      <c r="E541" s="190" t="s">
        <v>2939</v>
      </c>
      <c r="F541" s="191"/>
    </row>
    <row r="542" spans="1:6" x14ac:dyDescent="0.2">
      <c r="A542" s="231"/>
      <c r="B542" s="228"/>
      <c r="C542" s="192">
        <v>25426</v>
      </c>
      <c r="D542" s="193" t="s">
        <v>2940</v>
      </c>
      <c r="E542" s="193" t="s">
        <v>2941</v>
      </c>
      <c r="F542" s="194"/>
    </row>
    <row r="543" spans="1:6" x14ac:dyDescent="0.2">
      <c r="A543" s="231"/>
      <c r="B543" s="228"/>
      <c r="C543" s="192">
        <v>25436</v>
      </c>
      <c r="D543" s="193" t="s">
        <v>2942</v>
      </c>
      <c r="E543" s="193" t="s">
        <v>2943</v>
      </c>
      <c r="F543" s="194"/>
    </row>
    <row r="544" spans="1:6" x14ac:dyDescent="0.2">
      <c r="A544" s="231"/>
      <c r="B544" s="228"/>
      <c r="C544" s="192">
        <v>25736</v>
      </c>
      <c r="D544" s="193" t="s">
        <v>2944</v>
      </c>
      <c r="E544" s="193" t="s">
        <v>2945</v>
      </c>
      <c r="F544" s="194"/>
    </row>
    <row r="545" spans="1:6" x14ac:dyDescent="0.2">
      <c r="A545" s="231"/>
      <c r="B545" s="228"/>
      <c r="C545" s="192">
        <v>25772</v>
      </c>
      <c r="D545" s="193" t="s">
        <v>2946</v>
      </c>
      <c r="E545" s="193" t="s">
        <v>2947</v>
      </c>
      <c r="F545" s="194"/>
    </row>
    <row r="546" spans="1:6" x14ac:dyDescent="0.2">
      <c r="A546" s="231"/>
      <c r="B546" s="228"/>
      <c r="C546" s="192">
        <v>25807</v>
      </c>
      <c r="D546" s="193" t="s">
        <v>2948</v>
      </c>
      <c r="E546" s="193" t="s">
        <v>2949</v>
      </c>
      <c r="F546" s="194"/>
    </row>
    <row r="547" spans="1:6" x14ac:dyDescent="0.2">
      <c r="A547" s="231"/>
      <c r="B547" s="229"/>
      <c r="C547" s="192">
        <v>25873</v>
      </c>
      <c r="D547" s="193" t="s">
        <v>2950</v>
      </c>
      <c r="E547" s="193" t="s">
        <v>2951</v>
      </c>
      <c r="F547" s="194"/>
    </row>
    <row r="548" spans="1:6" x14ac:dyDescent="0.2">
      <c r="A548" s="231"/>
      <c r="B548" s="227" t="s">
        <v>2952</v>
      </c>
      <c r="C548" s="189">
        <v>25001</v>
      </c>
      <c r="D548" s="190" t="s">
        <v>2953</v>
      </c>
      <c r="E548" s="190" t="s">
        <v>2954</v>
      </c>
      <c r="F548" s="191"/>
    </row>
    <row r="549" spans="1:6" x14ac:dyDescent="0.2">
      <c r="A549" s="231"/>
      <c r="B549" s="228"/>
      <c r="C549" s="192">
        <v>25307</v>
      </c>
      <c r="D549" s="193" t="s">
        <v>2955</v>
      </c>
      <c r="E549" s="193" t="s">
        <v>2956</v>
      </c>
      <c r="F549" s="194"/>
    </row>
    <row r="550" spans="1:6" x14ac:dyDescent="0.2">
      <c r="A550" s="231"/>
      <c r="B550" s="228"/>
      <c r="C550" s="192">
        <v>25324</v>
      </c>
      <c r="D550" s="193" t="s">
        <v>2957</v>
      </c>
      <c r="E550" s="193" t="s">
        <v>2958</v>
      </c>
      <c r="F550" s="194"/>
    </row>
    <row r="551" spans="1:6" x14ac:dyDescent="0.2">
      <c r="A551" s="231"/>
      <c r="B551" s="228"/>
      <c r="C551" s="192">
        <v>25368</v>
      </c>
      <c r="D551" s="193" t="s">
        <v>2959</v>
      </c>
      <c r="E551" s="193" t="s">
        <v>2960</v>
      </c>
      <c r="F551" s="194"/>
    </row>
    <row r="552" spans="1:6" x14ac:dyDescent="0.2">
      <c r="A552" s="231"/>
      <c r="B552" s="228"/>
      <c r="C552" s="192">
        <v>25483</v>
      </c>
      <c r="D552" s="193" t="s">
        <v>2027</v>
      </c>
      <c r="E552" s="193" t="s">
        <v>2028</v>
      </c>
      <c r="F552" s="194"/>
    </row>
    <row r="553" spans="1:6" x14ac:dyDescent="0.2">
      <c r="A553" s="231"/>
      <c r="B553" s="228"/>
      <c r="C553" s="192">
        <v>25488</v>
      </c>
      <c r="D553" s="193" t="s">
        <v>2961</v>
      </c>
      <c r="E553" s="193" t="s">
        <v>2962</v>
      </c>
      <c r="F553" s="194"/>
    </row>
    <row r="554" spans="1:6" x14ac:dyDescent="0.2">
      <c r="A554" s="231"/>
      <c r="B554" s="228"/>
      <c r="C554" s="192">
        <v>25612</v>
      </c>
      <c r="D554" s="193" t="s">
        <v>2474</v>
      </c>
      <c r="E554" s="193" t="s">
        <v>1191</v>
      </c>
      <c r="F554" s="194"/>
    </row>
    <row r="555" spans="1:6" x14ac:dyDescent="0.2">
      <c r="A555" s="231"/>
      <c r="B555" s="229"/>
      <c r="C555" s="192">
        <v>25815</v>
      </c>
      <c r="D555" s="193" t="s">
        <v>2963</v>
      </c>
      <c r="E555" s="193" t="s">
        <v>2964</v>
      </c>
      <c r="F555" s="194"/>
    </row>
    <row r="556" spans="1:6" x14ac:dyDescent="0.2">
      <c r="A556" s="231"/>
      <c r="B556" s="227" t="s">
        <v>2965</v>
      </c>
      <c r="C556" s="189">
        <v>25148</v>
      </c>
      <c r="D556" s="190" t="s">
        <v>2966</v>
      </c>
      <c r="E556" s="190" t="s">
        <v>2967</v>
      </c>
      <c r="F556" s="191"/>
    </row>
    <row r="557" spans="1:6" x14ac:dyDescent="0.2">
      <c r="A557" s="231"/>
      <c r="B557" s="228"/>
      <c r="C557" s="192">
        <v>25320</v>
      </c>
      <c r="D557" s="193" t="s">
        <v>2968</v>
      </c>
      <c r="E557" s="193" t="s">
        <v>2969</v>
      </c>
      <c r="F557" s="194"/>
    </row>
    <row r="558" spans="1:6" x14ac:dyDescent="0.2">
      <c r="A558" s="231"/>
      <c r="B558" s="229"/>
      <c r="C558" s="192">
        <v>25572</v>
      </c>
      <c r="D558" s="193" t="s">
        <v>2970</v>
      </c>
      <c r="E558" s="193" t="s">
        <v>2971</v>
      </c>
      <c r="F558" s="194"/>
    </row>
    <row r="559" spans="1:6" x14ac:dyDescent="0.2">
      <c r="A559" s="231"/>
      <c r="B559" s="227" t="s">
        <v>2972</v>
      </c>
      <c r="C559" s="189">
        <v>25019</v>
      </c>
      <c r="D559" s="190" t="s">
        <v>2973</v>
      </c>
      <c r="E559" s="190" t="s">
        <v>2974</v>
      </c>
      <c r="F559" s="191"/>
    </row>
    <row r="560" spans="1:6" x14ac:dyDescent="0.2">
      <c r="A560" s="231"/>
      <c r="B560" s="228"/>
      <c r="C560" s="192">
        <v>25398</v>
      </c>
      <c r="D560" s="193" t="s">
        <v>2975</v>
      </c>
      <c r="E560" s="193" t="s">
        <v>2976</v>
      </c>
      <c r="F560" s="194"/>
    </row>
    <row r="561" spans="1:6" x14ac:dyDescent="0.2">
      <c r="A561" s="231"/>
      <c r="B561" s="228"/>
      <c r="C561" s="192">
        <v>25402</v>
      </c>
      <c r="D561" s="193" t="s">
        <v>2743</v>
      </c>
      <c r="E561" s="193" t="s">
        <v>2744</v>
      </c>
      <c r="F561" s="194"/>
    </row>
    <row r="562" spans="1:6" x14ac:dyDescent="0.2">
      <c r="A562" s="231"/>
      <c r="B562" s="228"/>
      <c r="C562" s="192">
        <v>25489</v>
      </c>
      <c r="D562" s="193" t="s">
        <v>2977</v>
      </c>
      <c r="E562" s="193" t="s">
        <v>2978</v>
      </c>
      <c r="F562" s="194"/>
    </row>
    <row r="563" spans="1:6" x14ac:dyDescent="0.2">
      <c r="A563" s="231"/>
      <c r="B563" s="228"/>
      <c r="C563" s="192">
        <v>25491</v>
      </c>
      <c r="D563" s="193" t="s">
        <v>2979</v>
      </c>
      <c r="E563" s="193" t="s">
        <v>2980</v>
      </c>
      <c r="F563" s="194"/>
    </row>
    <row r="564" spans="1:6" x14ac:dyDescent="0.2">
      <c r="A564" s="231"/>
      <c r="B564" s="228"/>
      <c r="C564" s="192">
        <v>25592</v>
      </c>
      <c r="D564" s="193" t="s">
        <v>2981</v>
      </c>
      <c r="E564" s="193" t="s">
        <v>2982</v>
      </c>
      <c r="F564" s="194"/>
    </row>
    <row r="565" spans="1:6" x14ac:dyDescent="0.2">
      <c r="A565" s="231"/>
      <c r="B565" s="228"/>
      <c r="C565" s="192">
        <v>25658</v>
      </c>
      <c r="D565" s="193" t="s">
        <v>2037</v>
      </c>
      <c r="E565" s="193" t="s">
        <v>2038</v>
      </c>
      <c r="F565" s="194"/>
    </row>
    <row r="566" spans="1:6" x14ac:dyDescent="0.2">
      <c r="A566" s="231"/>
      <c r="B566" s="228"/>
      <c r="C566" s="192">
        <v>25718</v>
      </c>
      <c r="D566" s="193" t="s">
        <v>2983</v>
      </c>
      <c r="E566" s="193" t="s">
        <v>2984</v>
      </c>
      <c r="F566" s="194"/>
    </row>
    <row r="567" spans="1:6" x14ac:dyDescent="0.2">
      <c r="A567" s="231"/>
      <c r="B567" s="228"/>
      <c r="C567" s="192">
        <v>25777</v>
      </c>
      <c r="D567" s="193" t="s">
        <v>2985</v>
      </c>
      <c r="E567" s="193" t="s">
        <v>2986</v>
      </c>
      <c r="F567" s="194"/>
    </row>
    <row r="568" spans="1:6" x14ac:dyDescent="0.2">
      <c r="A568" s="231"/>
      <c r="B568" s="228"/>
      <c r="C568" s="192">
        <v>25851</v>
      </c>
      <c r="D568" s="193" t="s">
        <v>2987</v>
      </c>
      <c r="E568" s="193" t="s">
        <v>2988</v>
      </c>
      <c r="F568" s="194"/>
    </row>
    <row r="569" spans="1:6" x14ac:dyDescent="0.2">
      <c r="A569" s="231"/>
      <c r="B569" s="228"/>
      <c r="C569" s="192">
        <v>25862</v>
      </c>
      <c r="D569" s="193" t="s">
        <v>2989</v>
      </c>
      <c r="E569" s="193" t="s">
        <v>2990</v>
      </c>
      <c r="F569" s="194"/>
    </row>
    <row r="570" spans="1:6" x14ac:dyDescent="0.2">
      <c r="A570" s="231"/>
      <c r="B570" s="229"/>
      <c r="C570" s="192">
        <v>25875</v>
      </c>
      <c r="D570" s="193" t="s">
        <v>2991</v>
      </c>
      <c r="E570" s="193" t="s">
        <v>2992</v>
      </c>
      <c r="F570" s="194"/>
    </row>
    <row r="571" spans="1:6" x14ac:dyDescent="0.2">
      <c r="A571" s="231"/>
      <c r="B571" s="227" t="s">
        <v>2993</v>
      </c>
      <c r="C571" s="189">
        <v>25293</v>
      </c>
      <c r="D571" s="190" t="s">
        <v>2994</v>
      </c>
      <c r="E571" s="190" t="s">
        <v>2995</v>
      </c>
      <c r="F571" s="191"/>
    </row>
    <row r="572" spans="1:6" x14ac:dyDescent="0.2">
      <c r="A572" s="231"/>
      <c r="B572" s="228"/>
      <c r="C572" s="192">
        <v>25297</v>
      </c>
      <c r="D572" s="193" t="s">
        <v>2996</v>
      </c>
      <c r="E572" s="193" t="s">
        <v>2997</v>
      </c>
      <c r="F572" s="194"/>
    </row>
    <row r="573" spans="1:6" x14ac:dyDescent="0.2">
      <c r="A573" s="231"/>
      <c r="B573" s="228"/>
      <c r="C573" s="192">
        <v>25299</v>
      </c>
      <c r="D573" s="193" t="s">
        <v>2998</v>
      </c>
      <c r="E573" s="193" t="s">
        <v>2999</v>
      </c>
      <c r="F573" s="194"/>
    </row>
    <row r="574" spans="1:6" x14ac:dyDescent="0.2">
      <c r="A574" s="231"/>
      <c r="B574" s="228"/>
      <c r="C574" s="192">
        <v>25322</v>
      </c>
      <c r="D574" s="193" t="s">
        <v>3000</v>
      </c>
      <c r="E574" s="193" t="s">
        <v>3001</v>
      </c>
      <c r="F574" s="194"/>
    </row>
    <row r="575" spans="1:6" x14ac:dyDescent="0.2">
      <c r="A575" s="231"/>
      <c r="B575" s="228"/>
      <c r="C575" s="192">
        <v>25326</v>
      </c>
      <c r="D575" s="193" t="s">
        <v>3002</v>
      </c>
      <c r="E575" s="193" t="s">
        <v>3003</v>
      </c>
      <c r="F575" s="194"/>
    </row>
    <row r="576" spans="1:6" x14ac:dyDescent="0.2">
      <c r="A576" s="231"/>
      <c r="B576" s="228"/>
      <c r="C576" s="192">
        <v>25372</v>
      </c>
      <c r="D576" s="193" t="s">
        <v>3004</v>
      </c>
      <c r="E576" s="193" t="s">
        <v>3005</v>
      </c>
      <c r="F576" s="194"/>
    </row>
    <row r="577" spans="1:6" x14ac:dyDescent="0.2">
      <c r="A577" s="231"/>
      <c r="B577" s="228"/>
      <c r="C577" s="192">
        <v>25377</v>
      </c>
      <c r="D577" s="193" t="s">
        <v>3006</v>
      </c>
      <c r="E577" s="193" t="s">
        <v>3007</v>
      </c>
      <c r="F577" s="194"/>
    </row>
    <row r="578" spans="1:6" x14ac:dyDescent="0.2">
      <c r="A578" s="231"/>
      <c r="B578" s="229"/>
      <c r="C578" s="192">
        <v>25839</v>
      </c>
      <c r="D578" s="193" t="s">
        <v>3008</v>
      </c>
      <c r="E578" s="193" t="s">
        <v>3009</v>
      </c>
      <c r="F578" s="194"/>
    </row>
    <row r="579" spans="1:6" x14ac:dyDescent="0.2">
      <c r="A579" s="231"/>
      <c r="B579" s="227" t="s">
        <v>3010</v>
      </c>
      <c r="C579" s="189">
        <v>25086</v>
      </c>
      <c r="D579" s="190" t="s">
        <v>3011</v>
      </c>
      <c r="E579" s="190" t="s">
        <v>3012</v>
      </c>
      <c r="F579" s="191"/>
    </row>
    <row r="580" spans="1:6" x14ac:dyDescent="0.2">
      <c r="A580" s="231"/>
      <c r="B580" s="228"/>
      <c r="C580" s="192">
        <v>25095</v>
      </c>
      <c r="D580" s="193" t="s">
        <v>3013</v>
      </c>
      <c r="E580" s="193" t="s">
        <v>3014</v>
      </c>
      <c r="F580" s="194"/>
    </row>
    <row r="581" spans="1:6" x14ac:dyDescent="0.2">
      <c r="A581" s="231"/>
      <c r="B581" s="228"/>
      <c r="C581" s="192">
        <v>25168</v>
      </c>
      <c r="D581" s="193" t="s">
        <v>3015</v>
      </c>
      <c r="E581" s="193" t="s">
        <v>3016</v>
      </c>
      <c r="F581" s="194"/>
    </row>
    <row r="582" spans="1:6" x14ac:dyDescent="0.2">
      <c r="A582" s="231"/>
      <c r="B582" s="228"/>
      <c r="C582" s="192">
        <v>25328</v>
      </c>
      <c r="D582" s="193" t="s">
        <v>3017</v>
      </c>
      <c r="E582" s="193" t="s">
        <v>3018</v>
      </c>
      <c r="F582" s="194"/>
    </row>
    <row r="583" spans="1:6" x14ac:dyDescent="0.2">
      <c r="A583" s="231"/>
      <c r="B583" s="228"/>
      <c r="C583" s="192">
        <v>25580</v>
      </c>
      <c r="D583" s="193" t="s">
        <v>3019</v>
      </c>
      <c r="E583" s="193" t="s">
        <v>3020</v>
      </c>
      <c r="F583" s="194"/>
    </row>
    <row r="584" spans="1:6" x14ac:dyDescent="0.2">
      <c r="A584" s="231"/>
      <c r="B584" s="228"/>
      <c r="C584" s="192">
        <v>25662</v>
      </c>
      <c r="D584" s="193" t="s">
        <v>3021</v>
      </c>
      <c r="E584" s="193" t="s">
        <v>3022</v>
      </c>
      <c r="F584" s="194"/>
    </row>
    <row r="585" spans="1:6" x14ac:dyDescent="0.2">
      <c r="A585" s="231"/>
      <c r="B585" s="229"/>
      <c r="C585" s="192">
        <v>25867</v>
      </c>
      <c r="D585" s="193" t="s">
        <v>3023</v>
      </c>
      <c r="E585" s="193" t="s">
        <v>3024</v>
      </c>
      <c r="F585" s="194"/>
    </row>
    <row r="586" spans="1:6" x14ac:dyDescent="0.2">
      <c r="A586" s="231"/>
      <c r="B586" s="227" t="s">
        <v>3025</v>
      </c>
      <c r="C586" s="189">
        <v>25438</v>
      </c>
      <c r="D586" s="190" t="s">
        <v>3025</v>
      </c>
      <c r="E586" s="190" t="s">
        <v>3026</v>
      </c>
      <c r="F586" s="191"/>
    </row>
    <row r="587" spans="1:6" x14ac:dyDescent="0.2">
      <c r="A587" s="231"/>
      <c r="B587" s="229"/>
      <c r="C587" s="192">
        <v>25530</v>
      </c>
      <c r="D587" s="193" t="s">
        <v>3027</v>
      </c>
      <c r="E587" s="193" t="s">
        <v>3028</v>
      </c>
      <c r="F587" s="194"/>
    </row>
    <row r="588" spans="1:6" x14ac:dyDescent="0.2">
      <c r="A588" s="231"/>
      <c r="B588" s="227" t="s">
        <v>2003</v>
      </c>
      <c r="C588" s="189">
        <v>25151</v>
      </c>
      <c r="D588" s="190" t="s">
        <v>3029</v>
      </c>
      <c r="E588" s="190" t="s">
        <v>3030</v>
      </c>
      <c r="F588" s="191"/>
    </row>
    <row r="589" spans="1:6" x14ac:dyDescent="0.2">
      <c r="A589" s="231"/>
      <c r="B589" s="228"/>
      <c r="C589" s="192">
        <v>25178</v>
      </c>
      <c r="D589" s="193" t="s">
        <v>3031</v>
      </c>
      <c r="E589" s="193" t="s">
        <v>3032</v>
      </c>
      <c r="F589" s="194"/>
    </row>
    <row r="590" spans="1:6" x14ac:dyDescent="0.2">
      <c r="A590" s="231"/>
      <c r="B590" s="228"/>
      <c r="C590" s="192">
        <v>25181</v>
      </c>
      <c r="D590" s="193" t="s">
        <v>3033</v>
      </c>
      <c r="E590" s="193" t="s">
        <v>3034</v>
      </c>
      <c r="F590" s="194"/>
    </row>
    <row r="591" spans="1:6" x14ac:dyDescent="0.2">
      <c r="A591" s="231"/>
      <c r="B591" s="228"/>
      <c r="C591" s="192">
        <v>25279</v>
      </c>
      <c r="D591" s="193" t="s">
        <v>3035</v>
      </c>
      <c r="E591" s="193" t="s">
        <v>3036</v>
      </c>
      <c r="F591" s="194"/>
    </row>
    <row r="592" spans="1:6" x14ac:dyDescent="0.2">
      <c r="A592" s="231"/>
      <c r="B592" s="228"/>
      <c r="C592" s="192">
        <v>25281</v>
      </c>
      <c r="D592" s="193" t="s">
        <v>3037</v>
      </c>
      <c r="E592" s="193" t="s">
        <v>3038</v>
      </c>
      <c r="F592" s="194"/>
    </row>
    <row r="593" spans="1:6" x14ac:dyDescent="0.2">
      <c r="A593" s="231"/>
      <c r="B593" s="228"/>
      <c r="C593" s="192">
        <v>25335</v>
      </c>
      <c r="D593" s="193" t="s">
        <v>3039</v>
      </c>
      <c r="E593" s="193" t="s">
        <v>3040</v>
      </c>
      <c r="F593" s="194"/>
    </row>
    <row r="594" spans="1:6" x14ac:dyDescent="0.2">
      <c r="A594" s="231"/>
      <c r="B594" s="228"/>
      <c r="C594" s="192">
        <v>25339</v>
      </c>
      <c r="D594" s="193" t="s">
        <v>3041</v>
      </c>
      <c r="E594" s="193" t="s">
        <v>3042</v>
      </c>
      <c r="F594" s="194"/>
    </row>
    <row r="595" spans="1:6" x14ac:dyDescent="0.2">
      <c r="A595" s="231"/>
      <c r="B595" s="228"/>
      <c r="C595" s="192">
        <v>25594</v>
      </c>
      <c r="D595" s="193" t="s">
        <v>3043</v>
      </c>
      <c r="E595" s="193" t="s">
        <v>3044</v>
      </c>
      <c r="F595" s="194"/>
    </row>
    <row r="596" spans="1:6" x14ac:dyDescent="0.2">
      <c r="A596" s="231"/>
      <c r="B596" s="228"/>
      <c r="C596" s="192">
        <v>25841</v>
      </c>
      <c r="D596" s="193" t="s">
        <v>3045</v>
      </c>
      <c r="E596" s="193" t="s">
        <v>3046</v>
      </c>
      <c r="F596" s="194"/>
    </row>
    <row r="597" spans="1:6" x14ac:dyDescent="0.2">
      <c r="A597" s="231"/>
      <c r="B597" s="229"/>
      <c r="C597" s="192">
        <v>25845</v>
      </c>
      <c r="D597" s="193" t="s">
        <v>3047</v>
      </c>
      <c r="E597" s="193" t="s">
        <v>3048</v>
      </c>
      <c r="F597" s="194"/>
    </row>
    <row r="598" spans="1:6" x14ac:dyDescent="0.2">
      <c r="A598" s="231"/>
      <c r="B598" s="227" t="s">
        <v>3049</v>
      </c>
      <c r="C598" s="189">
        <v>25258</v>
      </c>
      <c r="D598" s="190" t="s">
        <v>3050</v>
      </c>
      <c r="E598" s="190" t="s">
        <v>3051</v>
      </c>
      <c r="F598" s="191"/>
    </row>
    <row r="599" spans="1:6" x14ac:dyDescent="0.2">
      <c r="A599" s="231"/>
      <c r="B599" s="228"/>
      <c r="C599" s="192">
        <v>25394</v>
      </c>
      <c r="D599" s="193" t="s">
        <v>3052</v>
      </c>
      <c r="E599" s="193" t="s">
        <v>3053</v>
      </c>
      <c r="F599" s="194"/>
    </row>
    <row r="600" spans="1:6" x14ac:dyDescent="0.2">
      <c r="A600" s="231"/>
      <c r="B600" s="228"/>
      <c r="C600" s="192">
        <v>25513</v>
      </c>
      <c r="D600" s="193" t="s">
        <v>3054</v>
      </c>
      <c r="E600" s="193" t="s">
        <v>3055</v>
      </c>
      <c r="F600" s="194"/>
    </row>
    <row r="601" spans="1:6" x14ac:dyDescent="0.2">
      <c r="A601" s="231"/>
      <c r="B601" s="228"/>
      <c r="C601" s="192">
        <v>25518</v>
      </c>
      <c r="D601" s="193" t="s">
        <v>3056</v>
      </c>
      <c r="E601" s="193" t="s">
        <v>3057</v>
      </c>
      <c r="F601" s="194"/>
    </row>
    <row r="602" spans="1:6" x14ac:dyDescent="0.2">
      <c r="A602" s="231"/>
      <c r="B602" s="228"/>
      <c r="C602" s="192">
        <v>25653</v>
      </c>
      <c r="D602" s="193" t="s">
        <v>3058</v>
      </c>
      <c r="E602" s="193" t="s">
        <v>3059</v>
      </c>
      <c r="F602" s="194"/>
    </row>
    <row r="603" spans="1:6" x14ac:dyDescent="0.2">
      <c r="A603" s="231"/>
      <c r="B603" s="228"/>
      <c r="C603" s="192">
        <v>25823</v>
      </c>
      <c r="D603" s="193" t="s">
        <v>3060</v>
      </c>
      <c r="E603" s="193" t="s">
        <v>3061</v>
      </c>
      <c r="F603" s="194"/>
    </row>
    <row r="604" spans="1:6" x14ac:dyDescent="0.2">
      <c r="A604" s="231"/>
      <c r="B604" s="228"/>
      <c r="C604" s="192">
        <v>25871</v>
      </c>
      <c r="D604" s="193" t="s">
        <v>3062</v>
      </c>
      <c r="E604" s="193" t="s">
        <v>3063</v>
      </c>
      <c r="F604" s="194"/>
    </row>
    <row r="605" spans="1:6" x14ac:dyDescent="0.2">
      <c r="A605" s="231"/>
      <c r="B605" s="229"/>
      <c r="C605" s="192">
        <v>25885</v>
      </c>
      <c r="D605" s="193" t="s">
        <v>3064</v>
      </c>
      <c r="E605" s="193" t="s">
        <v>3065</v>
      </c>
      <c r="F605" s="194"/>
    </row>
    <row r="606" spans="1:6" x14ac:dyDescent="0.2">
      <c r="A606" s="231"/>
      <c r="B606" s="227" t="s">
        <v>3066</v>
      </c>
      <c r="C606" s="189">
        <v>25126</v>
      </c>
      <c r="D606" s="190" t="s">
        <v>3067</v>
      </c>
      <c r="E606" s="190" t="s">
        <v>3068</v>
      </c>
      <c r="F606" s="191"/>
    </row>
    <row r="607" spans="1:6" x14ac:dyDescent="0.2">
      <c r="A607" s="231"/>
      <c r="B607" s="228"/>
      <c r="C607" s="192">
        <v>25175</v>
      </c>
      <c r="D607" s="193" t="s">
        <v>3069</v>
      </c>
      <c r="E607" s="193" t="s">
        <v>3070</v>
      </c>
      <c r="F607" s="194"/>
    </row>
    <row r="608" spans="1:6" x14ac:dyDescent="0.2">
      <c r="A608" s="231"/>
      <c r="B608" s="228"/>
      <c r="C608" s="192">
        <v>25200</v>
      </c>
      <c r="D608" s="193" t="s">
        <v>3071</v>
      </c>
      <c r="E608" s="193" t="s">
        <v>3072</v>
      </c>
      <c r="F608" s="194"/>
    </row>
    <row r="609" spans="1:6" x14ac:dyDescent="0.2">
      <c r="A609" s="231"/>
      <c r="B609" s="228"/>
      <c r="C609" s="192">
        <v>25295</v>
      </c>
      <c r="D609" s="193" t="s">
        <v>3073</v>
      </c>
      <c r="E609" s="193" t="s">
        <v>3074</v>
      </c>
      <c r="F609" s="194"/>
    </row>
    <row r="610" spans="1:6" x14ac:dyDescent="0.2">
      <c r="A610" s="231"/>
      <c r="B610" s="228"/>
      <c r="C610" s="192">
        <v>25486</v>
      </c>
      <c r="D610" s="193" t="s">
        <v>3075</v>
      </c>
      <c r="E610" s="193" t="s">
        <v>3076</v>
      </c>
      <c r="F610" s="194"/>
    </row>
    <row r="611" spans="1:6" x14ac:dyDescent="0.2">
      <c r="A611" s="231"/>
      <c r="B611" s="228"/>
      <c r="C611" s="192">
        <v>25758</v>
      </c>
      <c r="D611" s="193" t="s">
        <v>3077</v>
      </c>
      <c r="E611" s="193" t="s">
        <v>3078</v>
      </c>
      <c r="F611" s="194"/>
    </row>
    <row r="612" spans="1:6" x14ac:dyDescent="0.2">
      <c r="A612" s="231"/>
      <c r="B612" s="228"/>
      <c r="C612" s="192">
        <v>25785</v>
      </c>
      <c r="D612" s="193" t="s">
        <v>3079</v>
      </c>
      <c r="E612" s="193" t="s">
        <v>3080</v>
      </c>
      <c r="F612" s="194"/>
    </row>
    <row r="613" spans="1:6" x14ac:dyDescent="0.2">
      <c r="A613" s="231"/>
      <c r="B613" s="228"/>
      <c r="C613" s="192">
        <v>25817</v>
      </c>
      <c r="D613" s="193" t="s">
        <v>3081</v>
      </c>
      <c r="E613" s="193" t="s">
        <v>3082</v>
      </c>
      <c r="F613" s="194"/>
    </row>
    <row r="614" spans="1:6" x14ac:dyDescent="0.2">
      <c r="A614" s="231"/>
      <c r="B614" s="229"/>
      <c r="C614" s="192">
        <v>25899</v>
      </c>
      <c r="D614" s="193" t="s">
        <v>3083</v>
      </c>
      <c r="E614" s="193" t="s">
        <v>3084</v>
      </c>
      <c r="F614" s="194"/>
    </row>
    <row r="615" spans="1:6" x14ac:dyDescent="0.2">
      <c r="A615" s="231"/>
      <c r="B615" s="227" t="s">
        <v>3085</v>
      </c>
      <c r="C615" s="189">
        <v>25099</v>
      </c>
      <c r="D615" s="190" t="s">
        <v>3086</v>
      </c>
      <c r="E615" s="190" t="s">
        <v>3087</v>
      </c>
      <c r="F615" s="191"/>
    </row>
    <row r="616" spans="1:6" x14ac:dyDescent="0.2">
      <c r="A616" s="231"/>
      <c r="B616" s="228"/>
      <c r="C616" s="192">
        <v>25214</v>
      </c>
      <c r="D616" s="193" t="s">
        <v>3088</v>
      </c>
      <c r="E616" s="193" t="s">
        <v>3089</v>
      </c>
      <c r="F616" s="194"/>
    </row>
    <row r="617" spans="1:6" x14ac:dyDescent="0.2">
      <c r="A617" s="231"/>
      <c r="B617" s="228"/>
      <c r="C617" s="192">
        <v>25260</v>
      </c>
      <c r="D617" s="193" t="s">
        <v>3090</v>
      </c>
      <c r="E617" s="193" t="s">
        <v>3091</v>
      </c>
      <c r="F617" s="194"/>
    </row>
    <row r="618" spans="1:6" x14ac:dyDescent="0.2">
      <c r="A618" s="231"/>
      <c r="B618" s="228"/>
      <c r="C618" s="192">
        <v>25269</v>
      </c>
      <c r="D618" s="193" t="s">
        <v>3092</v>
      </c>
      <c r="E618" s="193" t="s">
        <v>3093</v>
      </c>
      <c r="F618" s="194"/>
    </row>
    <row r="619" spans="1:6" x14ac:dyDescent="0.2">
      <c r="A619" s="231"/>
      <c r="B619" s="228"/>
      <c r="C619" s="192">
        <v>25286</v>
      </c>
      <c r="D619" s="193" t="s">
        <v>3094</v>
      </c>
      <c r="E619" s="193" t="s">
        <v>3095</v>
      </c>
      <c r="F619" s="194"/>
    </row>
    <row r="620" spans="1:6" x14ac:dyDescent="0.2">
      <c r="A620" s="231"/>
      <c r="B620" s="228"/>
      <c r="C620" s="192">
        <v>25430</v>
      </c>
      <c r="D620" s="193" t="s">
        <v>3096</v>
      </c>
      <c r="E620" s="193" t="s">
        <v>3097</v>
      </c>
      <c r="F620" s="194"/>
    </row>
    <row r="621" spans="1:6" x14ac:dyDescent="0.2">
      <c r="A621" s="231"/>
      <c r="B621" s="228"/>
      <c r="C621" s="192">
        <v>25473</v>
      </c>
      <c r="D621" s="193" t="s">
        <v>3098</v>
      </c>
      <c r="E621" s="193" t="s">
        <v>3099</v>
      </c>
      <c r="F621" s="194"/>
    </row>
    <row r="622" spans="1:6" x14ac:dyDescent="0.2">
      <c r="A622" s="231"/>
      <c r="B622" s="228"/>
      <c r="C622" s="192">
        <v>25769</v>
      </c>
      <c r="D622" s="193" t="s">
        <v>3100</v>
      </c>
      <c r="E622" s="193" t="s">
        <v>3101</v>
      </c>
      <c r="F622" s="194"/>
    </row>
    <row r="623" spans="1:6" x14ac:dyDescent="0.2">
      <c r="A623" s="231"/>
      <c r="B623" s="228"/>
      <c r="C623" s="192">
        <v>25799</v>
      </c>
      <c r="D623" s="193" t="s">
        <v>3102</v>
      </c>
      <c r="E623" s="193" t="s">
        <v>3103</v>
      </c>
      <c r="F623" s="194"/>
    </row>
    <row r="624" spans="1:6" x14ac:dyDescent="0.2">
      <c r="A624" s="231"/>
      <c r="B624" s="229"/>
      <c r="C624" s="192">
        <v>25898</v>
      </c>
      <c r="D624" s="193" t="s">
        <v>3104</v>
      </c>
      <c r="E624" s="193" t="s">
        <v>3105</v>
      </c>
      <c r="F624" s="194"/>
    </row>
    <row r="625" spans="1:6" x14ac:dyDescent="0.2">
      <c r="A625" s="231"/>
      <c r="B625" s="227" t="s">
        <v>3106</v>
      </c>
      <c r="C625" s="189">
        <v>25740</v>
      </c>
      <c r="D625" s="190" t="s">
        <v>3107</v>
      </c>
      <c r="E625" s="190" t="s">
        <v>3108</v>
      </c>
      <c r="F625" s="191"/>
    </row>
    <row r="626" spans="1:6" x14ac:dyDescent="0.2">
      <c r="A626" s="231"/>
      <c r="B626" s="229"/>
      <c r="C626" s="192">
        <v>25754</v>
      </c>
      <c r="D626" s="193" t="s">
        <v>3106</v>
      </c>
      <c r="E626" s="193" t="s">
        <v>3109</v>
      </c>
      <c r="F626" s="194"/>
    </row>
    <row r="627" spans="1:6" x14ac:dyDescent="0.2">
      <c r="A627" s="231"/>
      <c r="B627" s="227" t="s">
        <v>3110</v>
      </c>
      <c r="C627" s="189">
        <v>25053</v>
      </c>
      <c r="D627" s="190" t="s">
        <v>3111</v>
      </c>
      <c r="E627" s="190" t="s">
        <v>3112</v>
      </c>
      <c r="F627" s="191"/>
    </row>
    <row r="628" spans="1:6" x14ac:dyDescent="0.2">
      <c r="A628" s="231"/>
      <c r="B628" s="228"/>
      <c r="C628" s="192">
        <v>25120</v>
      </c>
      <c r="D628" s="193" t="s">
        <v>3113</v>
      </c>
      <c r="E628" s="193" t="s">
        <v>3114</v>
      </c>
      <c r="F628" s="194"/>
    </row>
    <row r="629" spans="1:6" x14ac:dyDescent="0.2">
      <c r="A629" s="231"/>
      <c r="B629" s="228"/>
      <c r="C629" s="192">
        <v>25290</v>
      </c>
      <c r="D629" s="193" t="s">
        <v>3115</v>
      </c>
      <c r="E629" s="193" t="s">
        <v>3116</v>
      </c>
      <c r="F629" s="194"/>
    </row>
    <row r="630" spans="1:6" x14ac:dyDescent="0.2">
      <c r="A630" s="231"/>
      <c r="B630" s="228"/>
      <c r="C630" s="192">
        <v>25312</v>
      </c>
      <c r="D630" s="193" t="s">
        <v>2015</v>
      </c>
      <c r="E630" s="193" t="s">
        <v>2016</v>
      </c>
      <c r="F630" s="194"/>
    </row>
    <row r="631" spans="1:6" x14ac:dyDescent="0.2">
      <c r="A631" s="231"/>
      <c r="B631" s="228"/>
      <c r="C631" s="192">
        <v>25524</v>
      </c>
      <c r="D631" s="193" t="s">
        <v>3117</v>
      </c>
      <c r="E631" s="193" t="s">
        <v>3118</v>
      </c>
      <c r="F631" s="194"/>
    </row>
    <row r="632" spans="1:6" x14ac:dyDescent="0.2">
      <c r="A632" s="231"/>
      <c r="B632" s="228"/>
      <c r="C632" s="192">
        <v>25535</v>
      </c>
      <c r="D632" s="193" t="s">
        <v>3119</v>
      </c>
      <c r="E632" s="193" t="s">
        <v>3120</v>
      </c>
      <c r="F632" s="194"/>
    </row>
    <row r="633" spans="1:6" x14ac:dyDescent="0.2">
      <c r="A633" s="231"/>
      <c r="B633" s="228"/>
      <c r="C633" s="192">
        <v>25649</v>
      </c>
      <c r="D633" s="193" t="s">
        <v>3121</v>
      </c>
      <c r="E633" s="193" t="s">
        <v>3122</v>
      </c>
      <c r="F633" s="194"/>
    </row>
    <row r="634" spans="1:6" x14ac:dyDescent="0.2">
      <c r="A634" s="231"/>
      <c r="B634" s="228"/>
      <c r="C634" s="192">
        <v>25743</v>
      </c>
      <c r="D634" s="193" t="s">
        <v>3123</v>
      </c>
      <c r="E634" s="193" t="s">
        <v>3124</v>
      </c>
      <c r="F634" s="194"/>
    </row>
    <row r="635" spans="1:6" x14ac:dyDescent="0.2">
      <c r="A635" s="231"/>
      <c r="B635" s="228"/>
      <c r="C635" s="192">
        <v>25805</v>
      </c>
      <c r="D635" s="193" t="s">
        <v>3125</v>
      </c>
      <c r="E635" s="193" t="s">
        <v>3126</v>
      </c>
      <c r="F635" s="194"/>
    </row>
    <row r="636" spans="1:6" x14ac:dyDescent="0.2">
      <c r="A636" s="231"/>
      <c r="B636" s="229"/>
      <c r="C636" s="192">
        <v>25506</v>
      </c>
      <c r="D636" s="193" t="s">
        <v>2096</v>
      </c>
      <c r="E636" s="193" t="s">
        <v>2097</v>
      </c>
      <c r="F636" s="194"/>
    </row>
    <row r="637" spans="1:6" x14ac:dyDescent="0.2">
      <c r="A637" s="231"/>
      <c r="B637" s="227" t="s">
        <v>3127</v>
      </c>
      <c r="C637" s="189">
        <v>25035</v>
      </c>
      <c r="D637" s="190" t="s">
        <v>3128</v>
      </c>
      <c r="E637" s="190" t="s">
        <v>3129</v>
      </c>
      <c r="F637" s="191"/>
    </row>
    <row r="638" spans="1:6" x14ac:dyDescent="0.2">
      <c r="A638" s="231"/>
      <c r="B638" s="228"/>
      <c r="C638" s="192">
        <v>25040</v>
      </c>
      <c r="D638" s="193" t="s">
        <v>3130</v>
      </c>
      <c r="E638" s="193" t="s">
        <v>3131</v>
      </c>
      <c r="F638" s="194"/>
    </row>
    <row r="639" spans="1:6" x14ac:dyDescent="0.2">
      <c r="A639" s="231"/>
      <c r="B639" s="228"/>
      <c r="C639" s="192">
        <v>25599</v>
      </c>
      <c r="D639" s="193" t="s">
        <v>3132</v>
      </c>
      <c r="E639" s="193" t="s">
        <v>3133</v>
      </c>
      <c r="F639" s="194"/>
    </row>
    <row r="640" spans="1:6" x14ac:dyDescent="0.2">
      <c r="A640" s="231"/>
      <c r="B640" s="228"/>
      <c r="C640" s="192">
        <v>25123</v>
      </c>
      <c r="D640" s="193" t="s">
        <v>3134</v>
      </c>
      <c r="E640" s="193" t="s">
        <v>3135</v>
      </c>
      <c r="F640" s="194"/>
    </row>
    <row r="641" spans="1:6" x14ac:dyDescent="0.2">
      <c r="A641" s="231"/>
      <c r="B641" s="228"/>
      <c r="C641" s="192">
        <v>25245</v>
      </c>
      <c r="D641" s="193" t="s">
        <v>3136</v>
      </c>
      <c r="E641" s="193" t="s">
        <v>3137</v>
      </c>
      <c r="F641" s="194"/>
    </row>
    <row r="642" spans="1:6" x14ac:dyDescent="0.2">
      <c r="A642" s="231"/>
      <c r="B642" s="228"/>
      <c r="C642" s="192">
        <v>25386</v>
      </c>
      <c r="D642" s="193" t="s">
        <v>3138</v>
      </c>
      <c r="E642" s="193" t="s">
        <v>3139</v>
      </c>
      <c r="F642" s="194"/>
    </row>
    <row r="643" spans="1:6" x14ac:dyDescent="0.2">
      <c r="A643" s="231"/>
      <c r="B643" s="228"/>
      <c r="C643" s="192">
        <v>25596</v>
      </c>
      <c r="D643" s="193" t="s">
        <v>3140</v>
      </c>
      <c r="E643" s="193" t="s">
        <v>3141</v>
      </c>
      <c r="F643" s="194"/>
    </row>
    <row r="644" spans="1:6" x14ac:dyDescent="0.2">
      <c r="A644" s="231"/>
      <c r="B644" s="228"/>
      <c r="C644" s="192">
        <v>25645</v>
      </c>
      <c r="D644" s="193" t="s">
        <v>3142</v>
      </c>
      <c r="E644" s="193" t="s">
        <v>3143</v>
      </c>
      <c r="F644" s="194"/>
    </row>
    <row r="645" spans="1:6" x14ac:dyDescent="0.2">
      <c r="A645" s="231"/>
      <c r="B645" s="228"/>
      <c r="C645" s="192">
        <v>25797</v>
      </c>
      <c r="D645" s="193" t="s">
        <v>3144</v>
      </c>
      <c r="E645" s="193" t="s">
        <v>3145</v>
      </c>
      <c r="F645" s="194"/>
    </row>
    <row r="646" spans="1:6" x14ac:dyDescent="0.2">
      <c r="A646" s="231"/>
      <c r="B646" s="229"/>
      <c r="C646" s="192">
        <v>25878</v>
      </c>
      <c r="D646" s="193" t="s">
        <v>3146</v>
      </c>
      <c r="E646" s="193" t="s">
        <v>3147</v>
      </c>
      <c r="F646" s="194"/>
    </row>
    <row r="647" spans="1:6" x14ac:dyDescent="0.2">
      <c r="A647" s="231"/>
      <c r="B647" s="227" t="s">
        <v>3148</v>
      </c>
      <c r="C647" s="189">
        <v>25154</v>
      </c>
      <c r="D647" s="190" t="s">
        <v>3149</v>
      </c>
      <c r="E647" s="190" t="s">
        <v>3150</v>
      </c>
      <c r="F647" s="191"/>
    </row>
    <row r="648" spans="1:6" x14ac:dyDescent="0.2">
      <c r="A648" s="231"/>
      <c r="B648" s="228"/>
      <c r="C648" s="192">
        <v>25224</v>
      </c>
      <c r="D648" s="193" t="s">
        <v>3151</v>
      </c>
      <c r="E648" s="193" t="s">
        <v>3152</v>
      </c>
      <c r="F648" s="194"/>
    </row>
    <row r="649" spans="1:6" x14ac:dyDescent="0.2">
      <c r="A649" s="231"/>
      <c r="B649" s="228"/>
      <c r="C649" s="192">
        <v>25288</v>
      </c>
      <c r="D649" s="193" t="s">
        <v>3153</v>
      </c>
      <c r="E649" s="193" t="s">
        <v>3154</v>
      </c>
      <c r="F649" s="194"/>
    </row>
    <row r="650" spans="1:6" x14ac:dyDescent="0.2">
      <c r="A650" s="231"/>
      <c r="B650" s="228"/>
      <c r="C650" s="192">
        <v>25317</v>
      </c>
      <c r="D650" s="193" t="s">
        <v>3155</v>
      </c>
      <c r="E650" s="193" t="s">
        <v>3156</v>
      </c>
      <c r="F650" s="194"/>
    </row>
    <row r="651" spans="1:6" x14ac:dyDescent="0.2">
      <c r="A651" s="231"/>
      <c r="B651" s="228"/>
      <c r="C651" s="192">
        <v>25407</v>
      </c>
      <c r="D651" s="193" t="s">
        <v>3157</v>
      </c>
      <c r="E651" s="193" t="s">
        <v>3158</v>
      </c>
      <c r="F651" s="194"/>
    </row>
    <row r="652" spans="1:6" x14ac:dyDescent="0.2">
      <c r="A652" s="231"/>
      <c r="B652" s="228"/>
      <c r="C652" s="192">
        <v>25745</v>
      </c>
      <c r="D652" s="193" t="s">
        <v>3159</v>
      </c>
      <c r="E652" s="193" t="s">
        <v>3160</v>
      </c>
      <c r="F652" s="194"/>
    </row>
    <row r="653" spans="1:6" x14ac:dyDescent="0.2">
      <c r="A653" s="231"/>
      <c r="B653" s="228"/>
      <c r="C653" s="192">
        <v>25779</v>
      </c>
      <c r="D653" s="193" t="s">
        <v>3161</v>
      </c>
      <c r="E653" s="193" t="s">
        <v>3162</v>
      </c>
      <c r="F653" s="194"/>
    </row>
    <row r="654" spans="1:6" x14ac:dyDescent="0.2">
      <c r="A654" s="231"/>
      <c r="B654" s="228"/>
      <c r="C654" s="192">
        <v>25781</v>
      </c>
      <c r="D654" s="193" t="s">
        <v>3163</v>
      </c>
      <c r="E654" s="193" t="s">
        <v>3164</v>
      </c>
      <c r="F654" s="194"/>
    </row>
    <row r="655" spans="1:6" x14ac:dyDescent="0.2">
      <c r="A655" s="231"/>
      <c r="B655" s="228"/>
      <c r="C655" s="192">
        <v>25793</v>
      </c>
      <c r="D655" s="193" t="s">
        <v>3165</v>
      </c>
      <c r="E655" s="193" t="s">
        <v>3166</v>
      </c>
      <c r="F655" s="194"/>
    </row>
    <row r="656" spans="1:6" x14ac:dyDescent="0.2">
      <c r="A656" s="232"/>
      <c r="B656" s="229"/>
      <c r="C656" s="192">
        <v>25843</v>
      </c>
      <c r="D656" s="193" t="s">
        <v>3148</v>
      </c>
      <c r="E656" s="193" t="s">
        <v>3167</v>
      </c>
      <c r="F656" s="194"/>
    </row>
    <row r="657" spans="1:6" x14ac:dyDescent="0.2">
      <c r="A657" s="195" t="s">
        <v>3168</v>
      </c>
      <c r="B657" s="196"/>
      <c r="C657" s="197"/>
      <c r="D657" s="198"/>
      <c r="E657" s="198" t="s">
        <v>145</v>
      </c>
      <c r="F657" s="199">
        <v>116</v>
      </c>
    </row>
    <row r="658" spans="1:6" x14ac:dyDescent="0.2">
      <c r="A658" s="224" t="s">
        <v>3169</v>
      </c>
      <c r="B658" s="227" t="s">
        <v>3169</v>
      </c>
      <c r="C658" s="189">
        <v>94343</v>
      </c>
      <c r="D658" s="190" t="s">
        <v>3170</v>
      </c>
      <c r="E658" s="190" t="s">
        <v>3171</v>
      </c>
      <c r="F658" s="191"/>
    </row>
    <row r="659" spans="1:6" x14ac:dyDescent="0.2">
      <c r="A659" s="225"/>
      <c r="B659" s="228"/>
      <c r="C659" s="192">
        <v>94886</v>
      </c>
      <c r="D659" s="193" t="s">
        <v>3172</v>
      </c>
      <c r="E659" s="193" t="s">
        <v>3173</v>
      </c>
      <c r="F659" s="194"/>
    </row>
    <row r="660" spans="1:6" x14ac:dyDescent="0.2">
      <c r="A660" s="225"/>
      <c r="B660" s="228"/>
      <c r="C660" s="192">
        <v>94001</v>
      </c>
      <c r="D660" s="193" t="s">
        <v>3174</v>
      </c>
      <c r="E660" s="193" t="s">
        <v>3175</v>
      </c>
      <c r="F660" s="194"/>
    </row>
    <row r="661" spans="1:6" x14ac:dyDescent="0.2">
      <c r="A661" s="225"/>
      <c r="B661" s="228"/>
      <c r="C661" s="192">
        <v>94885</v>
      </c>
      <c r="D661" s="193" t="s">
        <v>3176</v>
      </c>
      <c r="E661" s="193" t="s">
        <v>3177</v>
      </c>
      <c r="F661" s="194"/>
    </row>
    <row r="662" spans="1:6" x14ac:dyDescent="0.2">
      <c r="A662" s="225"/>
      <c r="B662" s="228"/>
      <c r="C662" s="192">
        <v>94663</v>
      </c>
      <c r="D662" s="193" t="s">
        <v>3178</v>
      </c>
      <c r="E662" s="193" t="s">
        <v>3179</v>
      </c>
      <c r="F662" s="194"/>
    </row>
    <row r="663" spans="1:6" x14ac:dyDescent="0.2">
      <c r="A663" s="225"/>
      <c r="B663" s="228"/>
      <c r="C663" s="192">
        <v>94888</v>
      </c>
      <c r="D663" s="193" t="s">
        <v>3180</v>
      </c>
      <c r="E663" s="193" t="s">
        <v>3181</v>
      </c>
      <c r="F663" s="194"/>
    </row>
    <row r="664" spans="1:6" x14ac:dyDescent="0.2">
      <c r="A664" s="225"/>
      <c r="B664" s="228"/>
      <c r="C664" s="192">
        <v>94887</v>
      </c>
      <c r="D664" s="193" t="s">
        <v>3182</v>
      </c>
      <c r="E664" s="193" t="s">
        <v>3183</v>
      </c>
      <c r="F664" s="194"/>
    </row>
    <row r="665" spans="1:6" x14ac:dyDescent="0.2">
      <c r="A665" s="225"/>
      <c r="B665" s="228"/>
      <c r="C665" s="192">
        <v>94884</v>
      </c>
      <c r="D665" s="193" t="s">
        <v>2170</v>
      </c>
      <c r="E665" s="193" t="s">
        <v>2171</v>
      </c>
      <c r="F665" s="194"/>
    </row>
    <row r="666" spans="1:6" x14ac:dyDescent="0.2">
      <c r="A666" s="226"/>
      <c r="B666" s="229"/>
      <c r="C666" s="192">
        <v>94883</v>
      </c>
      <c r="D666" s="193" t="s">
        <v>3184</v>
      </c>
      <c r="E666" s="193" t="s">
        <v>3185</v>
      </c>
      <c r="F666" s="194"/>
    </row>
    <row r="667" spans="1:6" x14ac:dyDescent="0.2">
      <c r="A667" s="195" t="s">
        <v>3186</v>
      </c>
      <c r="B667" s="196"/>
      <c r="C667" s="197"/>
      <c r="D667" s="198"/>
      <c r="E667" s="198" t="s">
        <v>145</v>
      </c>
      <c r="F667" s="199">
        <v>9</v>
      </c>
    </row>
    <row r="668" spans="1:6" x14ac:dyDescent="0.2">
      <c r="A668" s="224" t="s">
        <v>3187</v>
      </c>
      <c r="B668" s="227" t="s">
        <v>3187</v>
      </c>
      <c r="C668" s="189">
        <v>95015</v>
      </c>
      <c r="D668" s="190" t="s">
        <v>2234</v>
      </c>
      <c r="E668" s="190" t="s">
        <v>2235</v>
      </c>
      <c r="F668" s="191"/>
    </row>
    <row r="669" spans="1:6" x14ac:dyDescent="0.2">
      <c r="A669" s="225" t="s">
        <v>3187</v>
      </c>
      <c r="B669" s="228"/>
      <c r="C669" s="192">
        <v>95025</v>
      </c>
      <c r="D669" s="193" t="s">
        <v>3188</v>
      </c>
      <c r="E669" s="193" t="s">
        <v>3189</v>
      </c>
      <c r="F669" s="194"/>
    </row>
    <row r="670" spans="1:6" x14ac:dyDescent="0.2">
      <c r="A670" s="225" t="s">
        <v>3187</v>
      </c>
      <c r="B670" s="228"/>
      <c r="C670" s="192">
        <v>95200</v>
      </c>
      <c r="D670" s="193" t="s">
        <v>2373</v>
      </c>
      <c r="E670" s="193" t="s">
        <v>2374</v>
      </c>
      <c r="F670" s="194"/>
    </row>
    <row r="671" spans="1:6" x14ac:dyDescent="0.2">
      <c r="A671" s="225" t="s">
        <v>3187</v>
      </c>
      <c r="B671" s="229"/>
      <c r="C671" s="192">
        <v>95001</v>
      </c>
      <c r="D671" s="193" t="s">
        <v>3190</v>
      </c>
      <c r="E671" s="193" t="s">
        <v>3191</v>
      </c>
      <c r="F671" s="194"/>
    </row>
    <row r="672" spans="1:6" x14ac:dyDescent="0.2">
      <c r="A672" s="195" t="s">
        <v>3192</v>
      </c>
      <c r="B672" s="196"/>
      <c r="C672" s="197"/>
      <c r="D672" s="198"/>
      <c r="E672" s="198" t="s">
        <v>145</v>
      </c>
      <c r="F672" s="199">
        <v>4</v>
      </c>
    </row>
    <row r="673" spans="1:6" x14ac:dyDescent="0.2">
      <c r="A673" s="224" t="s">
        <v>3193</v>
      </c>
      <c r="B673" s="227" t="s">
        <v>2313</v>
      </c>
      <c r="C673" s="189">
        <v>41013</v>
      </c>
      <c r="D673" s="190" t="s">
        <v>3194</v>
      </c>
      <c r="E673" s="190" t="s">
        <v>3195</v>
      </c>
      <c r="F673" s="191"/>
    </row>
    <row r="674" spans="1:6" x14ac:dyDescent="0.2">
      <c r="A674" s="225"/>
      <c r="B674" s="228"/>
      <c r="C674" s="192">
        <v>41026</v>
      </c>
      <c r="D674" s="193" t="s">
        <v>3196</v>
      </c>
      <c r="E674" s="193" t="s">
        <v>3197</v>
      </c>
      <c r="F674" s="194"/>
    </row>
    <row r="675" spans="1:6" x14ac:dyDescent="0.2">
      <c r="A675" s="225"/>
      <c r="B675" s="228"/>
      <c r="C675" s="192">
        <v>41298</v>
      </c>
      <c r="D675" s="193" t="s">
        <v>3198</v>
      </c>
      <c r="E675" s="193" t="s">
        <v>3199</v>
      </c>
      <c r="F675" s="194"/>
    </row>
    <row r="676" spans="1:6" x14ac:dyDescent="0.2">
      <c r="A676" s="225"/>
      <c r="B676" s="228"/>
      <c r="C676" s="192">
        <v>41306</v>
      </c>
      <c r="D676" s="193" t="s">
        <v>3200</v>
      </c>
      <c r="E676" s="193" t="s">
        <v>3201</v>
      </c>
      <c r="F676" s="194"/>
    </row>
    <row r="677" spans="1:6" x14ac:dyDescent="0.2">
      <c r="A677" s="225"/>
      <c r="B677" s="228"/>
      <c r="C677" s="192">
        <v>41319</v>
      </c>
      <c r="D677" s="193" t="s">
        <v>1948</v>
      </c>
      <c r="E677" s="193" t="s">
        <v>1949</v>
      </c>
      <c r="F677" s="194"/>
    </row>
    <row r="678" spans="1:6" x14ac:dyDescent="0.2">
      <c r="A678" s="225"/>
      <c r="B678" s="228"/>
      <c r="C678" s="192">
        <v>41548</v>
      </c>
      <c r="D678" s="193" t="s">
        <v>3202</v>
      </c>
      <c r="E678" s="193" t="s">
        <v>3203</v>
      </c>
      <c r="F678" s="194"/>
    </row>
    <row r="679" spans="1:6" x14ac:dyDescent="0.2">
      <c r="A679" s="225"/>
      <c r="B679" s="228"/>
      <c r="C679" s="192">
        <v>41770</v>
      </c>
      <c r="D679" s="193" t="s">
        <v>3204</v>
      </c>
      <c r="E679" s="193" t="s">
        <v>3205</v>
      </c>
      <c r="F679" s="194"/>
    </row>
    <row r="680" spans="1:6" x14ac:dyDescent="0.2">
      <c r="A680" s="225"/>
      <c r="B680" s="229"/>
      <c r="C680" s="192">
        <v>41791</v>
      </c>
      <c r="D680" s="193" t="s">
        <v>3206</v>
      </c>
      <c r="E680" s="193" t="s">
        <v>3207</v>
      </c>
      <c r="F680" s="194"/>
    </row>
    <row r="681" spans="1:6" x14ac:dyDescent="0.2">
      <c r="A681" s="225"/>
      <c r="B681" s="227" t="s">
        <v>1931</v>
      </c>
      <c r="C681" s="189">
        <v>41016</v>
      </c>
      <c r="D681" s="190" t="s">
        <v>3208</v>
      </c>
      <c r="E681" s="190" t="s">
        <v>3209</v>
      </c>
      <c r="F681" s="191"/>
    </row>
    <row r="682" spans="1:6" x14ac:dyDescent="0.2">
      <c r="A682" s="225"/>
      <c r="B682" s="228"/>
      <c r="C682" s="192">
        <v>41020</v>
      </c>
      <c r="D682" s="193" t="s">
        <v>3210</v>
      </c>
      <c r="E682" s="193" t="s">
        <v>111</v>
      </c>
      <c r="F682" s="194"/>
    </row>
    <row r="683" spans="1:6" x14ac:dyDescent="0.2">
      <c r="A683" s="225"/>
      <c r="B683" s="228"/>
      <c r="C683" s="192">
        <v>41078</v>
      </c>
      <c r="D683" s="193" t="s">
        <v>3211</v>
      </c>
      <c r="E683" s="193" t="s">
        <v>3212</v>
      </c>
      <c r="F683" s="194"/>
    </row>
    <row r="684" spans="1:6" x14ac:dyDescent="0.2">
      <c r="A684" s="225"/>
      <c r="B684" s="228"/>
      <c r="C684" s="192">
        <v>41132</v>
      </c>
      <c r="D684" s="193" t="s">
        <v>3213</v>
      </c>
      <c r="E684" s="193" t="s">
        <v>3214</v>
      </c>
      <c r="F684" s="194"/>
    </row>
    <row r="685" spans="1:6" x14ac:dyDescent="0.2">
      <c r="A685" s="225"/>
      <c r="B685" s="228"/>
      <c r="C685" s="192">
        <v>41206</v>
      </c>
      <c r="D685" s="193" t="s">
        <v>3215</v>
      </c>
      <c r="E685" s="193" t="s">
        <v>3216</v>
      </c>
      <c r="F685" s="194"/>
    </row>
    <row r="686" spans="1:6" x14ac:dyDescent="0.2">
      <c r="A686" s="225"/>
      <c r="B686" s="228"/>
      <c r="C686" s="192">
        <v>41349</v>
      </c>
      <c r="D686" s="193" t="s">
        <v>3217</v>
      </c>
      <c r="E686" s="193" t="s">
        <v>3218</v>
      </c>
      <c r="F686" s="194"/>
    </row>
    <row r="687" spans="1:6" x14ac:dyDescent="0.2">
      <c r="A687" s="225"/>
      <c r="B687" s="228"/>
      <c r="C687" s="192">
        <v>41357</v>
      </c>
      <c r="D687" s="193" t="s">
        <v>3219</v>
      </c>
      <c r="E687" s="193" t="s">
        <v>3220</v>
      </c>
      <c r="F687" s="194"/>
    </row>
    <row r="688" spans="1:6" x14ac:dyDescent="0.2">
      <c r="A688" s="225"/>
      <c r="B688" s="228"/>
      <c r="C688" s="192">
        <v>41001</v>
      </c>
      <c r="D688" s="193" t="s">
        <v>3221</v>
      </c>
      <c r="E688" s="193" t="s">
        <v>3222</v>
      </c>
      <c r="F688" s="194"/>
    </row>
    <row r="689" spans="1:6" x14ac:dyDescent="0.2">
      <c r="A689" s="225"/>
      <c r="B689" s="228"/>
      <c r="C689" s="192">
        <v>41524</v>
      </c>
      <c r="D689" s="193" t="s">
        <v>3223</v>
      </c>
      <c r="E689" s="193" t="s">
        <v>3224</v>
      </c>
      <c r="F689" s="194"/>
    </row>
    <row r="690" spans="1:6" x14ac:dyDescent="0.2">
      <c r="A690" s="225"/>
      <c r="B690" s="228"/>
      <c r="C690" s="192">
        <v>41615</v>
      </c>
      <c r="D690" s="193" t="s">
        <v>3225</v>
      </c>
      <c r="E690" s="193" t="s">
        <v>3226</v>
      </c>
      <c r="F690" s="194"/>
    </row>
    <row r="691" spans="1:6" x14ac:dyDescent="0.2">
      <c r="A691" s="225"/>
      <c r="B691" s="228"/>
      <c r="C691" s="192">
        <v>41676</v>
      </c>
      <c r="D691" s="193" t="s">
        <v>2412</v>
      </c>
      <c r="E691" s="193" t="s">
        <v>2413</v>
      </c>
      <c r="F691" s="194"/>
    </row>
    <row r="692" spans="1:6" x14ac:dyDescent="0.2">
      <c r="A692" s="225"/>
      <c r="B692" s="228"/>
      <c r="C692" s="192">
        <v>41799</v>
      </c>
      <c r="D692" s="193" t="s">
        <v>3227</v>
      </c>
      <c r="E692" s="193" t="s">
        <v>3228</v>
      </c>
      <c r="F692" s="194"/>
    </row>
    <row r="693" spans="1:6" x14ac:dyDescent="0.2">
      <c r="A693" s="225"/>
      <c r="B693" s="228"/>
      <c r="C693" s="192">
        <v>41801</v>
      </c>
      <c r="D693" s="193" t="s">
        <v>3229</v>
      </c>
      <c r="E693" s="193" t="s">
        <v>3230</v>
      </c>
      <c r="F693" s="194"/>
    </row>
    <row r="694" spans="1:6" x14ac:dyDescent="0.2">
      <c r="A694" s="225"/>
      <c r="B694" s="228"/>
      <c r="C694" s="192">
        <v>41872</v>
      </c>
      <c r="D694" s="193" t="s">
        <v>3231</v>
      </c>
      <c r="E694" s="193" t="s">
        <v>3232</v>
      </c>
      <c r="F694" s="194"/>
    </row>
    <row r="695" spans="1:6" x14ac:dyDescent="0.2">
      <c r="A695" s="225"/>
      <c r="B695" s="229"/>
      <c r="C695" s="192">
        <v>41885</v>
      </c>
      <c r="D695" s="193" t="s">
        <v>3233</v>
      </c>
      <c r="E695" s="193" t="s">
        <v>3234</v>
      </c>
      <c r="F695" s="194"/>
    </row>
    <row r="696" spans="1:6" x14ac:dyDescent="0.2">
      <c r="A696" s="225"/>
      <c r="B696" s="227" t="s">
        <v>1966</v>
      </c>
      <c r="C696" s="189">
        <v>41378</v>
      </c>
      <c r="D696" s="190" t="s">
        <v>3235</v>
      </c>
      <c r="E696" s="190" t="s">
        <v>3236</v>
      </c>
      <c r="F696" s="191"/>
    </row>
    <row r="697" spans="1:6" x14ac:dyDescent="0.2">
      <c r="A697" s="225"/>
      <c r="B697" s="228"/>
      <c r="C697" s="192">
        <v>41396</v>
      </c>
      <c r="D697" s="193" t="s">
        <v>3237</v>
      </c>
      <c r="E697" s="193" t="s">
        <v>3238</v>
      </c>
      <c r="F697" s="194"/>
    </row>
    <row r="698" spans="1:6" x14ac:dyDescent="0.2">
      <c r="A698" s="225"/>
      <c r="B698" s="228"/>
      <c r="C698" s="192">
        <v>41483</v>
      </c>
      <c r="D698" s="193" t="s">
        <v>3239</v>
      </c>
      <c r="E698" s="193" t="s">
        <v>3240</v>
      </c>
      <c r="F698" s="194"/>
    </row>
    <row r="699" spans="1:6" x14ac:dyDescent="0.2">
      <c r="A699" s="225"/>
      <c r="B699" s="228"/>
      <c r="C699" s="192">
        <v>41518</v>
      </c>
      <c r="D699" s="193" t="s">
        <v>3241</v>
      </c>
      <c r="E699" s="193" t="s">
        <v>3242</v>
      </c>
      <c r="F699" s="194"/>
    </row>
    <row r="700" spans="1:6" x14ac:dyDescent="0.2">
      <c r="A700" s="225"/>
      <c r="B700" s="229"/>
      <c r="C700" s="192">
        <v>41797</v>
      </c>
      <c r="D700" s="193" t="s">
        <v>3243</v>
      </c>
      <c r="E700" s="193" t="s">
        <v>3244</v>
      </c>
      <c r="F700" s="194"/>
    </row>
    <row r="701" spans="1:6" x14ac:dyDescent="0.2">
      <c r="A701" s="225"/>
      <c r="B701" s="227" t="s">
        <v>2174</v>
      </c>
      <c r="C701" s="189">
        <v>41006</v>
      </c>
      <c r="D701" s="190" t="s">
        <v>3245</v>
      </c>
      <c r="E701" s="190" t="s">
        <v>3246</v>
      </c>
      <c r="F701" s="191"/>
    </row>
    <row r="702" spans="1:6" x14ac:dyDescent="0.2">
      <c r="A702" s="225"/>
      <c r="B702" s="228"/>
      <c r="C702" s="192">
        <v>41244</v>
      </c>
      <c r="D702" s="193" t="s">
        <v>3247</v>
      </c>
      <c r="E702" s="193" t="s">
        <v>3248</v>
      </c>
      <c r="F702" s="194"/>
    </row>
    <row r="703" spans="1:6" x14ac:dyDescent="0.2">
      <c r="A703" s="225"/>
      <c r="B703" s="228"/>
      <c r="C703" s="192">
        <v>41359</v>
      </c>
      <c r="D703" s="193" t="s">
        <v>3249</v>
      </c>
      <c r="E703" s="193" t="s">
        <v>3250</v>
      </c>
      <c r="F703" s="194"/>
    </row>
    <row r="704" spans="1:6" x14ac:dyDescent="0.2">
      <c r="A704" s="225"/>
      <c r="B704" s="228"/>
      <c r="C704" s="192">
        <v>41503</v>
      </c>
      <c r="D704" s="193" t="s">
        <v>3251</v>
      </c>
      <c r="E704" s="193" t="s">
        <v>3252</v>
      </c>
      <c r="F704" s="194"/>
    </row>
    <row r="705" spans="1:6" x14ac:dyDescent="0.2">
      <c r="A705" s="225"/>
      <c r="B705" s="228"/>
      <c r="C705" s="192">
        <v>41530</v>
      </c>
      <c r="D705" s="193" t="s">
        <v>2596</v>
      </c>
      <c r="E705" s="193" t="s">
        <v>2597</v>
      </c>
      <c r="F705" s="194"/>
    </row>
    <row r="706" spans="1:6" x14ac:dyDescent="0.2">
      <c r="A706" s="225"/>
      <c r="B706" s="228"/>
      <c r="C706" s="192">
        <v>41551</v>
      </c>
      <c r="D706" s="193" t="s">
        <v>3253</v>
      </c>
      <c r="E706" s="193" t="s">
        <v>3254</v>
      </c>
      <c r="F706" s="194"/>
    </row>
    <row r="707" spans="1:6" x14ac:dyDescent="0.2">
      <c r="A707" s="225"/>
      <c r="B707" s="228"/>
      <c r="C707" s="192">
        <v>41660</v>
      </c>
      <c r="D707" s="193" t="s">
        <v>3255</v>
      </c>
      <c r="E707" s="193" t="s">
        <v>3256</v>
      </c>
      <c r="F707" s="194"/>
    </row>
    <row r="708" spans="1:6" x14ac:dyDescent="0.2">
      <c r="A708" s="225"/>
      <c r="B708" s="228"/>
      <c r="C708" s="192">
        <v>41668</v>
      </c>
      <c r="D708" s="193" t="s">
        <v>3257</v>
      </c>
      <c r="E708" s="193" t="s">
        <v>3258</v>
      </c>
      <c r="F708" s="194"/>
    </row>
    <row r="709" spans="1:6" x14ac:dyDescent="0.2">
      <c r="A709" s="226"/>
      <c r="B709" s="229"/>
      <c r="C709" s="192">
        <v>41807</v>
      </c>
      <c r="D709" s="193" t="s">
        <v>3259</v>
      </c>
      <c r="E709" s="193" t="s">
        <v>3260</v>
      </c>
      <c r="F709" s="194"/>
    </row>
    <row r="710" spans="1:6" x14ac:dyDescent="0.2">
      <c r="A710" s="195" t="s">
        <v>3261</v>
      </c>
      <c r="B710" s="196"/>
      <c r="C710" s="197"/>
      <c r="D710" s="198"/>
      <c r="E710" s="198" t="s">
        <v>145</v>
      </c>
      <c r="F710" s="199">
        <v>37</v>
      </c>
    </row>
    <row r="711" spans="1:6" x14ac:dyDescent="0.2">
      <c r="A711" s="224" t="s">
        <v>3262</v>
      </c>
      <c r="B711" s="227" t="s">
        <v>1931</v>
      </c>
      <c r="C711" s="189">
        <v>44035</v>
      </c>
      <c r="D711" s="190" t="s">
        <v>2618</v>
      </c>
      <c r="E711" s="190" t="s">
        <v>98</v>
      </c>
      <c r="F711" s="191"/>
    </row>
    <row r="712" spans="1:6" x14ac:dyDescent="0.2">
      <c r="A712" s="225"/>
      <c r="B712" s="228"/>
      <c r="C712" s="192">
        <v>44090</v>
      </c>
      <c r="D712" s="193" t="s">
        <v>3263</v>
      </c>
      <c r="E712" s="193" t="s">
        <v>841</v>
      </c>
      <c r="F712" s="194"/>
    </row>
    <row r="713" spans="1:6" x14ac:dyDescent="0.2">
      <c r="A713" s="225"/>
      <c r="B713" s="228"/>
      <c r="C713" s="192">
        <v>44430</v>
      </c>
      <c r="D713" s="193" t="s">
        <v>3264</v>
      </c>
      <c r="E713" s="193" t="s">
        <v>3265</v>
      </c>
      <c r="F713" s="194"/>
    </row>
    <row r="714" spans="1:6" x14ac:dyDescent="0.2">
      <c r="A714" s="225"/>
      <c r="B714" s="228"/>
      <c r="C714" s="192">
        <v>44560</v>
      </c>
      <c r="D714" s="193" t="s">
        <v>2787</v>
      </c>
      <c r="E714" s="193" t="s">
        <v>2788</v>
      </c>
      <c r="F714" s="194"/>
    </row>
    <row r="715" spans="1:6" x14ac:dyDescent="0.2">
      <c r="A715" s="225"/>
      <c r="B715" s="228"/>
      <c r="C715" s="192">
        <v>44001</v>
      </c>
      <c r="D715" s="193" t="s">
        <v>3266</v>
      </c>
      <c r="E715" s="193" t="s">
        <v>3267</v>
      </c>
      <c r="F715" s="194"/>
    </row>
    <row r="716" spans="1:6" x14ac:dyDescent="0.2">
      <c r="A716" s="225"/>
      <c r="B716" s="229"/>
      <c r="C716" s="192">
        <v>44847</v>
      </c>
      <c r="D716" s="193" t="s">
        <v>3268</v>
      </c>
      <c r="E716" s="193" t="s">
        <v>3269</v>
      </c>
      <c r="F716" s="194"/>
    </row>
    <row r="717" spans="1:6" x14ac:dyDescent="0.2">
      <c r="A717" s="225"/>
      <c r="B717" s="227" t="s">
        <v>2174</v>
      </c>
      <c r="C717" s="189">
        <v>44078</v>
      </c>
      <c r="D717" s="190" t="s">
        <v>3270</v>
      </c>
      <c r="E717" s="190" t="s">
        <v>3271</v>
      </c>
      <c r="F717" s="191"/>
    </row>
    <row r="718" spans="1:6" x14ac:dyDescent="0.2">
      <c r="A718" s="225"/>
      <c r="B718" s="228"/>
      <c r="C718" s="192">
        <v>44098</v>
      </c>
      <c r="D718" s="193" t="s">
        <v>3272</v>
      </c>
      <c r="E718" s="193" t="s">
        <v>3273</v>
      </c>
      <c r="F718" s="194"/>
    </row>
    <row r="719" spans="1:6" x14ac:dyDescent="0.2">
      <c r="A719" s="225"/>
      <c r="B719" s="228"/>
      <c r="C719" s="192">
        <v>44110</v>
      </c>
      <c r="D719" s="193" t="s">
        <v>3274</v>
      </c>
      <c r="E719" s="193" t="s">
        <v>3275</v>
      </c>
      <c r="F719" s="194"/>
    </row>
    <row r="720" spans="1:6" x14ac:dyDescent="0.2">
      <c r="A720" s="225"/>
      <c r="B720" s="228"/>
      <c r="C720" s="192">
        <v>44279</v>
      </c>
      <c r="D720" s="193" t="s">
        <v>3276</v>
      </c>
      <c r="E720" s="193" t="s">
        <v>3277</v>
      </c>
      <c r="F720" s="194"/>
    </row>
    <row r="721" spans="1:6" x14ac:dyDescent="0.2">
      <c r="A721" s="225"/>
      <c r="B721" s="228"/>
      <c r="C721" s="192">
        <v>44378</v>
      </c>
      <c r="D721" s="193" t="s">
        <v>3278</v>
      </c>
      <c r="E721" s="193" t="s">
        <v>3279</v>
      </c>
      <c r="F721" s="194"/>
    </row>
    <row r="722" spans="1:6" x14ac:dyDescent="0.2">
      <c r="A722" s="225"/>
      <c r="B722" s="228"/>
      <c r="C722" s="192">
        <v>44420</v>
      </c>
      <c r="D722" s="193" t="s">
        <v>3280</v>
      </c>
      <c r="E722" s="193" t="s">
        <v>3281</v>
      </c>
      <c r="F722" s="194"/>
    </row>
    <row r="723" spans="1:6" x14ac:dyDescent="0.2">
      <c r="A723" s="225"/>
      <c r="B723" s="228"/>
      <c r="C723" s="192">
        <v>44650</v>
      </c>
      <c r="D723" s="193" t="s">
        <v>3282</v>
      </c>
      <c r="E723" s="193" t="s">
        <v>3283</v>
      </c>
      <c r="F723" s="194"/>
    </row>
    <row r="724" spans="1:6" x14ac:dyDescent="0.2">
      <c r="A724" s="225"/>
      <c r="B724" s="228"/>
      <c r="C724" s="192">
        <v>44855</v>
      </c>
      <c r="D724" s="193" t="s">
        <v>3284</v>
      </c>
      <c r="E724" s="193" t="s">
        <v>3285</v>
      </c>
      <c r="F724" s="194"/>
    </row>
    <row r="725" spans="1:6" x14ac:dyDescent="0.2">
      <c r="A725" s="226"/>
      <c r="B725" s="229"/>
      <c r="C725" s="192">
        <v>44874</v>
      </c>
      <c r="D725" s="193" t="s">
        <v>2256</v>
      </c>
      <c r="E725" s="193" t="s">
        <v>2257</v>
      </c>
      <c r="F725" s="194"/>
    </row>
    <row r="726" spans="1:6" x14ac:dyDescent="0.2">
      <c r="A726" s="195" t="s">
        <v>3286</v>
      </c>
      <c r="B726" s="196"/>
      <c r="C726" s="197"/>
      <c r="D726" s="198"/>
      <c r="E726" s="198" t="s">
        <v>145</v>
      </c>
      <c r="F726" s="199">
        <v>15</v>
      </c>
    </row>
    <row r="727" spans="1:6" x14ac:dyDescent="0.2">
      <c r="A727" s="224" t="s">
        <v>3287</v>
      </c>
      <c r="B727" s="227" t="s">
        <v>2313</v>
      </c>
      <c r="C727" s="189">
        <v>47058</v>
      </c>
      <c r="D727" s="190" t="s">
        <v>3288</v>
      </c>
      <c r="E727" s="190" t="s">
        <v>3289</v>
      </c>
      <c r="F727" s="191"/>
    </row>
    <row r="728" spans="1:6" x14ac:dyDescent="0.2">
      <c r="A728" s="225"/>
      <c r="B728" s="228"/>
      <c r="C728" s="192">
        <v>47170</v>
      </c>
      <c r="D728" s="193" t="s">
        <v>3290</v>
      </c>
      <c r="E728" s="193" t="s">
        <v>3291</v>
      </c>
      <c r="F728" s="194"/>
    </row>
    <row r="729" spans="1:6" x14ac:dyDescent="0.2">
      <c r="A729" s="225"/>
      <c r="B729" s="228"/>
      <c r="C729" s="192">
        <v>47460</v>
      </c>
      <c r="D729" s="193" t="s">
        <v>3292</v>
      </c>
      <c r="E729" s="193" t="s">
        <v>3293</v>
      </c>
      <c r="F729" s="194"/>
    </row>
    <row r="730" spans="1:6" x14ac:dyDescent="0.2">
      <c r="A730" s="225"/>
      <c r="B730" s="228"/>
      <c r="C730" s="192">
        <v>47555</v>
      </c>
      <c r="D730" s="193" t="s">
        <v>3294</v>
      </c>
      <c r="E730" s="193" t="s">
        <v>3295</v>
      </c>
      <c r="F730" s="194"/>
    </row>
    <row r="731" spans="1:6" x14ac:dyDescent="0.2">
      <c r="A731" s="225"/>
      <c r="B731" s="228"/>
      <c r="C731" s="192">
        <v>47660</v>
      </c>
      <c r="D731" s="193" t="s">
        <v>3296</v>
      </c>
      <c r="E731" s="193" t="s">
        <v>3297</v>
      </c>
      <c r="F731" s="194"/>
    </row>
    <row r="732" spans="1:6" x14ac:dyDescent="0.2">
      <c r="A732" s="225"/>
      <c r="B732" s="229"/>
      <c r="C732" s="192">
        <v>47798</v>
      </c>
      <c r="D732" s="193" t="s">
        <v>3298</v>
      </c>
      <c r="E732" s="193" t="s">
        <v>3299</v>
      </c>
      <c r="F732" s="194"/>
    </row>
    <row r="733" spans="1:6" x14ac:dyDescent="0.2">
      <c r="A733" s="225"/>
      <c r="B733" s="227" t="s">
        <v>1931</v>
      </c>
      <c r="C733" s="189">
        <v>47030</v>
      </c>
      <c r="D733" s="190" t="s">
        <v>3300</v>
      </c>
      <c r="E733" s="190" t="s">
        <v>3301</v>
      </c>
      <c r="F733" s="191"/>
    </row>
    <row r="734" spans="1:6" x14ac:dyDescent="0.2">
      <c r="A734" s="225"/>
      <c r="B734" s="228"/>
      <c r="C734" s="192">
        <v>47053</v>
      </c>
      <c r="D734" s="193" t="s">
        <v>3302</v>
      </c>
      <c r="E734" s="193" t="s">
        <v>1391</v>
      </c>
      <c r="F734" s="194"/>
    </row>
    <row r="735" spans="1:6" x14ac:dyDescent="0.2">
      <c r="A735" s="225"/>
      <c r="B735" s="228"/>
      <c r="C735" s="192">
        <v>47189</v>
      </c>
      <c r="D735" s="193" t="s">
        <v>3303</v>
      </c>
      <c r="E735" s="193" t="s">
        <v>3304</v>
      </c>
      <c r="F735" s="194"/>
    </row>
    <row r="736" spans="1:6" x14ac:dyDescent="0.2">
      <c r="A736" s="225"/>
      <c r="B736" s="228"/>
      <c r="C736" s="192">
        <v>47268</v>
      </c>
      <c r="D736" s="193" t="s">
        <v>3305</v>
      </c>
      <c r="E736" s="193" t="s">
        <v>3306</v>
      </c>
      <c r="F736" s="194"/>
    </row>
    <row r="737" spans="1:6" x14ac:dyDescent="0.2">
      <c r="A737" s="225"/>
      <c r="B737" s="228"/>
      <c r="C737" s="192">
        <v>47288</v>
      </c>
      <c r="D737" s="193" t="s">
        <v>3307</v>
      </c>
      <c r="E737" s="193" t="s">
        <v>3308</v>
      </c>
      <c r="F737" s="194"/>
    </row>
    <row r="738" spans="1:6" x14ac:dyDescent="0.2">
      <c r="A738" s="225"/>
      <c r="B738" s="228"/>
      <c r="C738" s="192">
        <v>47570</v>
      </c>
      <c r="D738" s="193" t="s">
        <v>3309</v>
      </c>
      <c r="E738" s="193" t="s">
        <v>3310</v>
      </c>
      <c r="F738" s="194"/>
    </row>
    <row r="739" spans="1:6" x14ac:dyDescent="0.2">
      <c r="A739" s="225"/>
      <c r="B739" s="229"/>
      <c r="C739" s="192">
        <v>47980</v>
      </c>
      <c r="D739" s="193" t="s">
        <v>3311</v>
      </c>
      <c r="E739" s="193" t="s">
        <v>3312</v>
      </c>
      <c r="F739" s="194"/>
    </row>
    <row r="740" spans="1:6" x14ac:dyDescent="0.2">
      <c r="A740" s="225"/>
      <c r="B740" s="227" t="s">
        <v>3313</v>
      </c>
      <c r="C740" s="189">
        <v>47161</v>
      </c>
      <c r="D740" s="190" t="s">
        <v>3314</v>
      </c>
      <c r="E740" s="190" t="s">
        <v>3315</v>
      </c>
      <c r="F740" s="191"/>
    </row>
    <row r="741" spans="1:6" x14ac:dyDescent="0.2">
      <c r="A741" s="225"/>
      <c r="B741" s="228"/>
      <c r="C741" s="192">
        <v>47205</v>
      </c>
      <c r="D741" s="193" t="s">
        <v>2066</v>
      </c>
      <c r="E741" s="193" t="s">
        <v>2067</v>
      </c>
      <c r="F741" s="194"/>
    </row>
    <row r="742" spans="1:6" x14ac:dyDescent="0.2">
      <c r="A742" s="225"/>
      <c r="B742" s="228"/>
      <c r="C742" s="192">
        <v>47258</v>
      </c>
      <c r="D742" s="193" t="s">
        <v>3316</v>
      </c>
      <c r="E742" s="193" t="s">
        <v>3317</v>
      </c>
      <c r="F742" s="194"/>
    </row>
    <row r="743" spans="1:6" x14ac:dyDescent="0.2">
      <c r="A743" s="225"/>
      <c r="B743" s="228"/>
      <c r="C743" s="192">
        <v>47541</v>
      </c>
      <c r="D743" s="193" t="s">
        <v>3318</v>
      </c>
      <c r="E743" s="193" t="s">
        <v>3319</v>
      </c>
      <c r="F743" s="194"/>
    </row>
    <row r="744" spans="1:6" x14ac:dyDescent="0.2">
      <c r="A744" s="225"/>
      <c r="B744" s="228"/>
      <c r="C744" s="192">
        <v>47551</v>
      </c>
      <c r="D744" s="193" t="s">
        <v>3320</v>
      </c>
      <c r="E744" s="193" t="s">
        <v>3321</v>
      </c>
      <c r="F744" s="194"/>
    </row>
    <row r="745" spans="1:6" x14ac:dyDescent="0.2">
      <c r="A745" s="225"/>
      <c r="B745" s="228"/>
      <c r="C745" s="192">
        <v>47605</v>
      </c>
      <c r="D745" s="193" t="s">
        <v>3322</v>
      </c>
      <c r="E745" s="193" t="s">
        <v>3323</v>
      </c>
      <c r="F745" s="194"/>
    </row>
    <row r="746" spans="1:6" x14ac:dyDescent="0.2">
      <c r="A746" s="225"/>
      <c r="B746" s="228"/>
      <c r="C746" s="192">
        <v>47675</v>
      </c>
      <c r="D746" s="193" t="s">
        <v>2606</v>
      </c>
      <c r="E746" s="193" t="s">
        <v>2607</v>
      </c>
      <c r="F746" s="194"/>
    </row>
    <row r="747" spans="1:6" x14ac:dyDescent="0.2">
      <c r="A747" s="225"/>
      <c r="B747" s="228"/>
      <c r="C747" s="192">
        <v>47745</v>
      </c>
      <c r="D747" s="193" t="s">
        <v>3324</v>
      </c>
      <c r="E747" s="193" t="s">
        <v>3325</v>
      </c>
      <c r="F747" s="194"/>
    </row>
    <row r="748" spans="1:6" x14ac:dyDescent="0.2">
      <c r="A748" s="225"/>
      <c r="B748" s="229"/>
      <c r="C748" s="192">
        <v>47960</v>
      </c>
      <c r="D748" s="193" t="s">
        <v>3326</v>
      </c>
      <c r="E748" s="193" t="s">
        <v>3327</v>
      </c>
      <c r="F748" s="194"/>
    </row>
    <row r="749" spans="1:6" ht="28" x14ac:dyDescent="0.2">
      <c r="A749" s="225"/>
      <c r="B749" s="203" t="s">
        <v>3328</v>
      </c>
      <c r="C749" s="189">
        <v>47001</v>
      </c>
      <c r="D749" s="190" t="s">
        <v>3328</v>
      </c>
      <c r="E749" s="190" t="s">
        <v>3329</v>
      </c>
      <c r="F749" s="191"/>
    </row>
    <row r="750" spans="1:6" x14ac:dyDescent="0.2">
      <c r="A750" s="225"/>
      <c r="B750" s="227" t="s">
        <v>2174</v>
      </c>
      <c r="C750" s="189">
        <v>47245</v>
      </c>
      <c r="D750" s="190" t="s">
        <v>3330</v>
      </c>
      <c r="E750" s="190" t="s">
        <v>3331</v>
      </c>
      <c r="F750" s="191"/>
    </row>
    <row r="751" spans="1:6" x14ac:dyDescent="0.2">
      <c r="A751" s="225"/>
      <c r="B751" s="228"/>
      <c r="C751" s="192">
        <v>47318</v>
      </c>
      <c r="D751" s="193" t="s">
        <v>3332</v>
      </c>
      <c r="E751" s="193" t="s">
        <v>3333</v>
      </c>
      <c r="F751" s="194"/>
    </row>
    <row r="752" spans="1:6" x14ac:dyDescent="0.2">
      <c r="A752" s="225"/>
      <c r="B752" s="228"/>
      <c r="C752" s="192">
        <v>47545</v>
      </c>
      <c r="D752" s="193" t="s">
        <v>3334</v>
      </c>
      <c r="E752" s="193" t="s">
        <v>3335</v>
      </c>
      <c r="F752" s="194"/>
    </row>
    <row r="753" spans="1:6" x14ac:dyDescent="0.2">
      <c r="A753" s="225"/>
      <c r="B753" s="228"/>
      <c r="C753" s="192">
        <v>47692</v>
      </c>
      <c r="D753" s="193" t="s">
        <v>3336</v>
      </c>
      <c r="E753" s="193" t="s">
        <v>3337</v>
      </c>
      <c r="F753" s="194"/>
    </row>
    <row r="754" spans="1:6" x14ac:dyDescent="0.2">
      <c r="A754" s="225"/>
      <c r="B754" s="228"/>
      <c r="C754" s="192">
        <v>47703</v>
      </c>
      <c r="D754" s="193" t="s">
        <v>3338</v>
      </c>
      <c r="E754" s="193" t="s">
        <v>3339</v>
      </c>
      <c r="F754" s="194"/>
    </row>
    <row r="755" spans="1:6" x14ac:dyDescent="0.2">
      <c r="A755" s="225"/>
      <c r="B755" s="228"/>
      <c r="C755" s="192">
        <v>47707</v>
      </c>
      <c r="D755" s="193" t="s">
        <v>3340</v>
      </c>
      <c r="E755" s="193" t="s">
        <v>3341</v>
      </c>
      <c r="F755" s="194"/>
    </row>
    <row r="756" spans="1:6" x14ac:dyDescent="0.2">
      <c r="A756" s="226"/>
      <c r="B756" s="229"/>
      <c r="C756" s="192">
        <v>47720</v>
      </c>
      <c r="D756" s="193" t="s">
        <v>3342</v>
      </c>
      <c r="E756" s="193" t="s">
        <v>3343</v>
      </c>
      <c r="F756" s="194"/>
    </row>
    <row r="757" spans="1:6" x14ac:dyDescent="0.2">
      <c r="A757" s="195" t="s">
        <v>3344</v>
      </c>
      <c r="B757" s="196"/>
      <c r="C757" s="197"/>
      <c r="D757" s="198"/>
      <c r="E757" s="198" t="s">
        <v>145</v>
      </c>
      <c r="F757" s="199">
        <v>30</v>
      </c>
    </row>
    <row r="758" spans="1:6" x14ac:dyDescent="0.2">
      <c r="A758" s="224" t="s">
        <v>3345</v>
      </c>
      <c r="B758" s="227" t="s">
        <v>3346</v>
      </c>
      <c r="C758" s="189">
        <v>50251</v>
      </c>
      <c r="D758" s="190" t="s">
        <v>3347</v>
      </c>
      <c r="E758" s="190" t="s">
        <v>3348</v>
      </c>
      <c r="F758" s="191"/>
    </row>
    <row r="759" spans="1:6" x14ac:dyDescent="0.2">
      <c r="A759" s="225"/>
      <c r="B759" s="228"/>
      <c r="C759" s="192">
        <v>50270</v>
      </c>
      <c r="D759" s="193" t="s">
        <v>3349</v>
      </c>
      <c r="E759" s="193" t="s">
        <v>3350</v>
      </c>
      <c r="F759" s="194"/>
    </row>
    <row r="760" spans="1:6" x14ac:dyDescent="0.2">
      <c r="A760" s="225"/>
      <c r="B760" s="228"/>
      <c r="C760" s="192">
        <v>50287</v>
      </c>
      <c r="D760" s="193" t="s">
        <v>3351</v>
      </c>
      <c r="E760" s="193" t="s">
        <v>3352</v>
      </c>
      <c r="F760" s="194"/>
    </row>
    <row r="761" spans="1:6" x14ac:dyDescent="0.2">
      <c r="A761" s="225"/>
      <c r="B761" s="228"/>
      <c r="C761" s="192">
        <v>50313</v>
      </c>
      <c r="D761" s="193" t="s">
        <v>2015</v>
      </c>
      <c r="E761" s="193" t="s">
        <v>2016</v>
      </c>
      <c r="F761" s="194"/>
    </row>
    <row r="762" spans="1:6" x14ac:dyDescent="0.2">
      <c r="A762" s="225"/>
      <c r="B762" s="228"/>
      <c r="C762" s="192">
        <v>50350</v>
      </c>
      <c r="D762" s="193" t="s">
        <v>3353</v>
      </c>
      <c r="E762" s="193" t="s">
        <v>3354</v>
      </c>
      <c r="F762" s="194"/>
    </row>
    <row r="763" spans="1:6" x14ac:dyDescent="0.2">
      <c r="A763" s="225"/>
      <c r="B763" s="228"/>
      <c r="C763" s="192">
        <v>50370</v>
      </c>
      <c r="D763" s="193" t="s">
        <v>3355</v>
      </c>
      <c r="E763" s="193" t="s">
        <v>3356</v>
      </c>
      <c r="F763" s="194"/>
    </row>
    <row r="764" spans="1:6" x14ac:dyDescent="0.2">
      <c r="A764" s="225"/>
      <c r="B764" s="228"/>
      <c r="C764" s="192">
        <v>50400</v>
      </c>
      <c r="D764" s="193" t="s">
        <v>3357</v>
      </c>
      <c r="E764" s="193" t="s">
        <v>3358</v>
      </c>
      <c r="F764" s="194"/>
    </row>
    <row r="765" spans="1:6" x14ac:dyDescent="0.2">
      <c r="A765" s="225"/>
      <c r="B765" s="228"/>
      <c r="C765" s="192">
        <v>50325</v>
      </c>
      <c r="D765" s="193" t="s">
        <v>3178</v>
      </c>
      <c r="E765" s="193" t="s">
        <v>3179</v>
      </c>
      <c r="F765" s="194"/>
    </row>
    <row r="766" spans="1:6" x14ac:dyDescent="0.2">
      <c r="A766" s="225"/>
      <c r="B766" s="228"/>
      <c r="C766" s="192">
        <v>50330</v>
      </c>
      <c r="D766" s="193" t="s">
        <v>3359</v>
      </c>
      <c r="E766" s="193" t="s">
        <v>290</v>
      </c>
      <c r="F766" s="194"/>
    </row>
    <row r="767" spans="1:6" x14ac:dyDescent="0.2">
      <c r="A767" s="225"/>
      <c r="B767" s="228"/>
      <c r="C767" s="192">
        <v>50450</v>
      </c>
      <c r="D767" s="193" t="s">
        <v>3360</v>
      </c>
      <c r="E767" s="193" t="s">
        <v>308</v>
      </c>
      <c r="F767" s="194"/>
    </row>
    <row r="768" spans="1:6" x14ac:dyDescent="0.2">
      <c r="A768" s="225"/>
      <c r="B768" s="228"/>
      <c r="C768" s="192">
        <v>50577</v>
      </c>
      <c r="D768" s="193" t="s">
        <v>3361</v>
      </c>
      <c r="E768" s="193" t="s">
        <v>3362</v>
      </c>
      <c r="F768" s="194"/>
    </row>
    <row r="769" spans="1:6" x14ac:dyDescent="0.2">
      <c r="A769" s="225"/>
      <c r="B769" s="228"/>
      <c r="C769" s="192">
        <v>50590</v>
      </c>
      <c r="D769" s="193" t="s">
        <v>2636</v>
      </c>
      <c r="E769" s="193" t="s">
        <v>1459</v>
      </c>
      <c r="F769" s="194"/>
    </row>
    <row r="770" spans="1:6" x14ac:dyDescent="0.2">
      <c r="A770" s="225"/>
      <c r="B770" s="228"/>
      <c r="C770" s="192">
        <v>50683</v>
      </c>
      <c r="D770" s="193" t="s">
        <v>3363</v>
      </c>
      <c r="E770" s="193" t="s">
        <v>3364</v>
      </c>
      <c r="F770" s="194"/>
    </row>
    <row r="771" spans="1:6" x14ac:dyDescent="0.2">
      <c r="A771" s="225"/>
      <c r="B771" s="229"/>
      <c r="C771" s="192">
        <v>50711</v>
      </c>
      <c r="D771" s="193" t="s">
        <v>3365</v>
      </c>
      <c r="E771" s="193" t="s">
        <v>337</v>
      </c>
      <c r="F771" s="194"/>
    </row>
    <row r="772" spans="1:6" x14ac:dyDescent="0.2">
      <c r="A772" s="225"/>
      <c r="B772" s="202" t="s">
        <v>3366</v>
      </c>
      <c r="C772" s="189">
        <v>50001</v>
      </c>
      <c r="D772" s="190" t="s">
        <v>3367</v>
      </c>
      <c r="E772" s="190" t="s">
        <v>3368</v>
      </c>
      <c r="F772" s="191"/>
    </row>
    <row r="773" spans="1:6" x14ac:dyDescent="0.2">
      <c r="A773" s="225"/>
      <c r="B773" s="227" t="s">
        <v>3369</v>
      </c>
      <c r="C773" s="189">
        <v>50006</v>
      </c>
      <c r="D773" s="190" t="s">
        <v>3370</v>
      </c>
      <c r="E773" s="190" t="s">
        <v>3371</v>
      </c>
      <c r="F773" s="191"/>
    </row>
    <row r="774" spans="1:6" x14ac:dyDescent="0.2">
      <c r="A774" s="225"/>
      <c r="B774" s="228"/>
      <c r="C774" s="192">
        <v>50110</v>
      </c>
      <c r="D774" s="193" t="s">
        <v>3372</v>
      </c>
      <c r="E774" s="193" t="s">
        <v>3373</v>
      </c>
      <c r="F774" s="194"/>
    </row>
    <row r="775" spans="1:6" x14ac:dyDescent="0.2">
      <c r="A775" s="225"/>
      <c r="B775" s="228"/>
      <c r="C775" s="192">
        <v>50150</v>
      </c>
      <c r="D775" s="193" t="s">
        <v>3374</v>
      </c>
      <c r="E775" s="193" t="s">
        <v>3375</v>
      </c>
      <c r="F775" s="194"/>
    </row>
    <row r="776" spans="1:6" x14ac:dyDescent="0.2">
      <c r="A776" s="225"/>
      <c r="B776" s="228"/>
      <c r="C776" s="192">
        <v>50226</v>
      </c>
      <c r="D776" s="193" t="s">
        <v>3376</v>
      </c>
      <c r="E776" s="193" t="s">
        <v>3377</v>
      </c>
      <c r="F776" s="194"/>
    </row>
    <row r="777" spans="1:6" x14ac:dyDescent="0.2">
      <c r="A777" s="225"/>
      <c r="B777" s="228"/>
      <c r="C777" s="192">
        <v>50245</v>
      </c>
      <c r="D777" s="193" t="s">
        <v>3378</v>
      </c>
      <c r="E777" s="193" t="s">
        <v>3379</v>
      </c>
      <c r="F777" s="194"/>
    </row>
    <row r="778" spans="1:6" x14ac:dyDescent="0.2">
      <c r="A778" s="225"/>
      <c r="B778" s="228"/>
      <c r="C778" s="192">
        <v>50318</v>
      </c>
      <c r="D778" s="193" t="s">
        <v>3332</v>
      </c>
      <c r="E778" s="193" t="s">
        <v>3333</v>
      </c>
      <c r="F778" s="194"/>
    </row>
    <row r="779" spans="1:6" x14ac:dyDescent="0.2">
      <c r="A779" s="225"/>
      <c r="B779" s="228"/>
      <c r="C779" s="192">
        <v>50606</v>
      </c>
      <c r="D779" s="193" t="s">
        <v>3380</v>
      </c>
      <c r="E779" s="193" t="s">
        <v>3381</v>
      </c>
      <c r="F779" s="194"/>
    </row>
    <row r="780" spans="1:6" x14ac:dyDescent="0.2">
      <c r="A780" s="225"/>
      <c r="B780" s="228"/>
      <c r="C780" s="192">
        <v>50680</v>
      </c>
      <c r="D780" s="193" t="s">
        <v>3382</v>
      </c>
      <c r="E780" s="193" t="s">
        <v>3383</v>
      </c>
      <c r="F780" s="194"/>
    </row>
    <row r="781" spans="1:6" x14ac:dyDescent="0.2">
      <c r="A781" s="225"/>
      <c r="B781" s="228"/>
      <c r="C781" s="192">
        <v>50686</v>
      </c>
      <c r="D781" s="193" t="s">
        <v>3384</v>
      </c>
      <c r="E781" s="193" t="s">
        <v>3385</v>
      </c>
      <c r="F781" s="194"/>
    </row>
    <row r="782" spans="1:6" x14ac:dyDescent="0.2">
      <c r="A782" s="225"/>
      <c r="B782" s="228"/>
      <c r="C782" s="192">
        <v>50223</v>
      </c>
      <c r="D782" s="193" t="s">
        <v>3386</v>
      </c>
      <c r="E782" s="193" t="s">
        <v>3387</v>
      </c>
      <c r="F782" s="194"/>
    </row>
    <row r="783" spans="1:6" x14ac:dyDescent="0.2">
      <c r="A783" s="225"/>
      <c r="B783" s="229"/>
      <c r="C783" s="192">
        <v>50689</v>
      </c>
      <c r="D783" s="193" t="s">
        <v>2808</v>
      </c>
      <c r="E783" s="193" t="s">
        <v>2809</v>
      </c>
      <c r="F783" s="194"/>
    </row>
    <row r="784" spans="1:6" x14ac:dyDescent="0.2">
      <c r="A784" s="225"/>
      <c r="B784" s="227" t="s">
        <v>3388</v>
      </c>
      <c r="C784" s="189">
        <v>50124</v>
      </c>
      <c r="D784" s="190" t="s">
        <v>3389</v>
      </c>
      <c r="E784" s="190" t="s">
        <v>3390</v>
      </c>
      <c r="F784" s="191"/>
    </row>
    <row r="785" spans="1:6" x14ac:dyDescent="0.2">
      <c r="A785" s="225"/>
      <c r="B785" s="228"/>
      <c r="C785" s="192">
        <v>50568</v>
      </c>
      <c r="D785" s="193" t="s">
        <v>3391</v>
      </c>
      <c r="E785" s="193" t="s">
        <v>3392</v>
      </c>
      <c r="F785" s="194"/>
    </row>
    <row r="786" spans="1:6" x14ac:dyDescent="0.2">
      <c r="A786" s="226"/>
      <c r="B786" s="229"/>
      <c r="C786" s="192">
        <v>50573</v>
      </c>
      <c r="D786" s="193" t="s">
        <v>3393</v>
      </c>
      <c r="E786" s="193" t="s">
        <v>3394</v>
      </c>
      <c r="F786" s="194"/>
    </row>
    <row r="787" spans="1:6" x14ac:dyDescent="0.2">
      <c r="A787" s="195" t="s">
        <v>3395</v>
      </c>
      <c r="B787" s="196"/>
      <c r="C787" s="197"/>
      <c r="D787" s="198"/>
      <c r="E787" s="198" t="s">
        <v>145</v>
      </c>
      <c r="F787" s="199">
        <v>29</v>
      </c>
    </row>
    <row r="788" spans="1:6" x14ac:dyDescent="0.2">
      <c r="A788" s="224" t="s">
        <v>2027</v>
      </c>
      <c r="B788" s="227" t="s">
        <v>2313</v>
      </c>
      <c r="C788" s="189">
        <v>52240</v>
      </c>
      <c r="D788" s="190" t="s">
        <v>3396</v>
      </c>
      <c r="E788" s="190" t="s">
        <v>3397</v>
      </c>
      <c r="F788" s="191"/>
    </row>
    <row r="789" spans="1:6" x14ac:dyDescent="0.2">
      <c r="A789" s="225"/>
      <c r="B789" s="228"/>
      <c r="C789" s="192">
        <v>52207</v>
      </c>
      <c r="D789" s="193" t="s">
        <v>3398</v>
      </c>
      <c r="E789" s="193" t="s">
        <v>3399</v>
      </c>
      <c r="F789" s="194"/>
    </row>
    <row r="790" spans="1:6" x14ac:dyDescent="0.2">
      <c r="A790" s="225"/>
      <c r="B790" s="228"/>
      <c r="C790" s="192">
        <v>52254</v>
      </c>
      <c r="D790" s="193" t="s">
        <v>3400</v>
      </c>
      <c r="E790" s="193" t="s">
        <v>3401</v>
      </c>
      <c r="F790" s="194"/>
    </row>
    <row r="791" spans="1:6" x14ac:dyDescent="0.2">
      <c r="A791" s="225"/>
      <c r="B791" s="228"/>
      <c r="C791" s="192">
        <v>52260</v>
      </c>
      <c r="D791" s="193" t="s">
        <v>2685</v>
      </c>
      <c r="E791" s="193" t="s">
        <v>2686</v>
      </c>
      <c r="F791" s="194"/>
    </row>
    <row r="792" spans="1:6" x14ac:dyDescent="0.2">
      <c r="A792" s="225"/>
      <c r="B792" s="228"/>
      <c r="C792" s="192">
        <v>52381</v>
      </c>
      <c r="D792" s="193" t="s">
        <v>3402</v>
      </c>
      <c r="E792" s="193" t="s">
        <v>3403</v>
      </c>
      <c r="F792" s="194"/>
    </row>
    <row r="793" spans="1:6" x14ac:dyDescent="0.2">
      <c r="A793" s="225"/>
      <c r="B793" s="228"/>
      <c r="C793" s="192">
        <v>52480</v>
      </c>
      <c r="D793" s="193" t="s">
        <v>2027</v>
      </c>
      <c r="E793" s="193" t="s">
        <v>2028</v>
      </c>
      <c r="F793" s="194"/>
    </row>
    <row r="794" spans="1:6" x14ac:dyDescent="0.2">
      <c r="A794" s="225"/>
      <c r="B794" s="228"/>
      <c r="C794" s="192">
        <v>52001</v>
      </c>
      <c r="D794" s="193" t="s">
        <v>3404</v>
      </c>
      <c r="E794" s="193" t="s">
        <v>3405</v>
      </c>
      <c r="F794" s="194"/>
    </row>
    <row r="795" spans="1:6" x14ac:dyDescent="0.2">
      <c r="A795" s="225"/>
      <c r="B795" s="228"/>
      <c r="C795" s="192">
        <v>52683</v>
      </c>
      <c r="D795" s="193" t="s">
        <v>3406</v>
      </c>
      <c r="E795" s="193" t="s">
        <v>3407</v>
      </c>
      <c r="F795" s="194"/>
    </row>
    <row r="796" spans="1:6" x14ac:dyDescent="0.2">
      <c r="A796" s="225"/>
      <c r="B796" s="228"/>
      <c r="C796" s="192">
        <v>52788</v>
      </c>
      <c r="D796" s="193" t="s">
        <v>3408</v>
      </c>
      <c r="E796" s="193" t="s">
        <v>3409</v>
      </c>
      <c r="F796" s="194"/>
    </row>
    <row r="797" spans="1:6" x14ac:dyDescent="0.2">
      <c r="A797" s="225"/>
      <c r="B797" s="229"/>
      <c r="C797" s="192">
        <v>52885</v>
      </c>
      <c r="D797" s="193" t="s">
        <v>3410</v>
      </c>
      <c r="E797" s="193" t="s">
        <v>3411</v>
      </c>
      <c r="F797" s="194"/>
    </row>
    <row r="798" spans="1:6" x14ac:dyDescent="0.2">
      <c r="A798" s="225"/>
      <c r="B798" s="227" t="s">
        <v>3412</v>
      </c>
      <c r="C798" s="189">
        <v>52036</v>
      </c>
      <c r="D798" s="190" t="s">
        <v>3413</v>
      </c>
      <c r="E798" s="190" t="s">
        <v>3414</v>
      </c>
      <c r="F798" s="191"/>
    </row>
    <row r="799" spans="1:6" x14ac:dyDescent="0.2">
      <c r="A799" s="225"/>
      <c r="B799" s="228"/>
      <c r="C799" s="192">
        <v>52320</v>
      </c>
      <c r="D799" s="193" t="s">
        <v>3415</v>
      </c>
      <c r="E799" s="193" t="s">
        <v>3416</v>
      </c>
      <c r="F799" s="194"/>
    </row>
    <row r="800" spans="1:6" x14ac:dyDescent="0.2">
      <c r="A800" s="225"/>
      <c r="B800" s="228"/>
      <c r="C800" s="192">
        <v>52385</v>
      </c>
      <c r="D800" s="193" t="s">
        <v>3417</v>
      </c>
      <c r="E800" s="193" t="s">
        <v>3418</v>
      </c>
      <c r="F800" s="194"/>
    </row>
    <row r="801" spans="1:6" x14ac:dyDescent="0.2">
      <c r="A801" s="225"/>
      <c r="B801" s="228"/>
      <c r="C801" s="192">
        <v>52411</v>
      </c>
      <c r="D801" s="193" t="s">
        <v>3419</v>
      </c>
      <c r="E801" s="193" t="s">
        <v>3420</v>
      </c>
      <c r="F801" s="194"/>
    </row>
    <row r="802" spans="1:6" x14ac:dyDescent="0.2">
      <c r="A802" s="225"/>
      <c r="B802" s="228"/>
      <c r="C802" s="192">
        <v>52418</v>
      </c>
      <c r="D802" s="193" t="s">
        <v>3421</v>
      </c>
      <c r="E802" s="193" t="s">
        <v>655</v>
      </c>
      <c r="F802" s="194"/>
    </row>
    <row r="803" spans="1:6" x14ac:dyDescent="0.2">
      <c r="A803" s="225"/>
      <c r="B803" s="228"/>
      <c r="C803" s="192">
        <v>52435</v>
      </c>
      <c r="D803" s="193" t="s">
        <v>3422</v>
      </c>
      <c r="E803" s="193" t="s">
        <v>3423</v>
      </c>
      <c r="F803" s="194"/>
    </row>
    <row r="804" spans="1:6" x14ac:dyDescent="0.2">
      <c r="A804" s="225"/>
      <c r="B804" s="228"/>
      <c r="C804" s="192">
        <v>52506</v>
      </c>
      <c r="D804" s="193" t="s">
        <v>3424</v>
      </c>
      <c r="E804" s="193" t="s">
        <v>3425</v>
      </c>
      <c r="F804" s="194"/>
    </row>
    <row r="805" spans="1:6" x14ac:dyDescent="0.2">
      <c r="A805" s="225"/>
      <c r="B805" s="228"/>
      <c r="C805" s="192">
        <v>52565</v>
      </c>
      <c r="D805" s="193" t="s">
        <v>3426</v>
      </c>
      <c r="E805" s="193" t="s">
        <v>3427</v>
      </c>
      <c r="F805" s="194"/>
    </row>
    <row r="806" spans="1:6" x14ac:dyDescent="0.2">
      <c r="A806" s="225"/>
      <c r="B806" s="228"/>
      <c r="C806" s="192">
        <v>52612</v>
      </c>
      <c r="D806" s="193" t="s">
        <v>2474</v>
      </c>
      <c r="E806" s="193" t="s">
        <v>1191</v>
      </c>
      <c r="F806" s="194"/>
    </row>
    <row r="807" spans="1:6" x14ac:dyDescent="0.2">
      <c r="A807" s="225"/>
      <c r="B807" s="228"/>
      <c r="C807" s="192">
        <v>52678</v>
      </c>
      <c r="D807" s="193" t="s">
        <v>3428</v>
      </c>
      <c r="E807" s="193" t="s">
        <v>3429</v>
      </c>
      <c r="F807" s="194"/>
    </row>
    <row r="808" spans="1:6" x14ac:dyDescent="0.2">
      <c r="A808" s="225"/>
      <c r="B808" s="228"/>
      <c r="C808" s="192">
        <v>52699</v>
      </c>
      <c r="D808" s="193" t="s">
        <v>3430</v>
      </c>
      <c r="E808" s="193" t="s">
        <v>3431</v>
      </c>
      <c r="F808" s="194"/>
    </row>
    <row r="809" spans="1:6" x14ac:dyDescent="0.2">
      <c r="A809" s="225"/>
      <c r="B809" s="228"/>
      <c r="C809" s="192">
        <v>52720</v>
      </c>
      <c r="D809" s="193" t="s">
        <v>3432</v>
      </c>
      <c r="E809" s="193" t="s">
        <v>3433</v>
      </c>
      <c r="F809" s="194"/>
    </row>
    <row r="810" spans="1:6" x14ac:dyDescent="0.2">
      <c r="A810" s="225"/>
      <c r="B810" s="229"/>
      <c r="C810" s="192">
        <v>52838</v>
      </c>
      <c r="D810" s="193" t="s">
        <v>3434</v>
      </c>
      <c r="E810" s="193" t="s">
        <v>3435</v>
      </c>
      <c r="F810" s="194"/>
    </row>
    <row r="811" spans="1:6" x14ac:dyDescent="0.2">
      <c r="A811" s="225"/>
      <c r="B811" s="227" t="s">
        <v>3436</v>
      </c>
      <c r="C811" s="189">
        <v>52079</v>
      </c>
      <c r="D811" s="190" t="s">
        <v>3437</v>
      </c>
      <c r="E811" s="190" t="s">
        <v>3438</v>
      </c>
      <c r="F811" s="191"/>
    </row>
    <row r="812" spans="1:6" x14ac:dyDescent="0.2">
      <c r="A812" s="225"/>
      <c r="B812" s="228"/>
      <c r="C812" s="192">
        <v>52250</v>
      </c>
      <c r="D812" s="193" t="s">
        <v>3439</v>
      </c>
      <c r="E812" s="193" t="s">
        <v>3440</v>
      </c>
      <c r="F812" s="194"/>
    </row>
    <row r="813" spans="1:6" x14ac:dyDescent="0.2">
      <c r="A813" s="225"/>
      <c r="B813" s="228"/>
      <c r="C813" s="192">
        <v>52520</v>
      </c>
      <c r="D813" s="193" t="s">
        <v>3441</v>
      </c>
      <c r="E813" s="193" t="s">
        <v>3442</v>
      </c>
      <c r="F813" s="194"/>
    </row>
    <row r="814" spans="1:6" x14ac:dyDescent="0.2">
      <c r="A814" s="225"/>
      <c r="B814" s="228"/>
      <c r="C814" s="192">
        <v>52390</v>
      </c>
      <c r="D814" s="193" t="s">
        <v>3443</v>
      </c>
      <c r="E814" s="193" t="s">
        <v>3444</v>
      </c>
      <c r="F814" s="194"/>
    </row>
    <row r="815" spans="1:6" x14ac:dyDescent="0.2">
      <c r="A815" s="225"/>
      <c r="B815" s="228"/>
      <c r="C815" s="192">
        <v>52427</v>
      </c>
      <c r="D815" s="193" t="s">
        <v>3445</v>
      </c>
      <c r="E815" s="193" t="s">
        <v>3445</v>
      </c>
      <c r="F815" s="194"/>
    </row>
    <row r="816" spans="1:6" x14ac:dyDescent="0.2">
      <c r="A816" s="225"/>
      <c r="B816" s="228"/>
      <c r="C816" s="192">
        <v>52473</v>
      </c>
      <c r="D816" s="193" t="s">
        <v>3098</v>
      </c>
      <c r="E816" s="193" t="s">
        <v>3099</v>
      </c>
      <c r="F816" s="194"/>
    </row>
    <row r="817" spans="1:6" x14ac:dyDescent="0.2">
      <c r="A817" s="225"/>
      <c r="B817" s="228"/>
      <c r="C817" s="192">
        <v>52490</v>
      </c>
      <c r="D817" s="193" t="s">
        <v>3446</v>
      </c>
      <c r="E817" s="193" t="s">
        <v>3447</v>
      </c>
      <c r="F817" s="194"/>
    </row>
    <row r="818" spans="1:6" x14ac:dyDescent="0.2">
      <c r="A818" s="225"/>
      <c r="B818" s="228"/>
      <c r="C818" s="192">
        <v>52621</v>
      </c>
      <c r="D818" s="193" t="s">
        <v>3448</v>
      </c>
      <c r="E818" s="193" t="s">
        <v>3449</v>
      </c>
      <c r="F818" s="194"/>
    </row>
    <row r="819" spans="1:6" x14ac:dyDescent="0.2">
      <c r="A819" s="225"/>
      <c r="B819" s="228"/>
      <c r="C819" s="192">
        <v>52696</v>
      </c>
      <c r="D819" s="193" t="s">
        <v>2084</v>
      </c>
      <c r="E819" s="193" t="s">
        <v>2085</v>
      </c>
      <c r="F819" s="194"/>
    </row>
    <row r="820" spans="1:6" x14ac:dyDescent="0.2">
      <c r="A820" s="225"/>
      <c r="B820" s="229"/>
      <c r="C820" s="192">
        <v>52835</v>
      </c>
      <c r="D820" s="193" t="s">
        <v>3450</v>
      </c>
      <c r="E820" s="193" t="s">
        <v>1828</v>
      </c>
      <c r="F820" s="194"/>
    </row>
    <row r="821" spans="1:6" x14ac:dyDescent="0.2">
      <c r="A821" s="225"/>
      <c r="B821" s="227" t="s">
        <v>1931</v>
      </c>
      <c r="C821" s="189">
        <v>52019</v>
      </c>
      <c r="D821" s="190" t="s">
        <v>3451</v>
      </c>
      <c r="E821" s="190" t="s">
        <v>3452</v>
      </c>
      <c r="F821" s="191"/>
    </row>
    <row r="822" spans="1:6" x14ac:dyDescent="0.2">
      <c r="A822" s="225"/>
      <c r="B822" s="228"/>
      <c r="C822" s="192">
        <v>52051</v>
      </c>
      <c r="D822" s="193" t="s">
        <v>3453</v>
      </c>
      <c r="E822" s="193" t="s">
        <v>3454</v>
      </c>
      <c r="F822" s="194"/>
    </row>
    <row r="823" spans="1:6" x14ac:dyDescent="0.2">
      <c r="A823" s="225"/>
      <c r="B823" s="228"/>
      <c r="C823" s="192">
        <v>52083</v>
      </c>
      <c r="D823" s="193" t="s">
        <v>3455</v>
      </c>
      <c r="E823" s="193" t="s">
        <v>3456</v>
      </c>
      <c r="F823" s="194"/>
    </row>
    <row r="824" spans="1:6" x14ac:dyDescent="0.2">
      <c r="A824" s="225"/>
      <c r="B824" s="228"/>
      <c r="C824" s="192">
        <v>52110</v>
      </c>
      <c r="D824" s="193" t="s">
        <v>3457</v>
      </c>
      <c r="E824" s="193" t="s">
        <v>3458</v>
      </c>
      <c r="F824" s="194"/>
    </row>
    <row r="825" spans="1:6" x14ac:dyDescent="0.2">
      <c r="A825" s="225"/>
      <c r="B825" s="228"/>
      <c r="C825" s="192">
        <v>52203</v>
      </c>
      <c r="D825" s="193" t="s">
        <v>3459</v>
      </c>
      <c r="E825" s="193" t="s">
        <v>3460</v>
      </c>
      <c r="F825" s="194"/>
    </row>
    <row r="826" spans="1:6" x14ac:dyDescent="0.2">
      <c r="A826" s="225"/>
      <c r="B826" s="228"/>
      <c r="C826" s="192">
        <v>52233</v>
      </c>
      <c r="D826" s="193" t="s">
        <v>3461</v>
      </c>
      <c r="E826" s="193" t="s">
        <v>3462</v>
      </c>
      <c r="F826" s="194"/>
    </row>
    <row r="827" spans="1:6" x14ac:dyDescent="0.2">
      <c r="A827" s="225"/>
      <c r="B827" s="228"/>
      <c r="C827" s="192">
        <v>52256</v>
      </c>
      <c r="D827" s="193" t="s">
        <v>3463</v>
      </c>
      <c r="E827" s="193" t="s">
        <v>3464</v>
      </c>
      <c r="F827" s="194"/>
    </row>
    <row r="828" spans="1:6" x14ac:dyDescent="0.2">
      <c r="A828" s="225"/>
      <c r="B828" s="228"/>
      <c r="C828" s="192">
        <v>52258</v>
      </c>
      <c r="D828" s="193" t="s">
        <v>3465</v>
      </c>
      <c r="E828" s="193" t="s">
        <v>3466</v>
      </c>
      <c r="F828" s="194"/>
    </row>
    <row r="829" spans="1:6" x14ac:dyDescent="0.2">
      <c r="A829" s="225"/>
      <c r="B829" s="228"/>
      <c r="C829" s="192">
        <v>52378</v>
      </c>
      <c r="D829" s="193" t="s">
        <v>3467</v>
      </c>
      <c r="E829" s="193" t="s">
        <v>3468</v>
      </c>
      <c r="F829" s="194"/>
    </row>
    <row r="830" spans="1:6" x14ac:dyDescent="0.2">
      <c r="A830" s="225"/>
      <c r="B830" s="228"/>
      <c r="C830" s="192">
        <v>52399</v>
      </c>
      <c r="D830" s="193" t="s">
        <v>3469</v>
      </c>
      <c r="E830" s="193" t="s">
        <v>3470</v>
      </c>
      <c r="F830" s="194"/>
    </row>
    <row r="831" spans="1:6" x14ac:dyDescent="0.2">
      <c r="A831" s="225"/>
      <c r="B831" s="228"/>
      <c r="C831" s="192">
        <v>52405</v>
      </c>
      <c r="D831" s="193" t="s">
        <v>3471</v>
      </c>
      <c r="E831" s="193" t="s">
        <v>3472</v>
      </c>
      <c r="F831" s="194"/>
    </row>
    <row r="832" spans="1:6" x14ac:dyDescent="0.2">
      <c r="A832" s="225"/>
      <c r="B832" s="228"/>
      <c r="C832" s="192">
        <v>52540</v>
      </c>
      <c r="D832" s="193" t="s">
        <v>3473</v>
      </c>
      <c r="E832" s="193" t="s">
        <v>3474</v>
      </c>
      <c r="F832" s="194"/>
    </row>
    <row r="833" spans="1:6" x14ac:dyDescent="0.2">
      <c r="A833" s="225"/>
      <c r="B833" s="228"/>
      <c r="C833" s="192">
        <v>52685</v>
      </c>
      <c r="D833" s="193" t="s">
        <v>3121</v>
      </c>
      <c r="E833" s="193" t="s">
        <v>3122</v>
      </c>
      <c r="F833" s="194"/>
    </row>
    <row r="834" spans="1:6" x14ac:dyDescent="0.2">
      <c r="A834" s="225"/>
      <c r="B834" s="228"/>
      <c r="C834" s="192">
        <v>52687</v>
      </c>
      <c r="D834" s="193" t="s">
        <v>3475</v>
      </c>
      <c r="E834" s="193" t="s">
        <v>3476</v>
      </c>
      <c r="F834" s="194"/>
    </row>
    <row r="835" spans="1:6" x14ac:dyDescent="0.2">
      <c r="A835" s="225"/>
      <c r="B835" s="228"/>
      <c r="C835" s="192">
        <v>52693</v>
      </c>
      <c r="D835" s="193" t="s">
        <v>2277</v>
      </c>
      <c r="E835" s="193" t="s">
        <v>2278</v>
      </c>
      <c r="F835" s="194"/>
    </row>
    <row r="836" spans="1:6" x14ac:dyDescent="0.2">
      <c r="A836" s="225"/>
      <c r="B836" s="228"/>
      <c r="C836" s="192">
        <v>52694</v>
      </c>
      <c r="D836" s="193" t="s">
        <v>3477</v>
      </c>
      <c r="E836" s="193" t="s">
        <v>3478</v>
      </c>
      <c r="F836" s="194"/>
    </row>
    <row r="837" spans="1:6" x14ac:dyDescent="0.2">
      <c r="A837" s="225"/>
      <c r="B837" s="229"/>
      <c r="C837" s="192">
        <v>52786</v>
      </c>
      <c r="D837" s="193" t="s">
        <v>3479</v>
      </c>
      <c r="E837" s="193" t="s">
        <v>3480</v>
      </c>
      <c r="F837" s="194"/>
    </row>
    <row r="838" spans="1:6" x14ac:dyDescent="0.2">
      <c r="A838" s="225"/>
      <c r="B838" s="227" t="s">
        <v>2174</v>
      </c>
      <c r="C838" s="189">
        <v>52022</v>
      </c>
      <c r="D838" s="190" t="s">
        <v>3481</v>
      </c>
      <c r="E838" s="190" t="s">
        <v>3482</v>
      </c>
      <c r="F838" s="191"/>
    </row>
    <row r="839" spans="1:6" x14ac:dyDescent="0.2">
      <c r="A839" s="225"/>
      <c r="B839" s="228"/>
      <c r="C839" s="192">
        <v>52210</v>
      </c>
      <c r="D839" s="193" t="s">
        <v>3483</v>
      </c>
      <c r="E839" s="193" t="s">
        <v>3484</v>
      </c>
      <c r="F839" s="194"/>
    </row>
    <row r="840" spans="1:6" x14ac:dyDescent="0.2">
      <c r="A840" s="225"/>
      <c r="B840" s="228"/>
      <c r="C840" s="192">
        <v>52215</v>
      </c>
      <c r="D840" s="193" t="s">
        <v>2299</v>
      </c>
      <c r="E840" s="193" t="s">
        <v>2300</v>
      </c>
      <c r="F840" s="194"/>
    </row>
    <row r="841" spans="1:6" x14ac:dyDescent="0.2">
      <c r="A841" s="225"/>
      <c r="B841" s="228"/>
      <c r="C841" s="192">
        <v>52224</v>
      </c>
      <c r="D841" s="193" t="s">
        <v>3485</v>
      </c>
      <c r="E841" s="193" t="s">
        <v>3486</v>
      </c>
      <c r="F841" s="194"/>
    </row>
    <row r="842" spans="1:6" x14ac:dyDescent="0.2">
      <c r="A842" s="225"/>
      <c r="B842" s="228"/>
      <c r="C842" s="192">
        <v>52227</v>
      </c>
      <c r="D842" s="193" t="s">
        <v>3487</v>
      </c>
      <c r="E842" s="193" t="s">
        <v>3488</v>
      </c>
      <c r="F842" s="194"/>
    </row>
    <row r="843" spans="1:6" x14ac:dyDescent="0.2">
      <c r="A843" s="225"/>
      <c r="B843" s="228"/>
      <c r="C843" s="192">
        <v>52287</v>
      </c>
      <c r="D843" s="193" t="s">
        <v>3489</v>
      </c>
      <c r="E843" s="193" t="s">
        <v>3490</v>
      </c>
      <c r="F843" s="194"/>
    </row>
    <row r="844" spans="1:6" x14ac:dyDescent="0.2">
      <c r="A844" s="225"/>
      <c r="B844" s="228"/>
      <c r="C844" s="192">
        <v>52317</v>
      </c>
      <c r="D844" s="193" t="s">
        <v>3491</v>
      </c>
      <c r="E844" s="193" t="s">
        <v>3492</v>
      </c>
      <c r="F844" s="194"/>
    </row>
    <row r="845" spans="1:6" x14ac:dyDescent="0.2">
      <c r="A845" s="225"/>
      <c r="B845" s="228"/>
      <c r="C845" s="192">
        <v>52323</v>
      </c>
      <c r="D845" s="193" t="s">
        <v>3493</v>
      </c>
      <c r="E845" s="193" t="s">
        <v>3494</v>
      </c>
      <c r="F845" s="194"/>
    </row>
    <row r="846" spans="1:6" x14ac:dyDescent="0.2">
      <c r="A846" s="225"/>
      <c r="B846" s="228"/>
      <c r="C846" s="192">
        <v>52352</v>
      </c>
      <c r="D846" s="193" t="s">
        <v>3495</v>
      </c>
      <c r="E846" s="193" t="s">
        <v>3496</v>
      </c>
      <c r="F846" s="194"/>
    </row>
    <row r="847" spans="1:6" x14ac:dyDescent="0.2">
      <c r="A847" s="225"/>
      <c r="B847" s="228"/>
      <c r="C847" s="192">
        <v>52354</v>
      </c>
      <c r="D847" s="193" t="s">
        <v>3497</v>
      </c>
      <c r="E847" s="193" t="s">
        <v>3498</v>
      </c>
      <c r="F847" s="194"/>
    </row>
    <row r="848" spans="1:6" x14ac:dyDescent="0.2">
      <c r="A848" s="225"/>
      <c r="B848" s="228"/>
      <c r="C848" s="192">
        <v>52356</v>
      </c>
      <c r="D848" s="193" t="s">
        <v>3499</v>
      </c>
      <c r="E848" s="193" t="s">
        <v>1200</v>
      </c>
      <c r="F848" s="194"/>
    </row>
    <row r="849" spans="1:6" x14ac:dyDescent="0.2">
      <c r="A849" s="225"/>
      <c r="B849" s="228"/>
      <c r="C849" s="192">
        <v>52560</v>
      </c>
      <c r="D849" s="193" t="s">
        <v>3500</v>
      </c>
      <c r="E849" s="193" t="s">
        <v>3501</v>
      </c>
      <c r="F849" s="194"/>
    </row>
    <row r="850" spans="1:6" x14ac:dyDescent="0.2">
      <c r="A850" s="225"/>
      <c r="B850" s="228"/>
      <c r="C850" s="192">
        <v>52573</v>
      </c>
      <c r="D850" s="193" t="s">
        <v>3502</v>
      </c>
      <c r="E850" s="193" t="s">
        <v>3503</v>
      </c>
      <c r="F850" s="194"/>
    </row>
    <row r="851" spans="1:6" x14ac:dyDescent="0.2">
      <c r="A851" s="226"/>
      <c r="B851" s="229"/>
      <c r="C851" s="192">
        <v>52585</v>
      </c>
      <c r="D851" s="193" t="s">
        <v>3504</v>
      </c>
      <c r="E851" s="193" t="s">
        <v>3505</v>
      </c>
      <c r="F851" s="194"/>
    </row>
    <row r="852" spans="1:6" x14ac:dyDescent="0.2">
      <c r="A852" s="195" t="s">
        <v>3506</v>
      </c>
      <c r="B852" s="196"/>
      <c r="C852" s="197"/>
      <c r="D852" s="198"/>
      <c r="E852" s="198" t="s">
        <v>145</v>
      </c>
      <c r="F852" s="199">
        <v>64</v>
      </c>
    </row>
    <row r="853" spans="1:6" x14ac:dyDescent="0.2">
      <c r="A853" s="224" t="s">
        <v>3507</v>
      </c>
      <c r="B853" s="227" t="s">
        <v>2313</v>
      </c>
      <c r="C853" s="189">
        <v>54051</v>
      </c>
      <c r="D853" s="190" t="s">
        <v>3508</v>
      </c>
      <c r="E853" s="190" t="s">
        <v>3509</v>
      </c>
      <c r="F853" s="191"/>
    </row>
    <row r="854" spans="1:6" x14ac:dyDescent="0.2">
      <c r="A854" s="225"/>
      <c r="B854" s="228"/>
      <c r="C854" s="192">
        <v>54223</v>
      </c>
      <c r="D854" s="193" t="s">
        <v>3510</v>
      </c>
      <c r="E854" s="193" t="s">
        <v>3511</v>
      </c>
      <c r="F854" s="194"/>
    </row>
    <row r="855" spans="1:6" x14ac:dyDescent="0.2">
      <c r="A855" s="225"/>
      <c r="B855" s="228"/>
      <c r="C855" s="192">
        <v>54313</v>
      </c>
      <c r="D855" s="193" t="s">
        <v>3512</v>
      </c>
      <c r="E855" s="193" t="s">
        <v>3513</v>
      </c>
      <c r="F855" s="194"/>
    </row>
    <row r="856" spans="1:6" x14ac:dyDescent="0.2">
      <c r="A856" s="225"/>
      <c r="B856" s="228"/>
      <c r="C856" s="192">
        <v>54418</v>
      </c>
      <c r="D856" s="193" t="s">
        <v>3514</v>
      </c>
      <c r="E856" s="193" t="s">
        <v>3515</v>
      </c>
      <c r="F856" s="194"/>
    </row>
    <row r="857" spans="1:6" x14ac:dyDescent="0.2">
      <c r="A857" s="225"/>
      <c r="B857" s="228"/>
      <c r="C857" s="192">
        <v>54660</v>
      </c>
      <c r="D857" s="193" t="s">
        <v>3516</v>
      </c>
      <c r="E857" s="193" t="s">
        <v>3517</v>
      </c>
      <c r="F857" s="194"/>
    </row>
    <row r="858" spans="1:6" x14ac:dyDescent="0.2">
      <c r="A858" s="225"/>
      <c r="B858" s="228"/>
      <c r="C858" s="192">
        <v>54680</v>
      </c>
      <c r="D858" s="193" t="s">
        <v>3518</v>
      </c>
      <c r="E858" s="193" t="s">
        <v>3519</v>
      </c>
      <c r="F858" s="194"/>
    </row>
    <row r="859" spans="1:6" x14ac:dyDescent="0.2">
      <c r="A859" s="225"/>
      <c r="B859" s="229"/>
      <c r="C859" s="192">
        <v>54871</v>
      </c>
      <c r="D859" s="193" t="s">
        <v>3520</v>
      </c>
      <c r="E859" s="193" t="s">
        <v>3521</v>
      </c>
      <c r="F859" s="194"/>
    </row>
    <row r="860" spans="1:6" x14ac:dyDescent="0.2">
      <c r="A860" s="225"/>
      <c r="B860" s="227" t="s">
        <v>1931</v>
      </c>
      <c r="C860" s="189">
        <v>54109</v>
      </c>
      <c r="D860" s="190" t="s">
        <v>3522</v>
      </c>
      <c r="E860" s="190" t="s">
        <v>3523</v>
      </c>
      <c r="F860" s="191"/>
    </row>
    <row r="861" spans="1:6" x14ac:dyDescent="0.2">
      <c r="A861" s="225"/>
      <c r="B861" s="228"/>
      <c r="C861" s="192">
        <v>54250</v>
      </c>
      <c r="D861" s="193" t="s">
        <v>3524</v>
      </c>
      <c r="E861" s="193" t="s">
        <v>3525</v>
      </c>
      <c r="F861" s="194"/>
    </row>
    <row r="862" spans="1:6" x14ac:dyDescent="0.2">
      <c r="A862" s="225"/>
      <c r="B862" s="228"/>
      <c r="C862" s="192">
        <v>54720</v>
      </c>
      <c r="D862" s="193" t="s">
        <v>3526</v>
      </c>
      <c r="E862" s="193" t="s">
        <v>3527</v>
      </c>
      <c r="F862" s="194"/>
    </row>
    <row r="863" spans="1:6" x14ac:dyDescent="0.2">
      <c r="A863" s="225"/>
      <c r="B863" s="229"/>
      <c r="C863" s="192">
        <v>54810</v>
      </c>
      <c r="D863" s="193" t="s">
        <v>3528</v>
      </c>
      <c r="E863" s="193" t="s">
        <v>3529</v>
      </c>
      <c r="F863" s="194"/>
    </row>
    <row r="864" spans="1:6" x14ac:dyDescent="0.2">
      <c r="A864" s="225"/>
      <c r="B864" s="227" t="s">
        <v>1966</v>
      </c>
      <c r="C864" s="189">
        <v>54003</v>
      </c>
      <c r="D864" s="190" t="s">
        <v>3530</v>
      </c>
      <c r="E864" s="190" t="s">
        <v>3531</v>
      </c>
      <c r="F864" s="191"/>
    </row>
    <row r="865" spans="1:6" x14ac:dyDescent="0.2">
      <c r="A865" s="225"/>
      <c r="B865" s="228"/>
      <c r="C865" s="192">
        <v>54128</v>
      </c>
      <c r="D865" s="193" t="s">
        <v>3532</v>
      </c>
      <c r="E865" s="193" t="s">
        <v>3533</v>
      </c>
      <c r="F865" s="194"/>
    </row>
    <row r="866" spans="1:6" x14ac:dyDescent="0.2">
      <c r="A866" s="225"/>
      <c r="B866" s="228"/>
      <c r="C866" s="192">
        <v>54206</v>
      </c>
      <c r="D866" s="193" t="s">
        <v>3534</v>
      </c>
      <c r="E866" s="193" t="s">
        <v>3535</v>
      </c>
      <c r="F866" s="194"/>
    </row>
    <row r="867" spans="1:6" x14ac:dyDescent="0.2">
      <c r="A867" s="225"/>
      <c r="B867" s="228"/>
      <c r="C867" s="192">
        <v>54245</v>
      </c>
      <c r="D867" s="193" t="s">
        <v>3536</v>
      </c>
      <c r="E867" s="193" t="s">
        <v>3537</v>
      </c>
      <c r="F867" s="194"/>
    </row>
    <row r="868" spans="1:6" x14ac:dyDescent="0.2">
      <c r="A868" s="225"/>
      <c r="B868" s="228"/>
      <c r="C868" s="192">
        <v>54344</v>
      </c>
      <c r="D868" s="193" t="s">
        <v>3538</v>
      </c>
      <c r="E868" s="193" t="s">
        <v>3539</v>
      </c>
      <c r="F868" s="194"/>
    </row>
    <row r="869" spans="1:6" x14ac:dyDescent="0.2">
      <c r="A869" s="225"/>
      <c r="B869" s="228"/>
      <c r="C869" s="192">
        <v>54385</v>
      </c>
      <c r="D869" s="193" t="s">
        <v>3540</v>
      </c>
      <c r="E869" s="193" t="s">
        <v>3541</v>
      </c>
      <c r="F869" s="194"/>
    </row>
    <row r="870" spans="1:6" x14ac:dyDescent="0.2">
      <c r="A870" s="225"/>
      <c r="B870" s="228"/>
      <c r="C870" s="192">
        <v>54398</v>
      </c>
      <c r="D870" s="193" t="s">
        <v>3542</v>
      </c>
      <c r="E870" s="193" t="s">
        <v>3543</v>
      </c>
      <c r="F870" s="194"/>
    </row>
    <row r="871" spans="1:6" x14ac:dyDescent="0.2">
      <c r="A871" s="225"/>
      <c r="B871" s="228"/>
      <c r="C871" s="192">
        <v>54498</v>
      </c>
      <c r="D871" s="193" t="s">
        <v>3544</v>
      </c>
      <c r="E871" s="193" t="s">
        <v>3545</v>
      </c>
      <c r="F871" s="194"/>
    </row>
    <row r="872" spans="1:6" x14ac:dyDescent="0.2">
      <c r="A872" s="225"/>
      <c r="B872" s="228"/>
      <c r="C872" s="192">
        <v>54670</v>
      </c>
      <c r="D872" s="193" t="s">
        <v>3546</v>
      </c>
      <c r="E872" s="193" t="s">
        <v>3547</v>
      </c>
      <c r="F872" s="194"/>
    </row>
    <row r="873" spans="1:6" x14ac:dyDescent="0.2">
      <c r="A873" s="225"/>
      <c r="B873" s="229"/>
      <c r="C873" s="192">
        <v>54800</v>
      </c>
      <c r="D873" s="193" t="s">
        <v>3548</v>
      </c>
      <c r="E873" s="193" t="s">
        <v>3549</v>
      </c>
      <c r="F873" s="194"/>
    </row>
    <row r="874" spans="1:6" x14ac:dyDescent="0.2">
      <c r="A874" s="225"/>
      <c r="B874" s="227" t="s">
        <v>3550</v>
      </c>
      <c r="C874" s="189">
        <v>54001</v>
      </c>
      <c r="D874" s="190" t="s">
        <v>3551</v>
      </c>
      <c r="E874" s="190" t="s">
        <v>3552</v>
      </c>
      <c r="F874" s="191"/>
    </row>
    <row r="875" spans="1:6" x14ac:dyDescent="0.2">
      <c r="A875" s="225"/>
      <c r="B875" s="228"/>
      <c r="C875" s="192">
        <v>54261</v>
      </c>
      <c r="D875" s="193" t="s">
        <v>3553</v>
      </c>
      <c r="E875" s="193" t="s">
        <v>3554</v>
      </c>
      <c r="F875" s="194"/>
    </row>
    <row r="876" spans="1:6" x14ac:dyDescent="0.2">
      <c r="A876" s="225"/>
      <c r="B876" s="228"/>
      <c r="C876" s="192">
        <v>54405</v>
      </c>
      <c r="D876" s="193" t="s">
        <v>3555</v>
      </c>
      <c r="E876" s="193" t="s">
        <v>3556</v>
      </c>
      <c r="F876" s="194"/>
    </row>
    <row r="877" spans="1:6" x14ac:dyDescent="0.2">
      <c r="A877" s="225"/>
      <c r="B877" s="228"/>
      <c r="C877" s="192">
        <v>54553</v>
      </c>
      <c r="D877" s="193" t="s">
        <v>1882</v>
      </c>
      <c r="E877" s="193" t="s">
        <v>1883</v>
      </c>
      <c r="F877" s="194"/>
    </row>
    <row r="878" spans="1:6" x14ac:dyDescent="0.2">
      <c r="A878" s="225"/>
      <c r="B878" s="228"/>
      <c r="C878" s="192">
        <v>54673</v>
      </c>
      <c r="D878" s="193" t="s">
        <v>3058</v>
      </c>
      <c r="E878" s="193" t="s">
        <v>3059</v>
      </c>
      <c r="F878" s="194"/>
    </row>
    <row r="879" spans="1:6" x14ac:dyDescent="0.2">
      <c r="A879" s="225"/>
      <c r="B879" s="229"/>
      <c r="C879" s="192">
        <v>54874</v>
      </c>
      <c r="D879" s="193" t="s">
        <v>3557</v>
      </c>
      <c r="E879" s="193" t="s">
        <v>3558</v>
      </c>
      <c r="F879" s="194"/>
    </row>
    <row r="880" spans="1:6" x14ac:dyDescent="0.2">
      <c r="A880" s="225"/>
      <c r="B880" s="227" t="s">
        <v>3559</v>
      </c>
      <c r="C880" s="189">
        <v>54125</v>
      </c>
      <c r="D880" s="190" t="s">
        <v>3560</v>
      </c>
      <c r="E880" s="190" t="s">
        <v>3561</v>
      </c>
      <c r="F880" s="191"/>
    </row>
    <row r="881" spans="1:6" x14ac:dyDescent="0.2">
      <c r="A881" s="225"/>
      <c r="B881" s="228"/>
      <c r="C881" s="192">
        <v>54174</v>
      </c>
      <c r="D881" s="193" t="s">
        <v>3562</v>
      </c>
      <c r="E881" s="193" t="s">
        <v>3563</v>
      </c>
      <c r="F881" s="194"/>
    </row>
    <row r="882" spans="1:6" x14ac:dyDescent="0.2">
      <c r="A882" s="225"/>
      <c r="B882" s="228"/>
      <c r="C882" s="192">
        <v>54480</v>
      </c>
      <c r="D882" s="193" t="s">
        <v>3564</v>
      </c>
      <c r="E882" s="193" t="s">
        <v>3565</v>
      </c>
      <c r="F882" s="194"/>
    </row>
    <row r="883" spans="1:6" x14ac:dyDescent="0.2">
      <c r="A883" s="225"/>
      <c r="B883" s="228"/>
      <c r="C883" s="192">
        <v>54518</v>
      </c>
      <c r="D883" s="193" t="s">
        <v>3566</v>
      </c>
      <c r="E883" s="193" t="s">
        <v>3567</v>
      </c>
      <c r="F883" s="194"/>
    </row>
    <row r="884" spans="1:6" x14ac:dyDescent="0.2">
      <c r="A884" s="225"/>
      <c r="B884" s="228"/>
      <c r="C884" s="192">
        <v>54520</v>
      </c>
      <c r="D884" s="193" t="s">
        <v>3568</v>
      </c>
      <c r="E884" s="193" t="s">
        <v>3569</v>
      </c>
      <c r="F884" s="194"/>
    </row>
    <row r="885" spans="1:6" x14ac:dyDescent="0.2">
      <c r="A885" s="225"/>
      <c r="B885" s="229"/>
      <c r="C885" s="192">
        <v>54743</v>
      </c>
      <c r="D885" s="193" t="s">
        <v>3570</v>
      </c>
      <c r="E885" s="193" t="s">
        <v>3571</v>
      </c>
      <c r="F885" s="194"/>
    </row>
    <row r="886" spans="1:6" x14ac:dyDescent="0.2">
      <c r="A886" s="225"/>
      <c r="B886" s="227" t="s">
        <v>3572</v>
      </c>
      <c r="C886" s="189">
        <v>54099</v>
      </c>
      <c r="D886" s="190" t="s">
        <v>3573</v>
      </c>
      <c r="E886" s="190" t="s">
        <v>3574</v>
      </c>
      <c r="F886" s="191"/>
    </row>
    <row r="887" spans="1:6" x14ac:dyDescent="0.2">
      <c r="A887" s="225"/>
      <c r="B887" s="228"/>
      <c r="C887" s="192">
        <v>54172</v>
      </c>
      <c r="D887" s="193" t="s">
        <v>3575</v>
      </c>
      <c r="E887" s="193" t="s">
        <v>3576</v>
      </c>
      <c r="F887" s="194"/>
    </row>
    <row r="888" spans="1:6" x14ac:dyDescent="0.2">
      <c r="A888" s="225"/>
      <c r="B888" s="228"/>
      <c r="C888" s="192">
        <v>54239</v>
      </c>
      <c r="D888" s="193" t="s">
        <v>3577</v>
      </c>
      <c r="E888" s="193" t="s">
        <v>3578</v>
      </c>
      <c r="F888" s="194"/>
    </row>
    <row r="889" spans="1:6" x14ac:dyDescent="0.2">
      <c r="A889" s="225"/>
      <c r="B889" s="228"/>
      <c r="C889" s="192">
        <v>54347</v>
      </c>
      <c r="D889" s="193" t="s">
        <v>3579</v>
      </c>
      <c r="E889" s="193" t="s">
        <v>3580</v>
      </c>
      <c r="F889" s="194"/>
    </row>
    <row r="890" spans="1:6" x14ac:dyDescent="0.2">
      <c r="A890" s="225"/>
      <c r="B890" s="228"/>
      <c r="C890" s="192">
        <v>54377</v>
      </c>
      <c r="D890" s="193" t="s">
        <v>3581</v>
      </c>
      <c r="E890" s="193" t="s">
        <v>3582</v>
      </c>
      <c r="F890" s="194"/>
    </row>
    <row r="891" spans="1:6" x14ac:dyDescent="0.2">
      <c r="A891" s="225"/>
      <c r="B891" s="228"/>
      <c r="C891" s="192">
        <v>54599</v>
      </c>
      <c r="D891" s="193" t="s">
        <v>3583</v>
      </c>
      <c r="E891" s="193" t="s">
        <v>3584</v>
      </c>
      <c r="F891" s="194"/>
    </row>
    <row r="892" spans="1:6" x14ac:dyDescent="0.2">
      <c r="A892" s="226"/>
      <c r="B892" s="229"/>
      <c r="C892" s="192">
        <v>54820</v>
      </c>
      <c r="D892" s="193" t="s">
        <v>1960</v>
      </c>
      <c r="E892" s="193" t="s">
        <v>1961</v>
      </c>
      <c r="F892" s="194"/>
    </row>
    <row r="893" spans="1:6" x14ac:dyDescent="0.2">
      <c r="A893" s="195" t="s">
        <v>3585</v>
      </c>
      <c r="B893" s="196"/>
      <c r="C893" s="197"/>
      <c r="D893" s="198"/>
      <c r="E893" s="198" t="s">
        <v>145</v>
      </c>
      <c r="F893" s="199">
        <v>40</v>
      </c>
    </row>
    <row r="894" spans="1:6" x14ac:dyDescent="0.2">
      <c r="A894" s="224" t="s">
        <v>20</v>
      </c>
      <c r="B894" s="227" t="s">
        <v>20</v>
      </c>
      <c r="C894" s="189">
        <v>86219</v>
      </c>
      <c r="D894" s="190" t="s">
        <v>3586</v>
      </c>
      <c r="E894" s="190" t="s">
        <v>3587</v>
      </c>
      <c r="F894" s="191"/>
    </row>
    <row r="895" spans="1:6" x14ac:dyDescent="0.2">
      <c r="A895" s="225"/>
      <c r="B895" s="228"/>
      <c r="C895" s="192">
        <v>86001</v>
      </c>
      <c r="D895" s="193" t="s">
        <v>3588</v>
      </c>
      <c r="E895" s="193" t="s">
        <v>3589</v>
      </c>
      <c r="F895" s="194"/>
    </row>
    <row r="896" spans="1:6" x14ac:dyDescent="0.2">
      <c r="A896" s="225"/>
      <c r="B896" s="228"/>
      <c r="C896" s="192">
        <v>86320</v>
      </c>
      <c r="D896" s="193" t="s">
        <v>3590</v>
      </c>
      <c r="E896" s="193" t="s">
        <v>385</v>
      </c>
      <c r="F896" s="194"/>
    </row>
    <row r="897" spans="1:6" x14ac:dyDescent="0.2">
      <c r="A897" s="225"/>
      <c r="B897" s="228"/>
      <c r="C897" s="192">
        <v>86568</v>
      </c>
      <c r="D897" s="193" t="s">
        <v>3591</v>
      </c>
      <c r="E897" s="193" t="s">
        <v>410</v>
      </c>
      <c r="F897" s="194"/>
    </row>
    <row r="898" spans="1:6" x14ac:dyDescent="0.2">
      <c r="A898" s="225"/>
      <c r="B898" s="228"/>
      <c r="C898" s="192">
        <v>86569</v>
      </c>
      <c r="D898" s="193" t="s">
        <v>3592</v>
      </c>
      <c r="E898" s="193" t="s">
        <v>3593</v>
      </c>
      <c r="F898" s="194"/>
    </row>
    <row r="899" spans="1:6" x14ac:dyDescent="0.2">
      <c r="A899" s="225"/>
      <c r="B899" s="228"/>
      <c r="C899" s="192">
        <v>86571</v>
      </c>
      <c r="D899" s="193" t="s">
        <v>3594</v>
      </c>
      <c r="E899" s="193" t="s">
        <v>3595</v>
      </c>
      <c r="F899" s="194"/>
    </row>
    <row r="900" spans="1:6" x14ac:dyDescent="0.2">
      <c r="A900" s="225"/>
      <c r="B900" s="228"/>
      <c r="C900" s="192">
        <v>86573</v>
      </c>
      <c r="D900" s="193" t="s">
        <v>3596</v>
      </c>
      <c r="E900" s="193" t="s">
        <v>3597</v>
      </c>
      <c r="F900" s="194"/>
    </row>
    <row r="901" spans="1:6" x14ac:dyDescent="0.2">
      <c r="A901" s="225"/>
      <c r="B901" s="228"/>
      <c r="C901" s="192">
        <v>86755</v>
      </c>
      <c r="D901" s="193" t="s">
        <v>2037</v>
      </c>
      <c r="E901" s="193" t="s">
        <v>2038</v>
      </c>
      <c r="F901" s="194"/>
    </row>
    <row r="902" spans="1:6" x14ac:dyDescent="0.2">
      <c r="A902" s="225"/>
      <c r="B902" s="228"/>
      <c r="C902" s="192">
        <v>86757</v>
      </c>
      <c r="D902" s="193" t="s">
        <v>3598</v>
      </c>
      <c r="E902" s="193" t="s">
        <v>3599</v>
      </c>
      <c r="F902" s="194"/>
    </row>
    <row r="903" spans="1:6" x14ac:dyDescent="0.2">
      <c r="A903" s="225"/>
      <c r="B903" s="228"/>
      <c r="C903" s="192">
        <v>86760</v>
      </c>
      <c r="D903" s="193" t="s">
        <v>3518</v>
      </c>
      <c r="E903" s="193" t="s">
        <v>3519</v>
      </c>
      <c r="F903" s="194"/>
    </row>
    <row r="904" spans="1:6" x14ac:dyDescent="0.2">
      <c r="A904" s="225"/>
      <c r="B904" s="228"/>
      <c r="C904" s="192">
        <v>86749</v>
      </c>
      <c r="D904" s="193" t="s">
        <v>3600</v>
      </c>
      <c r="E904" s="193" t="s">
        <v>3601</v>
      </c>
      <c r="F904" s="194"/>
    </row>
    <row r="905" spans="1:6" x14ac:dyDescent="0.2">
      <c r="A905" s="225"/>
      <c r="B905" s="228"/>
      <c r="C905" s="192">
        <v>86865</v>
      </c>
      <c r="D905" s="193" t="s">
        <v>3602</v>
      </c>
      <c r="E905" s="193" t="s">
        <v>3603</v>
      </c>
      <c r="F905" s="194"/>
    </row>
    <row r="906" spans="1:6" x14ac:dyDescent="0.2">
      <c r="A906" s="226"/>
      <c r="B906" s="229"/>
      <c r="C906" s="192">
        <v>86885</v>
      </c>
      <c r="D906" s="193" t="s">
        <v>3604</v>
      </c>
      <c r="E906" s="193" t="s">
        <v>3605</v>
      </c>
      <c r="F906" s="194"/>
    </row>
    <row r="907" spans="1:6" x14ac:dyDescent="0.2">
      <c r="A907" s="195" t="s">
        <v>3606</v>
      </c>
      <c r="B907" s="196"/>
      <c r="C907" s="197"/>
      <c r="D907" s="198"/>
      <c r="E907" s="198" t="s">
        <v>145</v>
      </c>
      <c r="F907" s="199">
        <v>13</v>
      </c>
    </row>
    <row r="908" spans="1:6" x14ac:dyDescent="0.2">
      <c r="A908" s="224" t="s">
        <v>3607</v>
      </c>
      <c r="B908" s="227" t="s">
        <v>3366</v>
      </c>
      <c r="C908" s="189">
        <v>63001</v>
      </c>
      <c r="D908" s="190" t="s">
        <v>1971</v>
      </c>
      <c r="E908" s="190" t="s">
        <v>1972</v>
      </c>
      <c r="F908" s="191"/>
    </row>
    <row r="909" spans="1:6" x14ac:dyDescent="0.2">
      <c r="A909" s="225"/>
      <c r="B909" s="228"/>
      <c r="C909" s="192">
        <v>63111</v>
      </c>
      <c r="D909" s="193" t="s">
        <v>2432</v>
      </c>
      <c r="E909" s="193" t="s">
        <v>2433</v>
      </c>
      <c r="F909" s="194"/>
    </row>
    <row r="910" spans="1:6" x14ac:dyDescent="0.2">
      <c r="A910" s="225"/>
      <c r="B910" s="229"/>
      <c r="C910" s="192">
        <v>63130</v>
      </c>
      <c r="D910" s="193" t="s">
        <v>3608</v>
      </c>
      <c r="E910" s="193" t="s">
        <v>3609</v>
      </c>
      <c r="F910" s="194"/>
    </row>
    <row r="911" spans="1:6" x14ac:dyDescent="0.2">
      <c r="A911" s="225"/>
      <c r="B911" s="227" t="s">
        <v>3610</v>
      </c>
      <c r="C911" s="189">
        <v>63212</v>
      </c>
      <c r="D911" s="190" t="s">
        <v>3611</v>
      </c>
      <c r="E911" s="190" t="s">
        <v>3612</v>
      </c>
      <c r="F911" s="191"/>
    </row>
    <row r="912" spans="1:6" x14ac:dyDescent="0.2">
      <c r="A912" s="225"/>
      <c r="B912" s="228"/>
      <c r="C912" s="192">
        <v>63302</v>
      </c>
      <c r="D912" s="193" t="s">
        <v>3613</v>
      </c>
      <c r="E912" s="193" t="s">
        <v>3614</v>
      </c>
      <c r="F912" s="194"/>
    </row>
    <row r="913" spans="1:6" x14ac:dyDescent="0.2">
      <c r="A913" s="225"/>
      <c r="B913" s="229"/>
      <c r="C913" s="192">
        <v>63548</v>
      </c>
      <c r="D913" s="193" t="s">
        <v>3615</v>
      </c>
      <c r="E913" s="193" t="s">
        <v>3616</v>
      </c>
      <c r="F913" s="194"/>
    </row>
    <row r="914" spans="1:6" x14ac:dyDescent="0.2">
      <c r="A914" s="225"/>
      <c r="B914" s="227" t="s">
        <v>3617</v>
      </c>
      <c r="C914" s="189">
        <v>63272</v>
      </c>
      <c r="D914" s="190" t="s">
        <v>3618</v>
      </c>
      <c r="E914" s="190" t="s">
        <v>3619</v>
      </c>
      <c r="F914" s="191"/>
    </row>
    <row r="915" spans="1:6" x14ac:dyDescent="0.2">
      <c r="A915" s="225"/>
      <c r="B915" s="229"/>
      <c r="C915" s="192">
        <v>63690</v>
      </c>
      <c r="D915" s="193" t="s">
        <v>3620</v>
      </c>
      <c r="E915" s="193" t="s">
        <v>3621</v>
      </c>
      <c r="F915" s="194"/>
    </row>
    <row r="916" spans="1:6" x14ac:dyDescent="0.2">
      <c r="A916" s="225"/>
      <c r="B916" s="202" t="s">
        <v>1931</v>
      </c>
      <c r="C916" s="189">
        <v>63190</v>
      </c>
      <c r="D916" s="190" t="s">
        <v>3622</v>
      </c>
      <c r="E916" s="190" t="s">
        <v>3623</v>
      </c>
      <c r="F916" s="191"/>
    </row>
    <row r="917" spans="1:6" x14ac:dyDescent="0.2">
      <c r="A917" s="225"/>
      <c r="B917" s="227" t="s">
        <v>3624</v>
      </c>
      <c r="C917" s="189">
        <v>63401</v>
      </c>
      <c r="D917" s="190" t="s">
        <v>3625</v>
      </c>
      <c r="E917" s="190" t="s">
        <v>3626</v>
      </c>
      <c r="F917" s="191"/>
    </row>
    <row r="918" spans="1:6" x14ac:dyDescent="0.2">
      <c r="A918" s="225"/>
      <c r="B918" s="228"/>
      <c r="C918" s="192">
        <v>63470</v>
      </c>
      <c r="D918" s="193" t="s">
        <v>3627</v>
      </c>
      <c r="E918" s="193" t="s">
        <v>3627</v>
      </c>
      <c r="F918" s="194"/>
    </row>
    <row r="919" spans="1:6" x14ac:dyDescent="0.2">
      <c r="A919" s="226"/>
      <c r="B919" s="229"/>
      <c r="C919" s="192">
        <v>63594</v>
      </c>
      <c r="D919" s="193" t="s">
        <v>3628</v>
      </c>
      <c r="E919" s="193" t="s">
        <v>3629</v>
      </c>
      <c r="F919" s="194"/>
    </row>
    <row r="920" spans="1:6" x14ac:dyDescent="0.2">
      <c r="A920" s="195" t="s">
        <v>3630</v>
      </c>
      <c r="B920" s="196"/>
      <c r="C920" s="197"/>
      <c r="D920" s="198"/>
      <c r="E920" s="198" t="s">
        <v>145</v>
      </c>
      <c r="F920" s="199">
        <v>12</v>
      </c>
    </row>
    <row r="921" spans="1:6" x14ac:dyDescent="0.2">
      <c r="A921" s="224" t="s">
        <v>2585</v>
      </c>
      <c r="B921" s="227" t="s">
        <v>3631</v>
      </c>
      <c r="C921" s="189">
        <v>66170</v>
      </c>
      <c r="D921" s="190" t="s">
        <v>3632</v>
      </c>
      <c r="E921" s="190" t="s">
        <v>3633</v>
      </c>
      <c r="F921" s="191"/>
    </row>
    <row r="922" spans="1:6" x14ac:dyDescent="0.2">
      <c r="A922" s="225"/>
      <c r="B922" s="228"/>
      <c r="C922" s="192">
        <v>66400</v>
      </c>
      <c r="D922" s="193" t="s">
        <v>3634</v>
      </c>
      <c r="E922" s="193" t="s">
        <v>3635</v>
      </c>
      <c r="F922" s="194"/>
    </row>
    <row r="923" spans="1:6" x14ac:dyDescent="0.2">
      <c r="A923" s="225"/>
      <c r="B923" s="228"/>
      <c r="C923" s="192">
        <v>66440</v>
      </c>
      <c r="D923" s="193" t="s">
        <v>3636</v>
      </c>
      <c r="E923" s="193" t="s">
        <v>3637</v>
      </c>
      <c r="F923" s="194"/>
    </row>
    <row r="924" spans="1:6" x14ac:dyDescent="0.2">
      <c r="A924" s="225"/>
      <c r="B924" s="228"/>
      <c r="C924" s="192">
        <v>66001</v>
      </c>
      <c r="D924" s="193" t="s">
        <v>3638</v>
      </c>
      <c r="E924" s="193" t="s">
        <v>3639</v>
      </c>
      <c r="F924" s="194"/>
    </row>
    <row r="925" spans="1:6" x14ac:dyDescent="0.2">
      <c r="A925" s="225"/>
      <c r="B925" s="229"/>
      <c r="C925" s="192">
        <v>66682</v>
      </c>
      <c r="D925" s="193" t="s">
        <v>3640</v>
      </c>
      <c r="E925" s="193" t="s">
        <v>3641</v>
      </c>
      <c r="F925" s="194"/>
    </row>
    <row r="926" spans="1:6" x14ac:dyDescent="0.2">
      <c r="A926" s="225"/>
      <c r="B926" s="227" t="s">
        <v>3642</v>
      </c>
      <c r="C926" s="189">
        <v>66045</v>
      </c>
      <c r="D926" s="190" t="s">
        <v>3643</v>
      </c>
      <c r="E926" s="190" t="s">
        <v>3644</v>
      </c>
      <c r="F926" s="191"/>
    </row>
    <row r="927" spans="1:6" x14ac:dyDescent="0.2">
      <c r="A927" s="225"/>
      <c r="B927" s="228"/>
      <c r="C927" s="192">
        <v>66075</v>
      </c>
      <c r="D927" s="193" t="s">
        <v>2739</v>
      </c>
      <c r="E927" s="193" t="s">
        <v>2740</v>
      </c>
      <c r="F927" s="194"/>
    </row>
    <row r="928" spans="1:6" x14ac:dyDescent="0.2">
      <c r="A928" s="225"/>
      <c r="B928" s="228"/>
      <c r="C928" s="192">
        <v>66088</v>
      </c>
      <c r="D928" s="193" t="s">
        <v>3645</v>
      </c>
      <c r="E928" s="193" t="s">
        <v>3646</v>
      </c>
      <c r="F928" s="194"/>
    </row>
    <row r="929" spans="1:6" x14ac:dyDescent="0.2">
      <c r="A929" s="225"/>
      <c r="B929" s="228"/>
      <c r="C929" s="192">
        <v>66318</v>
      </c>
      <c r="D929" s="193" t="s">
        <v>3647</v>
      </c>
      <c r="E929" s="193" t="s">
        <v>3648</v>
      </c>
      <c r="F929" s="194"/>
    </row>
    <row r="930" spans="1:6" x14ac:dyDescent="0.2">
      <c r="A930" s="225"/>
      <c r="B930" s="228"/>
      <c r="C930" s="192">
        <v>66383</v>
      </c>
      <c r="D930" s="193" t="s">
        <v>3649</v>
      </c>
      <c r="E930" s="193" t="s">
        <v>3650</v>
      </c>
      <c r="F930" s="194"/>
    </row>
    <row r="931" spans="1:6" x14ac:dyDescent="0.2">
      <c r="A931" s="225"/>
      <c r="B931" s="228"/>
      <c r="C931" s="192">
        <v>66594</v>
      </c>
      <c r="D931" s="193" t="s">
        <v>3651</v>
      </c>
      <c r="E931" s="193" t="s">
        <v>3652</v>
      </c>
      <c r="F931" s="194"/>
    </row>
    <row r="932" spans="1:6" x14ac:dyDescent="0.2">
      <c r="A932" s="225"/>
      <c r="B932" s="229"/>
      <c r="C932" s="192">
        <v>66687</v>
      </c>
      <c r="D932" s="193" t="s">
        <v>2045</v>
      </c>
      <c r="E932" s="193" t="s">
        <v>2046</v>
      </c>
      <c r="F932" s="194"/>
    </row>
    <row r="933" spans="1:6" x14ac:dyDescent="0.2">
      <c r="A933" s="225"/>
      <c r="B933" s="227" t="s">
        <v>3653</v>
      </c>
      <c r="C933" s="189">
        <v>66456</v>
      </c>
      <c r="D933" s="190" t="s">
        <v>3654</v>
      </c>
      <c r="E933" s="190" t="s">
        <v>3655</v>
      </c>
      <c r="F933" s="191"/>
    </row>
    <row r="934" spans="1:6" x14ac:dyDescent="0.2">
      <c r="A934" s="226"/>
      <c r="B934" s="229"/>
      <c r="C934" s="192">
        <v>66572</v>
      </c>
      <c r="D934" s="193" t="s">
        <v>3656</v>
      </c>
      <c r="E934" s="193" t="s">
        <v>3657</v>
      </c>
      <c r="F934" s="194"/>
    </row>
    <row r="935" spans="1:6" x14ac:dyDescent="0.2">
      <c r="A935" s="195" t="s">
        <v>3658</v>
      </c>
      <c r="B935" s="196"/>
      <c r="C935" s="197"/>
      <c r="D935" s="198"/>
      <c r="E935" s="198" t="s">
        <v>145</v>
      </c>
      <c r="F935" s="199">
        <v>14</v>
      </c>
    </row>
    <row r="936" spans="1:6" x14ac:dyDescent="0.2">
      <c r="A936" s="224" t="s">
        <v>3659</v>
      </c>
      <c r="B936" s="227" t="s">
        <v>3660</v>
      </c>
      <c r="C936" s="189">
        <v>68176</v>
      </c>
      <c r="D936" s="190" t="s">
        <v>3661</v>
      </c>
      <c r="E936" s="190" t="s">
        <v>3662</v>
      </c>
      <c r="F936" s="191"/>
    </row>
    <row r="937" spans="1:6" x14ac:dyDescent="0.2">
      <c r="A937" s="225"/>
      <c r="B937" s="228"/>
      <c r="C937" s="192">
        <v>68209</v>
      </c>
      <c r="D937" s="193" t="s">
        <v>3663</v>
      </c>
      <c r="E937" s="193" t="s">
        <v>3664</v>
      </c>
      <c r="F937" s="194"/>
    </row>
    <row r="938" spans="1:6" x14ac:dyDescent="0.2">
      <c r="A938" s="225"/>
      <c r="B938" s="228"/>
      <c r="C938" s="192">
        <v>68211</v>
      </c>
      <c r="D938" s="193" t="s">
        <v>3665</v>
      </c>
      <c r="E938" s="193" t="s">
        <v>3666</v>
      </c>
      <c r="F938" s="194"/>
    </row>
    <row r="939" spans="1:6" x14ac:dyDescent="0.2">
      <c r="A939" s="225"/>
      <c r="B939" s="228"/>
      <c r="C939" s="192">
        <v>68245</v>
      </c>
      <c r="D939" s="193" t="s">
        <v>3667</v>
      </c>
      <c r="E939" s="193" t="s">
        <v>3668</v>
      </c>
      <c r="F939" s="194"/>
    </row>
    <row r="940" spans="1:6" x14ac:dyDescent="0.2">
      <c r="A940" s="225"/>
      <c r="B940" s="228"/>
      <c r="C940" s="192">
        <v>68296</v>
      </c>
      <c r="D940" s="193" t="s">
        <v>3669</v>
      </c>
      <c r="E940" s="193" t="s">
        <v>3670</v>
      </c>
      <c r="F940" s="194"/>
    </row>
    <row r="941" spans="1:6" x14ac:dyDescent="0.2">
      <c r="A941" s="225"/>
      <c r="B941" s="228"/>
      <c r="C941" s="192">
        <v>68298</v>
      </c>
      <c r="D941" s="193" t="s">
        <v>3671</v>
      </c>
      <c r="E941" s="193" t="s">
        <v>3672</v>
      </c>
      <c r="F941" s="194"/>
    </row>
    <row r="942" spans="1:6" x14ac:dyDescent="0.2">
      <c r="A942" s="225"/>
      <c r="B942" s="228"/>
      <c r="C942" s="192">
        <v>68320</v>
      </c>
      <c r="D942" s="193" t="s">
        <v>1948</v>
      </c>
      <c r="E942" s="193" t="s">
        <v>1949</v>
      </c>
      <c r="F942" s="194"/>
    </row>
    <row r="943" spans="1:6" x14ac:dyDescent="0.2">
      <c r="A943" s="225"/>
      <c r="B943" s="228"/>
      <c r="C943" s="192">
        <v>68322</v>
      </c>
      <c r="D943" s="193" t="s">
        <v>3673</v>
      </c>
      <c r="E943" s="193" t="s">
        <v>3674</v>
      </c>
      <c r="F943" s="194"/>
    </row>
    <row r="944" spans="1:6" x14ac:dyDescent="0.2">
      <c r="A944" s="225"/>
      <c r="B944" s="228"/>
      <c r="C944" s="192">
        <v>68344</v>
      </c>
      <c r="D944" s="193" t="s">
        <v>3675</v>
      </c>
      <c r="E944" s="193" t="s">
        <v>3676</v>
      </c>
      <c r="F944" s="194"/>
    </row>
    <row r="945" spans="1:6" x14ac:dyDescent="0.2">
      <c r="A945" s="225"/>
      <c r="B945" s="228"/>
      <c r="C945" s="192">
        <v>68500</v>
      </c>
      <c r="D945" s="193" t="s">
        <v>3677</v>
      </c>
      <c r="E945" s="193" t="s">
        <v>3678</v>
      </c>
      <c r="F945" s="194"/>
    </row>
    <row r="946" spans="1:6" x14ac:dyDescent="0.2">
      <c r="A946" s="225"/>
      <c r="B946" s="228"/>
      <c r="C946" s="192">
        <v>68522</v>
      </c>
      <c r="D946" s="193" t="s">
        <v>3679</v>
      </c>
      <c r="E946" s="193" t="s">
        <v>3680</v>
      </c>
      <c r="F946" s="194"/>
    </row>
    <row r="947" spans="1:6" x14ac:dyDescent="0.2">
      <c r="A947" s="225"/>
      <c r="B947" s="228"/>
      <c r="C947" s="192">
        <v>68524</v>
      </c>
      <c r="D947" s="193" t="s">
        <v>3681</v>
      </c>
      <c r="E947" s="193" t="s">
        <v>3682</v>
      </c>
      <c r="F947" s="194"/>
    </row>
    <row r="948" spans="1:6" x14ac:dyDescent="0.2">
      <c r="A948" s="225"/>
      <c r="B948" s="228"/>
      <c r="C948" s="192">
        <v>68720</v>
      </c>
      <c r="D948" s="193" t="s">
        <v>3683</v>
      </c>
      <c r="E948" s="193" t="s">
        <v>3684</v>
      </c>
      <c r="F948" s="194"/>
    </row>
    <row r="949" spans="1:6" x14ac:dyDescent="0.2">
      <c r="A949" s="225"/>
      <c r="B949" s="228"/>
      <c r="C949" s="192">
        <v>68745</v>
      </c>
      <c r="D949" s="193" t="s">
        <v>3685</v>
      </c>
      <c r="E949" s="193" t="s">
        <v>3686</v>
      </c>
      <c r="F949" s="194"/>
    </row>
    <row r="950" spans="1:6" x14ac:dyDescent="0.2">
      <c r="A950" s="225"/>
      <c r="B950" s="228"/>
      <c r="C950" s="192">
        <v>68755</v>
      </c>
      <c r="D950" s="193" t="s">
        <v>3687</v>
      </c>
      <c r="E950" s="193" t="s">
        <v>3688</v>
      </c>
      <c r="F950" s="194"/>
    </row>
    <row r="951" spans="1:6" x14ac:dyDescent="0.2">
      <c r="A951" s="225"/>
      <c r="B951" s="229"/>
      <c r="C951" s="192">
        <v>68770</v>
      </c>
      <c r="D951" s="193" t="s">
        <v>3689</v>
      </c>
      <c r="E951" s="193" t="s">
        <v>3690</v>
      </c>
      <c r="F951" s="194"/>
    </row>
    <row r="952" spans="1:6" x14ac:dyDescent="0.2">
      <c r="A952" s="225"/>
      <c r="B952" s="227" t="s">
        <v>3691</v>
      </c>
      <c r="C952" s="189">
        <v>68147</v>
      </c>
      <c r="D952" s="190" t="s">
        <v>3692</v>
      </c>
      <c r="E952" s="190" t="s">
        <v>3693</v>
      </c>
      <c r="F952" s="191"/>
    </row>
    <row r="953" spans="1:6" x14ac:dyDescent="0.2">
      <c r="A953" s="225"/>
      <c r="B953" s="228"/>
      <c r="C953" s="192">
        <v>68152</v>
      </c>
      <c r="D953" s="193" t="s">
        <v>3694</v>
      </c>
      <c r="E953" s="193" t="s">
        <v>3695</v>
      </c>
      <c r="F953" s="194"/>
    </row>
    <row r="954" spans="1:6" x14ac:dyDescent="0.2">
      <c r="A954" s="225"/>
      <c r="B954" s="228"/>
      <c r="C954" s="192">
        <v>68160</v>
      </c>
      <c r="D954" s="193" t="s">
        <v>3696</v>
      </c>
      <c r="E954" s="193" t="s">
        <v>3697</v>
      </c>
      <c r="F954" s="194"/>
    </row>
    <row r="955" spans="1:6" x14ac:dyDescent="0.2">
      <c r="A955" s="225"/>
      <c r="B955" s="228"/>
      <c r="C955" s="192">
        <v>68162</v>
      </c>
      <c r="D955" s="193" t="s">
        <v>3698</v>
      </c>
      <c r="E955" s="193" t="s">
        <v>3699</v>
      </c>
      <c r="F955" s="194"/>
    </row>
    <row r="956" spans="1:6" x14ac:dyDescent="0.2">
      <c r="A956" s="225"/>
      <c r="B956" s="228"/>
      <c r="C956" s="192">
        <v>68207</v>
      </c>
      <c r="D956" s="193" t="s">
        <v>2013</v>
      </c>
      <c r="E956" s="193" t="s">
        <v>2014</v>
      </c>
      <c r="F956" s="194"/>
    </row>
    <row r="957" spans="1:6" x14ac:dyDescent="0.2">
      <c r="A957" s="225"/>
      <c r="B957" s="228"/>
      <c r="C957" s="192">
        <v>68266</v>
      </c>
      <c r="D957" s="193" t="s">
        <v>3700</v>
      </c>
      <c r="E957" s="193" t="s">
        <v>3701</v>
      </c>
      <c r="F957" s="194"/>
    </row>
    <row r="958" spans="1:6" x14ac:dyDescent="0.2">
      <c r="A958" s="225"/>
      <c r="B958" s="228"/>
      <c r="C958" s="192">
        <v>68318</v>
      </c>
      <c r="D958" s="193" t="s">
        <v>3702</v>
      </c>
      <c r="E958" s="193" t="s">
        <v>3703</v>
      </c>
      <c r="F958" s="194"/>
    </row>
    <row r="959" spans="1:6" x14ac:dyDescent="0.2">
      <c r="A959" s="225"/>
      <c r="B959" s="228"/>
      <c r="C959" s="192">
        <v>68425</v>
      </c>
      <c r="D959" s="193" t="s">
        <v>3704</v>
      </c>
      <c r="E959" s="193" t="s">
        <v>3705</v>
      </c>
      <c r="F959" s="194"/>
    </row>
    <row r="960" spans="1:6" x14ac:dyDescent="0.2">
      <c r="A960" s="225"/>
      <c r="B960" s="228"/>
      <c r="C960" s="192">
        <v>68432</v>
      </c>
      <c r="D960" s="193" t="s">
        <v>3706</v>
      </c>
      <c r="E960" s="193" t="s">
        <v>3707</v>
      </c>
      <c r="F960" s="194"/>
    </row>
    <row r="961" spans="1:6" x14ac:dyDescent="0.2">
      <c r="A961" s="225"/>
      <c r="B961" s="228"/>
      <c r="C961" s="192">
        <v>68468</v>
      </c>
      <c r="D961" s="193" t="s">
        <v>3708</v>
      </c>
      <c r="E961" s="193" t="s">
        <v>3709</v>
      </c>
      <c r="F961" s="194"/>
    </row>
    <row r="962" spans="1:6" x14ac:dyDescent="0.2">
      <c r="A962" s="225"/>
      <c r="B962" s="228"/>
      <c r="C962" s="192">
        <v>68669</v>
      </c>
      <c r="D962" s="193" t="s">
        <v>1952</v>
      </c>
      <c r="E962" s="193" t="s">
        <v>1953</v>
      </c>
      <c r="F962" s="194"/>
    </row>
    <row r="963" spans="1:6" x14ac:dyDescent="0.2">
      <c r="A963" s="225"/>
      <c r="B963" s="228"/>
      <c r="C963" s="192">
        <v>68684</v>
      </c>
      <c r="D963" s="193" t="s">
        <v>3710</v>
      </c>
      <c r="E963" s="193" t="s">
        <v>3711</v>
      </c>
      <c r="F963" s="194"/>
    </row>
    <row r="964" spans="1:6" x14ac:dyDescent="0.2">
      <c r="A964" s="225"/>
      <c r="B964" s="229"/>
      <c r="C964" s="192">
        <v>68686</v>
      </c>
      <c r="D964" s="193" t="s">
        <v>3598</v>
      </c>
      <c r="E964" s="193" t="s">
        <v>3599</v>
      </c>
      <c r="F964" s="194"/>
    </row>
    <row r="965" spans="1:6" x14ac:dyDescent="0.2">
      <c r="A965" s="225"/>
      <c r="B965" s="227" t="s">
        <v>3712</v>
      </c>
      <c r="C965" s="189">
        <v>68051</v>
      </c>
      <c r="D965" s="190" t="s">
        <v>3713</v>
      </c>
      <c r="E965" s="190" t="s">
        <v>3714</v>
      </c>
      <c r="F965" s="191"/>
    </row>
    <row r="966" spans="1:6" x14ac:dyDescent="0.2">
      <c r="A966" s="225"/>
      <c r="B966" s="228"/>
      <c r="C966" s="192">
        <v>68079</v>
      </c>
      <c r="D966" s="193" t="s">
        <v>3715</v>
      </c>
      <c r="E966" s="193" t="s">
        <v>3716</v>
      </c>
      <c r="F966" s="194"/>
    </row>
    <row r="967" spans="1:6" x14ac:dyDescent="0.2">
      <c r="A967" s="225"/>
      <c r="B967" s="228"/>
      <c r="C967" s="192">
        <v>68121</v>
      </c>
      <c r="D967" s="193" t="s">
        <v>3113</v>
      </c>
      <c r="E967" s="193" t="s">
        <v>3114</v>
      </c>
      <c r="F967" s="194"/>
    </row>
    <row r="968" spans="1:6" x14ac:dyDescent="0.2">
      <c r="A968" s="225"/>
      <c r="B968" s="228"/>
      <c r="C968" s="192">
        <v>68167</v>
      </c>
      <c r="D968" s="193" t="s">
        <v>3717</v>
      </c>
      <c r="E968" s="193" t="s">
        <v>3718</v>
      </c>
      <c r="F968" s="194"/>
    </row>
    <row r="969" spans="1:6" x14ac:dyDescent="0.2">
      <c r="A969" s="225"/>
      <c r="B969" s="228"/>
      <c r="C969" s="192">
        <v>68217</v>
      </c>
      <c r="D969" s="193" t="s">
        <v>3719</v>
      </c>
      <c r="E969" s="193" t="s">
        <v>3720</v>
      </c>
      <c r="F969" s="194"/>
    </row>
    <row r="970" spans="1:6" x14ac:dyDescent="0.2">
      <c r="A970" s="225"/>
      <c r="B970" s="228"/>
      <c r="C970" s="192">
        <v>68229</v>
      </c>
      <c r="D970" s="193" t="s">
        <v>3721</v>
      </c>
      <c r="E970" s="193" t="s">
        <v>3722</v>
      </c>
      <c r="F970" s="194"/>
    </row>
    <row r="971" spans="1:6" x14ac:dyDescent="0.2">
      <c r="A971" s="225"/>
      <c r="B971" s="228"/>
      <c r="C971" s="192">
        <v>68264</v>
      </c>
      <c r="D971" s="193" t="s">
        <v>3723</v>
      </c>
      <c r="E971" s="193" t="s">
        <v>3724</v>
      </c>
      <c r="F971" s="194"/>
    </row>
    <row r="972" spans="1:6" x14ac:dyDescent="0.2">
      <c r="A972" s="225"/>
      <c r="B972" s="228"/>
      <c r="C972" s="192">
        <v>68370</v>
      </c>
      <c r="D972" s="193" t="s">
        <v>3725</v>
      </c>
      <c r="E972" s="193" t="s">
        <v>3726</v>
      </c>
      <c r="F972" s="194"/>
    </row>
    <row r="973" spans="1:6" x14ac:dyDescent="0.2">
      <c r="A973" s="225"/>
      <c r="B973" s="228"/>
      <c r="C973" s="192">
        <v>68464</v>
      </c>
      <c r="D973" s="193" t="s">
        <v>3727</v>
      </c>
      <c r="E973" s="193" t="s">
        <v>3728</v>
      </c>
      <c r="F973" s="194"/>
    </row>
    <row r="974" spans="1:6" x14ac:dyDescent="0.2">
      <c r="A974" s="225"/>
      <c r="B974" s="228"/>
      <c r="C974" s="192">
        <v>68498</v>
      </c>
      <c r="D974" s="193" t="s">
        <v>3729</v>
      </c>
      <c r="E974" s="193" t="s">
        <v>3730</v>
      </c>
      <c r="F974" s="194"/>
    </row>
    <row r="975" spans="1:6" x14ac:dyDescent="0.2">
      <c r="A975" s="225"/>
      <c r="B975" s="228"/>
      <c r="C975" s="192">
        <v>68502</v>
      </c>
      <c r="D975" s="193" t="s">
        <v>3731</v>
      </c>
      <c r="E975" s="193" t="s">
        <v>3732</v>
      </c>
      <c r="F975" s="194"/>
    </row>
    <row r="976" spans="1:6" x14ac:dyDescent="0.2">
      <c r="A976" s="225"/>
      <c r="B976" s="228"/>
      <c r="C976" s="192">
        <v>68533</v>
      </c>
      <c r="D976" s="193" t="s">
        <v>3733</v>
      </c>
      <c r="E976" s="193" t="s">
        <v>3734</v>
      </c>
      <c r="F976" s="194"/>
    </row>
    <row r="977" spans="1:6" x14ac:dyDescent="0.2">
      <c r="A977" s="225"/>
      <c r="B977" s="228"/>
      <c r="C977" s="192">
        <v>68549</v>
      </c>
      <c r="D977" s="193" t="s">
        <v>3735</v>
      </c>
      <c r="E977" s="193" t="s">
        <v>3736</v>
      </c>
      <c r="F977" s="194"/>
    </row>
    <row r="978" spans="1:6" x14ac:dyDescent="0.2">
      <c r="A978" s="225"/>
      <c r="B978" s="228"/>
      <c r="C978" s="192">
        <v>68679</v>
      </c>
      <c r="D978" s="193" t="s">
        <v>3737</v>
      </c>
      <c r="E978" s="193" t="s">
        <v>3738</v>
      </c>
      <c r="F978" s="194"/>
    </row>
    <row r="979" spans="1:6" x14ac:dyDescent="0.2">
      <c r="A979" s="225"/>
      <c r="B979" s="228"/>
      <c r="C979" s="192">
        <v>68682</v>
      </c>
      <c r="D979" s="193" t="s">
        <v>3739</v>
      </c>
      <c r="E979" s="193" t="s">
        <v>3740</v>
      </c>
      <c r="F979" s="194"/>
    </row>
    <row r="980" spans="1:6" x14ac:dyDescent="0.2">
      <c r="A980" s="225"/>
      <c r="B980" s="228"/>
      <c r="C980" s="192">
        <v>68855</v>
      </c>
      <c r="D980" s="193" t="s">
        <v>3741</v>
      </c>
      <c r="E980" s="193" t="s">
        <v>3742</v>
      </c>
      <c r="F980" s="194"/>
    </row>
    <row r="981" spans="1:6" x14ac:dyDescent="0.2">
      <c r="A981" s="225"/>
      <c r="B981" s="229"/>
      <c r="C981" s="192">
        <v>68872</v>
      </c>
      <c r="D981" s="193" t="s">
        <v>2256</v>
      </c>
      <c r="E981" s="193" t="s">
        <v>2257</v>
      </c>
      <c r="F981" s="194"/>
    </row>
    <row r="982" spans="1:6" x14ac:dyDescent="0.2">
      <c r="A982" s="225"/>
      <c r="B982" s="227" t="s">
        <v>3743</v>
      </c>
      <c r="C982" s="189">
        <v>68081</v>
      </c>
      <c r="D982" s="190" t="s">
        <v>3744</v>
      </c>
      <c r="E982" s="190" t="s">
        <v>3745</v>
      </c>
      <c r="F982" s="191"/>
    </row>
    <row r="983" spans="1:6" x14ac:dyDescent="0.2">
      <c r="A983" s="225"/>
      <c r="B983" s="228"/>
      <c r="C983" s="192">
        <v>68092</v>
      </c>
      <c r="D983" s="193" t="s">
        <v>2058</v>
      </c>
      <c r="E983" s="193" t="s">
        <v>2059</v>
      </c>
      <c r="F983" s="194"/>
    </row>
    <row r="984" spans="1:6" x14ac:dyDescent="0.2">
      <c r="A984" s="225"/>
      <c r="B984" s="228"/>
      <c r="C984" s="192">
        <v>68235</v>
      </c>
      <c r="D984" s="193" t="s">
        <v>3746</v>
      </c>
      <c r="E984" s="193" t="s">
        <v>3747</v>
      </c>
      <c r="F984" s="194"/>
    </row>
    <row r="985" spans="1:6" x14ac:dyDescent="0.2">
      <c r="A985" s="225"/>
      <c r="B985" s="228"/>
      <c r="C985" s="192">
        <v>68575</v>
      </c>
      <c r="D985" s="193" t="s">
        <v>3748</v>
      </c>
      <c r="E985" s="193" t="s">
        <v>3749</v>
      </c>
      <c r="F985" s="194"/>
    </row>
    <row r="986" spans="1:6" x14ac:dyDescent="0.2">
      <c r="A986" s="225"/>
      <c r="B986" s="228"/>
      <c r="C986" s="192">
        <v>68655</v>
      </c>
      <c r="D986" s="193" t="s">
        <v>3750</v>
      </c>
      <c r="E986" s="193" t="s">
        <v>3751</v>
      </c>
      <c r="F986" s="194"/>
    </row>
    <row r="987" spans="1:6" x14ac:dyDescent="0.2">
      <c r="A987" s="225"/>
      <c r="B987" s="228"/>
      <c r="C987" s="192">
        <v>68689</v>
      </c>
      <c r="D987" s="193" t="s">
        <v>3752</v>
      </c>
      <c r="E987" s="193" t="s">
        <v>3753</v>
      </c>
      <c r="F987" s="194"/>
    </row>
    <row r="988" spans="1:6" x14ac:dyDescent="0.2">
      <c r="A988" s="225"/>
      <c r="B988" s="229"/>
      <c r="C988" s="192">
        <v>68895</v>
      </c>
      <c r="D988" s="193" t="s">
        <v>3754</v>
      </c>
      <c r="E988" s="193" t="s">
        <v>3755</v>
      </c>
      <c r="F988" s="194"/>
    </row>
    <row r="989" spans="1:6" x14ac:dyDescent="0.2">
      <c r="A989" s="225"/>
      <c r="B989" s="227" t="s">
        <v>3756</v>
      </c>
      <c r="C989" s="189">
        <v>68001</v>
      </c>
      <c r="D989" s="190" t="s">
        <v>3757</v>
      </c>
      <c r="E989" s="190" t="s">
        <v>3758</v>
      </c>
      <c r="F989" s="191"/>
    </row>
    <row r="990" spans="1:6" x14ac:dyDescent="0.2">
      <c r="A990" s="225"/>
      <c r="B990" s="228"/>
      <c r="C990" s="192">
        <v>68132</v>
      </c>
      <c r="D990" s="193" t="s">
        <v>3759</v>
      </c>
      <c r="E990" s="193" t="s">
        <v>3760</v>
      </c>
      <c r="F990" s="194"/>
    </row>
    <row r="991" spans="1:6" x14ac:dyDescent="0.2">
      <c r="A991" s="225"/>
      <c r="B991" s="228"/>
      <c r="C991" s="192">
        <v>68169</v>
      </c>
      <c r="D991" s="193" t="s">
        <v>3761</v>
      </c>
      <c r="E991" s="193" t="s">
        <v>3762</v>
      </c>
      <c r="F991" s="194"/>
    </row>
    <row r="992" spans="1:6" x14ac:dyDescent="0.2">
      <c r="A992" s="225"/>
      <c r="B992" s="228"/>
      <c r="C992" s="192">
        <v>68255</v>
      </c>
      <c r="D992" s="193" t="s">
        <v>3763</v>
      </c>
      <c r="E992" s="193" t="s">
        <v>3764</v>
      </c>
      <c r="F992" s="194"/>
    </row>
    <row r="993" spans="1:6" x14ac:dyDescent="0.2">
      <c r="A993" s="225"/>
      <c r="B993" s="228"/>
      <c r="C993" s="192">
        <v>68276</v>
      </c>
      <c r="D993" s="193" t="s">
        <v>3765</v>
      </c>
      <c r="E993" s="193" t="s">
        <v>3766</v>
      </c>
      <c r="F993" s="194"/>
    </row>
    <row r="994" spans="1:6" x14ac:dyDescent="0.2">
      <c r="A994" s="225"/>
      <c r="B994" s="228"/>
      <c r="C994" s="192">
        <v>68307</v>
      </c>
      <c r="D994" s="193" t="s">
        <v>3767</v>
      </c>
      <c r="E994" s="193" t="s">
        <v>3768</v>
      </c>
      <c r="F994" s="194"/>
    </row>
    <row r="995" spans="1:6" x14ac:dyDescent="0.2">
      <c r="A995" s="225"/>
      <c r="B995" s="228"/>
      <c r="C995" s="192">
        <v>68406</v>
      </c>
      <c r="D995" s="193" t="s">
        <v>3769</v>
      </c>
      <c r="E995" s="193" t="s">
        <v>3770</v>
      </c>
      <c r="F995" s="194"/>
    </row>
    <row r="996" spans="1:6" x14ac:dyDescent="0.2">
      <c r="A996" s="225"/>
      <c r="B996" s="228"/>
      <c r="C996" s="192">
        <v>68418</v>
      </c>
      <c r="D996" s="193" t="s">
        <v>3771</v>
      </c>
      <c r="E996" s="193" t="s">
        <v>3772</v>
      </c>
      <c r="F996" s="194"/>
    </row>
    <row r="997" spans="1:6" x14ac:dyDescent="0.2">
      <c r="A997" s="225"/>
      <c r="B997" s="228"/>
      <c r="C997" s="192">
        <v>68444</v>
      </c>
      <c r="D997" s="193" t="s">
        <v>3773</v>
      </c>
      <c r="E997" s="193" t="s">
        <v>3774</v>
      </c>
      <c r="F997" s="194"/>
    </row>
    <row r="998" spans="1:6" x14ac:dyDescent="0.2">
      <c r="A998" s="225"/>
      <c r="B998" s="228"/>
      <c r="C998" s="192">
        <v>68547</v>
      </c>
      <c r="D998" s="193" t="s">
        <v>3775</v>
      </c>
      <c r="E998" s="193" t="s">
        <v>3776</v>
      </c>
      <c r="F998" s="194"/>
    </row>
    <row r="999" spans="1:6" x14ac:dyDescent="0.2">
      <c r="A999" s="225"/>
      <c r="B999" s="228"/>
      <c r="C999" s="192">
        <v>68615</v>
      </c>
      <c r="D999" s="193" t="s">
        <v>2033</v>
      </c>
      <c r="E999" s="193" t="s">
        <v>2034</v>
      </c>
      <c r="F999" s="194"/>
    </row>
    <row r="1000" spans="1:6" x14ac:dyDescent="0.2">
      <c r="A1000" s="225"/>
      <c r="B1000" s="228"/>
      <c r="C1000" s="192">
        <v>68705</v>
      </c>
      <c r="D1000" s="193" t="s">
        <v>3777</v>
      </c>
      <c r="E1000" s="193" t="s">
        <v>3778</v>
      </c>
      <c r="F1000" s="194"/>
    </row>
    <row r="1001" spans="1:6" x14ac:dyDescent="0.2">
      <c r="A1001" s="225"/>
      <c r="B1001" s="228"/>
      <c r="C1001" s="192">
        <v>68780</v>
      </c>
      <c r="D1001" s="193" t="s">
        <v>3779</v>
      </c>
      <c r="E1001" s="193" t="s">
        <v>3780</v>
      </c>
      <c r="F1001" s="194"/>
    </row>
    <row r="1002" spans="1:6" x14ac:dyDescent="0.2">
      <c r="A1002" s="225"/>
      <c r="B1002" s="228"/>
      <c r="C1002" s="192">
        <v>68820</v>
      </c>
      <c r="D1002" s="193" t="s">
        <v>3781</v>
      </c>
      <c r="E1002" s="193" t="s">
        <v>3782</v>
      </c>
      <c r="F1002" s="194"/>
    </row>
    <row r="1003" spans="1:6" x14ac:dyDescent="0.2">
      <c r="A1003" s="225"/>
      <c r="B1003" s="229"/>
      <c r="C1003" s="192">
        <v>68867</v>
      </c>
      <c r="D1003" s="193" t="s">
        <v>3783</v>
      </c>
      <c r="E1003" s="193" t="s">
        <v>3784</v>
      </c>
      <c r="F1003" s="194"/>
    </row>
    <row r="1004" spans="1:6" x14ac:dyDescent="0.2">
      <c r="A1004" s="225"/>
      <c r="B1004" s="227" t="s">
        <v>3785</v>
      </c>
      <c r="C1004" s="189">
        <v>68013</v>
      </c>
      <c r="D1004" s="190" t="s">
        <v>3786</v>
      </c>
      <c r="E1004" s="190" t="s">
        <v>3787</v>
      </c>
      <c r="F1004" s="191"/>
    </row>
    <row r="1005" spans="1:6" x14ac:dyDescent="0.2">
      <c r="A1005" s="225"/>
      <c r="B1005" s="228"/>
      <c r="C1005" s="192">
        <v>68020</v>
      </c>
      <c r="D1005" s="193" t="s">
        <v>2618</v>
      </c>
      <c r="E1005" s="193" t="s">
        <v>98</v>
      </c>
      <c r="F1005" s="194"/>
    </row>
    <row r="1006" spans="1:6" x14ac:dyDescent="0.2">
      <c r="A1006" s="225"/>
      <c r="B1006" s="228"/>
      <c r="C1006" s="192">
        <v>68077</v>
      </c>
      <c r="D1006" s="193" t="s">
        <v>2122</v>
      </c>
      <c r="E1006" s="193" t="s">
        <v>2123</v>
      </c>
      <c r="F1006" s="194"/>
    </row>
    <row r="1007" spans="1:6" x14ac:dyDescent="0.2">
      <c r="A1007" s="225"/>
      <c r="B1007" s="228"/>
      <c r="C1007" s="192">
        <v>68101</v>
      </c>
      <c r="D1007" s="193" t="s">
        <v>2741</v>
      </c>
      <c r="E1007" s="193" t="s">
        <v>2742</v>
      </c>
      <c r="F1007" s="194"/>
    </row>
    <row r="1008" spans="1:6" x14ac:dyDescent="0.2">
      <c r="A1008" s="225"/>
      <c r="B1008" s="228"/>
      <c r="C1008" s="192">
        <v>68179</v>
      </c>
      <c r="D1008" s="193" t="s">
        <v>3788</v>
      </c>
      <c r="E1008" s="193" t="s">
        <v>3789</v>
      </c>
      <c r="F1008" s="194"/>
    </row>
    <row r="1009" spans="1:6" x14ac:dyDescent="0.2">
      <c r="A1009" s="225"/>
      <c r="B1009" s="228"/>
      <c r="C1009" s="192">
        <v>68190</v>
      </c>
      <c r="D1009" s="193" t="s">
        <v>3790</v>
      </c>
      <c r="E1009" s="193" t="s">
        <v>3791</v>
      </c>
      <c r="F1009" s="194"/>
    </row>
    <row r="1010" spans="1:6" x14ac:dyDescent="0.2">
      <c r="A1010" s="225"/>
      <c r="B1010" s="228"/>
      <c r="C1010" s="192">
        <v>68250</v>
      </c>
      <c r="D1010" s="193" t="s">
        <v>3050</v>
      </c>
      <c r="E1010" s="193" t="s">
        <v>3051</v>
      </c>
      <c r="F1010" s="194"/>
    </row>
    <row r="1011" spans="1:6" x14ac:dyDescent="0.2">
      <c r="A1011" s="225"/>
      <c r="B1011" s="228"/>
      <c r="C1011" s="192">
        <v>68271</v>
      </c>
      <c r="D1011" s="193" t="s">
        <v>3792</v>
      </c>
      <c r="E1011" s="193" t="s">
        <v>3793</v>
      </c>
      <c r="F1011" s="194"/>
    </row>
    <row r="1012" spans="1:6" x14ac:dyDescent="0.2">
      <c r="A1012" s="225"/>
      <c r="B1012" s="228"/>
      <c r="C1012" s="192">
        <v>68324</v>
      </c>
      <c r="D1012" s="193" t="s">
        <v>3794</v>
      </c>
      <c r="E1012" s="193" t="s">
        <v>3795</v>
      </c>
      <c r="F1012" s="194"/>
    </row>
    <row r="1013" spans="1:6" x14ac:dyDescent="0.2">
      <c r="A1013" s="225"/>
      <c r="B1013" s="228"/>
      <c r="C1013" s="192">
        <v>68327</v>
      </c>
      <c r="D1013" s="193" t="s">
        <v>3796</v>
      </c>
      <c r="E1013" s="193" t="s">
        <v>3797</v>
      </c>
      <c r="F1013" s="194"/>
    </row>
    <row r="1014" spans="1:6" x14ac:dyDescent="0.2">
      <c r="A1014" s="225"/>
      <c r="B1014" s="228"/>
      <c r="C1014" s="192">
        <v>68368</v>
      </c>
      <c r="D1014" s="193" t="s">
        <v>3798</v>
      </c>
      <c r="E1014" s="193" t="s">
        <v>3799</v>
      </c>
      <c r="F1014" s="194"/>
    </row>
    <row r="1015" spans="1:6" x14ac:dyDescent="0.2">
      <c r="A1015" s="225"/>
      <c r="B1015" s="228"/>
      <c r="C1015" s="192">
        <v>68377</v>
      </c>
      <c r="D1015" s="193" t="s">
        <v>3800</v>
      </c>
      <c r="E1015" s="193" t="s">
        <v>3801</v>
      </c>
      <c r="F1015" s="194"/>
    </row>
    <row r="1016" spans="1:6" x14ac:dyDescent="0.2">
      <c r="A1016" s="225"/>
      <c r="B1016" s="228"/>
      <c r="C1016" s="192">
        <v>68397</v>
      </c>
      <c r="D1016" s="193" t="s">
        <v>2785</v>
      </c>
      <c r="E1016" s="193" t="s">
        <v>2786</v>
      </c>
      <c r="F1016" s="194"/>
    </row>
    <row r="1017" spans="1:6" x14ac:dyDescent="0.2">
      <c r="A1017" s="225"/>
      <c r="B1017" s="228"/>
      <c r="C1017" s="192">
        <v>68385</v>
      </c>
      <c r="D1017" s="193" t="s">
        <v>3802</v>
      </c>
      <c r="E1017" s="193" t="s">
        <v>3803</v>
      </c>
      <c r="F1017" s="194"/>
    </row>
    <row r="1018" spans="1:6" x14ac:dyDescent="0.2">
      <c r="A1018" s="225"/>
      <c r="B1018" s="228"/>
      <c r="C1018" s="192">
        <v>68572</v>
      </c>
      <c r="D1018" s="193" t="s">
        <v>3804</v>
      </c>
      <c r="E1018" s="193" t="s">
        <v>3805</v>
      </c>
      <c r="F1018" s="194"/>
    </row>
    <row r="1019" spans="1:6" x14ac:dyDescent="0.2">
      <c r="A1019" s="225"/>
      <c r="B1019" s="228"/>
      <c r="C1019" s="192">
        <v>68573</v>
      </c>
      <c r="D1019" s="193" t="s">
        <v>3806</v>
      </c>
      <c r="E1019" s="193" t="s">
        <v>3807</v>
      </c>
      <c r="F1019" s="194"/>
    </row>
    <row r="1020" spans="1:6" x14ac:dyDescent="0.2">
      <c r="A1020" s="225"/>
      <c r="B1020" s="228"/>
      <c r="C1020" s="192">
        <v>68673</v>
      </c>
      <c r="D1020" s="193" t="s">
        <v>3808</v>
      </c>
      <c r="E1020" s="193" t="s">
        <v>3809</v>
      </c>
      <c r="F1020" s="194"/>
    </row>
    <row r="1021" spans="1:6" x14ac:dyDescent="0.2">
      <c r="A1021" s="225"/>
      <c r="B1021" s="228"/>
      <c r="C1021" s="192">
        <v>68773</v>
      </c>
      <c r="D1021" s="193" t="s">
        <v>2755</v>
      </c>
      <c r="E1021" s="193" t="s">
        <v>2756</v>
      </c>
      <c r="F1021" s="194"/>
    </row>
    <row r="1022" spans="1:6" x14ac:dyDescent="0.2">
      <c r="A1022" s="226"/>
      <c r="B1022" s="229"/>
      <c r="C1022" s="192">
        <v>68861</v>
      </c>
      <c r="D1022" s="193" t="s">
        <v>3810</v>
      </c>
      <c r="E1022" s="193" t="s">
        <v>3811</v>
      </c>
      <c r="F1022" s="194"/>
    </row>
    <row r="1023" spans="1:6" x14ac:dyDescent="0.2">
      <c r="A1023" s="195" t="s">
        <v>3812</v>
      </c>
      <c r="B1023" s="196"/>
      <c r="C1023" s="197"/>
      <c r="D1023" s="198"/>
      <c r="E1023" s="198" t="s">
        <v>145</v>
      </c>
      <c r="F1023" s="199">
        <v>87</v>
      </c>
    </row>
    <row r="1024" spans="1:6" x14ac:dyDescent="0.2">
      <c r="A1024" s="224" t="s">
        <v>2755</v>
      </c>
      <c r="B1024" s="227" t="s">
        <v>3813</v>
      </c>
      <c r="C1024" s="189">
        <v>70265</v>
      </c>
      <c r="D1024" s="190" t="s">
        <v>3814</v>
      </c>
      <c r="E1024" s="190" t="s">
        <v>3815</v>
      </c>
      <c r="F1024" s="191"/>
    </row>
    <row r="1025" spans="1:6" x14ac:dyDescent="0.2">
      <c r="A1025" s="225"/>
      <c r="B1025" s="228"/>
      <c r="C1025" s="192">
        <v>70429</v>
      </c>
      <c r="D1025" s="193" t="s">
        <v>3816</v>
      </c>
      <c r="E1025" s="193" t="s">
        <v>3817</v>
      </c>
      <c r="F1025" s="194"/>
    </row>
    <row r="1026" spans="1:6" x14ac:dyDescent="0.2">
      <c r="A1026" s="225"/>
      <c r="B1026" s="229"/>
      <c r="C1026" s="192">
        <v>70771</v>
      </c>
      <c r="D1026" s="193" t="s">
        <v>2755</v>
      </c>
      <c r="E1026" s="193" t="s">
        <v>2756</v>
      </c>
      <c r="F1026" s="194"/>
    </row>
    <row r="1027" spans="1:6" x14ac:dyDescent="0.2">
      <c r="A1027" s="225"/>
      <c r="B1027" s="227" t="s">
        <v>2296</v>
      </c>
      <c r="C1027" s="189">
        <v>70230</v>
      </c>
      <c r="D1027" s="190" t="s">
        <v>3818</v>
      </c>
      <c r="E1027" s="190" t="s">
        <v>3819</v>
      </c>
      <c r="F1027" s="191"/>
    </row>
    <row r="1028" spans="1:6" x14ac:dyDescent="0.2">
      <c r="A1028" s="225"/>
      <c r="B1028" s="228"/>
      <c r="C1028" s="192">
        <v>70204</v>
      </c>
      <c r="D1028" s="193" t="s">
        <v>3820</v>
      </c>
      <c r="E1028" s="193" t="s">
        <v>3821</v>
      </c>
      <c r="F1028" s="194"/>
    </row>
    <row r="1029" spans="1:6" x14ac:dyDescent="0.2">
      <c r="A1029" s="225"/>
      <c r="B1029" s="228"/>
      <c r="C1029" s="192">
        <v>70473</v>
      </c>
      <c r="D1029" s="193" t="s">
        <v>3822</v>
      </c>
      <c r="E1029" s="193" t="s">
        <v>737</v>
      </c>
      <c r="F1029" s="194"/>
    </row>
    <row r="1030" spans="1:6" x14ac:dyDescent="0.2">
      <c r="A1030" s="225"/>
      <c r="B1030" s="228"/>
      <c r="C1030" s="192">
        <v>70508</v>
      </c>
      <c r="D1030" s="193" t="s">
        <v>3823</v>
      </c>
      <c r="E1030" s="193" t="s">
        <v>3824</v>
      </c>
      <c r="F1030" s="194"/>
    </row>
    <row r="1031" spans="1:6" x14ac:dyDescent="0.2">
      <c r="A1031" s="225"/>
      <c r="B1031" s="229"/>
      <c r="C1031" s="192">
        <v>70001</v>
      </c>
      <c r="D1031" s="193" t="s">
        <v>3825</v>
      </c>
      <c r="E1031" s="193" t="s">
        <v>3826</v>
      </c>
      <c r="F1031" s="194"/>
    </row>
    <row r="1032" spans="1:6" x14ac:dyDescent="0.2">
      <c r="A1032" s="225"/>
      <c r="B1032" s="227" t="s">
        <v>3827</v>
      </c>
      <c r="C1032" s="189">
        <v>70221</v>
      </c>
      <c r="D1032" s="190" t="s">
        <v>3828</v>
      </c>
      <c r="E1032" s="190" t="s">
        <v>3829</v>
      </c>
      <c r="F1032" s="191"/>
    </row>
    <row r="1033" spans="1:6" x14ac:dyDescent="0.2">
      <c r="A1033" s="225"/>
      <c r="B1033" s="228"/>
      <c r="C1033" s="192">
        <v>70523</v>
      </c>
      <c r="D1033" s="193" t="s">
        <v>3830</v>
      </c>
      <c r="E1033" s="193" t="s">
        <v>3831</v>
      </c>
      <c r="F1033" s="194"/>
    </row>
    <row r="1034" spans="1:6" x14ac:dyDescent="0.2">
      <c r="A1034" s="225"/>
      <c r="B1034" s="228"/>
      <c r="C1034" s="192">
        <v>70713</v>
      </c>
      <c r="D1034" s="193" t="s">
        <v>3832</v>
      </c>
      <c r="E1034" s="193" t="s">
        <v>3833</v>
      </c>
      <c r="F1034" s="194"/>
    </row>
    <row r="1035" spans="1:6" x14ac:dyDescent="0.2">
      <c r="A1035" s="225"/>
      <c r="B1035" s="228"/>
      <c r="C1035" s="192">
        <v>70820</v>
      </c>
      <c r="D1035" s="193" t="s">
        <v>3834</v>
      </c>
      <c r="E1035" s="193" t="s">
        <v>3835</v>
      </c>
      <c r="F1035" s="194"/>
    </row>
    <row r="1036" spans="1:6" x14ac:dyDescent="0.2">
      <c r="A1036" s="225"/>
      <c r="B1036" s="229"/>
      <c r="C1036" s="192">
        <v>70823</v>
      </c>
      <c r="D1036" s="193" t="s">
        <v>3836</v>
      </c>
      <c r="E1036" s="193" t="s">
        <v>3837</v>
      </c>
      <c r="F1036" s="194"/>
    </row>
    <row r="1037" spans="1:6" x14ac:dyDescent="0.2">
      <c r="A1037" s="225"/>
      <c r="B1037" s="227" t="s">
        <v>2909</v>
      </c>
      <c r="C1037" s="189">
        <v>70110</v>
      </c>
      <c r="D1037" s="190" t="s">
        <v>2432</v>
      </c>
      <c r="E1037" s="190" t="s">
        <v>2433</v>
      </c>
      <c r="F1037" s="191"/>
    </row>
    <row r="1038" spans="1:6" x14ac:dyDescent="0.2">
      <c r="A1038" s="225"/>
      <c r="B1038" s="228"/>
      <c r="C1038" s="192">
        <v>70215</v>
      </c>
      <c r="D1038" s="193" t="s">
        <v>3838</v>
      </c>
      <c r="E1038" s="193" t="s">
        <v>3839</v>
      </c>
      <c r="F1038" s="194"/>
    </row>
    <row r="1039" spans="1:6" x14ac:dyDescent="0.2">
      <c r="A1039" s="225"/>
      <c r="B1039" s="228"/>
      <c r="C1039" s="192">
        <v>70233</v>
      </c>
      <c r="D1039" s="193" t="s">
        <v>3840</v>
      </c>
      <c r="E1039" s="193" t="s">
        <v>3841</v>
      </c>
      <c r="F1039" s="194"/>
    </row>
    <row r="1040" spans="1:6" x14ac:dyDescent="0.2">
      <c r="A1040" s="225"/>
      <c r="B1040" s="228"/>
      <c r="C1040" s="192">
        <v>70235</v>
      </c>
      <c r="D1040" s="193" t="s">
        <v>3842</v>
      </c>
      <c r="E1040" s="193" t="s">
        <v>3843</v>
      </c>
      <c r="F1040" s="194"/>
    </row>
    <row r="1041" spans="1:6" x14ac:dyDescent="0.2">
      <c r="A1041" s="225"/>
      <c r="B1041" s="228"/>
      <c r="C1041" s="192">
        <v>70418</v>
      </c>
      <c r="D1041" s="193" t="s">
        <v>3844</v>
      </c>
      <c r="E1041" s="193" t="s">
        <v>3845</v>
      </c>
      <c r="F1041" s="194"/>
    </row>
    <row r="1042" spans="1:6" x14ac:dyDescent="0.2">
      <c r="A1042" s="225"/>
      <c r="B1042" s="228"/>
      <c r="C1042" s="192">
        <v>70670</v>
      </c>
      <c r="D1042" s="193" t="s">
        <v>3846</v>
      </c>
      <c r="E1042" s="193" t="s">
        <v>3847</v>
      </c>
      <c r="F1042" s="194"/>
    </row>
    <row r="1043" spans="1:6" x14ac:dyDescent="0.2">
      <c r="A1043" s="225"/>
      <c r="B1043" s="228"/>
      <c r="C1043" s="192">
        <v>70702</v>
      </c>
      <c r="D1043" s="193" t="s">
        <v>3848</v>
      </c>
      <c r="E1043" s="193" t="s">
        <v>3849</v>
      </c>
      <c r="F1043" s="194"/>
    </row>
    <row r="1044" spans="1:6" x14ac:dyDescent="0.2">
      <c r="A1044" s="225"/>
      <c r="B1044" s="228"/>
      <c r="C1044" s="192">
        <v>70717</v>
      </c>
      <c r="D1044" s="193" t="s">
        <v>1956</v>
      </c>
      <c r="E1044" s="193" t="s">
        <v>1957</v>
      </c>
      <c r="F1044" s="194"/>
    </row>
    <row r="1045" spans="1:6" x14ac:dyDescent="0.2">
      <c r="A1045" s="225"/>
      <c r="B1045" s="229"/>
      <c r="C1045" s="192">
        <v>70742</v>
      </c>
      <c r="D1045" s="193" t="s">
        <v>3850</v>
      </c>
      <c r="E1045" s="193" t="s">
        <v>3851</v>
      </c>
      <c r="F1045" s="194"/>
    </row>
    <row r="1046" spans="1:6" x14ac:dyDescent="0.2">
      <c r="A1046" s="225"/>
      <c r="B1046" s="227" t="s">
        <v>2916</v>
      </c>
      <c r="C1046" s="189">
        <v>70124</v>
      </c>
      <c r="D1046" s="190" t="s">
        <v>3852</v>
      </c>
      <c r="E1046" s="190" t="s">
        <v>3853</v>
      </c>
      <c r="F1046" s="191"/>
    </row>
    <row r="1047" spans="1:6" x14ac:dyDescent="0.2">
      <c r="A1047" s="225"/>
      <c r="B1047" s="228"/>
      <c r="C1047" s="192">
        <v>70400</v>
      </c>
      <c r="D1047" s="193" t="s">
        <v>2023</v>
      </c>
      <c r="E1047" s="193" t="s">
        <v>2024</v>
      </c>
      <c r="F1047" s="194"/>
    </row>
    <row r="1048" spans="1:6" x14ac:dyDescent="0.2">
      <c r="A1048" s="225"/>
      <c r="B1048" s="228"/>
      <c r="C1048" s="192">
        <v>70678</v>
      </c>
      <c r="D1048" s="193" t="s">
        <v>3854</v>
      </c>
      <c r="E1048" s="193" t="s">
        <v>3855</v>
      </c>
      <c r="F1048" s="194"/>
    </row>
    <row r="1049" spans="1:6" x14ac:dyDescent="0.2">
      <c r="A1049" s="226"/>
      <c r="B1049" s="229"/>
      <c r="C1049" s="192">
        <v>70708</v>
      </c>
      <c r="D1049" s="193" t="s">
        <v>3856</v>
      </c>
      <c r="E1049" s="193" t="s">
        <v>3857</v>
      </c>
      <c r="F1049" s="194"/>
    </row>
    <row r="1050" spans="1:6" x14ac:dyDescent="0.2">
      <c r="A1050" s="195" t="s">
        <v>3858</v>
      </c>
      <c r="B1050" s="196"/>
      <c r="C1050" s="197"/>
      <c r="D1050" s="198"/>
      <c r="E1050" s="198" t="s">
        <v>145</v>
      </c>
      <c r="F1050" s="199">
        <v>26</v>
      </c>
    </row>
    <row r="1051" spans="1:6" x14ac:dyDescent="0.2">
      <c r="A1051" s="224" t="s">
        <v>3859</v>
      </c>
      <c r="B1051" s="227" t="s">
        <v>1931</v>
      </c>
      <c r="C1051" s="189">
        <v>73030</v>
      </c>
      <c r="D1051" s="190" t="s">
        <v>3860</v>
      </c>
      <c r="E1051" s="190" t="s">
        <v>3861</v>
      </c>
      <c r="F1051" s="191"/>
    </row>
    <row r="1052" spans="1:6" x14ac:dyDescent="0.2">
      <c r="A1052" s="225"/>
      <c r="B1052" s="228"/>
      <c r="C1052" s="192">
        <v>73055</v>
      </c>
      <c r="D1052" s="193" t="s">
        <v>3862</v>
      </c>
      <c r="E1052" s="193" t="s">
        <v>3863</v>
      </c>
      <c r="F1052" s="194"/>
    </row>
    <row r="1053" spans="1:6" x14ac:dyDescent="0.2">
      <c r="A1053" s="225"/>
      <c r="B1053" s="228"/>
      <c r="C1053" s="192">
        <v>73270</v>
      </c>
      <c r="D1053" s="193" t="s">
        <v>3864</v>
      </c>
      <c r="E1053" s="193" t="s">
        <v>3865</v>
      </c>
      <c r="F1053" s="194"/>
    </row>
    <row r="1054" spans="1:6" x14ac:dyDescent="0.2">
      <c r="A1054" s="225"/>
      <c r="B1054" s="228"/>
      <c r="C1054" s="192">
        <v>73283</v>
      </c>
      <c r="D1054" s="193" t="s">
        <v>3866</v>
      </c>
      <c r="E1054" s="193" t="s">
        <v>3867</v>
      </c>
      <c r="F1054" s="194"/>
    </row>
    <row r="1055" spans="1:6" x14ac:dyDescent="0.2">
      <c r="A1055" s="225"/>
      <c r="B1055" s="228"/>
      <c r="C1055" s="192">
        <v>73349</v>
      </c>
      <c r="D1055" s="193" t="s">
        <v>3868</v>
      </c>
      <c r="E1055" s="193" t="s">
        <v>3869</v>
      </c>
      <c r="F1055" s="194"/>
    </row>
    <row r="1056" spans="1:6" x14ac:dyDescent="0.2">
      <c r="A1056" s="225"/>
      <c r="B1056" s="228"/>
      <c r="C1056" s="192">
        <v>73443</v>
      </c>
      <c r="D1056" s="193" t="s">
        <v>3870</v>
      </c>
      <c r="E1056" s="193" t="s">
        <v>3871</v>
      </c>
      <c r="F1056" s="194"/>
    </row>
    <row r="1057" spans="1:6" x14ac:dyDescent="0.2">
      <c r="A1057" s="225"/>
      <c r="B1057" s="229"/>
      <c r="C1057" s="192">
        <v>73520</v>
      </c>
      <c r="D1057" s="193" t="s">
        <v>3872</v>
      </c>
      <c r="E1057" s="193" t="s">
        <v>3873</v>
      </c>
      <c r="F1057" s="194"/>
    </row>
    <row r="1058" spans="1:6" x14ac:dyDescent="0.2">
      <c r="A1058" s="225"/>
      <c r="B1058" s="227" t="s">
        <v>2003</v>
      </c>
      <c r="C1058" s="189">
        <v>73148</v>
      </c>
      <c r="D1058" s="190" t="s">
        <v>3874</v>
      </c>
      <c r="E1058" s="190" t="s">
        <v>3875</v>
      </c>
      <c r="F1058" s="191"/>
    </row>
    <row r="1059" spans="1:6" x14ac:dyDescent="0.2">
      <c r="A1059" s="225"/>
      <c r="B1059" s="228"/>
      <c r="C1059" s="192">
        <v>73226</v>
      </c>
      <c r="D1059" s="193" t="s">
        <v>3876</v>
      </c>
      <c r="E1059" s="193" t="s">
        <v>3877</v>
      </c>
      <c r="F1059" s="194"/>
    </row>
    <row r="1060" spans="1:6" x14ac:dyDescent="0.2">
      <c r="A1060" s="225"/>
      <c r="B1060" s="228"/>
      <c r="C1060" s="192">
        <v>73352</v>
      </c>
      <c r="D1060" s="193" t="s">
        <v>3878</v>
      </c>
      <c r="E1060" s="193" t="s">
        <v>3879</v>
      </c>
      <c r="F1060" s="194"/>
    </row>
    <row r="1061" spans="1:6" x14ac:dyDescent="0.2">
      <c r="A1061" s="225"/>
      <c r="B1061" s="228"/>
      <c r="C1061" s="192">
        <v>73449</v>
      </c>
      <c r="D1061" s="193" t="s">
        <v>3880</v>
      </c>
      <c r="E1061" s="193" t="s">
        <v>3881</v>
      </c>
      <c r="F1061" s="194"/>
    </row>
    <row r="1062" spans="1:6" x14ac:dyDescent="0.2">
      <c r="A1062" s="225"/>
      <c r="B1062" s="229"/>
      <c r="C1062" s="192">
        <v>73873</v>
      </c>
      <c r="D1062" s="193" t="s">
        <v>3882</v>
      </c>
      <c r="E1062" s="193" t="s">
        <v>3883</v>
      </c>
      <c r="F1062" s="194"/>
    </row>
    <row r="1063" spans="1:6" x14ac:dyDescent="0.2">
      <c r="A1063" s="225"/>
      <c r="B1063" s="227" t="s">
        <v>2174</v>
      </c>
      <c r="C1063" s="189">
        <v>73067</v>
      </c>
      <c r="D1063" s="190" t="s">
        <v>3884</v>
      </c>
      <c r="E1063" s="190" t="s">
        <v>686</v>
      </c>
      <c r="F1063" s="191"/>
    </row>
    <row r="1064" spans="1:6" x14ac:dyDescent="0.2">
      <c r="A1064" s="225"/>
      <c r="B1064" s="228"/>
      <c r="C1064" s="192">
        <v>73168</v>
      </c>
      <c r="D1064" s="193" t="s">
        <v>3885</v>
      </c>
      <c r="E1064" s="193" t="s">
        <v>608</v>
      </c>
      <c r="F1064" s="194"/>
    </row>
    <row r="1065" spans="1:6" x14ac:dyDescent="0.2">
      <c r="A1065" s="225"/>
      <c r="B1065" s="228"/>
      <c r="C1065" s="192">
        <v>73217</v>
      </c>
      <c r="D1065" s="193" t="s">
        <v>3886</v>
      </c>
      <c r="E1065" s="193" t="s">
        <v>3887</v>
      </c>
      <c r="F1065" s="194"/>
    </row>
    <row r="1066" spans="1:6" x14ac:dyDescent="0.2">
      <c r="A1066" s="225"/>
      <c r="B1066" s="228"/>
      <c r="C1066" s="192">
        <v>73483</v>
      </c>
      <c r="D1066" s="193" t="s">
        <v>3888</v>
      </c>
      <c r="E1066" s="193" t="s">
        <v>3889</v>
      </c>
      <c r="F1066" s="194"/>
    </row>
    <row r="1067" spans="1:6" x14ac:dyDescent="0.2">
      <c r="A1067" s="225"/>
      <c r="B1067" s="228"/>
      <c r="C1067" s="192">
        <v>73504</v>
      </c>
      <c r="D1067" s="193" t="s">
        <v>3890</v>
      </c>
      <c r="E1067" s="193" t="s">
        <v>3891</v>
      </c>
      <c r="F1067" s="194"/>
    </row>
    <row r="1068" spans="1:6" x14ac:dyDescent="0.2">
      <c r="A1068" s="225"/>
      <c r="B1068" s="228"/>
      <c r="C1068" s="192">
        <v>73555</v>
      </c>
      <c r="D1068" s="193" t="s">
        <v>3892</v>
      </c>
      <c r="E1068" s="193" t="s">
        <v>3893</v>
      </c>
      <c r="F1068" s="194"/>
    </row>
    <row r="1069" spans="1:6" x14ac:dyDescent="0.2">
      <c r="A1069" s="225"/>
      <c r="B1069" s="228"/>
      <c r="C1069" s="192">
        <v>73616</v>
      </c>
      <c r="D1069" s="193" t="s">
        <v>3894</v>
      </c>
      <c r="E1069" s="193" t="s">
        <v>3895</v>
      </c>
      <c r="F1069" s="194"/>
    </row>
    <row r="1070" spans="1:6" x14ac:dyDescent="0.2">
      <c r="A1070" s="225"/>
      <c r="B1070" s="228"/>
      <c r="C1070" s="192">
        <v>73622</v>
      </c>
      <c r="D1070" s="193" t="s">
        <v>3896</v>
      </c>
      <c r="E1070" s="193" t="s">
        <v>3897</v>
      </c>
      <c r="F1070" s="194"/>
    </row>
    <row r="1071" spans="1:6" x14ac:dyDescent="0.2">
      <c r="A1071" s="225"/>
      <c r="B1071" s="229"/>
      <c r="C1071" s="192">
        <v>73675</v>
      </c>
      <c r="D1071" s="193" t="s">
        <v>3898</v>
      </c>
      <c r="E1071" s="193" t="s">
        <v>3899</v>
      </c>
      <c r="F1071" s="194"/>
    </row>
    <row r="1072" spans="1:6" x14ac:dyDescent="0.2">
      <c r="A1072" s="225"/>
      <c r="B1072" s="227" t="s">
        <v>3900</v>
      </c>
      <c r="C1072" s="189">
        <v>73026</v>
      </c>
      <c r="D1072" s="190" t="s">
        <v>3901</v>
      </c>
      <c r="E1072" s="190" t="s">
        <v>3902</v>
      </c>
      <c r="F1072" s="191"/>
    </row>
    <row r="1073" spans="1:6" x14ac:dyDescent="0.2">
      <c r="A1073" s="225"/>
      <c r="B1073" s="228"/>
      <c r="C1073" s="192">
        <v>73043</v>
      </c>
      <c r="D1073" s="193" t="s">
        <v>3903</v>
      </c>
      <c r="E1073" s="193" t="s">
        <v>3904</v>
      </c>
      <c r="F1073" s="194"/>
    </row>
    <row r="1074" spans="1:6" x14ac:dyDescent="0.2">
      <c r="A1074" s="225"/>
      <c r="B1074" s="228"/>
      <c r="C1074" s="192">
        <v>73124</v>
      </c>
      <c r="D1074" s="193" t="s">
        <v>3905</v>
      </c>
      <c r="E1074" s="193" t="s">
        <v>3906</v>
      </c>
      <c r="F1074" s="194"/>
    </row>
    <row r="1075" spans="1:6" x14ac:dyDescent="0.2">
      <c r="A1075" s="225"/>
      <c r="B1075" s="228"/>
      <c r="C1075" s="192">
        <v>73200</v>
      </c>
      <c r="D1075" s="193" t="s">
        <v>3907</v>
      </c>
      <c r="E1075" s="193" t="s">
        <v>3908</v>
      </c>
      <c r="F1075" s="194"/>
    </row>
    <row r="1076" spans="1:6" x14ac:dyDescent="0.2">
      <c r="A1076" s="225"/>
      <c r="B1076" s="228"/>
      <c r="C1076" s="192">
        <v>73268</v>
      </c>
      <c r="D1076" s="193" t="s">
        <v>3909</v>
      </c>
      <c r="E1076" s="193" t="s">
        <v>3910</v>
      </c>
      <c r="F1076" s="194"/>
    </row>
    <row r="1077" spans="1:6" x14ac:dyDescent="0.2">
      <c r="A1077" s="225"/>
      <c r="B1077" s="228"/>
      <c r="C1077" s="192">
        <v>73275</v>
      </c>
      <c r="D1077" s="193" t="s">
        <v>3911</v>
      </c>
      <c r="E1077" s="193" t="s">
        <v>3912</v>
      </c>
      <c r="F1077" s="194"/>
    </row>
    <row r="1078" spans="1:6" x14ac:dyDescent="0.2">
      <c r="A1078" s="225"/>
      <c r="B1078" s="228"/>
      <c r="C1078" s="192">
        <v>73001</v>
      </c>
      <c r="D1078" s="193" t="s">
        <v>3913</v>
      </c>
      <c r="E1078" s="193" t="s">
        <v>3914</v>
      </c>
      <c r="F1078" s="194"/>
    </row>
    <row r="1079" spans="1:6" x14ac:dyDescent="0.2">
      <c r="A1079" s="225"/>
      <c r="B1079" s="228"/>
      <c r="C1079" s="192">
        <v>73547</v>
      </c>
      <c r="D1079" s="193" t="s">
        <v>3915</v>
      </c>
      <c r="E1079" s="193" t="s">
        <v>3916</v>
      </c>
      <c r="F1079" s="194"/>
    </row>
    <row r="1080" spans="1:6" x14ac:dyDescent="0.2">
      <c r="A1080" s="225"/>
      <c r="B1080" s="228"/>
      <c r="C1080" s="192">
        <v>73624</v>
      </c>
      <c r="D1080" s="193" t="s">
        <v>3917</v>
      </c>
      <c r="E1080" s="193" t="s">
        <v>3918</v>
      </c>
      <c r="F1080" s="194"/>
    </row>
    <row r="1081" spans="1:6" x14ac:dyDescent="0.2">
      <c r="A1081" s="225"/>
      <c r="B1081" s="228"/>
      <c r="C1081" s="192">
        <v>73678</v>
      </c>
      <c r="D1081" s="193" t="s">
        <v>2039</v>
      </c>
      <c r="E1081" s="193" t="s">
        <v>2040</v>
      </c>
      <c r="F1081" s="194"/>
    </row>
    <row r="1082" spans="1:6" x14ac:dyDescent="0.2">
      <c r="A1082" s="225"/>
      <c r="B1082" s="229"/>
      <c r="C1082" s="192">
        <v>73854</v>
      </c>
      <c r="D1082" s="193" t="s">
        <v>3919</v>
      </c>
      <c r="E1082" s="193" t="s">
        <v>3920</v>
      </c>
      <c r="F1082" s="194"/>
    </row>
    <row r="1083" spans="1:6" x14ac:dyDescent="0.2">
      <c r="A1083" s="225"/>
      <c r="B1083" s="227" t="s">
        <v>3921</v>
      </c>
      <c r="C1083" s="189">
        <v>73024</v>
      </c>
      <c r="D1083" s="190" t="s">
        <v>3922</v>
      </c>
      <c r="E1083" s="190" t="s">
        <v>3923</v>
      </c>
      <c r="F1083" s="191"/>
    </row>
    <row r="1084" spans="1:6" x14ac:dyDescent="0.2">
      <c r="A1084" s="225"/>
      <c r="B1084" s="228"/>
      <c r="C1084" s="192">
        <v>73236</v>
      </c>
      <c r="D1084" s="193" t="s">
        <v>3924</v>
      </c>
      <c r="E1084" s="193" t="s">
        <v>3925</v>
      </c>
      <c r="F1084" s="194"/>
    </row>
    <row r="1085" spans="1:6" x14ac:dyDescent="0.2">
      <c r="A1085" s="225"/>
      <c r="B1085" s="228"/>
      <c r="C1085" s="192">
        <v>73319</v>
      </c>
      <c r="D1085" s="193" t="s">
        <v>3926</v>
      </c>
      <c r="E1085" s="193" t="s">
        <v>3927</v>
      </c>
      <c r="F1085" s="194"/>
    </row>
    <row r="1086" spans="1:6" x14ac:dyDescent="0.2">
      <c r="A1086" s="225"/>
      <c r="B1086" s="228"/>
      <c r="C1086" s="192">
        <v>73563</v>
      </c>
      <c r="D1086" s="193" t="s">
        <v>3928</v>
      </c>
      <c r="E1086" s="193" t="s">
        <v>3929</v>
      </c>
      <c r="F1086" s="194"/>
    </row>
    <row r="1087" spans="1:6" x14ac:dyDescent="0.2">
      <c r="A1087" s="225"/>
      <c r="B1087" s="228"/>
      <c r="C1087" s="192">
        <v>73585</v>
      </c>
      <c r="D1087" s="193" t="s">
        <v>3930</v>
      </c>
      <c r="E1087" s="193" t="s">
        <v>3931</v>
      </c>
      <c r="F1087" s="194"/>
    </row>
    <row r="1088" spans="1:6" x14ac:dyDescent="0.2">
      <c r="A1088" s="225"/>
      <c r="B1088" s="228"/>
      <c r="C1088" s="192">
        <v>73671</v>
      </c>
      <c r="D1088" s="193" t="s">
        <v>3932</v>
      </c>
      <c r="E1088" s="193" t="s">
        <v>3933</v>
      </c>
      <c r="F1088" s="194"/>
    </row>
    <row r="1089" spans="1:6" x14ac:dyDescent="0.2">
      <c r="A1089" s="225"/>
      <c r="B1089" s="229"/>
      <c r="C1089" s="192">
        <v>73770</v>
      </c>
      <c r="D1089" s="193" t="s">
        <v>3934</v>
      </c>
      <c r="E1089" s="193" t="s">
        <v>3935</v>
      </c>
      <c r="F1089" s="194"/>
    </row>
    <row r="1090" spans="1:6" x14ac:dyDescent="0.2">
      <c r="A1090" s="225"/>
      <c r="B1090" s="227" t="s">
        <v>3936</v>
      </c>
      <c r="C1090" s="189">
        <v>73152</v>
      </c>
      <c r="D1090" s="190" t="s">
        <v>3937</v>
      </c>
      <c r="E1090" s="190" t="s">
        <v>3938</v>
      </c>
      <c r="F1090" s="191"/>
    </row>
    <row r="1091" spans="1:6" x14ac:dyDescent="0.2">
      <c r="A1091" s="225"/>
      <c r="B1091" s="228"/>
      <c r="C1091" s="192">
        <v>73347</v>
      </c>
      <c r="D1091" s="193" t="s">
        <v>3939</v>
      </c>
      <c r="E1091" s="193" t="s">
        <v>3940</v>
      </c>
      <c r="F1091" s="194"/>
    </row>
    <row r="1092" spans="1:6" x14ac:dyDescent="0.2">
      <c r="A1092" s="225"/>
      <c r="B1092" s="228"/>
      <c r="C1092" s="192">
        <v>73408</v>
      </c>
      <c r="D1092" s="193" t="s">
        <v>3941</v>
      </c>
      <c r="E1092" s="193" t="s">
        <v>3942</v>
      </c>
      <c r="F1092" s="194"/>
    </row>
    <row r="1093" spans="1:6" x14ac:dyDescent="0.2">
      <c r="A1093" s="225"/>
      <c r="B1093" s="228"/>
      <c r="C1093" s="192">
        <v>73411</v>
      </c>
      <c r="D1093" s="193" t="s">
        <v>3943</v>
      </c>
      <c r="E1093" s="193" t="s">
        <v>3944</v>
      </c>
      <c r="F1093" s="194"/>
    </row>
    <row r="1094" spans="1:6" x14ac:dyDescent="0.2">
      <c r="A1094" s="225"/>
      <c r="B1094" s="228"/>
      <c r="C1094" s="192">
        <v>73461</v>
      </c>
      <c r="D1094" s="193" t="s">
        <v>3945</v>
      </c>
      <c r="E1094" s="193" t="s">
        <v>3946</v>
      </c>
      <c r="F1094" s="194"/>
    </row>
    <row r="1095" spans="1:6" x14ac:dyDescent="0.2">
      <c r="A1095" s="225"/>
      <c r="B1095" s="228"/>
      <c r="C1095" s="192">
        <v>73686</v>
      </c>
      <c r="D1095" s="193" t="s">
        <v>3947</v>
      </c>
      <c r="E1095" s="193" t="s">
        <v>3948</v>
      </c>
      <c r="F1095" s="194"/>
    </row>
    <row r="1096" spans="1:6" x14ac:dyDescent="0.2">
      <c r="A1096" s="225"/>
      <c r="B1096" s="228"/>
      <c r="C1096" s="192">
        <v>73861</v>
      </c>
      <c r="D1096" s="193" t="s">
        <v>3949</v>
      </c>
      <c r="E1096" s="193" t="s">
        <v>3950</v>
      </c>
      <c r="F1096" s="194"/>
    </row>
    <row r="1097" spans="1:6" x14ac:dyDescent="0.2">
      <c r="A1097" s="226"/>
      <c r="B1097" s="229"/>
      <c r="C1097" s="192">
        <v>73870</v>
      </c>
      <c r="D1097" s="193" t="s">
        <v>3951</v>
      </c>
      <c r="E1097" s="193" t="s">
        <v>3952</v>
      </c>
      <c r="F1097" s="194"/>
    </row>
    <row r="1098" spans="1:6" x14ac:dyDescent="0.2">
      <c r="A1098" s="195" t="s">
        <v>3953</v>
      </c>
      <c r="B1098" s="196"/>
      <c r="C1098" s="197"/>
      <c r="D1098" s="198"/>
      <c r="E1098" s="198" t="s">
        <v>145</v>
      </c>
      <c r="F1098" s="199">
        <v>47</v>
      </c>
    </row>
    <row r="1099" spans="1:6" x14ac:dyDescent="0.2">
      <c r="A1099" s="224" t="s">
        <v>3954</v>
      </c>
      <c r="B1099" s="227" t="s">
        <v>2313</v>
      </c>
      <c r="C1099" s="189">
        <v>76036</v>
      </c>
      <c r="D1099" s="190" t="s">
        <v>3955</v>
      </c>
      <c r="E1099" s="190" t="s">
        <v>3956</v>
      </c>
      <c r="F1099" s="191"/>
    </row>
    <row r="1100" spans="1:6" x14ac:dyDescent="0.2">
      <c r="A1100" s="225"/>
      <c r="B1100" s="228"/>
      <c r="C1100" s="192">
        <v>76111</v>
      </c>
      <c r="D1100" s="193" t="s">
        <v>3957</v>
      </c>
      <c r="E1100" s="193" t="s">
        <v>3958</v>
      </c>
      <c r="F1100" s="194"/>
    </row>
    <row r="1101" spans="1:6" x14ac:dyDescent="0.2">
      <c r="A1101" s="225"/>
      <c r="B1101" s="228"/>
      <c r="C1101" s="192">
        <v>76113</v>
      </c>
      <c r="D1101" s="193" t="s">
        <v>3959</v>
      </c>
      <c r="E1101" s="193" t="s">
        <v>3960</v>
      </c>
      <c r="F1101" s="194"/>
    </row>
    <row r="1102" spans="1:6" x14ac:dyDescent="0.2">
      <c r="A1102" s="225"/>
      <c r="B1102" s="228"/>
      <c r="C1102" s="192">
        <v>76126</v>
      </c>
      <c r="D1102" s="193" t="s">
        <v>3961</v>
      </c>
      <c r="E1102" s="193" t="s">
        <v>3962</v>
      </c>
      <c r="F1102" s="194"/>
    </row>
    <row r="1103" spans="1:6" x14ac:dyDescent="0.2">
      <c r="A1103" s="225"/>
      <c r="B1103" s="228"/>
      <c r="C1103" s="192">
        <v>76248</v>
      </c>
      <c r="D1103" s="193" t="s">
        <v>3963</v>
      </c>
      <c r="E1103" s="193" t="s">
        <v>3964</v>
      </c>
      <c r="F1103" s="194"/>
    </row>
    <row r="1104" spans="1:6" x14ac:dyDescent="0.2">
      <c r="A1104" s="225"/>
      <c r="B1104" s="228"/>
      <c r="C1104" s="192">
        <v>76306</v>
      </c>
      <c r="D1104" s="193" t="s">
        <v>3965</v>
      </c>
      <c r="E1104" s="193" t="s">
        <v>3966</v>
      </c>
      <c r="F1104" s="194"/>
    </row>
    <row r="1105" spans="1:6" x14ac:dyDescent="0.2">
      <c r="A1105" s="225"/>
      <c r="B1105" s="228"/>
      <c r="C1105" s="192">
        <v>76318</v>
      </c>
      <c r="D1105" s="193" t="s">
        <v>3967</v>
      </c>
      <c r="E1105" s="193" t="s">
        <v>3968</v>
      </c>
      <c r="F1105" s="194"/>
    </row>
    <row r="1106" spans="1:6" x14ac:dyDescent="0.2">
      <c r="A1106" s="225"/>
      <c r="B1106" s="228"/>
      <c r="C1106" s="192">
        <v>76606</v>
      </c>
      <c r="D1106" s="193" t="s">
        <v>3380</v>
      </c>
      <c r="E1106" s="193" t="s">
        <v>3381</v>
      </c>
      <c r="F1106" s="194"/>
    </row>
    <row r="1107" spans="1:6" x14ac:dyDescent="0.2">
      <c r="A1107" s="225"/>
      <c r="B1107" s="228"/>
      <c r="C1107" s="192">
        <v>76616</v>
      </c>
      <c r="D1107" s="193" t="s">
        <v>3969</v>
      </c>
      <c r="E1107" s="193" t="s">
        <v>3970</v>
      </c>
      <c r="F1107" s="194"/>
    </row>
    <row r="1108" spans="1:6" x14ac:dyDescent="0.2">
      <c r="A1108" s="225"/>
      <c r="B1108" s="228"/>
      <c r="C1108" s="192">
        <v>76670</v>
      </c>
      <c r="D1108" s="193" t="s">
        <v>1956</v>
      </c>
      <c r="E1108" s="193" t="s">
        <v>1957</v>
      </c>
      <c r="F1108" s="194"/>
    </row>
    <row r="1109" spans="1:6" x14ac:dyDescent="0.2">
      <c r="A1109" s="225"/>
      <c r="B1109" s="228"/>
      <c r="C1109" s="192">
        <v>76828</v>
      </c>
      <c r="D1109" s="193" t="s">
        <v>3971</v>
      </c>
      <c r="E1109" s="193" t="s">
        <v>3972</v>
      </c>
      <c r="F1109" s="194"/>
    </row>
    <row r="1110" spans="1:6" x14ac:dyDescent="0.2">
      <c r="A1110" s="225"/>
      <c r="B1110" s="228"/>
      <c r="C1110" s="192">
        <v>76834</v>
      </c>
      <c r="D1110" s="193" t="s">
        <v>3973</v>
      </c>
      <c r="E1110" s="193" t="s">
        <v>3974</v>
      </c>
      <c r="F1110" s="194"/>
    </row>
    <row r="1111" spans="1:6" x14ac:dyDescent="0.2">
      <c r="A1111" s="225"/>
      <c r="B1111" s="229"/>
      <c r="C1111" s="192">
        <v>76890</v>
      </c>
      <c r="D1111" s="193" t="s">
        <v>3975</v>
      </c>
      <c r="E1111" s="193" t="s">
        <v>3976</v>
      </c>
      <c r="F1111" s="194"/>
    </row>
    <row r="1112" spans="1:6" x14ac:dyDescent="0.2">
      <c r="A1112" s="225"/>
      <c r="B1112" s="227" t="s">
        <v>1931</v>
      </c>
      <c r="C1112" s="189">
        <v>76020</v>
      </c>
      <c r="D1112" s="190" t="s">
        <v>3977</v>
      </c>
      <c r="E1112" s="190" t="s">
        <v>3978</v>
      </c>
      <c r="F1112" s="191"/>
    </row>
    <row r="1113" spans="1:6" x14ac:dyDescent="0.2">
      <c r="A1113" s="225"/>
      <c r="B1113" s="228"/>
      <c r="C1113" s="192">
        <v>76041</v>
      </c>
      <c r="D1113" s="193" t="s">
        <v>3979</v>
      </c>
      <c r="E1113" s="193" t="s">
        <v>3980</v>
      </c>
      <c r="F1113" s="194"/>
    </row>
    <row r="1114" spans="1:6" x14ac:dyDescent="0.2">
      <c r="A1114" s="225"/>
      <c r="B1114" s="228"/>
      <c r="C1114" s="192">
        <v>76054</v>
      </c>
      <c r="D1114" s="193" t="s">
        <v>2008</v>
      </c>
      <c r="E1114" s="193" t="s">
        <v>1741</v>
      </c>
      <c r="F1114" s="194"/>
    </row>
    <row r="1115" spans="1:6" x14ac:dyDescent="0.2">
      <c r="A1115" s="225"/>
      <c r="B1115" s="228"/>
      <c r="C1115" s="192">
        <v>76100</v>
      </c>
      <c r="D1115" s="193" t="s">
        <v>2741</v>
      </c>
      <c r="E1115" s="193" t="s">
        <v>2742</v>
      </c>
      <c r="F1115" s="194"/>
    </row>
    <row r="1116" spans="1:6" x14ac:dyDescent="0.2">
      <c r="A1116" s="225"/>
      <c r="B1116" s="228"/>
      <c r="C1116" s="192">
        <v>76147</v>
      </c>
      <c r="D1116" s="193" t="s">
        <v>3981</v>
      </c>
      <c r="E1116" s="193" t="s">
        <v>3982</v>
      </c>
      <c r="F1116" s="194"/>
    </row>
    <row r="1117" spans="1:6" x14ac:dyDescent="0.2">
      <c r="A1117" s="225"/>
      <c r="B1117" s="228"/>
      <c r="C1117" s="192">
        <v>76243</v>
      </c>
      <c r="D1117" s="193" t="s">
        <v>3983</v>
      </c>
      <c r="E1117" s="193" t="s">
        <v>3984</v>
      </c>
      <c r="F1117" s="194"/>
    </row>
    <row r="1118" spans="1:6" x14ac:dyDescent="0.2">
      <c r="A1118" s="225"/>
      <c r="B1118" s="228"/>
      <c r="C1118" s="192">
        <v>76246</v>
      </c>
      <c r="D1118" s="193" t="s">
        <v>3985</v>
      </c>
      <c r="E1118" s="193" t="s">
        <v>3986</v>
      </c>
      <c r="F1118" s="194"/>
    </row>
    <row r="1119" spans="1:6" x14ac:dyDescent="0.2">
      <c r="A1119" s="225"/>
      <c r="B1119" s="228"/>
      <c r="C1119" s="192">
        <v>76250</v>
      </c>
      <c r="D1119" s="193" t="s">
        <v>3987</v>
      </c>
      <c r="E1119" s="193" t="s">
        <v>3988</v>
      </c>
      <c r="F1119" s="194"/>
    </row>
    <row r="1120" spans="1:6" x14ac:dyDescent="0.2">
      <c r="A1120" s="225"/>
      <c r="B1120" s="228"/>
      <c r="C1120" s="192">
        <v>76400</v>
      </c>
      <c r="D1120" s="193" t="s">
        <v>2023</v>
      </c>
      <c r="E1120" s="193" t="s">
        <v>2024</v>
      </c>
      <c r="F1120" s="194"/>
    </row>
    <row r="1121" spans="1:6" x14ac:dyDescent="0.2">
      <c r="A1121" s="225"/>
      <c r="B1121" s="228"/>
      <c r="C1121" s="192">
        <v>76403</v>
      </c>
      <c r="D1121" s="193" t="s">
        <v>1870</v>
      </c>
      <c r="E1121" s="193" t="s">
        <v>1871</v>
      </c>
      <c r="F1121" s="194"/>
    </row>
    <row r="1122" spans="1:6" x14ac:dyDescent="0.2">
      <c r="A1122" s="225"/>
      <c r="B1122" s="228"/>
      <c r="C1122" s="192">
        <v>76497</v>
      </c>
      <c r="D1122" s="193" t="s">
        <v>3989</v>
      </c>
      <c r="E1122" s="193" t="s">
        <v>3990</v>
      </c>
      <c r="F1122" s="194"/>
    </row>
    <row r="1123" spans="1:6" x14ac:dyDescent="0.2">
      <c r="A1123" s="225"/>
      <c r="B1123" s="228"/>
      <c r="C1123" s="192">
        <v>76622</v>
      </c>
      <c r="D1123" s="193" t="s">
        <v>3991</v>
      </c>
      <c r="E1123" s="193" t="s">
        <v>3992</v>
      </c>
      <c r="F1123" s="194"/>
    </row>
    <row r="1124" spans="1:6" x14ac:dyDescent="0.2">
      <c r="A1124" s="225"/>
      <c r="B1124" s="228"/>
      <c r="C1124" s="192">
        <v>76823</v>
      </c>
      <c r="D1124" s="193" t="s">
        <v>3993</v>
      </c>
      <c r="E1124" s="193" t="s">
        <v>3994</v>
      </c>
      <c r="F1124" s="194"/>
    </row>
    <row r="1125" spans="1:6" x14ac:dyDescent="0.2">
      <c r="A1125" s="225"/>
      <c r="B1125" s="228"/>
      <c r="C1125" s="192">
        <v>76845</v>
      </c>
      <c r="D1125" s="193" t="s">
        <v>3995</v>
      </c>
      <c r="E1125" s="193" t="s">
        <v>3996</v>
      </c>
      <c r="F1125" s="194"/>
    </row>
    <row r="1126" spans="1:6" x14ac:dyDescent="0.2">
      <c r="A1126" s="225"/>
      <c r="B1126" s="228"/>
      <c r="C1126" s="192">
        <v>76863</v>
      </c>
      <c r="D1126" s="193" t="s">
        <v>3997</v>
      </c>
      <c r="E1126" s="193" t="s">
        <v>3998</v>
      </c>
      <c r="F1126" s="194"/>
    </row>
    <row r="1127" spans="1:6" x14ac:dyDescent="0.2">
      <c r="A1127" s="225"/>
      <c r="B1127" s="229"/>
      <c r="C1127" s="192">
        <v>76895</v>
      </c>
      <c r="D1127" s="193" t="s">
        <v>3999</v>
      </c>
      <c r="E1127" s="193" t="s">
        <v>4000</v>
      </c>
      <c r="F1127" s="194"/>
    </row>
    <row r="1128" spans="1:6" x14ac:dyDescent="0.2">
      <c r="A1128" s="225"/>
      <c r="B1128" s="202" t="s">
        <v>1966</v>
      </c>
      <c r="C1128" s="189">
        <v>76109</v>
      </c>
      <c r="D1128" s="190" t="s">
        <v>1798</v>
      </c>
      <c r="E1128" s="190" t="s">
        <v>4001</v>
      </c>
      <c r="F1128" s="191"/>
    </row>
    <row r="1129" spans="1:6" x14ac:dyDescent="0.2">
      <c r="A1129" s="225"/>
      <c r="B1129" s="227" t="s">
        <v>2003</v>
      </c>
      <c r="C1129" s="189">
        <v>76122</v>
      </c>
      <c r="D1129" s="190" t="s">
        <v>4002</v>
      </c>
      <c r="E1129" s="190" t="s">
        <v>4003</v>
      </c>
      <c r="F1129" s="191"/>
    </row>
    <row r="1130" spans="1:6" x14ac:dyDescent="0.2">
      <c r="A1130" s="225"/>
      <c r="B1130" s="229"/>
      <c r="C1130" s="192">
        <v>76736</v>
      </c>
      <c r="D1130" s="193" t="s">
        <v>4004</v>
      </c>
      <c r="E1130" s="193" t="s">
        <v>4005</v>
      </c>
      <c r="F1130" s="194"/>
    </row>
    <row r="1131" spans="1:6" x14ac:dyDescent="0.2">
      <c r="A1131" s="225"/>
      <c r="B1131" s="227" t="s">
        <v>2174</v>
      </c>
      <c r="C1131" s="189">
        <v>76001</v>
      </c>
      <c r="D1131" s="190" t="s">
        <v>4006</v>
      </c>
      <c r="E1131" s="190" t="s">
        <v>4007</v>
      </c>
      <c r="F1131" s="191"/>
    </row>
    <row r="1132" spans="1:6" x14ac:dyDescent="0.2">
      <c r="A1132" s="225"/>
      <c r="B1132" s="228"/>
      <c r="C1132" s="192">
        <v>76130</v>
      </c>
      <c r="D1132" s="193" t="s">
        <v>2177</v>
      </c>
      <c r="E1132" s="193" t="s">
        <v>2178</v>
      </c>
      <c r="F1132" s="194"/>
    </row>
    <row r="1133" spans="1:6" x14ac:dyDescent="0.2">
      <c r="A1133" s="225"/>
      <c r="B1133" s="228"/>
      <c r="C1133" s="192">
        <v>76233</v>
      </c>
      <c r="D1133" s="193" t="s">
        <v>4008</v>
      </c>
      <c r="E1133" s="193" t="s">
        <v>4009</v>
      </c>
      <c r="F1133" s="194"/>
    </row>
    <row r="1134" spans="1:6" x14ac:dyDescent="0.2">
      <c r="A1134" s="225"/>
      <c r="B1134" s="228"/>
      <c r="C1134" s="192">
        <v>76275</v>
      </c>
      <c r="D1134" s="193" t="s">
        <v>4010</v>
      </c>
      <c r="E1134" s="193" t="s">
        <v>4011</v>
      </c>
      <c r="F1134" s="194"/>
    </row>
    <row r="1135" spans="1:6" x14ac:dyDescent="0.2">
      <c r="A1135" s="225"/>
      <c r="B1135" s="228"/>
      <c r="C1135" s="192">
        <v>76364</v>
      </c>
      <c r="D1135" s="193" t="s">
        <v>4012</v>
      </c>
      <c r="E1135" s="193" t="s">
        <v>4013</v>
      </c>
      <c r="F1135" s="194"/>
    </row>
    <row r="1136" spans="1:6" x14ac:dyDescent="0.2">
      <c r="A1136" s="225"/>
      <c r="B1136" s="228"/>
      <c r="C1136" s="192">
        <v>76377</v>
      </c>
      <c r="D1136" s="193" t="s">
        <v>4014</v>
      </c>
      <c r="E1136" s="193" t="s">
        <v>4015</v>
      </c>
      <c r="F1136" s="194"/>
    </row>
    <row r="1137" spans="1:6" x14ac:dyDescent="0.2">
      <c r="A1137" s="225"/>
      <c r="B1137" s="228"/>
      <c r="C1137" s="192">
        <v>76520</v>
      </c>
      <c r="D1137" s="193" t="s">
        <v>4016</v>
      </c>
      <c r="E1137" s="193" t="s">
        <v>4017</v>
      </c>
      <c r="F1137" s="194"/>
    </row>
    <row r="1138" spans="1:6" x14ac:dyDescent="0.2">
      <c r="A1138" s="225"/>
      <c r="B1138" s="228"/>
      <c r="C1138" s="192">
        <v>76563</v>
      </c>
      <c r="D1138" s="193" t="s">
        <v>4018</v>
      </c>
      <c r="E1138" s="193" t="s">
        <v>4019</v>
      </c>
      <c r="F1138" s="194"/>
    </row>
    <row r="1139" spans="1:6" x14ac:dyDescent="0.2">
      <c r="A1139" s="225"/>
      <c r="B1139" s="228"/>
      <c r="C1139" s="192">
        <v>76869</v>
      </c>
      <c r="D1139" s="193" t="s">
        <v>4020</v>
      </c>
      <c r="E1139" s="193" t="s">
        <v>4021</v>
      </c>
      <c r="F1139" s="194"/>
    </row>
    <row r="1140" spans="1:6" x14ac:dyDescent="0.2">
      <c r="A1140" s="226"/>
      <c r="B1140" s="229"/>
      <c r="C1140" s="192">
        <v>76892</v>
      </c>
      <c r="D1140" s="193" t="s">
        <v>4022</v>
      </c>
      <c r="E1140" s="193" t="s">
        <v>4023</v>
      </c>
      <c r="F1140" s="194"/>
    </row>
    <row r="1141" spans="1:6" x14ac:dyDescent="0.2">
      <c r="A1141" s="195" t="s">
        <v>4024</v>
      </c>
      <c r="B1141" s="196"/>
      <c r="C1141" s="197"/>
      <c r="D1141" s="198"/>
      <c r="E1141" s="198" t="s">
        <v>145</v>
      </c>
      <c r="F1141" s="199">
        <v>42</v>
      </c>
    </row>
    <row r="1142" spans="1:6" x14ac:dyDescent="0.2">
      <c r="A1142" s="224" t="s">
        <v>4025</v>
      </c>
      <c r="B1142" s="227" t="s">
        <v>4025</v>
      </c>
      <c r="C1142" s="189">
        <v>97161</v>
      </c>
      <c r="D1142" s="190" t="s">
        <v>4026</v>
      </c>
      <c r="E1142" s="190" t="s">
        <v>4027</v>
      </c>
      <c r="F1142" s="191"/>
    </row>
    <row r="1143" spans="1:6" x14ac:dyDescent="0.2">
      <c r="A1143" s="225"/>
      <c r="B1143" s="228"/>
      <c r="C1143" s="192">
        <v>97001</v>
      </c>
      <c r="D1143" s="193" t="s">
        <v>4028</v>
      </c>
      <c r="E1143" s="193" t="s">
        <v>4029</v>
      </c>
      <c r="F1143" s="194"/>
    </row>
    <row r="1144" spans="1:6" x14ac:dyDescent="0.2">
      <c r="A1144" s="225"/>
      <c r="B1144" s="228"/>
      <c r="C1144" s="192">
        <v>97511</v>
      </c>
      <c r="D1144" s="193" t="s">
        <v>4030</v>
      </c>
      <c r="E1144" s="193" t="s">
        <v>4031</v>
      </c>
      <c r="F1144" s="194"/>
    </row>
    <row r="1145" spans="1:6" x14ac:dyDescent="0.2">
      <c r="A1145" s="225"/>
      <c r="B1145" s="228"/>
      <c r="C1145" s="192">
        <v>97777</v>
      </c>
      <c r="D1145" s="193" t="s">
        <v>4032</v>
      </c>
      <c r="E1145" s="193" t="s">
        <v>4033</v>
      </c>
      <c r="F1145" s="194"/>
    </row>
    <row r="1146" spans="1:6" x14ac:dyDescent="0.2">
      <c r="A1146" s="225"/>
      <c r="B1146" s="228"/>
      <c r="C1146" s="192">
        <v>97666</v>
      </c>
      <c r="D1146" s="193" t="s">
        <v>4034</v>
      </c>
      <c r="E1146" s="193" t="s">
        <v>4035</v>
      </c>
      <c r="F1146" s="194"/>
    </row>
    <row r="1147" spans="1:6" x14ac:dyDescent="0.2">
      <c r="A1147" s="226"/>
      <c r="B1147" s="229"/>
      <c r="C1147" s="192">
        <v>97889</v>
      </c>
      <c r="D1147" s="193" t="s">
        <v>4036</v>
      </c>
      <c r="E1147" s="193" t="s">
        <v>4037</v>
      </c>
      <c r="F1147" s="194"/>
    </row>
    <row r="1148" spans="1:6" x14ac:dyDescent="0.2">
      <c r="A1148" s="195" t="s">
        <v>4038</v>
      </c>
      <c r="B1148" s="196"/>
      <c r="C1148" s="197"/>
      <c r="D1148" s="198"/>
      <c r="E1148" s="198" t="s">
        <v>145</v>
      </c>
      <c r="F1148" s="199">
        <v>6</v>
      </c>
    </row>
    <row r="1149" spans="1:6" x14ac:dyDescent="0.2">
      <c r="A1149" s="224" t="s">
        <v>4039</v>
      </c>
      <c r="B1149" s="227" t="s">
        <v>4039</v>
      </c>
      <c r="C1149" s="189">
        <v>99773</v>
      </c>
      <c r="D1149" s="190" t="s">
        <v>4040</v>
      </c>
      <c r="E1149" s="190" t="s">
        <v>4041</v>
      </c>
      <c r="F1149" s="191"/>
    </row>
    <row r="1150" spans="1:6" x14ac:dyDescent="0.2">
      <c r="A1150" s="225"/>
      <c r="B1150" s="228"/>
      <c r="C1150" s="192">
        <v>99524</v>
      </c>
      <c r="D1150" s="193" t="s">
        <v>4042</v>
      </c>
      <c r="E1150" s="193" t="s">
        <v>4043</v>
      </c>
      <c r="F1150" s="194"/>
    </row>
    <row r="1151" spans="1:6" x14ac:dyDescent="0.2">
      <c r="A1151" s="225"/>
      <c r="B1151" s="228"/>
      <c r="C1151" s="192">
        <v>99001</v>
      </c>
      <c r="D1151" s="193" t="s">
        <v>4044</v>
      </c>
      <c r="E1151" s="193" t="s">
        <v>4045</v>
      </c>
      <c r="F1151" s="194"/>
    </row>
    <row r="1152" spans="1:6" x14ac:dyDescent="0.2">
      <c r="A1152" s="226"/>
      <c r="B1152" s="229"/>
      <c r="C1152" s="192">
        <v>99624</v>
      </c>
      <c r="D1152" s="193" t="s">
        <v>4046</v>
      </c>
      <c r="E1152" s="193" t="s">
        <v>4047</v>
      </c>
      <c r="F1152" s="194"/>
    </row>
    <row r="1153" spans="1:6" x14ac:dyDescent="0.2">
      <c r="A1153" s="195" t="s">
        <v>4048</v>
      </c>
      <c r="B1153" s="196"/>
      <c r="C1153" s="197"/>
      <c r="D1153" s="198"/>
      <c r="E1153" s="198"/>
      <c r="F1153" s="199">
        <v>4</v>
      </c>
    </row>
    <row r="1154" spans="1:6" x14ac:dyDescent="0.2">
      <c r="A1154" s="204" t="s">
        <v>4049</v>
      </c>
      <c r="B1154" s="205"/>
      <c r="C1154" s="206"/>
      <c r="D1154" s="207"/>
      <c r="E1154" s="207"/>
      <c r="F1154" s="208">
        <v>1119</v>
      </c>
    </row>
  </sheetData>
  <mergeCells count="166">
    <mergeCell ref="A2:A12"/>
    <mergeCell ref="B2:B12"/>
    <mergeCell ref="A14:A138"/>
    <mergeCell ref="B14:B19"/>
    <mergeCell ref="B20:B25"/>
    <mergeCell ref="B26:B35"/>
    <mergeCell ref="B36:B52"/>
    <mergeCell ref="B53:B70"/>
    <mergeCell ref="B71:B93"/>
    <mergeCell ref="B94:B117"/>
    <mergeCell ref="A177:A221"/>
    <mergeCell ref="B177:B182"/>
    <mergeCell ref="B183:B196"/>
    <mergeCell ref="B197:B202"/>
    <mergeCell ref="B203:B208"/>
    <mergeCell ref="B209:B214"/>
    <mergeCell ref="B215:B221"/>
    <mergeCell ref="B118:B128"/>
    <mergeCell ref="B129:B138"/>
    <mergeCell ref="A140:A146"/>
    <mergeCell ref="B140:B146"/>
    <mergeCell ref="B148:B149"/>
    <mergeCell ref="A151:A173"/>
    <mergeCell ref="B151:B155"/>
    <mergeCell ref="B156:B162"/>
    <mergeCell ref="B163:B169"/>
    <mergeCell ref="B170:B173"/>
    <mergeCell ref="B304:B316"/>
    <mergeCell ref="B317:B329"/>
    <mergeCell ref="B330:B338"/>
    <mergeCell ref="B339:B345"/>
    <mergeCell ref="A347:A373"/>
    <mergeCell ref="B347:B351"/>
    <mergeCell ref="B352:B355"/>
    <mergeCell ref="B356:B360"/>
    <mergeCell ref="B361:B365"/>
    <mergeCell ref="B366:B369"/>
    <mergeCell ref="A223:A345"/>
    <mergeCell ref="B223:B237"/>
    <mergeCell ref="B238:B244"/>
    <mergeCell ref="B245:B248"/>
    <mergeCell ref="B249:B254"/>
    <mergeCell ref="B255:B264"/>
    <mergeCell ref="B265:B270"/>
    <mergeCell ref="B271:B279"/>
    <mergeCell ref="B280:B295"/>
    <mergeCell ref="B296:B303"/>
    <mergeCell ref="B441:B452"/>
    <mergeCell ref="A454:A478"/>
    <mergeCell ref="B454:B460"/>
    <mergeCell ref="B461:B464"/>
    <mergeCell ref="B465:B470"/>
    <mergeCell ref="B471:B478"/>
    <mergeCell ref="B370:B373"/>
    <mergeCell ref="A375:A390"/>
    <mergeCell ref="B375:B390"/>
    <mergeCell ref="A392:A410"/>
    <mergeCell ref="B392:B410"/>
    <mergeCell ref="A412:A452"/>
    <mergeCell ref="B412:B420"/>
    <mergeCell ref="B421:B429"/>
    <mergeCell ref="B430:B432"/>
    <mergeCell ref="B433:B440"/>
    <mergeCell ref="A512:A539"/>
    <mergeCell ref="B512:B513"/>
    <mergeCell ref="B514:B518"/>
    <mergeCell ref="B520:B525"/>
    <mergeCell ref="B526:B528"/>
    <mergeCell ref="B529:B535"/>
    <mergeCell ref="B536:B539"/>
    <mergeCell ref="A480:A510"/>
    <mergeCell ref="B480:B487"/>
    <mergeCell ref="B488:B492"/>
    <mergeCell ref="B493:B495"/>
    <mergeCell ref="B496:B499"/>
    <mergeCell ref="B500:B510"/>
    <mergeCell ref="B606:B614"/>
    <mergeCell ref="B615:B624"/>
    <mergeCell ref="B625:B626"/>
    <mergeCell ref="B627:B636"/>
    <mergeCell ref="B637:B646"/>
    <mergeCell ref="B647:B656"/>
    <mergeCell ref="A541:A656"/>
    <mergeCell ref="B541:B547"/>
    <mergeCell ref="B548:B555"/>
    <mergeCell ref="B556:B558"/>
    <mergeCell ref="B559:B570"/>
    <mergeCell ref="B571:B578"/>
    <mergeCell ref="B579:B585"/>
    <mergeCell ref="B586:B587"/>
    <mergeCell ref="B588:B597"/>
    <mergeCell ref="B598:B605"/>
    <mergeCell ref="A711:A725"/>
    <mergeCell ref="B711:B716"/>
    <mergeCell ref="B717:B725"/>
    <mergeCell ref="A727:A756"/>
    <mergeCell ref="B727:B732"/>
    <mergeCell ref="B733:B739"/>
    <mergeCell ref="B740:B748"/>
    <mergeCell ref="B750:B756"/>
    <mergeCell ref="A658:A666"/>
    <mergeCell ref="B658:B666"/>
    <mergeCell ref="A668:A671"/>
    <mergeCell ref="B668:B671"/>
    <mergeCell ref="A673:A709"/>
    <mergeCell ref="B673:B680"/>
    <mergeCell ref="B681:B695"/>
    <mergeCell ref="B696:B700"/>
    <mergeCell ref="B701:B709"/>
    <mergeCell ref="A758:A786"/>
    <mergeCell ref="B758:B771"/>
    <mergeCell ref="B773:B783"/>
    <mergeCell ref="B784:B786"/>
    <mergeCell ref="A788:A851"/>
    <mergeCell ref="B788:B797"/>
    <mergeCell ref="B798:B810"/>
    <mergeCell ref="B811:B820"/>
    <mergeCell ref="B821:B837"/>
    <mergeCell ref="B838:B851"/>
    <mergeCell ref="A894:A906"/>
    <mergeCell ref="B894:B906"/>
    <mergeCell ref="A908:A919"/>
    <mergeCell ref="B908:B910"/>
    <mergeCell ref="B911:B913"/>
    <mergeCell ref="B914:B915"/>
    <mergeCell ref="B917:B919"/>
    <mergeCell ref="A853:A892"/>
    <mergeCell ref="B853:B859"/>
    <mergeCell ref="B860:B863"/>
    <mergeCell ref="B864:B873"/>
    <mergeCell ref="B874:B879"/>
    <mergeCell ref="B880:B885"/>
    <mergeCell ref="B886:B892"/>
    <mergeCell ref="A921:A934"/>
    <mergeCell ref="B921:B925"/>
    <mergeCell ref="B926:B932"/>
    <mergeCell ref="B933:B934"/>
    <mergeCell ref="A936:A1022"/>
    <mergeCell ref="B936:B951"/>
    <mergeCell ref="B952:B964"/>
    <mergeCell ref="B965:B981"/>
    <mergeCell ref="B982:B988"/>
    <mergeCell ref="B989:B1003"/>
    <mergeCell ref="A1051:A1097"/>
    <mergeCell ref="B1051:B1057"/>
    <mergeCell ref="B1058:B1062"/>
    <mergeCell ref="B1063:B1071"/>
    <mergeCell ref="B1072:B1082"/>
    <mergeCell ref="B1083:B1089"/>
    <mergeCell ref="B1090:B1097"/>
    <mergeCell ref="B1004:B1022"/>
    <mergeCell ref="A1024:A1049"/>
    <mergeCell ref="B1024:B1026"/>
    <mergeCell ref="B1027:B1031"/>
    <mergeCell ref="B1032:B1036"/>
    <mergeCell ref="B1037:B1045"/>
    <mergeCell ref="B1046:B1049"/>
    <mergeCell ref="A1149:A1152"/>
    <mergeCell ref="B1149:B1152"/>
    <mergeCell ref="A1099:A1140"/>
    <mergeCell ref="B1099:B1111"/>
    <mergeCell ref="B1112:B1127"/>
    <mergeCell ref="B1129:B1130"/>
    <mergeCell ref="B1131:B1140"/>
    <mergeCell ref="A1142:A1147"/>
    <mergeCell ref="B1142:B114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3729c01-e331-46af-8f84-09bea977ed00">
      <Terms xmlns="http://schemas.microsoft.com/office/infopath/2007/PartnerControls"/>
    </lcf76f155ced4ddcb4097134ff3c332f>
    <_ip_UnifiedCompliancePolicyUIAction xmlns="http://schemas.microsoft.com/sharepoint/v3" xsi:nil="true"/>
    <TaxCatchAll xmlns="0b6a0b30-4523-4899-95a0-946babcdb6cb"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B170F55A8EC74185BD611F05A04793" ma:contentTypeVersion="15" ma:contentTypeDescription="Create a new document." ma:contentTypeScope="" ma:versionID="9a7766076c5b4407dfa4a29cb2dc7926">
  <xsd:schema xmlns:xsd="http://www.w3.org/2001/XMLSchema" xmlns:xs="http://www.w3.org/2001/XMLSchema" xmlns:p="http://schemas.microsoft.com/office/2006/metadata/properties" xmlns:ns1="http://schemas.microsoft.com/sharepoint/v3" xmlns:ns2="53729c01-e331-46af-8f84-09bea977ed00" xmlns:ns3="0b6a0b30-4523-4899-95a0-946babcdb6cb" targetNamespace="http://schemas.microsoft.com/office/2006/metadata/properties" ma:root="true" ma:fieldsID="fd836aff7d432d14d0dd9befd298821c" ns1:_="" ns2:_="" ns3:_="">
    <xsd:import namespace="http://schemas.microsoft.com/sharepoint/v3"/>
    <xsd:import namespace="53729c01-e331-46af-8f84-09bea977ed00"/>
    <xsd:import namespace="0b6a0b30-4523-4899-95a0-946babcdb6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729c01-e331-46af-8f84-09bea977ed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6a0b30-4523-4899-95a0-946babcdb6c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baf980-de20-41f9-84cd-56410328c1cb}" ma:internalName="TaxCatchAll" ma:showField="CatchAllData" ma:web="0b6a0b30-4523-4899-95a0-946babcdb6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DAD57B-DB04-4E5D-9EC3-112CF30D2CA6}">
  <ds:schemaRefs>
    <ds:schemaRef ds:uri="http://schemas.microsoft.com/sharepoint/v3/contenttype/forms"/>
  </ds:schemaRefs>
</ds:datastoreItem>
</file>

<file path=customXml/itemProps2.xml><?xml version="1.0" encoding="utf-8"?>
<ds:datastoreItem xmlns:ds="http://schemas.openxmlformats.org/officeDocument/2006/customXml" ds:itemID="{B70068AC-3658-4A5D-9636-A8F061722F0C}">
  <ds:schemaRefs>
    <ds:schemaRef ds:uri="http://schemas.microsoft.com/office/2006/documentManagement/types"/>
    <ds:schemaRef ds:uri="http://purl.org/dc/dcmitype/"/>
    <ds:schemaRef ds:uri="http://purl.org/dc/terms/"/>
    <ds:schemaRef ds:uri="53729c01-e331-46af-8f84-09bea977ed00"/>
    <ds:schemaRef ds:uri="http://www.w3.org/XML/1998/namespace"/>
    <ds:schemaRef ds:uri="http://schemas.microsoft.com/sharepoint/v3"/>
    <ds:schemaRef ds:uri="http://schemas.microsoft.com/office/infopath/2007/PartnerControls"/>
    <ds:schemaRef ds:uri="http://schemas.openxmlformats.org/package/2006/metadata/core-properties"/>
    <ds:schemaRef ds:uri="0b6a0b30-4523-4899-95a0-946babcdb6cb"/>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89DB0B5-26EF-4BD9-A0AC-C5E0EFC04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3729c01-e331-46af-8f84-09bea977ed00"/>
    <ds:schemaRef ds:uri="0b6a0b30-4523-4899-95a0-946babcdb6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Resumen muestra</vt:lpstr>
      <vt:lpstr>muestra con datos contactos</vt:lpstr>
      <vt:lpstr>Hoja adicional Luisa</vt:lpstr>
      <vt:lpstr>Tabla Municipios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Andrei Romero Rodriguez</dc:creator>
  <cp:keywords/>
  <dc:description/>
  <cp:lastModifiedBy>Juan Carlos Muñoz Mora</cp:lastModifiedBy>
  <cp:revision/>
  <dcterms:created xsi:type="dcterms:W3CDTF">2021-05-11T20:25:21Z</dcterms:created>
  <dcterms:modified xsi:type="dcterms:W3CDTF">2025-06-03T14:29:12Z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0x010100EAB170F55A8EC74185BD611F05A04793</vt:lpwstr>
  </property>
  <property fmtid="{D5CDD505-2E9C-101B-9397-08002B2CF9AE}" pid="3" name="MediaServiceImageTags">
    <vt:lpwstr/>
  </property>
</Properties>
</file>