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BSCOE 3-1 S2\UML232LEC-LAB - Cognate Elective 2 Machine Learning 2\Laboratory\Preliminaries\Prelim Exam - redo\"/>
    </mc:Choice>
  </mc:AlternateContent>
  <xr:revisionPtr revIDLastSave="0" documentId="13_ncr:1_{E37DF21F-F48C-4C77-99DE-97B60CD21484}" xr6:coauthVersionLast="47" xr6:coauthVersionMax="47" xr10:uidLastSave="{00000000-0000-0000-0000-000000000000}"/>
  <bookViews>
    <workbookView xWindow="-120" yWindow="-120" windowWidth="24240" windowHeight="13290" activeTab="1" xr2:uid="{0275C8F5-8077-4556-B5B2-AC7785DDCB96}"/>
  </bookViews>
  <sheets>
    <sheet name="COMPUTATION" sheetId="1" r:id="rId1"/>
    <sheet name="DIAGRAM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0" i="1" l="1"/>
  <c r="M149" i="1"/>
  <c r="M148" i="1"/>
  <c r="W136" i="1"/>
  <c r="X134" i="1"/>
  <c r="X133" i="1"/>
  <c r="S134" i="1"/>
  <c r="S133" i="1"/>
  <c r="W121" i="1"/>
  <c r="W120" i="1"/>
  <c r="W118" i="1"/>
  <c r="V118" i="1"/>
  <c r="W117" i="1"/>
  <c r="V117" i="1"/>
  <c r="X117" i="1" s="1"/>
  <c r="S118" i="1"/>
  <c r="S117" i="1"/>
  <c r="X118" i="1"/>
  <c r="J140" i="1"/>
  <c r="J139" i="1"/>
  <c r="J138" i="1"/>
  <c r="K136" i="1"/>
  <c r="J136" i="1"/>
  <c r="I136" i="1"/>
  <c r="J137" i="1"/>
  <c r="K137" i="1" s="1"/>
  <c r="I137" i="1"/>
  <c r="F137" i="1"/>
  <c r="F136" i="1"/>
  <c r="B127" i="1"/>
  <c r="M104" i="1"/>
  <c r="M103" i="1"/>
  <c r="M102" i="1"/>
  <c r="V90" i="1"/>
  <c r="V91" i="1"/>
  <c r="V87" i="1"/>
  <c r="U87" i="1"/>
  <c r="V88" i="1"/>
  <c r="U88" i="1"/>
  <c r="R88" i="1"/>
  <c r="R87" i="1"/>
  <c r="J93" i="1"/>
  <c r="W88" i="1"/>
  <c r="W87" i="1"/>
  <c r="W71" i="1"/>
  <c r="V74" i="1" s="1"/>
  <c r="V73" i="1"/>
  <c r="R71" i="1"/>
  <c r="W70" i="1"/>
  <c r="R70" i="1"/>
  <c r="J94" i="1"/>
  <c r="J92" i="1"/>
  <c r="K91" i="1"/>
  <c r="J90" i="1"/>
  <c r="I90" i="1"/>
  <c r="K90" i="1"/>
  <c r="K89" i="1"/>
  <c r="F91" i="1"/>
  <c r="F90" i="1"/>
  <c r="F89" i="1"/>
  <c r="J91" i="1"/>
  <c r="I91" i="1"/>
  <c r="B82" i="1"/>
  <c r="X40" i="1"/>
  <c r="W40" i="1"/>
  <c r="Y41" i="1"/>
  <c r="T41" i="1"/>
  <c r="T40" i="1"/>
  <c r="X43" i="1"/>
  <c r="X41" i="1"/>
  <c r="W41" i="1"/>
  <c r="X27" i="1"/>
  <c r="X25" i="1"/>
  <c r="W25" i="1"/>
  <c r="X24" i="1"/>
  <c r="W24" i="1"/>
  <c r="T25" i="1"/>
  <c r="T24" i="1"/>
  <c r="Y24" i="1"/>
  <c r="L39" i="1"/>
  <c r="K41" i="1"/>
  <c r="J41" i="1"/>
  <c r="K40" i="1"/>
  <c r="J40" i="1"/>
  <c r="K39" i="1"/>
  <c r="J39" i="1"/>
  <c r="G41" i="1"/>
  <c r="G40" i="1"/>
  <c r="G39" i="1"/>
  <c r="J23" i="1"/>
  <c r="K23" i="1"/>
  <c r="K24" i="1"/>
  <c r="J24" i="1"/>
  <c r="K22" i="1"/>
  <c r="J22" i="1"/>
  <c r="L22" i="1" s="1"/>
  <c r="G24" i="1"/>
  <c r="G22" i="1"/>
  <c r="G23" i="1"/>
  <c r="B17" i="1"/>
  <c r="K42" i="1" s="1"/>
  <c r="W137" i="1" l="1"/>
  <c r="W138" i="1" s="1"/>
  <c r="W122" i="1"/>
  <c r="V92" i="1"/>
  <c r="V75" i="1"/>
  <c r="L41" i="1"/>
  <c r="L24" i="1"/>
  <c r="K26" i="1" s="1"/>
  <c r="K27" i="1" s="1"/>
  <c r="M56" i="1" s="1"/>
  <c r="L40" i="1"/>
  <c r="K25" i="1"/>
  <c r="Y40" i="1"/>
  <c r="Y25" i="1"/>
  <c r="X28" i="1" s="1"/>
  <c r="X29" i="1" s="1"/>
  <c r="M58" i="1" s="1"/>
  <c r="K43" i="1" l="1"/>
  <c r="K44" i="1" s="1"/>
  <c r="M57" i="1" s="1"/>
  <c r="X44" i="1"/>
  <c r="X45" i="1" s="1"/>
  <c r="M59" i="1" s="1"/>
</calcChain>
</file>

<file path=xl/sharedStrings.xml><?xml version="1.0" encoding="utf-8"?>
<sst xmlns="http://schemas.openxmlformats.org/spreadsheetml/2006/main" count="598" uniqueCount="51">
  <si>
    <t>s</t>
  </si>
  <si>
    <t>sunny</t>
  </si>
  <si>
    <t>overcast</t>
  </si>
  <si>
    <t xml:space="preserve">rainy </t>
  </si>
  <si>
    <t>hot</t>
  </si>
  <si>
    <t>mild</t>
  </si>
  <si>
    <t>cool</t>
  </si>
  <si>
    <t xml:space="preserve">cool </t>
  </si>
  <si>
    <t>high</t>
  </si>
  <si>
    <t>normal</t>
  </si>
  <si>
    <t>weak</t>
  </si>
  <si>
    <t>strong</t>
  </si>
  <si>
    <t>no</t>
  </si>
  <si>
    <t>yes</t>
  </si>
  <si>
    <t>outlook</t>
  </si>
  <si>
    <t>temperature</t>
  </si>
  <si>
    <t>humidity</t>
  </si>
  <si>
    <t>windy</t>
  </si>
  <si>
    <t>playtennis</t>
  </si>
  <si>
    <t>Proportion</t>
  </si>
  <si>
    <t>P(p)</t>
  </si>
  <si>
    <t>P(n)</t>
  </si>
  <si>
    <t>Entropy (s)</t>
  </si>
  <si>
    <t xml:space="preserve"> rainy</t>
  </si>
  <si>
    <t>Entropy (outlook)</t>
  </si>
  <si>
    <t>Gain (outlook)</t>
  </si>
  <si>
    <t>Entropy (temperature)</t>
  </si>
  <si>
    <t>Gain (temp)</t>
  </si>
  <si>
    <t xml:space="preserve"> cool</t>
  </si>
  <si>
    <t>y</t>
  </si>
  <si>
    <t>n</t>
  </si>
  <si>
    <t>Entropy (humidity)</t>
  </si>
  <si>
    <t>Gain (humidity)</t>
  </si>
  <si>
    <t>entropy</t>
  </si>
  <si>
    <t>new entropy</t>
  </si>
  <si>
    <t>Information Gain</t>
  </si>
  <si>
    <t>Outlook</t>
  </si>
  <si>
    <t>Temperature</t>
  </si>
  <si>
    <t>Humidity</t>
  </si>
  <si>
    <t>Entropy (windy)</t>
  </si>
  <si>
    <t>Gain (windy)</t>
  </si>
  <si>
    <t>next split</t>
  </si>
  <si>
    <t>SUNNY</t>
  </si>
  <si>
    <t>RAINY</t>
  </si>
  <si>
    <t>rainy</t>
  </si>
  <si>
    <t>Windy</t>
  </si>
  <si>
    <t>OVERCAST</t>
  </si>
  <si>
    <t>STRONG</t>
  </si>
  <si>
    <t>WEAK</t>
  </si>
  <si>
    <t>HIGH</t>
  </si>
  <si>
    <t>NORMAL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</si>
</sst>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749992370372631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0" fontId="0" fillId="0" borderId="1" xfId="0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2" borderId="3" xfId="0" applyFont="1" applyFill="1" applyBorder="1" applyAlignment="1">
      <alignment horizontal="center"/>
    </xf>
    <xf numFmtId="0" fontId="0" fillId="0" borderId="2" xfId="0" applyBorder="1"/>
    <xf numFmtId="0" fontId="1" fillId="3" borderId="1" xfId="0" applyFont="1" applyFill="1" applyBorder="1"/>
    <xf numFmtId="164" fontId="1" fillId="3" borderId="1" xfId="0" applyNumberFormat="1" applyFont="1" applyFill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3" borderId="1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6" xfId="0" applyBorder="1"/>
    <xf numFmtId="0" fontId="0" fillId="3" borderId="1" xfId="0" applyFill="1" applyBorder="1"/>
    <xf numFmtId="0" fontId="1" fillId="3" borderId="0" xfId="0" applyFont="1" applyFill="1"/>
    <xf numFmtId="0" fontId="0" fillId="0" borderId="7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428626</xdr:colOff>
      <xdr:row>3</xdr:row>
      <xdr:rowOff>123825</xdr:rowOff>
    </xdr:from>
    <xdr:to>
      <xdr:col>15</xdr:col>
      <xdr:colOff>390526</xdr:colOff>
      <xdr:row>7</xdr:row>
      <xdr:rowOff>171450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133CC1E4-F51B-7991-F739-68B15C806216}"/>
            </a:ext>
          </a:extLst>
        </xdr:cNvPr>
        <xdr:cNvSpPr/>
      </xdr:nvSpPr>
      <xdr:spPr>
        <a:xfrm>
          <a:off x="7134226" y="695325"/>
          <a:ext cx="2400300" cy="8096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3200"/>
            <a:t>OUTLOOK</a:t>
          </a:r>
          <a:endParaRPr lang="en-PH" sz="1100"/>
        </a:p>
      </xdr:txBody>
    </xdr:sp>
    <xdr:clientData/>
  </xdr:twoCellAnchor>
  <xdr:twoCellAnchor>
    <xdr:from>
      <xdr:col>12</xdr:col>
      <xdr:colOff>49694</xdr:colOff>
      <xdr:row>11</xdr:row>
      <xdr:rowOff>190086</xdr:rowOff>
    </xdr:from>
    <xdr:to>
      <xdr:col>15</xdr:col>
      <xdr:colOff>215346</xdr:colOff>
      <xdr:row>15</xdr:row>
      <xdr:rowOff>157369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FACEACBF-F409-520D-299E-E0D61B9BBEBA}"/>
            </a:ext>
          </a:extLst>
        </xdr:cNvPr>
        <xdr:cNvSpPr/>
      </xdr:nvSpPr>
      <xdr:spPr>
        <a:xfrm>
          <a:off x="7404651" y="2285586"/>
          <a:ext cx="2004391" cy="729283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2000"/>
            <a:t>YES</a:t>
          </a:r>
          <a:endParaRPr lang="en-PH" sz="1100"/>
        </a:p>
      </xdr:txBody>
    </xdr:sp>
    <xdr:clientData/>
  </xdr:twoCellAnchor>
  <xdr:twoCellAnchor>
    <xdr:from>
      <xdr:col>13</xdr:col>
      <xdr:colOff>409576</xdr:colOff>
      <xdr:row>7</xdr:row>
      <xdr:rowOff>171450</xdr:rowOff>
    </xdr:from>
    <xdr:to>
      <xdr:col>13</xdr:col>
      <xdr:colOff>438977</xdr:colOff>
      <xdr:row>11</xdr:row>
      <xdr:rowOff>190086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08E123D9-1303-32A5-91C8-D5EB40168F92}"/>
            </a:ext>
          </a:extLst>
        </xdr:cNvPr>
        <xdr:cNvCxnSpPr>
          <a:stCxn id="2" idx="2"/>
          <a:endCxn id="3" idx="0"/>
        </xdr:cNvCxnSpPr>
      </xdr:nvCxnSpPr>
      <xdr:spPr>
        <a:xfrm>
          <a:off x="8377446" y="1504950"/>
          <a:ext cx="29401" cy="780636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41413</xdr:colOff>
      <xdr:row>12</xdr:row>
      <xdr:rowOff>24848</xdr:rowOff>
    </xdr:from>
    <xdr:to>
      <xdr:col>10</xdr:col>
      <xdr:colOff>3314</xdr:colOff>
      <xdr:row>16</xdr:row>
      <xdr:rowOff>72473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F024CDD0-60FD-428A-B12F-E49D8120BEF9}"/>
            </a:ext>
          </a:extLst>
        </xdr:cNvPr>
        <xdr:cNvSpPr/>
      </xdr:nvSpPr>
      <xdr:spPr>
        <a:xfrm>
          <a:off x="3718891" y="2310848"/>
          <a:ext cx="2413553" cy="8096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3200"/>
            <a:t>HUMIDITY</a:t>
          </a:r>
        </a:p>
        <a:p>
          <a:pPr algn="ctr"/>
          <a:endParaRPr lang="en-PH" sz="1100"/>
        </a:p>
      </xdr:txBody>
    </xdr:sp>
    <xdr:clientData/>
  </xdr:twoCellAnchor>
  <xdr:twoCellAnchor>
    <xdr:from>
      <xdr:col>17</xdr:col>
      <xdr:colOff>463826</xdr:colOff>
      <xdr:row>11</xdr:row>
      <xdr:rowOff>107674</xdr:rowOff>
    </xdr:from>
    <xdr:to>
      <xdr:col>21</xdr:col>
      <xdr:colOff>425727</xdr:colOff>
      <xdr:row>15</xdr:row>
      <xdr:rowOff>155299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2AC34326-4837-4DEE-A859-6CB3F4999815}"/>
            </a:ext>
          </a:extLst>
        </xdr:cNvPr>
        <xdr:cNvSpPr/>
      </xdr:nvSpPr>
      <xdr:spPr>
        <a:xfrm>
          <a:off x="10883348" y="2203174"/>
          <a:ext cx="2413553" cy="809625"/>
        </a:xfrm>
        <a:prstGeom prst="rect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3200"/>
            <a:t>WINDY</a:t>
          </a:r>
        </a:p>
        <a:p>
          <a:pPr algn="ctr"/>
          <a:endParaRPr lang="en-PH" sz="1100"/>
        </a:p>
      </xdr:txBody>
    </xdr:sp>
    <xdr:clientData/>
  </xdr:twoCellAnchor>
  <xdr:twoCellAnchor>
    <xdr:from>
      <xdr:col>8</xdr:col>
      <xdr:colOff>22364</xdr:colOff>
      <xdr:row>7</xdr:row>
      <xdr:rowOff>171450</xdr:rowOff>
    </xdr:from>
    <xdr:to>
      <xdr:col>13</xdr:col>
      <xdr:colOff>409576</xdr:colOff>
      <xdr:row>12</xdr:row>
      <xdr:rowOff>24848</xdr:rowOff>
    </xdr:to>
    <xdr:cxnSp macro="">
      <xdr:nvCxnSpPr>
        <xdr:cNvPr id="9" name="Straight Connector 8">
          <a:extLst>
            <a:ext uri="{FF2B5EF4-FFF2-40B4-BE49-F238E27FC236}">
              <a16:creationId xmlns:a16="http://schemas.microsoft.com/office/drawing/2014/main" id="{5F3A095B-010E-8C32-407E-351588E56069}"/>
            </a:ext>
          </a:extLst>
        </xdr:cNvPr>
        <xdr:cNvCxnSpPr>
          <a:stCxn id="2" idx="2"/>
          <a:endCxn id="6" idx="0"/>
        </xdr:cNvCxnSpPr>
      </xdr:nvCxnSpPr>
      <xdr:spPr>
        <a:xfrm flipH="1">
          <a:off x="4925668" y="1504950"/>
          <a:ext cx="3451778" cy="80589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409576</xdr:colOff>
      <xdr:row>7</xdr:row>
      <xdr:rowOff>171450</xdr:rowOff>
    </xdr:from>
    <xdr:to>
      <xdr:col>19</xdr:col>
      <xdr:colOff>444777</xdr:colOff>
      <xdr:row>11</xdr:row>
      <xdr:rowOff>107674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7B1DD278-4DD7-4EB2-1628-935BEA43D182}"/>
            </a:ext>
          </a:extLst>
        </xdr:cNvPr>
        <xdr:cNvCxnSpPr>
          <a:stCxn id="2" idx="2"/>
          <a:endCxn id="7" idx="0"/>
        </xdr:cNvCxnSpPr>
      </xdr:nvCxnSpPr>
      <xdr:spPr>
        <a:xfrm>
          <a:off x="8377446" y="1504950"/>
          <a:ext cx="3712679" cy="698224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0</xdr:colOff>
      <xdr:row>21</xdr:row>
      <xdr:rowOff>0</xdr:rowOff>
    </xdr:from>
    <xdr:to>
      <xdr:col>7</xdr:col>
      <xdr:colOff>165652</xdr:colOff>
      <xdr:row>24</xdr:row>
      <xdr:rowOff>157783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9CA0F87-F6A7-4F27-9C87-967455AE379C}"/>
            </a:ext>
          </a:extLst>
        </xdr:cNvPr>
        <xdr:cNvSpPr/>
      </xdr:nvSpPr>
      <xdr:spPr>
        <a:xfrm>
          <a:off x="2451652" y="4000500"/>
          <a:ext cx="2004391" cy="729283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2000"/>
            <a:t>NO</a:t>
          </a:r>
          <a:endParaRPr lang="en-PH" sz="1100"/>
        </a:p>
      </xdr:txBody>
    </xdr:sp>
    <xdr:clientData/>
  </xdr:twoCellAnchor>
  <xdr:twoCellAnchor>
    <xdr:from>
      <xdr:col>8</xdr:col>
      <xdr:colOff>356153</xdr:colOff>
      <xdr:row>21</xdr:row>
      <xdr:rowOff>8282</xdr:rowOff>
    </xdr:from>
    <xdr:to>
      <xdr:col>11</xdr:col>
      <xdr:colOff>521805</xdr:colOff>
      <xdr:row>24</xdr:row>
      <xdr:rowOff>166065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A915FB3C-1610-4A2A-B565-5E2772122CA8}"/>
            </a:ext>
          </a:extLst>
        </xdr:cNvPr>
        <xdr:cNvSpPr/>
      </xdr:nvSpPr>
      <xdr:spPr>
        <a:xfrm>
          <a:off x="5259457" y="4008782"/>
          <a:ext cx="2004391" cy="729283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2000"/>
            <a:t>YES</a:t>
          </a:r>
          <a:endParaRPr lang="en-PH" sz="1100"/>
        </a:p>
      </xdr:txBody>
    </xdr:sp>
    <xdr:clientData/>
  </xdr:twoCellAnchor>
  <xdr:twoCellAnchor>
    <xdr:from>
      <xdr:col>5</xdr:col>
      <xdr:colOff>389283</xdr:colOff>
      <xdr:row>16</xdr:row>
      <xdr:rowOff>72473</xdr:rowOff>
    </xdr:from>
    <xdr:to>
      <xdr:col>8</xdr:col>
      <xdr:colOff>22364</xdr:colOff>
      <xdr:row>21</xdr:row>
      <xdr:rowOff>0</xdr:rowOff>
    </xdr:to>
    <xdr:cxnSp macro="">
      <xdr:nvCxnSpPr>
        <xdr:cNvPr id="15" name="Straight Connector 14">
          <a:extLst>
            <a:ext uri="{FF2B5EF4-FFF2-40B4-BE49-F238E27FC236}">
              <a16:creationId xmlns:a16="http://schemas.microsoft.com/office/drawing/2014/main" id="{BF7AD10A-4B39-79E7-46A7-7A3ACD50C80F}"/>
            </a:ext>
          </a:extLst>
        </xdr:cNvPr>
        <xdr:cNvCxnSpPr>
          <a:stCxn id="6" idx="2"/>
          <a:endCxn id="12" idx="0"/>
        </xdr:cNvCxnSpPr>
      </xdr:nvCxnSpPr>
      <xdr:spPr>
        <a:xfrm flipH="1">
          <a:off x="3453848" y="3120473"/>
          <a:ext cx="1471820" cy="880027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22364</xdr:colOff>
      <xdr:row>16</xdr:row>
      <xdr:rowOff>72473</xdr:rowOff>
    </xdr:from>
    <xdr:to>
      <xdr:col>10</xdr:col>
      <xdr:colOff>132523</xdr:colOff>
      <xdr:row>21</xdr:row>
      <xdr:rowOff>8282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7A5DC0D6-72C1-322E-9F7C-28E55E26C3A2}"/>
            </a:ext>
          </a:extLst>
        </xdr:cNvPr>
        <xdr:cNvCxnSpPr>
          <a:stCxn id="6" idx="2"/>
          <a:endCxn id="13" idx="0"/>
        </xdr:cNvCxnSpPr>
      </xdr:nvCxnSpPr>
      <xdr:spPr>
        <a:xfrm>
          <a:off x="4925668" y="3120473"/>
          <a:ext cx="1335985" cy="88830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20</xdr:col>
      <xdr:colOff>472109</xdr:colOff>
      <xdr:row>21</xdr:row>
      <xdr:rowOff>57978</xdr:rowOff>
    </xdr:from>
    <xdr:to>
      <xdr:col>24</xdr:col>
      <xdr:colOff>24848</xdr:colOff>
      <xdr:row>25</xdr:row>
      <xdr:rowOff>25261</xdr:rowOff>
    </xdr:to>
    <xdr:sp macro="" textlink="">
      <xdr:nvSpPr>
        <xdr:cNvPr id="18" name="Oval 17">
          <a:extLst>
            <a:ext uri="{FF2B5EF4-FFF2-40B4-BE49-F238E27FC236}">
              <a16:creationId xmlns:a16="http://schemas.microsoft.com/office/drawing/2014/main" id="{46792BB9-2A26-4DE9-AEF0-955ACB895EE8}"/>
            </a:ext>
          </a:extLst>
        </xdr:cNvPr>
        <xdr:cNvSpPr/>
      </xdr:nvSpPr>
      <xdr:spPr>
        <a:xfrm>
          <a:off x="12730370" y="4058478"/>
          <a:ext cx="2004391" cy="729283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2000"/>
            <a:t>NO</a:t>
          </a:r>
          <a:endParaRPr lang="en-PH" sz="1100"/>
        </a:p>
      </xdr:txBody>
    </xdr:sp>
    <xdr:clientData/>
  </xdr:twoCellAnchor>
  <xdr:twoCellAnchor>
    <xdr:from>
      <xdr:col>15</xdr:col>
      <xdr:colOff>110988</xdr:colOff>
      <xdr:row>21</xdr:row>
      <xdr:rowOff>110987</xdr:rowOff>
    </xdr:from>
    <xdr:to>
      <xdr:col>18</xdr:col>
      <xdr:colOff>276640</xdr:colOff>
      <xdr:row>25</xdr:row>
      <xdr:rowOff>78270</xdr:rowOff>
    </xdr:to>
    <xdr:sp macro="" textlink="">
      <xdr:nvSpPr>
        <xdr:cNvPr id="19" name="Oval 18">
          <a:extLst>
            <a:ext uri="{FF2B5EF4-FFF2-40B4-BE49-F238E27FC236}">
              <a16:creationId xmlns:a16="http://schemas.microsoft.com/office/drawing/2014/main" id="{0D4B710C-ED94-4545-B88C-267F0C892112}"/>
            </a:ext>
          </a:extLst>
        </xdr:cNvPr>
        <xdr:cNvSpPr/>
      </xdr:nvSpPr>
      <xdr:spPr>
        <a:xfrm>
          <a:off x="9304684" y="4111487"/>
          <a:ext cx="2004391" cy="729283"/>
        </a:xfrm>
        <a:prstGeom prst="ellipse">
          <a:avLst/>
        </a:prstGeom>
      </xdr:spPr>
      <xdr:style>
        <a:lnRef idx="1">
          <a:schemeClr val="accent4"/>
        </a:lnRef>
        <a:fillRef idx="2">
          <a:schemeClr val="accent4"/>
        </a:fillRef>
        <a:effectRef idx="1">
          <a:schemeClr val="accent4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ctr"/>
          <a:r>
            <a:rPr lang="en-PH" sz="2000"/>
            <a:t>YES</a:t>
          </a:r>
          <a:endParaRPr lang="en-PH" sz="1100"/>
        </a:p>
      </xdr:txBody>
    </xdr:sp>
    <xdr:clientData/>
  </xdr:twoCellAnchor>
  <xdr:twoCellAnchor>
    <xdr:from>
      <xdr:col>16</xdr:col>
      <xdr:colOff>500271</xdr:colOff>
      <xdr:row>15</xdr:row>
      <xdr:rowOff>155299</xdr:rowOff>
    </xdr:from>
    <xdr:to>
      <xdr:col>19</xdr:col>
      <xdr:colOff>444777</xdr:colOff>
      <xdr:row>21</xdr:row>
      <xdr:rowOff>110987</xdr:rowOff>
    </xdr:to>
    <xdr:cxnSp macro="">
      <xdr:nvCxnSpPr>
        <xdr:cNvPr id="21" name="Straight Connector 20">
          <a:extLst>
            <a:ext uri="{FF2B5EF4-FFF2-40B4-BE49-F238E27FC236}">
              <a16:creationId xmlns:a16="http://schemas.microsoft.com/office/drawing/2014/main" id="{5972971D-04CF-49FD-A9CD-653FA82BE5B4}"/>
            </a:ext>
          </a:extLst>
        </xdr:cNvPr>
        <xdr:cNvCxnSpPr>
          <a:stCxn id="7" idx="2"/>
          <a:endCxn id="19" idx="0"/>
        </xdr:cNvCxnSpPr>
      </xdr:nvCxnSpPr>
      <xdr:spPr>
        <a:xfrm flipH="1">
          <a:off x="10306880" y="3012799"/>
          <a:ext cx="1783245" cy="1098688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19</xdr:col>
      <xdr:colOff>444777</xdr:colOff>
      <xdr:row>15</xdr:row>
      <xdr:rowOff>155299</xdr:rowOff>
    </xdr:from>
    <xdr:to>
      <xdr:col>22</xdr:col>
      <xdr:colOff>248479</xdr:colOff>
      <xdr:row>21</xdr:row>
      <xdr:rowOff>57978</xdr:rowOff>
    </xdr:to>
    <xdr:cxnSp macro="">
      <xdr:nvCxnSpPr>
        <xdr:cNvPr id="23" name="Straight Connector 22">
          <a:extLst>
            <a:ext uri="{FF2B5EF4-FFF2-40B4-BE49-F238E27FC236}">
              <a16:creationId xmlns:a16="http://schemas.microsoft.com/office/drawing/2014/main" id="{FE0D5E20-E943-A1B7-E312-ECC4C000B8EE}"/>
            </a:ext>
          </a:extLst>
        </xdr:cNvPr>
        <xdr:cNvCxnSpPr>
          <a:stCxn id="7" idx="2"/>
          <a:endCxn id="18" idx="0"/>
        </xdr:cNvCxnSpPr>
      </xdr:nvCxnSpPr>
      <xdr:spPr>
        <a:xfrm>
          <a:off x="12090125" y="3012799"/>
          <a:ext cx="1642441" cy="1045679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3BD45-71D5-4603-A31E-AE36BEBB4AC2}">
  <dimension ref="A1:Z150"/>
  <sheetViews>
    <sheetView topLeftCell="A134" zoomScaleNormal="100" workbookViewId="0">
      <selection activeCell="E17" sqref="E17"/>
    </sheetView>
  </sheetViews>
  <sheetFormatPr defaultRowHeight="15" x14ac:dyDescent="0.25"/>
  <cols>
    <col min="1" max="1" width="15.42578125" customWidth="1"/>
    <col min="2" max="2" width="14" customWidth="1"/>
    <col min="3" max="3" width="12" customWidth="1"/>
    <col min="5" max="5" width="14.140625" customWidth="1"/>
    <col min="6" max="6" width="12.5703125" customWidth="1"/>
    <col min="7" max="8" width="12" customWidth="1"/>
    <col min="9" max="9" width="11.42578125" customWidth="1"/>
    <col min="10" max="10" width="18.28515625" customWidth="1"/>
    <col min="12" max="12" width="11.85546875" customWidth="1"/>
    <col min="14" max="15" width="11.5703125" customWidth="1"/>
    <col min="16" max="16" width="15.7109375" customWidth="1"/>
    <col min="17" max="17" width="13" customWidth="1"/>
    <col min="18" max="18" width="13.5703125" customWidth="1"/>
    <col min="19" max="19" width="19.140625" customWidth="1"/>
    <col min="20" max="20" width="21.5703125" customWidth="1"/>
    <col min="21" max="21" width="12.5703125" customWidth="1"/>
    <col min="22" max="22" width="12.140625" customWidth="1"/>
    <col min="23" max="23" width="17.5703125" customWidth="1"/>
    <col min="24" max="24" width="15.28515625" customWidth="1"/>
    <col min="25" max="25" width="12.140625" customWidth="1"/>
  </cols>
  <sheetData>
    <row r="1" spans="1:6" x14ac:dyDescent="0.25">
      <c r="A1" s="1" t="s">
        <v>0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</row>
    <row r="2" spans="1:6" x14ac:dyDescent="0.25">
      <c r="A2" s="2">
        <v>1</v>
      </c>
      <c r="B2" s="3" t="s">
        <v>1</v>
      </c>
      <c r="C2" s="3" t="s">
        <v>4</v>
      </c>
      <c r="D2" s="3" t="s">
        <v>8</v>
      </c>
      <c r="E2" s="3" t="s">
        <v>10</v>
      </c>
      <c r="F2" s="3" t="s">
        <v>12</v>
      </c>
    </row>
    <row r="3" spans="1:6" x14ac:dyDescent="0.25">
      <c r="A3" s="2">
        <v>2</v>
      </c>
      <c r="B3" s="3" t="s">
        <v>1</v>
      </c>
      <c r="C3" s="3" t="s">
        <v>4</v>
      </c>
      <c r="D3" s="3" t="s">
        <v>8</v>
      </c>
      <c r="E3" s="3" t="s">
        <v>11</v>
      </c>
      <c r="F3" s="3" t="s">
        <v>12</v>
      </c>
    </row>
    <row r="4" spans="1:6" x14ac:dyDescent="0.25">
      <c r="A4" s="2">
        <v>3</v>
      </c>
      <c r="B4" s="3" t="s">
        <v>2</v>
      </c>
      <c r="C4" s="3" t="s">
        <v>4</v>
      </c>
      <c r="D4" s="3" t="s">
        <v>8</v>
      </c>
      <c r="E4" s="3" t="s">
        <v>10</v>
      </c>
      <c r="F4" s="3" t="s">
        <v>13</v>
      </c>
    </row>
    <row r="5" spans="1:6" x14ac:dyDescent="0.25">
      <c r="A5" s="2">
        <v>4</v>
      </c>
      <c r="B5" s="3" t="s">
        <v>3</v>
      </c>
      <c r="C5" s="3" t="s">
        <v>5</v>
      </c>
      <c r="D5" s="3" t="s">
        <v>8</v>
      </c>
      <c r="E5" s="3" t="s">
        <v>10</v>
      </c>
      <c r="F5" s="3" t="s">
        <v>13</v>
      </c>
    </row>
    <row r="6" spans="1:6" x14ac:dyDescent="0.25">
      <c r="A6" s="2">
        <v>5</v>
      </c>
      <c r="B6" s="3" t="s">
        <v>3</v>
      </c>
      <c r="C6" s="3" t="s">
        <v>6</v>
      </c>
      <c r="D6" s="3" t="s">
        <v>9</v>
      </c>
      <c r="E6" s="3" t="s">
        <v>10</v>
      </c>
      <c r="F6" s="3" t="s">
        <v>13</v>
      </c>
    </row>
    <row r="7" spans="1:6" x14ac:dyDescent="0.25">
      <c r="A7" s="2">
        <v>6</v>
      </c>
      <c r="B7" s="3" t="s">
        <v>3</v>
      </c>
      <c r="C7" s="3" t="s">
        <v>7</v>
      </c>
      <c r="D7" s="3" t="s">
        <v>9</v>
      </c>
      <c r="E7" s="3" t="s">
        <v>11</v>
      </c>
      <c r="F7" s="3" t="s">
        <v>12</v>
      </c>
    </row>
    <row r="8" spans="1:6" x14ac:dyDescent="0.25">
      <c r="A8" s="2">
        <v>7</v>
      </c>
      <c r="B8" s="3" t="s">
        <v>2</v>
      </c>
      <c r="C8" s="3" t="s">
        <v>6</v>
      </c>
      <c r="D8" s="3" t="s">
        <v>9</v>
      </c>
      <c r="E8" s="3" t="s">
        <v>11</v>
      </c>
      <c r="F8" s="3" t="s">
        <v>13</v>
      </c>
    </row>
    <row r="9" spans="1:6" x14ac:dyDescent="0.25">
      <c r="A9" s="2">
        <v>8</v>
      </c>
      <c r="B9" s="3" t="s">
        <v>1</v>
      </c>
      <c r="C9" s="3" t="s">
        <v>5</v>
      </c>
      <c r="D9" s="3" t="s">
        <v>8</v>
      </c>
      <c r="E9" s="3" t="s">
        <v>10</v>
      </c>
      <c r="F9" s="3" t="s">
        <v>12</v>
      </c>
    </row>
    <row r="10" spans="1:6" x14ac:dyDescent="0.25">
      <c r="A10" s="2">
        <v>9</v>
      </c>
      <c r="B10" s="3" t="s">
        <v>1</v>
      </c>
      <c r="C10" s="3" t="s">
        <v>6</v>
      </c>
      <c r="D10" s="3" t="s">
        <v>9</v>
      </c>
      <c r="E10" s="3" t="s">
        <v>10</v>
      </c>
      <c r="F10" s="3" t="s">
        <v>13</v>
      </c>
    </row>
    <row r="11" spans="1:6" x14ac:dyDescent="0.25">
      <c r="A11" s="2">
        <v>10</v>
      </c>
      <c r="B11" s="3" t="s">
        <v>3</v>
      </c>
      <c r="C11" s="3" t="s">
        <v>5</v>
      </c>
      <c r="D11" s="3" t="s">
        <v>9</v>
      </c>
      <c r="E11" s="3" t="s">
        <v>10</v>
      </c>
      <c r="F11" s="3" t="s">
        <v>13</v>
      </c>
    </row>
    <row r="12" spans="1:6" x14ac:dyDescent="0.25">
      <c r="A12" s="2">
        <v>11</v>
      </c>
      <c r="B12" s="3" t="s">
        <v>1</v>
      </c>
      <c r="C12" s="3" t="s">
        <v>5</v>
      </c>
      <c r="D12" s="3" t="s">
        <v>9</v>
      </c>
      <c r="E12" s="3" t="s">
        <v>11</v>
      </c>
      <c r="F12" s="3" t="s">
        <v>13</v>
      </c>
    </row>
    <row r="13" spans="1:6" x14ac:dyDescent="0.25">
      <c r="A13" s="2">
        <v>12</v>
      </c>
      <c r="B13" s="3" t="s">
        <v>2</v>
      </c>
      <c r="C13" s="3" t="s">
        <v>5</v>
      </c>
      <c r="D13" s="3" t="s">
        <v>8</v>
      </c>
      <c r="E13" s="3" t="s">
        <v>11</v>
      </c>
      <c r="F13" s="3" t="s">
        <v>13</v>
      </c>
    </row>
    <row r="14" spans="1:6" x14ac:dyDescent="0.25">
      <c r="A14" s="2">
        <v>13</v>
      </c>
      <c r="B14" s="3" t="s">
        <v>2</v>
      </c>
      <c r="C14" s="3" t="s">
        <v>4</v>
      </c>
      <c r="D14" s="3" t="s">
        <v>9</v>
      </c>
      <c r="E14" s="3" t="s">
        <v>10</v>
      </c>
      <c r="F14" s="3" t="s">
        <v>13</v>
      </c>
    </row>
    <row r="15" spans="1:6" x14ac:dyDescent="0.25">
      <c r="A15" s="2">
        <v>14</v>
      </c>
      <c r="B15" s="3" t="s">
        <v>3</v>
      </c>
      <c r="C15" s="3" t="s">
        <v>5</v>
      </c>
      <c r="D15" s="3" t="s">
        <v>8</v>
      </c>
      <c r="E15" s="3" t="s">
        <v>11</v>
      </c>
      <c r="F15" s="3" t="s">
        <v>12</v>
      </c>
    </row>
    <row r="17" spans="1:25" x14ac:dyDescent="0.25">
      <c r="A17" s="18" t="s">
        <v>33</v>
      </c>
      <c r="B17" s="18">
        <f>-9/14*LOG(9/14,2)-5/14*LOG(5/14,2)</f>
        <v>0.94028595867063092</v>
      </c>
    </row>
    <row r="20" spans="1:25" ht="15.75" thickBot="1" x14ac:dyDescent="0.3">
      <c r="A20" s="1" t="s">
        <v>0</v>
      </c>
      <c r="B20" s="1" t="s">
        <v>14</v>
      </c>
      <c r="C20" s="1" t="s">
        <v>18</v>
      </c>
      <c r="O20" s="1" t="s">
        <v>0</v>
      </c>
      <c r="P20" s="1" t="s">
        <v>16</v>
      </c>
      <c r="Q20" s="1" t="s">
        <v>18</v>
      </c>
    </row>
    <row r="21" spans="1:25" x14ac:dyDescent="0.25">
      <c r="A21" s="2">
        <v>1</v>
      </c>
      <c r="B21" s="3" t="s">
        <v>1</v>
      </c>
      <c r="C21" s="3" t="s">
        <v>12</v>
      </c>
      <c r="F21" s="4" t="s">
        <v>14</v>
      </c>
      <c r="G21" s="5" t="s">
        <v>19</v>
      </c>
      <c r="H21" s="5" t="s">
        <v>29</v>
      </c>
      <c r="I21" s="5" t="s">
        <v>30</v>
      </c>
      <c r="J21" s="6" t="s">
        <v>20</v>
      </c>
      <c r="K21" s="6" t="s">
        <v>21</v>
      </c>
      <c r="L21" s="5" t="s">
        <v>22</v>
      </c>
      <c r="O21" s="2">
        <v>1</v>
      </c>
      <c r="P21" s="3" t="s">
        <v>8</v>
      </c>
      <c r="Q21" s="3" t="s">
        <v>12</v>
      </c>
    </row>
    <row r="22" spans="1:25" ht="15.75" thickBot="1" x14ac:dyDescent="0.3">
      <c r="A22" s="2">
        <v>2</v>
      </c>
      <c r="B22" s="3" t="s">
        <v>1</v>
      </c>
      <c r="C22" s="3" t="s">
        <v>12</v>
      </c>
      <c r="F22" s="7" t="s">
        <v>1</v>
      </c>
      <c r="G22" s="3">
        <f>5/14</f>
        <v>0.35714285714285715</v>
      </c>
      <c r="H22" s="3">
        <v>3</v>
      </c>
      <c r="I22" s="3">
        <v>2</v>
      </c>
      <c r="J22" s="3">
        <f>3/5</f>
        <v>0.6</v>
      </c>
      <c r="K22" s="3">
        <f>2/5</f>
        <v>0.4</v>
      </c>
      <c r="L22" s="3">
        <f>-J22*LOG(J22,2) - K22*LOG(K22,2)</f>
        <v>0.97095059445466858</v>
      </c>
      <c r="O22" s="2">
        <v>2</v>
      </c>
      <c r="P22" s="3" t="s">
        <v>8</v>
      </c>
      <c r="Q22" s="3" t="s">
        <v>12</v>
      </c>
    </row>
    <row r="23" spans="1:25" x14ac:dyDescent="0.25">
      <c r="A23" s="2">
        <v>3</v>
      </c>
      <c r="B23" s="3" t="s">
        <v>2</v>
      </c>
      <c r="C23" s="3" t="s">
        <v>13</v>
      </c>
      <c r="F23" s="7" t="s">
        <v>2</v>
      </c>
      <c r="G23" s="3">
        <f>4/14</f>
        <v>0.2857142857142857</v>
      </c>
      <c r="H23" s="3">
        <v>4</v>
      </c>
      <c r="I23" s="3">
        <v>0</v>
      </c>
      <c r="J23" s="3">
        <f>4/4</f>
        <v>1</v>
      </c>
      <c r="K23" s="3">
        <f>0/4</f>
        <v>0</v>
      </c>
      <c r="L23" s="3">
        <v>0</v>
      </c>
      <c r="O23" s="2">
        <v>3</v>
      </c>
      <c r="P23" s="3" t="s">
        <v>8</v>
      </c>
      <c r="Q23" s="3" t="s">
        <v>13</v>
      </c>
      <c r="S23" s="4" t="s">
        <v>16</v>
      </c>
      <c r="T23" s="5" t="s">
        <v>19</v>
      </c>
      <c r="U23" s="5" t="s">
        <v>29</v>
      </c>
      <c r="V23" s="5" t="s">
        <v>30</v>
      </c>
      <c r="W23" s="6" t="s">
        <v>20</v>
      </c>
      <c r="X23" s="6" t="s">
        <v>21</v>
      </c>
      <c r="Y23" s="5" t="s">
        <v>22</v>
      </c>
    </row>
    <row r="24" spans="1:25" x14ac:dyDescent="0.25">
      <c r="A24" s="2">
        <v>4</v>
      </c>
      <c r="B24" s="3" t="s">
        <v>3</v>
      </c>
      <c r="C24" s="3" t="s">
        <v>13</v>
      </c>
      <c r="F24" s="7" t="s">
        <v>23</v>
      </c>
      <c r="G24" s="3">
        <f>5/14</f>
        <v>0.35714285714285715</v>
      </c>
      <c r="H24" s="3">
        <v>3</v>
      </c>
      <c r="I24" s="3">
        <v>2</v>
      </c>
      <c r="J24" s="3">
        <f>3/5</f>
        <v>0.6</v>
      </c>
      <c r="K24" s="3">
        <f>2/5</f>
        <v>0.4</v>
      </c>
      <c r="L24" s="3">
        <f>-J24*LOG(J24,2) - K24*LOG(K24,2)</f>
        <v>0.97095059445466858</v>
      </c>
      <c r="O24" s="2">
        <v>4</v>
      </c>
      <c r="P24" s="3" t="s">
        <v>8</v>
      </c>
      <c r="Q24" s="3" t="s">
        <v>13</v>
      </c>
      <c r="S24" s="7" t="s">
        <v>8</v>
      </c>
      <c r="T24" s="3">
        <f>7/14</f>
        <v>0.5</v>
      </c>
      <c r="U24" s="3">
        <v>3</v>
      </c>
      <c r="V24" s="3">
        <v>4</v>
      </c>
      <c r="W24" s="3">
        <f>3/7</f>
        <v>0.42857142857142855</v>
      </c>
      <c r="X24" s="3">
        <f>4/7</f>
        <v>0.5714285714285714</v>
      </c>
      <c r="Y24" s="3">
        <f>-W24*LOG(W24,2) - X24*LOG(X24,2)</f>
        <v>0.98522813603425163</v>
      </c>
    </row>
    <row r="25" spans="1:25" x14ac:dyDescent="0.25">
      <c r="A25" s="2">
        <v>5</v>
      </c>
      <c r="B25" s="3" t="s">
        <v>3</v>
      </c>
      <c r="C25" s="3" t="s">
        <v>13</v>
      </c>
      <c r="F25" s="7"/>
      <c r="G25" s="3"/>
      <c r="H25" s="3"/>
      <c r="I25" s="3"/>
      <c r="J25" s="8" t="s">
        <v>22</v>
      </c>
      <c r="K25" s="9">
        <f>B17</f>
        <v>0.94028595867063092</v>
      </c>
      <c r="L25" s="3"/>
      <c r="O25" s="2">
        <v>5</v>
      </c>
      <c r="P25" s="3" t="s">
        <v>9</v>
      </c>
      <c r="Q25" s="3" t="s">
        <v>13</v>
      </c>
      <c r="S25" s="7" t="s">
        <v>9</v>
      </c>
      <c r="T25" s="3">
        <f>7/14</f>
        <v>0.5</v>
      </c>
      <c r="U25" s="3">
        <v>6</v>
      </c>
      <c r="V25" s="3">
        <v>1</v>
      </c>
      <c r="W25" s="3">
        <f>6/7</f>
        <v>0.8571428571428571</v>
      </c>
      <c r="X25" s="3">
        <f>1/7</f>
        <v>0.14285714285714285</v>
      </c>
      <c r="Y25" s="3">
        <f t="shared" ref="Y25" si="0">-W25*LOG(W25,2) - X25*LOG(X25,2)</f>
        <v>0.59167277858232747</v>
      </c>
    </row>
    <row r="26" spans="1:25" x14ac:dyDescent="0.25">
      <c r="A26" s="2">
        <v>6</v>
      </c>
      <c r="B26" s="3" t="s">
        <v>3</v>
      </c>
      <c r="C26" s="3" t="s">
        <v>12</v>
      </c>
      <c r="F26" s="7"/>
      <c r="G26" s="3"/>
      <c r="H26" s="3"/>
      <c r="I26" s="3"/>
      <c r="J26" s="8" t="s">
        <v>24</v>
      </c>
      <c r="K26" s="8">
        <f>(G22*L22)+(L24*G24)</f>
        <v>0.69353613889619181</v>
      </c>
      <c r="L26" s="3"/>
      <c r="O26" s="2">
        <v>6</v>
      </c>
      <c r="P26" s="3" t="s">
        <v>9</v>
      </c>
      <c r="Q26" s="3" t="s">
        <v>12</v>
      </c>
      <c r="S26" s="7"/>
      <c r="T26" s="3"/>
      <c r="U26" s="3"/>
      <c r="V26" s="3"/>
      <c r="W26" s="3"/>
      <c r="X26" s="3"/>
      <c r="Y26" s="3"/>
    </row>
    <row r="27" spans="1:25" x14ac:dyDescent="0.25">
      <c r="A27" s="2">
        <v>7</v>
      </c>
      <c r="B27" s="3" t="s">
        <v>2</v>
      </c>
      <c r="C27" s="3" t="s">
        <v>13</v>
      </c>
      <c r="F27" s="7"/>
      <c r="G27" s="3"/>
      <c r="H27" s="3"/>
      <c r="I27" s="3"/>
      <c r="J27" s="8" t="s">
        <v>25</v>
      </c>
      <c r="K27" s="9">
        <f>K25-K26</f>
        <v>0.24674981977443911</v>
      </c>
      <c r="L27" s="3"/>
      <c r="O27" s="2">
        <v>7</v>
      </c>
      <c r="P27" s="3" t="s">
        <v>9</v>
      </c>
      <c r="Q27" s="3" t="s">
        <v>13</v>
      </c>
      <c r="S27" s="7"/>
      <c r="T27" s="3"/>
      <c r="U27" s="3"/>
      <c r="V27" s="3"/>
      <c r="W27" s="8" t="s">
        <v>22</v>
      </c>
      <c r="X27" s="9">
        <f>0.9403</f>
        <v>0.94030000000000002</v>
      </c>
      <c r="Y27" s="3"/>
    </row>
    <row r="28" spans="1:25" x14ac:dyDescent="0.25">
      <c r="A28" s="2">
        <v>8</v>
      </c>
      <c r="B28" s="3" t="s">
        <v>1</v>
      </c>
      <c r="C28" s="3" t="s">
        <v>12</v>
      </c>
      <c r="O28" s="2">
        <v>8</v>
      </c>
      <c r="P28" s="3" t="s">
        <v>8</v>
      </c>
      <c r="Q28" s="3" t="s">
        <v>12</v>
      </c>
      <c r="S28" s="7"/>
      <c r="T28" s="3"/>
      <c r="U28" s="3"/>
      <c r="V28" s="3"/>
      <c r="W28" s="8" t="s">
        <v>31</v>
      </c>
      <c r="X28" s="8">
        <f>(T24*Y24)+(Y26*T26)+(Y25*T25)</f>
        <v>0.78845045730828955</v>
      </c>
      <c r="Y28" s="3"/>
    </row>
    <row r="29" spans="1:25" x14ac:dyDescent="0.25">
      <c r="A29" s="2">
        <v>9</v>
      </c>
      <c r="B29" s="3" t="s">
        <v>1</v>
      </c>
      <c r="C29" s="3" t="s">
        <v>13</v>
      </c>
      <c r="O29" s="2">
        <v>9</v>
      </c>
      <c r="P29" s="3" t="s">
        <v>9</v>
      </c>
      <c r="Q29" s="3" t="s">
        <v>13</v>
      </c>
      <c r="S29" s="7"/>
      <c r="T29" s="3"/>
      <c r="U29" s="3"/>
      <c r="V29" s="3"/>
      <c r="W29" s="8" t="s">
        <v>32</v>
      </c>
      <c r="X29" s="9">
        <f>X27-X28</f>
        <v>0.15184954269171047</v>
      </c>
      <c r="Y29" s="3"/>
    </row>
    <row r="30" spans="1:25" x14ac:dyDescent="0.25">
      <c r="A30" s="2">
        <v>10</v>
      </c>
      <c r="B30" s="3" t="s">
        <v>3</v>
      </c>
      <c r="C30" s="3" t="s">
        <v>13</v>
      </c>
      <c r="O30" s="2">
        <v>10</v>
      </c>
      <c r="P30" s="3" t="s">
        <v>9</v>
      </c>
      <c r="Q30" s="3" t="s">
        <v>13</v>
      </c>
    </row>
    <row r="31" spans="1:25" x14ac:dyDescent="0.25">
      <c r="A31" s="2">
        <v>11</v>
      </c>
      <c r="B31" s="3" t="s">
        <v>1</v>
      </c>
      <c r="C31" s="3" t="s">
        <v>13</v>
      </c>
      <c r="O31" s="2">
        <v>11</v>
      </c>
      <c r="P31" s="3" t="s">
        <v>9</v>
      </c>
      <c r="Q31" s="3" t="s">
        <v>13</v>
      </c>
    </row>
    <row r="32" spans="1:25" x14ac:dyDescent="0.25">
      <c r="A32" s="2">
        <v>12</v>
      </c>
      <c r="B32" s="3" t="s">
        <v>2</v>
      </c>
      <c r="C32" s="3" t="s">
        <v>13</v>
      </c>
      <c r="O32" s="2">
        <v>12</v>
      </c>
      <c r="P32" s="3" t="s">
        <v>8</v>
      </c>
      <c r="Q32" s="3" t="s">
        <v>13</v>
      </c>
    </row>
    <row r="33" spans="1:25" x14ac:dyDescent="0.25">
      <c r="A33" s="2">
        <v>13</v>
      </c>
      <c r="B33" s="3" t="s">
        <v>2</v>
      </c>
      <c r="C33" s="3" t="s">
        <v>13</v>
      </c>
      <c r="O33" s="2">
        <v>13</v>
      </c>
      <c r="P33" s="3" t="s">
        <v>9</v>
      </c>
      <c r="Q33" s="3" t="s">
        <v>13</v>
      </c>
    </row>
    <row r="34" spans="1:25" x14ac:dyDescent="0.25">
      <c r="A34" s="2">
        <v>14</v>
      </c>
      <c r="B34" s="3" t="s">
        <v>3</v>
      </c>
      <c r="C34" s="3" t="s">
        <v>12</v>
      </c>
      <c r="O34" s="2">
        <v>14</v>
      </c>
      <c r="P34" s="3" t="s">
        <v>8</v>
      </c>
      <c r="Q34" s="3" t="s">
        <v>12</v>
      </c>
    </row>
    <row r="37" spans="1:25" ht="15.75" thickBot="1" x14ac:dyDescent="0.3">
      <c r="A37" s="1" t="s">
        <v>0</v>
      </c>
      <c r="B37" s="1" t="s">
        <v>15</v>
      </c>
      <c r="C37" s="1" t="s">
        <v>18</v>
      </c>
    </row>
    <row r="38" spans="1:25" ht="15.75" thickBot="1" x14ac:dyDescent="0.3">
      <c r="A38" s="2">
        <v>1</v>
      </c>
      <c r="B38" s="3" t="s">
        <v>4</v>
      </c>
      <c r="C38" s="3" t="s">
        <v>12</v>
      </c>
      <c r="F38" s="4" t="s">
        <v>15</v>
      </c>
      <c r="G38" s="5" t="s">
        <v>19</v>
      </c>
      <c r="H38" s="5" t="s">
        <v>29</v>
      </c>
      <c r="I38" s="5" t="s">
        <v>30</v>
      </c>
      <c r="J38" s="6" t="s">
        <v>20</v>
      </c>
      <c r="K38" s="6" t="s">
        <v>21</v>
      </c>
      <c r="L38" s="5" t="s">
        <v>22</v>
      </c>
      <c r="O38" s="1" t="s">
        <v>0</v>
      </c>
      <c r="P38" s="1" t="s">
        <v>17</v>
      </c>
      <c r="Q38" s="1" t="s">
        <v>18</v>
      </c>
    </row>
    <row r="39" spans="1:25" x14ac:dyDescent="0.25">
      <c r="A39" s="2">
        <v>2</v>
      </c>
      <c r="B39" s="3" t="s">
        <v>4</v>
      </c>
      <c r="C39" s="3" t="s">
        <v>12</v>
      </c>
      <c r="F39" s="7" t="s">
        <v>4</v>
      </c>
      <c r="G39" s="3">
        <f>4/14</f>
        <v>0.2857142857142857</v>
      </c>
      <c r="H39" s="3">
        <v>2</v>
      </c>
      <c r="I39" s="3">
        <v>2</v>
      </c>
      <c r="J39" s="3">
        <f>2/4</f>
        <v>0.5</v>
      </c>
      <c r="K39" s="3">
        <f>2/4</f>
        <v>0.5</v>
      </c>
      <c r="L39" s="3">
        <f>-J39*LOG(J39,2) - K39*LOG(K39,2)</f>
        <v>1</v>
      </c>
      <c r="O39" s="2">
        <v>1</v>
      </c>
      <c r="P39" s="3" t="s">
        <v>10</v>
      </c>
      <c r="Q39" s="3" t="s">
        <v>12</v>
      </c>
      <c r="S39" s="4" t="s">
        <v>17</v>
      </c>
      <c r="T39" s="5" t="s">
        <v>19</v>
      </c>
      <c r="U39" s="5" t="s">
        <v>29</v>
      </c>
      <c r="V39" s="5" t="s">
        <v>30</v>
      </c>
      <c r="W39" s="6" t="s">
        <v>20</v>
      </c>
      <c r="X39" s="6" t="s">
        <v>21</v>
      </c>
      <c r="Y39" s="5" t="s">
        <v>22</v>
      </c>
    </row>
    <row r="40" spans="1:25" x14ac:dyDescent="0.25">
      <c r="A40" s="2">
        <v>3</v>
      </c>
      <c r="B40" s="3" t="s">
        <v>4</v>
      </c>
      <c r="C40" s="3" t="s">
        <v>13</v>
      </c>
      <c r="F40" s="7" t="s">
        <v>5</v>
      </c>
      <c r="G40" s="3">
        <f>6/14</f>
        <v>0.42857142857142855</v>
      </c>
      <c r="H40" s="3">
        <v>4</v>
      </c>
      <c r="I40" s="3">
        <v>2</v>
      </c>
      <c r="J40" s="3">
        <f>4/6</f>
        <v>0.66666666666666663</v>
      </c>
      <c r="K40" s="3">
        <f>2/6</f>
        <v>0.33333333333333331</v>
      </c>
      <c r="L40" s="3">
        <f t="shared" ref="L40:L41" si="1">-J40*LOG(J40,2) - K40*LOG(K40,2)</f>
        <v>0.91829583405448956</v>
      </c>
      <c r="O40" s="2">
        <v>2</v>
      </c>
      <c r="P40" s="3" t="s">
        <v>11</v>
      </c>
      <c r="Q40" s="3" t="s">
        <v>12</v>
      </c>
      <c r="S40" s="7" t="s">
        <v>10</v>
      </c>
      <c r="T40" s="3">
        <f>8/14</f>
        <v>0.5714285714285714</v>
      </c>
      <c r="U40" s="3">
        <v>6</v>
      </c>
      <c r="V40" s="3">
        <v>2</v>
      </c>
      <c r="W40" s="3">
        <f>6/8</f>
        <v>0.75</v>
      </c>
      <c r="X40" s="3">
        <f>2/8</f>
        <v>0.25</v>
      </c>
      <c r="Y40" s="3">
        <f>-W40*LOG(W40,2) - X40*LOG(X40,2)</f>
        <v>0.81127812445913283</v>
      </c>
    </row>
    <row r="41" spans="1:25" x14ac:dyDescent="0.25">
      <c r="A41" s="2">
        <v>4</v>
      </c>
      <c r="B41" s="3" t="s">
        <v>5</v>
      </c>
      <c r="C41" s="3" t="s">
        <v>13</v>
      </c>
      <c r="F41" s="7" t="s">
        <v>28</v>
      </c>
      <c r="G41" s="3">
        <f>4/14</f>
        <v>0.2857142857142857</v>
      </c>
      <c r="H41" s="3">
        <v>3</v>
      </c>
      <c r="I41" s="3">
        <v>1</v>
      </c>
      <c r="J41" s="3">
        <f>3/4</f>
        <v>0.75</v>
      </c>
      <c r="K41" s="3">
        <f>1/4</f>
        <v>0.25</v>
      </c>
      <c r="L41" s="3">
        <f t="shared" si="1"/>
        <v>0.81127812445913283</v>
      </c>
      <c r="O41" s="2">
        <v>3</v>
      </c>
      <c r="P41" s="3" t="s">
        <v>10</v>
      </c>
      <c r="Q41" s="3" t="s">
        <v>13</v>
      </c>
      <c r="S41" s="7" t="s">
        <v>11</v>
      </c>
      <c r="T41" s="3">
        <f>6/14</f>
        <v>0.42857142857142855</v>
      </c>
      <c r="U41" s="3">
        <v>3</v>
      </c>
      <c r="V41" s="3">
        <v>3</v>
      </c>
      <c r="W41" s="3">
        <f>6/7</f>
        <v>0.8571428571428571</v>
      </c>
      <c r="X41" s="3">
        <f>1/7</f>
        <v>0.14285714285714285</v>
      </c>
      <c r="Y41" s="3">
        <f>1</f>
        <v>1</v>
      </c>
    </row>
    <row r="42" spans="1:25" x14ac:dyDescent="0.25">
      <c r="A42" s="2">
        <v>5</v>
      </c>
      <c r="B42" s="3" t="s">
        <v>6</v>
      </c>
      <c r="C42" s="3" t="s">
        <v>13</v>
      </c>
      <c r="F42" s="7"/>
      <c r="G42" s="3"/>
      <c r="H42" s="3"/>
      <c r="I42" s="3"/>
      <c r="J42" s="8" t="s">
        <v>22</v>
      </c>
      <c r="K42" s="9">
        <f>B17</f>
        <v>0.94028595867063092</v>
      </c>
      <c r="L42" s="3"/>
      <c r="O42" s="2">
        <v>4</v>
      </c>
      <c r="P42" s="3" t="s">
        <v>10</v>
      </c>
      <c r="Q42" s="3" t="s">
        <v>13</v>
      </c>
      <c r="S42" s="7"/>
      <c r="U42" s="3"/>
      <c r="V42" s="3"/>
      <c r="W42" s="3"/>
      <c r="X42" s="3"/>
      <c r="Y42" s="3"/>
    </row>
    <row r="43" spans="1:25" x14ac:dyDescent="0.25">
      <c r="A43" s="2">
        <v>6</v>
      </c>
      <c r="B43" s="3" t="s">
        <v>7</v>
      </c>
      <c r="C43" s="3" t="s">
        <v>12</v>
      </c>
      <c r="F43" s="7"/>
      <c r="G43" s="3"/>
      <c r="H43" s="3"/>
      <c r="I43" s="3"/>
      <c r="J43" s="8" t="s">
        <v>26</v>
      </c>
      <c r="K43" s="8">
        <f>(G39*L39)+(L41*G41)+(L40*G40)</f>
        <v>0.91106339301167627</v>
      </c>
      <c r="L43" s="3"/>
      <c r="O43" s="2">
        <v>5</v>
      </c>
      <c r="P43" s="3" t="s">
        <v>10</v>
      </c>
      <c r="Q43" s="3" t="s">
        <v>13</v>
      </c>
      <c r="S43" s="7"/>
      <c r="T43" s="3"/>
      <c r="U43" s="3"/>
      <c r="V43" s="3"/>
      <c r="W43" s="8" t="s">
        <v>22</v>
      </c>
      <c r="X43" s="9">
        <f>0.9403</f>
        <v>0.94030000000000002</v>
      </c>
      <c r="Y43" s="3"/>
    </row>
    <row r="44" spans="1:25" x14ac:dyDescent="0.25">
      <c r="A44" s="2">
        <v>7</v>
      </c>
      <c r="B44" s="3" t="s">
        <v>6</v>
      </c>
      <c r="C44" s="3" t="s">
        <v>13</v>
      </c>
      <c r="F44" s="7"/>
      <c r="G44" s="3"/>
      <c r="H44" s="3"/>
      <c r="I44" s="3"/>
      <c r="J44" s="8" t="s">
        <v>27</v>
      </c>
      <c r="K44" s="9">
        <f>K42-K43</f>
        <v>2.9222565658954647E-2</v>
      </c>
      <c r="L44" s="3"/>
      <c r="O44" s="2">
        <v>6</v>
      </c>
      <c r="P44" s="3" t="s">
        <v>11</v>
      </c>
      <c r="Q44" s="3" t="s">
        <v>12</v>
      </c>
      <c r="S44" s="7"/>
      <c r="T44" s="3"/>
      <c r="U44" s="3"/>
      <c r="V44" s="3"/>
      <c r="W44" s="8" t="s">
        <v>39</v>
      </c>
      <c r="X44" s="8">
        <f>(T40*Y40)+(Y41*T41)</f>
        <v>0.89215892826236165</v>
      </c>
      <c r="Y44" s="3"/>
    </row>
    <row r="45" spans="1:25" x14ac:dyDescent="0.25">
      <c r="A45" s="2">
        <v>8</v>
      </c>
      <c r="B45" s="3" t="s">
        <v>5</v>
      </c>
      <c r="C45" s="3" t="s">
        <v>12</v>
      </c>
      <c r="O45" s="2">
        <v>7</v>
      </c>
      <c r="P45" s="3" t="s">
        <v>11</v>
      </c>
      <c r="Q45" s="3" t="s">
        <v>13</v>
      </c>
      <c r="S45" s="7"/>
      <c r="T45" s="3"/>
      <c r="U45" s="3"/>
      <c r="V45" s="3"/>
      <c r="W45" s="8" t="s">
        <v>40</v>
      </c>
      <c r="X45" s="9">
        <f>X43-X44</f>
        <v>4.8141071737638375E-2</v>
      </c>
      <c r="Y45" s="3"/>
    </row>
    <row r="46" spans="1:25" x14ac:dyDescent="0.25">
      <c r="A46" s="2">
        <v>9</v>
      </c>
      <c r="B46" s="3" t="s">
        <v>6</v>
      </c>
      <c r="C46" s="3" t="s">
        <v>13</v>
      </c>
      <c r="O46" s="2">
        <v>8</v>
      </c>
      <c r="P46" s="3" t="s">
        <v>10</v>
      </c>
      <c r="Q46" s="3" t="s">
        <v>12</v>
      </c>
    </row>
    <row r="47" spans="1:25" x14ac:dyDescent="0.25">
      <c r="A47" s="2">
        <v>10</v>
      </c>
      <c r="B47" s="3" t="s">
        <v>5</v>
      </c>
      <c r="C47" s="3" t="s">
        <v>13</v>
      </c>
      <c r="O47" s="2">
        <v>9</v>
      </c>
      <c r="P47" s="3" t="s">
        <v>10</v>
      </c>
      <c r="Q47" s="3" t="s">
        <v>13</v>
      </c>
    </row>
    <row r="48" spans="1:25" x14ac:dyDescent="0.25">
      <c r="A48" s="2">
        <v>11</v>
      </c>
      <c r="B48" s="3" t="s">
        <v>5</v>
      </c>
      <c r="C48" s="3" t="s">
        <v>13</v>
      </c>
      <c r="O48" s="2">
        <v>10</v>
      </c>
      <c r="P48" s="3" t="s">
        <v>10</v>
      </c>
      <c r="Q48" s="3" t="s">
        <v>13</v>
      </c>
    </row>
    <row r="49" spans="1:26" x14ac:dyDescent="0.25">
      <c r="A49" s="2">
        <v>12</v>
      </c>
      <c r="B49" s="3" t="s">
        <v>5</v>
      </c>
      <c r="C49" s="3" t="s">
        <v>13</v>
      </c>
      <c r="O49" s="2">
        <v>11</v>
      </c>
      <c r="P49" s="3" t="s">
        <v>11</v>
      </c>
      <c r="Q49" s="3" t="s">
        <v>13</v>
      </c>
    </row>
    <row r="50" spans="1:26" x14ac:dyDescent="0.25">
      <c r="A50" s="2">
        <v>13</v>
      </c>
      <c r="B50" s="3" t="s">
        <v>4</v>
      </c>
      <c r="C50" s="3" t="s">
        <v>13</v>
      </c>
      <c r="O50" s="2">
        <v>12</v>
      </c>
      <c r="P50" s="3" t="s">
        <v>11</v>
      </c>
      <c r="Q50" s="3" t="s">
        <v>13</v>
      </c>
    </row>
    <row r="51" spans="1:26" x14ac:dyDescent="0.25">
      <c r="A51" s="2">
        <v>14</v>
      </c>
      <c r="B51" s="3" t="s">
        <v>5</v>
      </c>
      <c r="C51" s="3" t="s">
        <v>12</v>
      </c>
      <c r="O51" s="2">
        <v>13</v>
      </c>
      <c r="P51" s="3" t="s">
        <v>10</v>
      </c>
      <c r="Q51" s="3" t="s">
        <v>13</v>
      </c>
    </row>
    <row r="52" spans="1:26" x14ac:dyDescent="0.25">
      <c r="O52" s="2">
        <v>14</v>
      </c>
      <c r="P52" s="3" t="s">
        <v>11</v>
      </c>
      <c r="Q52" s="3" t="s">
        <v>12</v>
      </c>
    </row>
    <row r="55" spans="1:26" x14ac:dyDescent="0.25">
      <c r="L55" s="20" t="s">
        <v>35</v>
      </c>
      <c r="M55" s="21"/>
    </row>
    <row r="56" spans="1:26" x14ac:dyDescent="0.25">
      <c r="L56" s="12" t="s">
        <v>36</v>
      </c>
      <c r="M56" s="13">
        <f>K27</f>
        <v>0.24674981977443911</v>
      </c>
    </row>
    <row r="57" spans="1:26" x14ac:dyDescent="0.25">
      <c r="L57" s="10" t="s">
        <v>37</v>
      </c>
      <c r="M57" s="11">
        <f>K44</f>
        <v>2.9222565658954647E-2</v>
      </c>
    </row>
    <row r="58" spans="1:26" x14ac:dyDescent="0.25">
      <c r="L58" s="10" t="s">
        <v>38</v>
      </c>
      <c r="M58" s="11">
        <f>X29</f>
        <v>0.15184954269171047</v>
      </c>
    </row>
    <row r="59" spans="1:26" x14ac:dyDescent="0.25">
      <c r="L59" s="10" t="s">
        <v>17</v>
      </c>
      <c r="M59" s="11">
        <f>X45</f>
        <v>4.8141071737638375E-2</v>
      </c>
    </row>
    <row r="60" spans="1:26" x14ac:dyDescent="0.25">
      <c r="L60" s="14"/>
      <c r="M60" s="15"/>
    </row>
    <row r="62" spans="1:26" ht="15.75" thickBot="1" x14ac:dyDescent="0.3">
      <c r="A62" s="16"/>
      <c r="B62" s="16"/>
      <c r="C62" s="16"/>
      <c r="D62" s="16"/>
      <c r="E62" s="16"/>
      <c r="F62" s="16"/>
      <c r="G62" s="16"/>
      <c r="H62" s="16"/>
      <c r="I62" s="16"/>
      <c r="J62" s="16"/>
      <c r="K62" s="16"/>
      <c r="L62" s="16"/>
      <c r="M62" s="16"/>
      <c r="N62" s="16"/>
      <c r="O62" s="16"/>
      <c r="P62" s="16"/>
      <c r="Q62" s="16"/>
      <c r="R62" s="16"/>
      <c r="S62" s="16"/>
      <c r="T62" s="16"/>
      <c r="U62" s="16"/>
      <c r="V62" s="16"/>
      <c r="W62" s="16"/>
      <c r="X62" s="16"/>
      <c r="Y62" s="16"/>
      <c r="Z62" s="16"/>
    </row>
    <row r="64" spans="1:26" x14ac:dyDescent="0.25">
      <c r="A64" s="18" t="s">
        <v>41</v>
      </c>
      <c r="B64" s="18" t="s">
        <v>1</v>
      </c>
    </row>
    <row r="65" spans="1:23" x14ac:dyDescent="0.25">
      <c r="A65" s="1" t="s">
        <v>0</v>
      </c>
      <c r="B65" s="1" t="s">
        <v>14</v>
      </c>
      <c r="C65" s="1" t="s">
        <v>18</v>
      </c>
    </row>
    <row r="66" spans="1:23" x14ac:dyDescent="0.25">
      <c r="A66" s="2">
        <v>1</v>
      </c>
      <c r="B66" s="17" t="s">
        <v>1</v>
      </c>
      <c r="C66" s="17" t="s">
        <v>12</v>
      </c>
      <c r="M66" s="1" t="s">
        <v>0</v>
      </c>
      <c r="N66" s="1" t="s">
        <v>16</v>
      </c>
      <c r="O66" s="1" t="s">
        <v>18</v>
      </c>
    </row>
    <row r="67" spans="1:23" x14ac:dyDescent="0.25">
      <c r="A67" s="2">
        <v>2</v>
      </c>
      <c r="B67" s="17" t="s">
        <v>1</v>
      </c>
      <c r="C67" s="17" t="s">
        <v>12</v>
      </c>
      <c r="M67" s="2">
        <v>1</v>
      </c>
      <c r="N67" s="17" t="s">
        <v>8</v>
      </c>
      <c r="O67" s="17" t="s">
        <v>12</v>
      </c>
    </row>
    <row r="68" spans="1:23" ht="15.75" thickBot="1" x14ac:dyDescent="0.3">
      <c r="A68" s="2">
        <v>3</v>
      </c>
      <c r="B68" s="3" t="s">
        <v>2</v>
      </c>
      <c r="C68" s="3" t="s">
        <v>13</v>
      </c>
      <c r="M68" s="2">
        <v>2</v>
      </c>
      <c r="N68" s="17" t="s">
        <v>8</v>
      </c>
      <c r="O68" s="17" t="s">
        <v>12</v>
      </c>
    </row>
    <row r="69" spans="1:23" x14ac:dyDescent="0.25">
      <c r="A69" s="2">
        <v>4</v>
      </c>
      <c r="B69" s="19" t="s">
        <v>3</v>
      </c>
      <c r="C69" s="19" t="s">
        <v>13</v>
      </c>
      <c r="M69" s="2">
        <v>3</v>
      </c>
      <c r="N69" s="3" t="s">
        <v>8</v>
      </c>
      <c r="O69" s="3" t="s">
        <v>13</v>
      </c>
      <c r="Q69" s="4" t="s">
        <v>16</v>
      </c>
      <c r="R69" s="5" t="s">
        <v>19</v>
      </c>
      <c r="S69" s="5" t="s">
        <v>29</v>
      </c>
      <c r="T69" s="5" t="s">
        <v>30</v>
      </c>
      <c r="U69" s="6" t="s">
        <v>20</v>
      </c>
      <c r="V69" s="6" t="s">
        <v>21</v>
      </c>
      <c r="W69" s="5" t="s">
        <v>22</v>
      </c>
    </row>
    <row r="70" spans="1:23" x14ac:dyDescent="0.25">
      <c r="A70" s="2">
        <v>5</v>
      </c>
      <c r="B70" s="3" t="s">
        <v>3</v>
      </c>
      <c r="C70" s="3" t="s">
        <v>13</v>
      </c>
      <c r="M70" s="2">
        <v>4</v>
      </c>
      <c r="N70" s="3" t="s">
        <v>8</v>
      </c>
      <c r="O70" s="3" t="s">
        <v>13</v>
      </c>
      <c r="Q70" s="7" t="s">
        <v>8</v>
      </c>
      <c r="R70" s="3">
        <f>3/5</f>
        <v>0.6</v>
      </c>
      <c r="S70" s="3">
        <v>0</v>
      </c>
      <c r="T70" s="3">
        <v>3</v>
      </c>
      <c r="U70" s="3"/>
      <c r="V70" s="3"/>
      <c r="W70" s="3">
        <f>0</f>
        <v>0</v>
      </c>
    </row>
    <row r="71" spans="1:23" x14ac:dyDescent="0.25">
      <c r="A71" s="2">
        <v>6</v>
      </c>
      <c r="B71" s="3" t="s">
        <v>3</v>
      </c>
      <c r="C71" s="3" t="s">
        <v>12</v>
      </c>
      <c r="M71" s="2">
        <v>5</v>
      </c>
      <c r="N71" s="3" t="s">
        <v>9</v>
      </c>
      <c r="O71" s="3" t="s">
        <v>13</v>
      </c>
      <c r="Q71" s="7" t="s">
        <v>9</v>
      </c>
      <c r="R71" s="3">
        <f>2/5</f>
        <v>0.4</v>
      </c>
      <c r="S71" s="3">
        <v>2</v>
      </c>
      <c r="T71" s="3">
        <v>0</v>
      </c>
      <c r="U71" s="3"/>
      <c r="V71" s="3"/>
      <c r="W71" s="3">
        <f>0</f>
        <v>0</v>
      </c>
    </row>
    <row r="72" spans="1:23" x14ac:dyDescent="0.25">
      <c r="A72" s="2">
        <v>7</v>
      </c>
      <c r="B72" s="3" t="s">
        <v>2</v>
      </c>
      <c r="C72" s="3" t="s">
        <v>13</v>
      </c>
      <c r="M72" s="2">
        <v>6</v>
      </c>
      <c r="N72" s="3" t="s">
        <v>9</v>
      </c>
      <c r="O72" s="3" t="s">
        <v>12</v>
      </c>
      <c r="Q72" s="7"/>
      <c r="R72" s="3"/>
      <c r="S72" s="3"/>
      <c r="T72" s="3"/>
      <c r="U72" s="3"/>
      <c r="V72" s="3"/>
      <c r="W72" s="3"/>
    </row>
    <row r="73" spans="1:23" x14ac:dyDescent="0.25">
      <c r="A73" s="2">
        <v>8</v>
      </c>
      <c r="B73" s="17" t="s">
        <v>1</v>
      </c>
      <c r="C73" s="17" t="s">
        <v>12</v>
      </c>
      <c r="M73" s="2">
        <v>7</v>
      </c>
      <c r="N73" s="3" t="s">
        <v>9</v>
      </c>
      <c r="O73" s="3" t="s">
        <v>13</v>
      </c>
      <c r="Q73" s="7"/>
      <c r="R73" s="3"/>
      <c r="S73" s="3"/>
      <c r="T73" s="3"/>
      <c r="U73" s="8" t="s">
        <v>22</v>
      </c>
      <c r="V73" s="9">
        <f>B82</f>
        <v>0.97095059445466858</v>
      </c>
      <c r="W73" s="3"/>
    </row>
    <row r="74" spans="1:23" x14ac:dyDescent="0.25">
      <c r="A74" s="2">
        <v>9</v>
      </c>
      <c r="B74" s="17" t="s">
        <v>1</v>
      </c>
      <c r="C74" s="17" t="s">
        <v>13</v>
      </c>
      <c r="M74" s="2">
        <v>8</v>
      </c>
      <c r="N74" s="17" t="s">
        <v>8</v>
      </c>
      <c r="O74" s="17" t="s">
        <v>12</v>
      </c>
      <c r="Q74" s="7"/>
      <c r="R74" s="3"/>
      <c r="S74" s="3"/>
      <c r="T74" s="3"/>
      <c r="U74" s="8" t="s">
        <v>31</v>
      </c>
      <c r="V74" s="8">
        <f>(R71*W71)</f>
        <v>0</v>
      </c>
      <c r="W74" s="3"/>
    </row>
    <row r="75" spans="1:23" x14ac:dyDescent="0.25">
      <c r="A75" s="2">
        <v>10</v>
      </c>
      <c r="B75" s="3" t="s">
        <v>3</v>
      </c>
      <c r="C75" s="3" t="s">
        <v>13</v>
      </c>
      <c r="M75" s="2">
        <v>9</v>
      </c>
      <c r="N75" s="17" t="s">
        <v>9</v>
      </c>
      <c r="O75" s="17" t="s">
        <v>13</v>
      </c>
      <c r="Q75" s="7"/>
      <c r="R75" s="3"/>
      <c r="S75" s="3"/>
      <c r="T75" s="3"/>
      <c r="U75" s="8" t="s">
        <v>32</v>
      </c>
      <c r="V75" s="9">
        <f>V73-V74</f>
        <v>0.97095059445466858</v>
      </c>
      <c r="W75" s="3"/>
    </row>
    <row r="76" spans="1:23" x14ac:dyDescent="0.25">
      <c r="A76" s="2">
        <v>11</v>
      </c>
      <c r="B76" s="17" t="s">
        <v>1</v>
      </c>
      <c r="C76" s="17" t="s">
        <v>13</v>
      </c>
      <c r="M76" s="2">
        <v>10</v>
      </c>
      <c r="N76" s="3" t="s">
        <v>9</v>
      </c>
      <c r="O76" s="3" t="s">
        <v>13</v>
      </c>
    </row>
    <row r="77" spans="1:23" x14ac:dyDescent="0.25">
      <c r="A77" s="2">
        <v>12</v>
      </c>
      <c r="B77" s="3" t="s">
        <v>2</v>
      </c>
      <c r="C77" s="3" t="s">
        <v>13</v>
      </c>
      <c r="M77" s="2">
        <v>11</v>
      </c>
      <c r="N77" s="17" t="s">
        <v>9</v>
      </c>
      <c r="O77" s="17" t="s">
        <v>13</v>
      </c>
    </row>
    <row r="78" spans="1:23" x14ac:dyDescent="0.25">
      <c r="A78" s="2">
        <v>13</v>
      </c>
      <c r="B78" s="3" t="s">
        <v>2</v>
      </c>
      <c r="C78" s="3" t="s">
        <v>13</v>
      </c>
      <c r="M78" s="2">
        <v>12</v>
      </c>
      <c r="N78" s="3" t="s">
        <v>8</v>
      </c>
      <c r="O78" s="3" t="s">
        <v>13</v>
      </c>
    </row>
    <row r="79" spans="1:23" x14ac:dyDescent="0.25">
      <c r="A79" s="2">
        <v>14</v>
      </c>
      <c r="B79" s="3" t="s">
        <v>3</v>
      </c>
      <c r="C79" s="3" t="s">
        <v>12</v>
      </c>
      <c r="M79" s="2">
        <v>13</v>
      </c>
      <c r="N79" s="3" t="s">
        <v>9</v>
      </c>
      <c r="O79" s="3" t="s">
        <v>13</v>
      </c>
    </row>
    <row r="80" spans="1:23" x14ac:dyDescent="0.25">
      <c r="M80" s="2">
        <v>14</v>
      </c>
      <c r="N80" s="3" t="s">
        <v>8</v>
      </c>
      <c r="O80" s="3" t="s">
        <v>12</v>
      </c>
    </row>
    <row r="82" spans="1:23" x14ac:dyDescent="0.25">
      <c r="A82" s="18" t="s">
        <v>34</v>
      </c>
      <c r="B82" s="18">
        <f>-2/5*LOG(2/5,2)-3/5*LOG(3/5,2)</f>
        <v>0.97095059445466858</v>
      </c>
    </row>
    <row r="84" spans="1:23" x14ac:dyDescent="0.25">
      <c r="M84" s="1" t="s">
        <v>0</v>
      </c>
      <c r="N84" s="1" t="s">
        <v>17</v>
      </c>
      <c r="O84" s="1" t="s">
        <v>18</v>
      </c>
    </row>
    <row r="85" spans="1:23" ht="15.75" thickBot="1" x14ac:dyDescent="0.3">
      <c r="A85" s="1" t="s">
        <v>0</v>
      </c>
      <c r="B85" s="1" t="s">
        <v>15</v>
      </c>
      <c r="C85" s="1" t="s">
        <v>18</v>
      </c>
      <c r="M85" s="2">
        <v>1</v>
      </c>
      <c r="N85" s="17" t="s">
        <v>10</v>
      </c>
      <c r="O85" s="17" t="s">
        <v>12</v>
      </c>
    </row>
    <row r="86" spans="1:23" x14ac:dyDescent="0.25">
      <c r="A86" s="2">
        <v>1</v>
      </c>
      <c r="B86" s="17" t="s">
        <v>4</v>
      </c>
      <c r="C86" s="17" t="s">
        <v>12</v>
      </c>
      <c r="M86" s="2">
        <v>2</v>
      </c>
      <c r="N86" s="17" t="s">
        <v>11</v>
      </c>
      <c r="O86" s="17" t="s">
        <v>12</v>
      </c>
      <c r="Q86" s="4" t="s">
        <v>17</v>
      </c>
      <c r="R86" s="5" t="s">
        <v>19</v>
      </c>
      <c r="S86" s="5" t="s">
        <v>29</v>
      </c>
      <c r="T86" s="5" t="s">
        <v>30</v>
      </c>
      <c r="U86" s="6" t="s">
        <v>20</v>
      </c>
      <c r="V86" s="6" t="s">
        <v>21</v>
      </c>
      <c r="W86" s="5" t="s">
        <v>22</v>
      </c>
    </row>
    <row r="87" spans="1:23" ht="15.75" thickBot="1" x14ac:dyDescent="0.3">
      <c r="A87" s="2">
        <v>2</v>
      </c>
      <c r="B87" s="17" t="s">
        <v>4</v>
      </c>
      <c r="C87" s="17" t="s">
        <v>12</v>
      </c>
      <c r="M87" s="2">
        <v>3</v>
      </c>
      <c r="N87" s="3" t="s">
        <v>10</v>
      </c>
      <c r="O87" s="3" t="s">
        <v>13</v>
      </c>
      <c r="Q87" s="7" t="s">
        <v>10</v>
      </c>
      <c r="R87" s="3">
        <f>3/5</f>
        <v>0.6</v>
      </c>
      <c r="S87" s="3">
        <v>1</v>
      </c>
      <c r="T87" s="3">
        <v>2</v>
      </c>
      <c r="U87" s="3">
        <f>1/3</f>
        <v>0.33333333333333331</v>
      </c>
      <c r="V87" s="3">
        <f>2/3</f>
        <v>0.66666666666666663</v>
      </c>
      <c r="W87" s="3">
        <f>-U87*LOG(U87,2) - V87*LOG(V87,2)</f>
        <v>0.91829583405448956</v>
      </c>
    </row>
    <row r="88" spans="1:23" x14ac:dyDescent="0.25">
      <c r="A88" s="2">
        <v>3</v>
      </c>
      <c r="B88" s="3" t="s">
        <v>4</v>
      </c>
      <c r="C88" s="3" t="s">
        <v>13</v>
      </c>
      <c r="E88" s="4" t="s">
        <v>15</v>
      </c>
      <c r="F88" s="5" t="s">
        <v>19</v>
      </c>
      <c r="G88" s="5" t="s">
        <v>29</v>
      </c>
      <c r="H88" s="5" t="s">
        <v>30</v>
      </c>
      <c r="I88" s="6" t="s">
        <v>20</v>
      </c>
      <c r="J88" s="6" t="s">
        <v>21</v>
      </c>
      <c r="K88" s="5" t="s">
        <v>22</v>
      </c>
      <c r="M88" s="2">
        <v>4</v>
      </c>
      <c r="N88" s="3" t="s">
        <v>10</v>
      </c>
      <c r="O88" s="3" t="s">
        <v>13</v>
      </c>
      <c r="Q88" s="7" t="s">
        <v>11</v>
      </c>
      <c r="R88" s="3">
        <f>2/5</f>
        <v>0.4</v>
      </c>
      <c r="S88" s="3">
        <v>1</v>
      </c>
      <c r="T88" s="3">
        <v>1</v>
      </c>
      <c r="U88" s="3">
        <f>1/2</f>
        <v>0.5</v>
      </c>
      <c r="V88" s="3">
        <f>1/2</f>
        <v>0.5</v>
      </c>
      <c r="W88" s="3">
        <f>1</f>
        <v>1</v>
      </c>
    </row>
    <row r="89" spans="1:23" x14ac:dyDescent="0.25">
      <c r="A89" s="2">
        <v>4</v>
      </c>
      <c r="B89" s="3" t="s">
        <v>5</v>
      </c>
      <c r="C89" s="3" t="s">
        <v>13</v>
      </c>
      <c r="E89" s="7" t="s">
        <v>4</v>
      </c>
      <c r="F89" s="3">
        <f>2/5</f>
        <v>0.4</v>
      </c>
      <c r="G89" s="3">
        <v>0</v>
      </c>
      <c r="H89" s="3">
        <v>2</v>
      </c>
      <c r="I89" s="3"/>
      <c r="J89" s="3"/>
      <c r="K89" s="3">
        <f>0</f>
        <v>0</v>
      </c>
      <c r="M89" s="2">
        <v>5</v>
      </c>
      <c r="N89" s="3" t="s">
        <v>10</v>
      </c>
      <c r="O89" s="3" t="s">
        <v>13</v>
      </c>
      <c r="Q89" s="7"/>
      <c r="S89" s="3"/>
      <c r="T89" s="3"/>
      <c r="U89" s="3"/>
      <c r="V89" s="3"/>
      <c r="W89" s="3"/>
    </row>
    <row r="90" spans="1:23" x14ac:dyDescent="0.25">
      <c r="A90" s="2">
        <v>5</v>
      </c>
      <c r="B90" s="3" t="s">
        <v>6</v>
      </c>
      <c r="C90" s="3" t="s">
        <v>13</v>
      </c>
      <c r="E90" s="7" t="s">
        <v>5</v>
      </c>
      <c r="F90" s="3">
        <f>2/5</f>
        <v>0.4</v>
      </c>
      <c r="G90" s="3">
        <v>1</v>
      </c>
      <c r="H90" s="3">
        <v>1</v>
      </c>
      <c r="I90" s="3">
        <f>1/2</f>
        <v>0.5</v>
      </c>
      <c r="J90" s="3">
        <f>1/2</f>
        <v>0.5</v>
      </c>
      <c r="K90" s="3">
        <f>1</f>
        <v>1</v>
      </c>
      <c r="M90" s="2">
        <v>6</v>
      </c>
      <c r="N90" s="3" t="s">
        <v>11</v>
      </c>
      <c r="O90" s="3" t="s">
        <v>12</v>
      </c>
      <c r="Q90" s="7"/>
      <c r="R90" s="3"/>
      <c r="S90" s="3"/>
      <c r="T90" s="3"/>
      <c r="U90" s="8" t="s">
        <v>22</v>
      </c>
      <c r="V90" s="9">
        <f>B82</f>
        <v>0.97095059445466858</v>
      </c>
      <c r="W90" s="3"/>
    </row>
    <row r="91" spans="1:23" x14ac:dyDescent="0.25">
      <c r="A91" s="2">
        <v>6</v>
      </c>
      <c r="B91" s="3" t="s">
        <v>7</v>
      </c>
      <c r="C91" s="3" t="s">
        <v>12</v>
      </c>
      <c r="E91" s="7" t="s">
        <v>28</v>
      </c>
      <c r="F91" s="3">
        <f>1/5</f>
        <v>0.2</v>
      </c>
      <c r="G91" s="3">
        <v>1</v>
      </c>
      <c r="H91" s="3">
        <v>0</v>
      </c>
      <c r="I91" s="3">
        <f>3/4</f>
        <v>0.75</v>
      </c>
      <c r="J91" s="3">
        <f>1/4</f>
        <v>0.25</v>
      </c>
      <c r="K91" s="3">
        <f>0</f>
        <v>0</v>
      </c>
      <c r="M91" s="2">
        <v>7</v>
      </c>
      <c r="N91" s="3" t="s">
        <v>11</v>
      </c>
      <c r="O91" s="3" t="s">
        <v>13</v>
      </c>
      <c r="Q91" s="7"/>
      <c r="R91" s="3"/>
      <c r="S91" s="3"/>
      <c r="T91" s="3"/>
      <c r="U91" s="8" t="s">
        <v>39</v>
      </c>
      <c r="V91" s="8">
        <f>(R87*W87)+(W88*R88)</f>
        <v>0.95097750043269369</v>
      </c>
      <c r="W91" s="3"/>
    </row>
    <row r="92" spans="1:23" x14ac:dyDescent="0.25">
      <c r="A92" s="2">
        <v>7</v>
      </c>
      <c r="B92" s="3" t="s">
        <v>6</v>
      </c>
      <c r="C92" s="3" t="s">
        <v>13</v>
      </c>
      <c r="E92" s="7"/>
      <c r="F92" s="3"/>
      <c r="G92" s="3"/>
      <c r="H92" s="3"/>
      <c r="I92" s="8" t="s">
        <v>22</v>
      </c>
      <c r="J92" s="9">
        <f>B82</f>
        <v>0.97095059445466858</v>
      </c>
      <c r="K92" s="3"/>
      <c r="M92" s="2">
        <v>8</v>
      </c>
      <c r="N92" s="17" t="s">
        <v>10</v>
      </c>
      <c r="O92" s="17" t="s">
        <v>12</v>
      </c>
      <c r="Q92" s="7"/>
      <c r="R92" s="3"/>
      <c r="S92" s="3"/>
      <c r="T92" s="3"/>
      <c r="U92" s="8" t="s">
        <v>40</v>
      </c>
      <c r="V92" s="9">
        <f>V90-V91</f>
        <v>1.9973094021974891E-2</v>
      </c>
      <c r="W92" s="3"/>
    </row>
    <row r="93" spans="1:23" x14ac:dyDescent="0.25">
      <c r="A93" s="2">
        <v>8</v>
      </c>
      <c r="B93" s="17" t="s">
        <v>5</v>
      </c>
      <c r="C93" s="17" t="s">
        <v>12</v>
      </c>
      <c r="E93" s="7"/>
      <c r="F93" s="3"/>
      <c r="G93" s="3"/>
      <c r="H93" s="3"/>
      <c r="I93" s="8" t="s">
        <v>26</v>
      </c>
      <c r="J93" s="8">
        <f>(K90*F90)</f>
        <v>0.4</v>
      </c>
      <c r="K93" s="3"/>
      <c r="M93" s="2">
        <v>9</v>
      </c>
      <c r="N93" s="17" t="s">
        <v>10</v>
      </c>
      <c r="O93" s="17" t="s">
        <v>13</v>
      </c>
    </row>
    <row r="94" spans="1:23" x14ac:dyDescent="0.25">
      <c r="A94" s="2">
        <v>9</v>
      </c>
      <c r="B94" s="17" t="s">
        <v>6</v>
      </c>
      <c r="C94" s="17" t="s">
        <v>13</v>
      </c>
      <c r="E94" s="7"/>
      <c r="F94" s="3"/>
      <c r="G94" s="3"/>
      <c r="H94" s="3"/>
      <c r="I94" s="8" t="s">
        <v>27</v>
      </c>
      <c r="J94" s="9">
        <f>J92-J93</f>
        <v>0.57095059445466856</v>
      </c>
      <c r="K94" s="3"/>
      <c r="M94" s="2">
        <v>10</v>
      </c>
      <c r="N94" s="3" t="s">
        <v>10</v>
      </c>
      <c r="O94" s="3" t="s">
        <v>13</v>
      </c>
    </row>
    <row r="95" spans="1:23" x14ac:dyDescent="0.25">
      <c r="A95" s="2">
        <v>10</v>
      </c>
      <c r="B95" s="3" t="s">
        <v>5</v>
      </c>
      <c r="C95" s="3" t="s">
        <v>13</v>
      </c>
      <c r="M95" s="2">
        <v>11</v>
      </c>
      <c r="N95" s="17" t="s">
        <v>11</v>
      </c>
      <c r="O95" s="17" t="s">
        <v>13</v>
      </c>
    </row>
    <row r="96" spans="1:23" x14ac:dyDescent="0.25">
      <c r="A96" s="2">
        <v>11</v>
      </c>
      <c r="B96" s="17" t="s">
        <v>5</v>
      </c>
      <c r="C96" s="17" t="s">
        <v>13</v>
      </c>
      <c r="M96" s="2">
        <v>12</v>
      </c>
      <c r="N96" s="3" t="s">
        <v>11</v>
      </c>
      <c r="O96" s="3" t="s">
        <v>13</v>
      </c>
    </row>
    <row r="97" spans="1:24" x14ac:dyDescent="0.25">
      <c r="A97" s="2">
        <v>12</v>
      </c>
      <c r="B97" s="3" t="s">
        <v>5</v>
      </c>
      <c r="C97" s="3" t="s">
        <v>13</v>
      </c>
      <c r="M97" s="2">
        <v>13</v>
      </c>
      <c r="N97" s="3" t="s">
        <v>10</v>
      </c>
      <c r="O97" s="3" t="s">
        <v>13</v>
      </c>
    </row>
    <row r="98" spans="1:24" x14ac:dyDescent="0.25">
      <c r="A98" s="2">
        <v>13</v>
      </c>
      <c r="B98" s="3" t="s">
        <v>4</v>
      </c>
      <c r="C98" s="3" t="s">
        <v>13</v>
      </c>
      <c r="M98" s="2">
        <v>14</v>
      </c>
      <c r="N98" s="3" t="s">
        <v>11</v>
      </c>
      <c r="O98" s="3" t="s">
        <v>12</v>
      </c>
    </row>
    <row r="99" spans="1:24" x14ac:dyDescent="0.25">
      <c r="A99" s="2">
        <v>14</v>
      </c>
      <c r="B99" s="3" t="s">
        <v>5</v>
      </c>
      <c r="C99" s="3" t="s">
        <v>12</v>
      </c>
    </row>
    <row r="101" spans="1:24" x14ac:dyDescent="0.25">
      <c r="L101" s="20" t="s">
        <v>35</v>
      </c>
      <c r="M101" s="21"/>
    </row>
    <row r="102" spans="1:24" x14ac:dyDescent="0.25">
      <c r="L102" s="10" t="s">
        <v>37</v>
      </c>
      <c r="M102" s="11">
        <f>J94</f>
        <v>0.57095059445466856</v>
      </c>
    </row>
    <row r="103" spans="1:24" x14ac:dyDescent="0.25">
      <c r="L103" s="12" t="s">
        <v>38</v>
      </c>
      <c r="M103" s="13">
        <f>V75</f>
        <v>0.97095059445466858</v>
      </c>
    </row>
    <row r="104" spans="1:24" x14ac:dyDescent="0.25">
      <c r="L104" s="10" t="s">
        <v>17</v>
      </c>
      <c r="M104" s="11">
        <f>V92</f>
        <v>1.9973094021974891E-2</v>
      </c>
    </row>
    <row r="107" spans="1:24" ht="15.75" thickBot="1" x14ac:dyDescent="0.3">
      <c r="A107" s="16"/>
      <c r="B107" s="16"/>
      <c r="C107" s="16"/>
      <c r="D107" s="16"/>
      <c r="E107" s="16"/>
      <c r="F107" s="16"/>
      <c r="G107" s="16"/>
      <c r="H107" s="16"/>
      <c r="I107" s="16"/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/>
      <c r="W107" s="16"/>
      <c r="X107" s="16"/>
    </row>
    <row r="110" spans="1:24" x14ac:dyDescent="0.25">
      <c r="A110" s="18" t="s">
        <v>41</v>
      </c>
      <c r="B110" s="18" t="s">
        <v>44</v>
      </c>
    </row>
    <row r="111" spans="1:24" x14ac:dyDescent="0.25">
      <c r="A111" s="1" t="s">
        <v>0</v>
      </c>
      <c r="B111" s="1" t="s">
        <v>14</v>
      </c>
      <c r="C111" s="1" t="s">
        <v>18</v>
      </c>
    </row>
    <row r="112" spans="1:24" x14ac:dyDescent="0.25">
      <c r="A112" s="2">
        <v>1</v>
      </c>
      <c r="B112" s="3" t="s">
        <v>1</v>
      </c>
      <c r="C112" s="3" t="s">
        <v>12</v>
      </c>
      <c r="N112" s="1" t="s">
        <v>0</v>
      </c>
      <c r="O112" s="1" t="s">
        <v>16</v>
      </c>
      <c r="P112" s="1" t="s">
        <v>18</v>
      </c>
    </row>
    <row r="113" spans="1:24" x14ac:dyDescent="0.25">
      <c r="A113" s="2">
        <v>2</v>
      </c>
      <c r="B113" s="3" t="s">
        <v>1</v>
      </c>
      <c r="C113" s="3" t="s">
        <v>12</v>
      </c>
      <c r="N113" s="2">
        <v>1</v>
      </c>
      <c r="O113" s="3" t="s">
        <v>8</v>
      </c>
      <c r="P113" s="3" t="s">
        <v>12</v>
      </c>
    </row>
    <row r="114" spans="1:24" x14ac:dyDescent="0.25">
      <c r="A114" s="2">
        <v>3</v>
      </c>
      <c r="B114" s="3" t="s">
        <v>2</v>
      </c>
      <c r="C114" s="3" t="s">
        <v>13</v>
      </c>
      <c r="N114" s="2">
        <v>2</v>
      </c>
      <c r="O114" s="3" t="s">
        <v>8</v>
      </c>
      <c r="P114" s="3" t="s">
        <v>12</v>
      </c>
    </row>
    <row r="115" spans="1:24" ht="15.75" thickBot="1" x14ac:dyDescent="0.3">
      <c r="A115" s="2">
        <v>4</v>
      </c>
      <c r="B115" s="17" t="s">
        <v>3</v>
      </c>
      <c r="C115" s="17" t="s">
        <v>13</v>
      </c>
      <c r="N115" s="2">
        <v>3</v>
      </c>
      <c r="O115" s="3" t="s">
        <v>8</v>
      </c>
      <c r="P115" s="3" t="s">
        <v>13</v>
      </c>
    </row>
    <row r="116" spans="1:24" x14ac:dyDescent="0.25">
      <c r="A116" s="2">
        <v>5</v>
      </c>
      <c r="B116" s="17" t="s">
        <v>3</v>
      </c>
      <c r="C116" s="17" t="s">
        <v>13</v>
      </c>
      <c r="N116" s="2">
        <v>4</v>
      </c>
      <c r="O116" s="17" t="s">
        <v>8</v>
      </c>
      <c r="P116" s="17" t="s">
        <v>13</v>
      </c>
      <c r="R116" s="4" t="s">
        <v>16</v>
      </c>
      <c r="S116" s="5" t="s">
        <v>19</v>
      </c>
      <c r="T116" s="5" t="s">
        <v>29</v>
      </c>
      <c r="U116" s="5" t="s">
        <v>30</v>
      </c>
      <c r="V116" s="6" t="s">
        <v>20</v>
      </c>
      <c r="W116" s="6" t="s">
        <v>21</v>
      </c>
      <c r="X116" s="5" t="s">
        <v>22</v>
      </c>
    </row>
    <row r="117" spans="1:24" x14ac:dyDescent="0.25">
      <c r="A117" s="2">
        <v>6</v>
      </c>
      <c r="B117" s="17" t="s">
        <v>3</v>
      </c>
      <c r="C117" s="17" t="s">
        <v>12</v>
      </c>
      <c r="N117" s="2">
        <v>5</v>
      </c>
      <c r="O117" s="17" t="s">
        <v>9</v>
      </c>
      <c r="P117" s="17" t="s">
        <v>13</v>
      </c>
      <c r="R117" s="7" t="s">
        <v>8</v>
      </c>
      <c r="S117" s="3">
        <f>2/5</f>
        <v>0.4</v>
      </c>
      <c r="T117" s="3">
        <v>1</v>
      </c>
      <c r="U117" s="3">
        <v>1</v>
      </c>
      <c r="V117" s="3">
        <f>1/2</f>
        <v>0.5</v>
      </c>
      <c r="W117" s="3">
        <f>1/2</f>
        <v>0.5</v>
      </c>
      <c r="X117" s="3">
        <f>-V117*LOG(V117,2) - W117*LOG(W117,2)</f>
        <v>1</v>
      </c>
    </row>
    <row r="118" spans="1:24" x14ac:dyDescent="0.25">
      <c r="A118" s="2">
        <v>7</v>
      </c>
      <c r="B118" s="3" t="s">
        <v>2</v>
      </c>
      <c r="C118" s="3" t="s">
        <v>13</v>
      </c>
      <c r="N118" s="2">
        <v>6</v>
      </c>
      <c r="O118" s="17" t="s">
        <v>9</v>
      </c>
      <c r="P118" s="17" t="s">
        <v>12</v>
      </c>
      <c r="R118" s="7" t="s">
        <v>9</v>
      </c>
      <c r="S118" s="3">
        <f>3/5</f>
        <v>0.6</v>
      </c>
      <c r="T118" s="3">
        <v>2</v>
      </c>
      <c r="U118" s="3">
        <v>1</v>
      </c>
      <c r="V118" s="3">
        <f>2/3</f>
        <v>0.66666666666666663</v>
      </c>
      <c r="W118" s="3">
        <f>1/3</f>
        <v>0.33333333333333331</v>
      </c>
      <c r="X118" s="3">
        <f t="shared" ref="X118" si="2">-V118*LOG(V118,2) - W118*LOG(W118,2)</f>
        <v>0.91829583405448956</v>
      </c>
    </row>
    <row r="119" spans="1:24" x14ac:dyDescent="0.25">
      <c r="A119" s="2">
        <v>8</v>
      </c>
      <c r="B119" s="3" t="s">
        <v>1</v>
      </c>
      <c r="C119" s="3" t="s">
        <v>12</v>
      </c>
      <c r="N119" s="2">
        <v>7</v>
      </c>
      <c r="O119" s="3" t="s">
        <v>9</v>
      </c>
      <c r="P119" s="3" t="s">
        <v>13</v>
      </c>
      <c r="R119" s="7"/>
      <c r="S119" s="3"/>
      <c r="T119" s="3"/>
      <c r="U119" s="3"/>
      <c r="V119" s="3"/>
      <c r="W119" s="3"/>
      <c r="X119" s="3"/>
    </row>
    <row r="120" spans="1:24" x14ac:dyDescent="0.25">
      <c r="A120" s="2">
        <v>9</v>
      </c>
      <c r="B120" s="3" t="s">
        <v>1</v>
      </c>
      <c r="C120" s="3" t="s">
        <v>13</v>
      </c>
      <c r="N120" s="2">
        <v>8</v>
      </c>
      <c r="O120" s="3" t="s">
        <v>8</v>
      </c>
      <c r="P120" s="3" t="s">
        <v>12</v>
      </c>
      <c r="R120" s="7"/>
      <c r="S120" s="3"/>
      <c r="T120" s="3"/>
      <c r="U120" s="3"/>
      <c r="V120" s="8" t="s">
        <v>22</v>
      </c>
      <c r="W120" s="9">
        <f>B127</f>
        <v>0.97095059445466858</v>
      </c>
      <c r="X120" s="3"/>
    </row>
    <row r="121" spans="1:24" x14ac:dyDescent="0.25">
      <c r="A121" s="2">
        <v>10</v>
      </c>
      <c r="B121" s="17" t="s">
        <v>3</v>
      </c>
      <c r="C121" s="17" t="s">
        <v>13</v>
      </c>
      <c r="N121" s="2">
        <v>9</v>
      </c>
      <c r="O121" s="3" t="s">
        <v>9</v>
      </c>
      <c r="P121" s="3" t="s">
        <v>13</v>
      </c>
      <c r="R121" s="7"/>
      <c r="S121" s="3"/>
      <c r="T121" s="3"/>
      <c r="U121" s="3"/>
      <c r="V121" s="8" t="s">
        <v>31</v>
      </c>
      <c r="W121" s="8">
        <f>(S117*X117)+(S118*X118)</f>
        <v>0.95097750043269369</v>
      </c>
      <c r="X121" s="3"/>
    </row>
    <row r="122" spans="1:24" x14ac:dyDescent="0.25">
      <c r="A122" s="2">
        <v>11</v>
      </c>
      <c r="B122" s="3" t="s">
        <v>1</v>
      </c>
      <c r="C122" s="3" t="s">
        <v>13</v>
      </c>
      <c r="N122" s="2">
        <v>10</v>
      </c>
      <c r="O122" s="17" t="s">
        <v>9</v>
      </c>
      <c r="P122" s="17" t="s">
        <v>13</v>
      </c>
      <c r="R122" s="7"/>
      <c r="S122" s="3"/>
      <c r="T122" s="3"/>
      <c r="U122" s="3"/>
      <c r="V122" s="8" t="s">
        <v>32</v>
      </c>
      <c r="W122" s="9">
        <f>W120-W121</f>
        <v>1.9973094021974891E-2</v>
      </c>
      <c r="X122" s="3"/>
    </row>
    <row r="123" spans="1:24" x14ac:dyDescent="0.25">
      <c r="A123" s="2">
        <v>12</v>
      </c>
      <c r="B123" s="3" t="s">
        <v>2</v>
      </c>
      <c r="C123" s="3" t="s">
        <v>13</v>
      </c>
      <c r="N123" s="2">
        <v>11</v>
      </c>
      <c r="O123" s="3" t="s">
        <v>9</v>
      </c>
      <c r="P123" s="3" t="s">
        <v>13</v>
      </c>
    </row>
    <row r="124" spans="1:24" x14ac:dyDescent="0.25">
      <c r="A124" s="2">
        <v>13</v>
      </c>
      <c r="B124" s="3" t="s">
        <v>2</v>
      </c>
      <c r="C124" s="3" t="s">
        <v>13</v>
      </c>
      <c r="N124" s="2">
        <v>12</v>
      </c>
      <c r="O124" s="3" t="s">
        <v>8</v>
      </c>
      <c r="P124" s="3" t="s">
        <v>13</v>
      </c>
    </row>
    <row r="125" spans="1:24" x14ac:dyDescent="0.25">
      <c r="A125" s="2">
        <v>14</v>
      </c>
      <c r="B125" s="17" t="s">
        <v>3</v>
      </c>
      <c r="C125" s="17" t="s">
        <v>12</v>
      </c>
      <c r="N125" s="2">
        <v>13</v>
      </c>
      <c r="O125" s="3" t="s">
        <v>9</v>
      </c>
      <c r="P125" s="3" t="s">
        <v>13</v>
      </c>
    </row>
    <row r="126" spans="1:24" x14ac:dyDescent="0.25">
      <c r="N126" s="2">
        <v>14</v>
      </c>
      <c r="O126" s="17" t="s">
        <v>8</v>
      </c>
      <c r="P126" s="17" t="s">
        <v>12</v>
      </c>
    </row>
    <row r="127" spans="1:24" x14ac:dyDescent="0.25">
      <c r="A127" s="18" t="s">
        <v>34</v>
      </c>
      <c r="B127" s="18">
        <f>-3/5*LOG(3/5,2)-2/5*LOG(2/5,2)</f>
        <v>0.97095059445466858</v>
      </c>
    </row>
    <row r="130" spans="1:24" x14ac:dyDescent="0.25">
      <c r="A130" s="1" t="s">
        <v>0</v>
      </c>
      <c r="B130" s="1" t="s">
        <v>15</v>
      </c>
      <c r="C130" s="1" t="s">
        <v>18</v>
      </c>
      <c r="N130" s="1" t="s">
        <v>0</v>
      </c>
      <c r="O130" s="1" t="s">
        <v>17</v>
      </c>
      <c r="P130" s="1" t="s">
        <v>18</v>
      </c>
    </row>
    <row r="131" spans="1:24" ht="15.75" thickBot="1" x14ac:dyDescent="0.3">
      <c r="A131" s="2">
        <v>1</v>
      </c>
      <c r="B131" s="3" t="s">
        <v>4</v>
      </c>
      <c r="C131" s="3" t="s">
        <v>12</v>
      </c>
      <c r="N131" s="2">
        <v>1</v>
      </c>
      <c r="O131" s="3" t="s">
        <v>10</v>
      </c>
      <c r="P131" s="3" t="s">
        <v>12</v>
      </c>
    </row>
    <row r="132" spans="1:24" x14ac:dyDescent="0.25">
      <c r="A132" s="2">
        <v>2</v>
      </c>
      <c r="B132" s="3" t="s">
        <v>4</v>
      </c>
      <c r="C132" s="3" t="s">
        <v>12</v>
      </c>
      <c r="N132" s="2">
        <v>2</v>
      </c>
      <c r="O132" s="3" t="s">
        <v>11</v>
      </c>
      <c r="P132" s="3" t="s">
        <v>12</v>
      </c>
      <c r="R132" s="4" t="s">
        <v>17</v>
      </c>
      <c r="S132" s="5" t="s">
        <v>19</v>
      </c>
      <c r="T132" s="5" t="s">
        <v>29</v>
      </c>
      <c r="U132" s="5" t="s">
        <v>30</v>
      </c>
      <c r="V132" s="6" t="s">
        <v>20</v>
      </c>
      <c r="W132" s="6" t="s">
        <v>21</v>
      </c>
      <c r="X132" s="5" t="s">
        <v>22</v>
      </c>
    </row>
    <row r="133" spans="1:24" ht="15.75" thickBot="1" x14ac:dyDescent="0.3">
      <c r="A133" s="2">
        <v>3</v>
      </c>
      <c r="B133" s="3" t="s">
        <v>4</v>
      </c>
      <c r="C133" s="3" t="s">
        <v>13</v>
      </c>
      <c r="N133" s="2">
        <v>3</v>
      </c>
      <c r="O133" s="3" t="s">
        <v>10</v>
      </c>
      <c r="P133" s="3" t="s">
        <v>13</v>
      </c>
      <c r="R133" s="7" t="s">
        <v>10</v>
      </c>
      <c r="S133" s="3">
        <f>3/5</f>
        <v>0.6</v>
      </c>
      <c r="T133" s="3">
        <v>3</v>
      </c>
      <c r="U133" s="3">
        <v>0</v>
      </c>
      <c r="V133" s="3"/>
      <c r="W133" s="3"/>
      <c r="X133" s="3">
        <f>0</f>
        <v>0</v>
      </c>
    </row>
    <row r="134" spans="1:24" x14ac:dyDescent="0.25">
      <c r="A134" s="2">
        <v>4</v>
      </c>
      <c r="B134" s="17" t="s">
        <v>5</v>
      </c>
      <c r="C134" s="17" t="s">
        <v>13</v>
      </c>
      <c r="E134" s="4" t="s">
        <v>15</v>
      </c>
      <c r="F134" s="5" t="s">
        <v>19</v>
      </c>
      <c r="G134" s="5" t="s">
        <v>29</v>
      </c>
      <c r="H134" s="5" t="s">
        <v>30</v>
      </c>
      <c r="I134" s="6" t="s">
        <v>20</v>
      </c>
      <c r="J134" s="6" t="s">
        <v>21</v>
      </c>
      <c r="K134" s="5" t="s">
        <v>22</v>
      </c>
      <c r="N134" s="2">
        <v>4</v>
      </c>
      <c r="O134" s="17" t="s">
        <v>10</v>
      </c>
      <c r="P134" s="17" t="s">
        <v>13</v>
      </c>
      <c r="R134" s="7" t="s">
        <v>11</v>
      </c>
      <c r="S134" s="3">
        <f>2/5</f>
        <v>0.4</v>
      </c>
      <c r="T134" s="3">
        <v>0</v>
      </c>
      <c r="U134" s="3">
        <v>2</v>
      </c>
      <c r="V134" s="3"/>
      <c r="W134" s="3"/>
      <c r="X134" s="3">
        <f>0</f>
        <v>0</v>
      </c>
    </row>
    <row r="135" spans="1:24" x14ac:dyDescent="0.25">
      <c r="A135" s="2">
        <v>5</v>
      </c>
      <c r="B135" s="17" t="s">
        <v>6</v>
      </c>
      <c r="C135" s="17" t="s">
        <v>13</v>
      </c>
      <c r="E135" s="7"/>
      <c r="F135" s="3"/>
      <c r="G135" s="3"/>
      <c r="H135" s="3"/>
      <c r="I135" s="3"/>
      <c r="J135" s="3"/>
      <c r="K135" s="3"/>
      <c r="N135" s="2">
        <v>5</v>
      </c>
      <c r="O135" s="17" t="s">
        <v>10</v>
      </c>
      <c r="P135" s="17" t="s">
        <v>13</v>
      </c>
      <c r="R135" s="7"/>
      <c r="T135" s="3"/>
      <c r="U135" s="3"/>
      <c r="V135" s="3"/>
      <c r="W135" s="3"/>
      <c r="X135" s="3"/>
    </row>
    <row r="136" spans="1:24" x14ac:dyDescent="0.25">
      <c r="A136" s="2">
        <v>6</v>
      </c>
      <c r="B136" s="17" t="s">
        <v>7</v>
      </c>
      <c r="C136" s="17" t="s">
        <v>12</v>
      </c>
      <c r="E136" s="7" t="s">
        <v>5</v>
      </c>
      <c r="F136" s="3">
        <f>3/5</f>
        <v>0.6</v>
      </c>
      <c r="G136" s="3">
        <v>2</v>
      </c>
      <c r="H136" s="3">
        <v>1</v>
      </c>
      <c r="I136" s="3">
        <f>2/3</f>
        <v>0.66666666666666663</v>
      </c>
      <c r="J136" s="3">
        <f>1/3</f>
        <v>0.33333333333333331</v>
      </c>
      <c r="K136" s="3">
        <f>-I136*LOG(I136,2) - J136*LOG(J136,2)</f>
        <v>0.91829583405448956</v>
      </c>
      <c r="N136" s="2">
        <v>6</v>
      </c>
      <c r="O136" s="17" t="s">
        <v>11</v>
      </c>
      <c r="P136" s="17" t="s">
        <v>12</v>
      </c>
      <c r="R136" s="7"/>
      <c r="S136" s="3"/>
      <c r="T136" s="3"/>
      <c r="U136" s="3"/>
      <c r="V136" s="8" t="s">
        <v>22</v>
      </c>
      <c r="W136" s="9">
        <f>B127</f>
        <v>0.97095059445466858</v>
      </c>
      <c r="X136" s="3"/>
    </row>
    <row r="137" spans="1:24" x14ac:dyDescent="0.25">
      <c r="A137" s="2">
        <v>7</v>
      </c>
      <c r="B137" s="3" t="s">
        <v>6</v>
      </c>
      <c r="C137" s="3" t="s">
        <v>13</v>
      </c>
      <c r="E137" s="7" t="s">
        <v>28</v>
      </c>
      <c r="F137" s="3">
        <f>2/5</f>
        <v>0.4</v>
      </c>
      <c r="G137" s="3">
        <v>1</v>
      </c>
      <c r="H137" s="3">
        <v>1</v>
      </c>
      <c r="I137" s="3">
        <f>1/2</f>
        <v>0.5</v>
      </c>
      <c r="J137" s="3">
        <f>1/2</f>
        <v>0.5</v>
      </c>
      <c r="K137" s="3">
        <f t="shared" ref="K137" si="3">-I137*LOG(I137,2) - J137*LOG(J137,2)</f>
        <v>1</v>
      </c>
      <c r="N137" s="2">
        <v>7</v>
      </c>
      <c r="O137" s="3" t="s">
        <v>11</v>
      </c>
      <c r="P137" s="3" t="s">
        <v>13</v>
      </c>
      <c r="R137" s="7"/>
      <c r="S137" s="3"/>
      <c r="T137" s="3"/>
      <c r="U137" s="3"/>
      <c r="V137" s="8" t="s">
        <v>39</v>
      </c>
      <c r="W137" s="8">
        <f>(S133*X133)+(X134*S134)</f>
        <v>0</v>
      </c>
      <c r="X137" s="3"/>
    </row>
    <row r="138" spans="1:24" x14ac:dyDescent="0.25">
      <c r="A138" s="2">
        <v>8</v>
      </c>
      <c r="B138" s="3" t="s">
        <v>5</v>
      </c>
      <c r="C138" s="3" t="s">
        <v>12</v>
      </c>
      <c r="E138" s="7"/>
      <c r="F138" s="3"/>
      <c r="G138" s="3"/>
      <c r="H138" s="3"/>
      <c r="I138" s="8" t="s">
        <v>22</v>
      </c>
      <c r="J138" s="9">
        <f>B127</f>
        <v>0.97095059445466858</v>
      </c>
      <c r="K138" s="3"/>
      <c r="N138" s="2">
        <v>8</v>
      </c>
      <c r="O138" s="3" t="s">
        <v>10</v>
      </c>
      <c r="P138" s="3" t="s">
        <v>12</v>
      </c>
      <c r="R138" s="7"/>
      <c r="S138" s="3"/>
      <c r="T138" s="3"/>
      <c r="U138" s="3"/>
      <c r="V138" s="8" t="s">
        <v>40</v>
      </c>
      <c r="W138" s="9">
        <f>W136-W137</f>
        <v>0.97095059445466858</v>
      </c>
      <c r="X138" s="3"/>
    </row>
    <row r="139" spans="1:24" x14ac:dyDescent="0.25">
      <c r="A139" s="2">
        <v>9</v>
      </c>
      <c r="B139" s="3" t="s">
        <v>6</v>
      </c>
      <c r="C139" s="3" t="s">
        <v>13</v>
      </c>
      <c r="E139" s="7"/>
      <c r="F139" s="3"/>
      <c r="G139" s="3"/>
      <c r="H139" s="3"/>
      <c r="I139" s="8" t="s">
        <v>26</v>
      </c>
      <c r="J139" s="8">
        <f>(F136*K136)+(F137*K137)</f>
        <v>0.95097750043269369</v>
      </c>
      <c r="K139" s="3"/>
      <c r="N139" s="2">
        <v>9</v>
      </c>
      <c r="O139" s="3" t="s">
        <v>10</v>
      </c>
      <c r="P139" s="3" t="s">
        <v>13</v>
      </c>
    </row>
    <row r="140" spans="1:24" x14ac:dyDescent="0.25">
      <c r="A140" s="2">
        <v>10</v>
      </c>
      <c r="B140" s="17" t="s">
        <v>5</v>
      </c>
      <c r="C140" s="17" t="s">
        <v>13</v>
      </c>
      <c r="E140" s="7"/>
      <c r="F140" s="3"/>
      <c r="G140" s="3"/>
      <c r="H140" s="3"/>
      <c r="I140" s="8" t="s">
        <v>27</v>
      </c>
      <c r="J140" s="9">
        <f>J138-J139</f>
        <v>1.9973094021974891E-2</v>
      </c>
      <c r="K140" s="3"/>
      <c r="N140" s="2">
        <v>10</v>
      </c>
      <c r="O140" s="17" t="s">
        <v>10</v>
      </c>
      <c r="P140" s="17" t="s">
        <v>13</v>
      </c>
    </row>
    <row r="141" spans="1:24" x14ac:dyDescent="0.25">
      <c r="A141" s="2">
        <v>11</v>
      </c>
      <c r="B141" s="3" t="s">
        <v>5</v>
      </c>
      <c r="C141" s="3" t="s">
        <v>13</v>
      </c>
      <c r="N141" s="2">
        <v>11</v>
      </c>
      <c r="O141" s="3" t="s">
        <v>11</v>
      </c>
      <c r="P141" s="3" t="s">
        <v>13</v>
      </c>
    </row>
    <row r="142" spans="1:24" x14ac:dyDescent="0.25">
      <c r="A142" s="2">
        <v>12</v>
      </c>
      <c r="B142" s="3" t="s">
        <v>5</v>
      </c>
      <c r="C142" s="3" t="s">
        <v>13</v>
      </c>
      <c r="N142" s="2">
        <v>12</v>
      </c>
      <c r="O142" s="3" t="s">
        <v>11</v>
      </c>
      <c r="P142" s="3" t="s">
        <v>13</v>
      </c>
    </row>
    <row r="143" spans="1:24" x14ac:dyDescent="0.25">
      <c r="A143" s="2">
        <v>13</v>
      </c>
      <c r="B143" s="3" t="s">
        <v>4</v>
      </c>
      <c r="C143" s="3" t="s">
        <v>13</v>
      </c>
      <c r="N143" s="2">
        <v>13</v>
      </c>
      <c r="O143" s="3" t="s">
        <v>10</v>
      </c>
      <c r="P143" s="3" t="s">
        <v>13</v>
      </c>
    </row>
    <row r="144" spans="1:24" x14ac:dyDescent="0.25">
      <c r="A144" s="2">
        <v>14</v>
      </c>
      <c r="B144" s="17" t="s">
        <v>5</v>
      </c>
      <c r="C144" s="17" t="s">
        <v>12</v>
      </c>
      <c r="N144" s="2">
        <v>14</v>
      </c>
      <c r="O144" s="17" t="s">
        <v>11</v>
      </c>
      <c r="P144" s="17" t="s">
        <v>12</v>
      </c>
    </row>
    <row r="147" spans="12:13" x14ac:dyDescent="0.25">
      <c r="L147" s="20" t="s">
        <v>35</v>
      </c>
      <c r="M147" s="21"/>
    </row>
    <row r="148" spans="12:13" x14ac:dyDescent="0.25">
      <c r="L148" s="10" t="s">
        <v>37</v>
      </c>
      <c r="M148" s="11">
        <f>J140</f>
        <v>1.9973094021974891E-2</v>
      </c>
    </row>
    <row r="149" spans="12:13" x14ac:dyDescent="0.25">
      <c r="L149" s="10" t="s">
        <v>38</v>
      </c>
      <c r="M149" s="11">
        <f>W122</f>
        <v>1.9973094021974891E-2</v>
      </c>
    </row>
    <row r="150" spans="12:13" x14ac:dyDescent="0.25">
      <c r="L150" s="12" t="s">
        <v>45</v>
      </c>
      <c r="M150" s="13">
        <f>W138</f>
        <v>0.97095059445466858</v>
      </c>
    </row>
  </sheetData>
  <mergeCells count="3">
    <mergeCell ref="L55:M55"/>
    <mergeCell ref="L101:M101"/>
    <mergeCell ref="L147:M147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6EE4B-F044-4545-BEAC-B51DF7728291}">
  <dimension ref="F10:W20"/>
  <sheetViews>
    <sheetView tabSelected="1" zoomScaleNormal="100" workbookViewId="0">
      <selection activeCell="N30" sqref="N30"/>
    </sheetView>
  </sheetViews>
  <sheetFormatPr defaultRowHeight="15" x14ac:dyDescent="0.25"/>
  <sheetData>
    <row r="10" spans="10:18" x14ac:dyDescent="0.25">
      <c r="J10" t="s">
        <v>42</v>
      </c>
      <c r="O10" t="s">
        <v>46</v>
      </c>
      <c r="R10" t="s">
        <v>43</v>
      </c>
    </row>
    <row r="20" spans="6:23" x14ac:dyDescent="0.25">
      <c r="F20" t="s">
        <v>49</v>
      </c>
      <c r="K20" t="s">
        <v>50</v>
      </c>
      <c r="R20" t="s">
        <v>48</v>
      </c>
      <c r="W20" t="s">
        <v>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COMPUTATION</vt:lpstr>
      <vt:lpstr>DIAGRAM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 EAC</dc:creator>
  <cp:lastModifiedBy>Jacob Santos</cp:lastModifiedBy>
  <cp:lastPrinted>2024-04-23T04:16:45Z</cp:lastPrinted>
  <dcterms:created xsi:type="dcterms:W3CDTF">2024-04-23T02:01:33Z</dcterms:created>
  <dcterms:modified xsi:type="dcterms:W3CDTF">2024-05-08T15:20:21Z</dcterms:modified>
</cp:coreProperties>
</file>