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uam-my.sharepoint.com/personal/ramon_gallego_uam_es/Documents/Documentos/Projects/Alumnado/eDNA_jesus_collado/data/final_dataset/"/>
    </mc:Choice>
  </mc:AlternateContent>
  <xr:revisionPtr revIDLastSave="5" documentId="8_{BA399225-AC6B-4907-8577-64B20776D592}" xr6:coauthVersionLast="47" xr6:coauthVersionMax="47" xr10:uidLastSave="{9C2E29DB-7FD7-489C-922E-E95F06DADF7E}"/>
  <bookViews>
    <workbookView minimized="1" xWindow="29385" yWindow="525" windowWidth="14400" windowHeight="8175" activeTab="3" xr2:uid="{00000000-000D-0000-FFFF-FFFF00000000}"/>
  </bookViews>
  <sheets>
    <sheet name="Leray primer per sample" sheetId="5" r:id="rId1"/>
    <sheet name="NEXTflex_barcodes" sheetId="6" r:id="rId2"/>
    <sheet name="barcodes&amp;plateID" sheetId="7" r:id="rId3"/>
    <sheet name="Esponjas" sheetId="1" r:id="rId4"/>
    <sheet name="Filtros" sheetId="2" r:id="rId5"/>
    <sheet name="DNA plates" sheetId="8" r:id="rId6"/>
    <sheet name="library quant" sheetId="9" r:id="rId7"/>
    <sheet name="PCR (1)" sheetId="4" r:id="rId8"/>
    <sheet name="PCR (2)" sheetId="10" r:id="rId9"/>
    <sheet name="PCR (3)" sheetId="11" r:id="rId10"/>
    <sheet name="PCR (4)" sheetId="12" r:id="rId11"/>
    <sheet name="PCR (5)" sheetId="14" r:id="rId12"/>
    <sheet name="PCR(6)" sheetId="15" r:id="rId13"/>
    <sheet name="PCR(7)" sheetId="17" r:id="rId14"/>
    <sheet name="PCR(4y7rep)" sheetId="18" r:id="rId15"/>
    <sheet name="PCR(8)" sheetId="19" r:id="rId16"/>
    <sheet name="PCR(Ephydatia)" sheetId="20" r:id="rId17"/>
    <sheet name="TapeStationPorcupineLib1-8" sheetId="21" r:id="rId18"/>
    <sheet name="Porcupine Qubit" sheetId="22" r:id="rId19"/>
  </sheets>
  <definedNames>
    <definedName name="_xlnm._FilterDatabase" localSheetId="2" hidden="1">'barcodes&amp;plateID'!$A$1:$I$698</definedName>
    <definedName name="_xlnm._FilterDatabase" localSheetId="3" hidden="1">Esponjas!$A$1:$T$1</definedName>
    <definedName name="_xlnm._FilterDatabase" localSheetId="4" hidden="1">Filtros!$A$1:$S$93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9" l="1"/>
  <c r="C8" i="9"/>
  <c r="D2" i="9"/>
  <c r="D29" i="20" l="1"/>
  <c r="E29" i="20"/>
  <c r="F29" i="20"/>
  <c r="G29" i="20"/>
  <c r="H29" i="20"/>
  <c r="I29" i="20"/>
  <c r="J29" i="20"/>
  <c r="K29" i="20"/>
  <c r="L29" i="20"/>
  <c r="M29" i="20"/>
  <c r="N29" i="20"/>
  <c r="D30" i="20"/>
  <c r="E30" i="20"/>
  <c r="F30" i="20"/>
  <c r="G30" i="20"/>
  <c r="H30" i="20"/>
  <c r="I30" i="20"/>
  <c r="J30" i="20"/>
  <c r="K30" i="20"/>
  <c r="L30" i="20"/>
  <c r="M30" i="20"/>
  <c r="N30" i="20"/>
  <c r="D31" i="20"/>
  <c r="E31" i="20"/>
  <c r="F31" i="20"/>
  <c r="G31" i="20"/>
  <c r="H31" i="20"/>
  <c r="I31" i="20"/>
  <c r="J31" i="20"/>
  <c r="K31" i="20"/>
  <c r="L31" i="20"/>
  <c r="M31" i="20"/>
  <c r="N31" i="20"/>
  <c r="D32" i="20"/>
  <c r="E32" i="20"/>
  <c r="F32" i="20"/>
  <c r="G32" i="20"/>
  <c r="H32" i="20"/>
  <c r="I32" i="20"/>
  <c r="J32" i="20"/>
  <c r="K32" i="20"/>
  <c r="L32" i="20"/>
  <c r="M32" i="20"/>
  <c r="N32" i="20"/>
  <c r="D33" i="20"/>
  <c r="E33" i="20"/>
  <c r="F33" i="20"/>
  <c r="G33" i="20"/>
  <c r="H33" i="20"/>
  <c r="I33" i="20"/>
  <c r="J33" i="20"/>
  <c r="K33" i="20"/>
  <c r="L33" i="20"/>
  <c r="M33" i="20"/>
  <c r="N33" i="20"/>
  <c r="D34" i="20"/>
  <c r="E34" i="20"/>
  <c r="F34" i="20"/>
  <c r="G34" i="20"/>
  <c r="H34" i="20"/>
  <c r="I34" i="20"/>
  <c r="J34" i="20"/>
  <c r="K34" i="20"/>
  <c r="L34" i="20"/>
  <c r="M34" i="20"/>
  <c r="N34" i="20"/>
  <c r="D35" i="20"/>
  <c r="E35" i="20"/>
  <c r="F35" i="20"/>
  <c r="G35" i="20"/>
  <c r="H35" i="20"/>
  <c r="I35" i="20"/>
  <c r="J35" i="20"/>
  <c r="K35" i="20"/>
  <c r="L35" i="20"/>
  <c r="M35" i="20"/>
  <c r="N35" i="20"/>
  <c r="D36" i="20"/>
  <c r="E36" i="20"/>
  <c r="F36" i="20"/>
  <c r="G36" i="20"/>
  <c r="H36" i="20"/>
  <c r="I36" i="20"/>
  <c r="J36" i="20"/>
  <c r="K36" i="20"/>
  <c r="L36" i="20"/>
  <c r="M36" i="20"/>
  <c r="N36" i="20"/>
  <c r="C30" i="20"/>
  <c r="C31" i="20"/>
  <c r="C32" i="20"/>
  <c r="C33" i="20"/>
  <c r="C34" i="20"/>
  <c r="C35" i="20"/>
  <c r="C36" i="20"/>
  <c r="C29" i="20"/>
  <c r="N16" i="20"/>
  <c r="V19" i="20"/>
  <c r="T18" i="20"/>
  <c r="U13" i="20"/>
  <c r="R95" i="1"/>
  <c r="S95" i="1"/>
  <c r="R96" i="1"/>
  <c r="S96" i="1"/>
  <c r="R97" i="1"/>
  <c r="S97" i="1"/>
  <c r="R98" i="1"/>
  <c r="S98" i="1"/>
  <c r="R99" i="1"/>
  <c r="S99" i="1"/>
  <c r="R100" i="1"/>
  <c r="S100" i="1"/>
  <c r="R101" i="1"/>
  <c r="S101" i="1"/>
  <c r="R102" i="1"/>
  <c r="S102" i="1"/>
  <c r="R103" i="1"/>
  <c r="S103" i="1"/>
  <c r="R104" i="1"/>
  <c r="S104" i="1"/>
  <c r="R105" i="1"/>
  <c r="S105" i="1"/>
  <c r="R106" i="1"/>
  <c r="S106" i="1"/>
  <c r="R107" i="1"/>
  <c r="S107" i="1"/>
  <c r="R108" i="1"/>
  <c r="S108" i="1"/>
  <c r="R109" i="1"/>
  <c r="S109" i="1"/>
  <c r="R110" i="1"/>
  <c r="S110" i="1"/>
  <c r="R111" i="1"/>
  <c r="S111" i="1"/>
  <c r="R112" i="1"/>
  <c r="S112" i="1"/>
  <c r="R113" i="1"/>
  <c r="S113" i="1"/>
  <c r="R114" i="1"/>
  <c r="S114" i="1"/>
  <c r="R115" i="1"/>
  <c r="S115" i="1"/>
  <c r="U13" i="19"/>
  <c r="V31" i="19" s="1"/>
  <c r="U26" i="19"/>
  <c r="V33" i="19"/>
  <c r="T32" i="19"/>
  <c r="T27" i="19"/>
  <c r="V27" i="19" s="1"/>
  <c r="V19" i="19"/>
  <c r="T14" i="19" s="1"/>
  <c r="T18" i="19"/>
  <c r="N28" i="19"/>
  <c r="L41" i="19" s="1"/>
  <c r="U14" i="18"/>
  <c r="V20" i="18"/>
  <c r="T19" i="18"/>
  <c r="N16" i="18"/>
  <c r="V18" i="18"/>
  <c r="N16" i="17"/>
  <c r="N16" i="15"/>
  <c r="N34" i="15" s="1"/>
  <c r="D34" i="15"/>
  <c r="D32" i="15"/>
  <c r="L33" i="15"/>
  <c r="H33" i="15"/>
  <c r="F31" i="15"/>
  <c r="C30" i="15"/>
  <c r="H36" i="15"/>
  <c r="L35" i="15"/>
  <c r="C34" i="15"/>
  <c r="L36" i="15"/>
  <c r="L29" i="15"/>
  <c r="G31" i="15"/>
  <c r="D29" i="15"/>
  <c r="D30" i="15"/>
  <c r="F36" i="15"/>
  <c r="C35" i="15"/>
  <c r="I32" i="15"/>
  <c r="I36" i="15"/>
  <c r="J31" i="15"/>
  <c r="K35" i="15"/>
  <c r="G35" i="15"/>
  <c r="J34" i="15"/>
  <c r="E32" i="15"/>
  <c r="G34" i="15"/>
  <c r="M36" i="17"/>
  <c r="K36" i="17"/>
  <c r="J36" i="17"/>
  <c r="I36" i="17"/>
  <c r="H36" i="17"/>
  <c r="G36" i="17"/>
  <c r="F36" i="17"/>
  <c r="E36" i="17"/>
  <c r="D36" i="17"/>
  <c r="C36" i="17"/>
  <c r="K35" i="17"/>
  <c r="J35" i="17"/>
  <c r="I35" i="17"/>
  <c r="H35" i="17"/>
  <c r="G35" i="17"/>
  <c r="F35" i="17"/>
  <c r="E35" i="17"/>
  <c r="D35" i="17"/>
  <c r="C35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V20" i="17"/>
  <c r="T19" i="17"/>
  <c r="U14" i="17"/>
  <c r="V18" i="17"/>
  <c r="R94" i="1"/>
  <c r="S94" i="1" s="1"/>
  <c r="R93" i="1"/>
  <c r="S93" i="1"/>
  <c r="R92" i="1"/>
  <c r="S92" i="1" s="1"/>
  <c r="R91" i="1"/>
  <c r="S91" i="1"/>
  <c r="V20" i="15"/>
  <c r="T15" i="15" s="1"/>
  <c r="T19" i="15"/>
  <c r="U14" i="15"/>
  <c r="V16" i="15"/>
  <c r="R90" i="1"/>
  <c r="S90" i="1" s="1"/>
  <c r="R89" i="1"/>
  <c r="S89" i="1"/>
  <c r="R88" i="1"/>
  <c r="S88" i="1" s="1"/>
  <c r="R87" i="1"/>
  <c r="S87" i="1"/>
  <c r="R86" i="1"/>
  <c r="S86" i="1" s="1"/>
  <c r="R85" i="1"/>
  <c r="S85" i="1"/>
  <c r="R84" i="1"/>
  <c r="S84" i="1" s="1"/>
  <c r="R83" i="1"/>
  <c r="S83" i="1"/>
  <c r="R82" i="1"/>
  <c r="S82" i="1" s="1"/>
  <c r="R81" i="1"/>
  <c r="S81" i="1"/>
  <c r="R80" i="1"/>
  <c r="S80" i="1" s="1"/>
  <c r="R79" i="1"/>
  <c r="S79" i="1"/>
  <c r="R78" i="1"/>
  <c r="S78" i="1" s="1"/>
  <c r="R77" i="1"/>
  <c r="S77" i="1"/>
  <c r="R76" i="1"/>
  <c r="S76" i="1" s="1"/>
  <c r="R75" i="1"/>
  <c r="S75" i="1"/>
  <c r="R74" i="1"/>
  <c r="S74" i="1" s="1"/>
  <c r="R73" i="1"/>
  <c r="S73" i="1"/>
  <c r="R72" i="1"/>
  <c r="S72" i="1" s="1"/>
  <c r="R71" i="1"/>
  <c r="S71" i="1"/>
  <c r="R70" i="1"/>
  <c r="S70" i="1" s="1"/>
  <c r="R69" i="1"/>
  <c r="S69" i="1"/>
  <c r="R68" i="1"/>
  <c r="S68" i="1" s="1"/>
  <c r="R67" i="1"/>
  <c r="S67" i="1"/>
  <c r="R66" i="1"/>
  <c r="S66" i="1" s="1"/>
  <c r="R65" i="1"/>
  <c r="S65" i="1"/>
  <c r="R64" i="1"/>
  <c r="S64" i="1" s="1"/>
  <c r="R63" i="1"/>
  <c r="S63" i="1"/>
  <c r="R62" i="1"/>
  <c r="S62" i="1" s="1"/>
  <c r="R61" i="1"/>
  <c r="S61" i="1"/>
  <c r="R60" i="1"/>
  <c r="S60" i="1" s="1"/>
  <c r="R59" i="1"/>
  <c r="S59" i="1"/>
  <c r="R58" i="1"/>
  <c r="S58" i="1" s="1"/>
  <c r="R57" i="1"/>
  <c r="S57" i="1"/>
  <c r="R56" i="1"/>
  <c r="S56" i="1" s="1"/>
  <c r="R55" i="1"/>
  <c r="S55" i="1"/>
  <c r="R54" i="1"/>
  <c r="S54" i="1" s="1"/>
  <c r="R53" i="1"/>
  <c r="S53" i="1"/>
  <c r="R52" i="1"/>
  <c r="S52" i="1" s="1"/>
  <c r="R51" i="1"/>
  <c r="S51" i="1"/>
  <c r="R50" i="1"/>
  <c r="S50" i="1" s="1"/>
  <c r="R49" i="1"/>
  <c r="S49" i="1"/>
  <c r="R48" i="1"/>
  <c r="S48" i="1" s="1"/>
  <c r="R47" i="1"/>
  <c r="S47" i="1"/>
  <c r="R46" i="1"/>
  <c r="S46" i="1" s="1"/>
  <c r="R45" i="1"/>
  <c r="S45" i="1"/>
  <c r="R44" i="1"/>
  <c r="S44" i="1" s="1"/>
  <c r="R43" i="1"/>
  <c r="S43" i="1"/>
  <c r="R42" i="1"/>
  <c r="S42" i="1" s="1"/>
  <c r="R41" i="1"/>
  <c r="S41" i="1"/>
  <c r="R40" i="1"/>
  <c r="S40" i="1" s="1"/>
  <c r="R39" i="1"/>
  <c r="S39" i="1"/>
  <c r="R38" i="1"/>
  <c r="S38" i="1" s="1"/>
  <c r="R37" i="1"/>
  <c r="S37" i="1"/>
  <c r="R36" i="1"/>
  <c r="S36" i="1" s="1"/>
  <c r="C29" i="4"/>
  <c r="Q66" i="2"/>
  <c r="R66" i="2" s="1"/>
  <c r="Q65" i="2"/>
  <c r="R65" i="2" s="1"/>
  <c r="Q64" i="2"/>
  <c r="R64" i="2" s="1"/>
  <c r="Q63" i="2"/>
  <c r="R63" i="2" s="1"/>
  <c r="Q62" i="2"/>
  <c r="R62" i="2" s="1"/>
  <c r="Q61" i="2"/>
  <c r="R61" i="2"/>
  <c r="Q60" i="2"/>
  <c r="R60" i="2" s="1"/>
  <c r="Q59" i="2"/>
  <c r="R59" i="2" s="1"/>
  <c r="M36" i="14"/>
  <c r="K36" i="14"/>
  <c r="J36" i="14"/>
  <c r="I36" i="14"/>
  <c r="H36" i="14"/>
  <c r="G36" i="14"/>
  <c r="F36" i="14"/>
  <c r="E36" i="14"/>
  <c r="D36" i="14"/>
  <c r="C36" i="14"/>
  <c r="K35" i="14"/>
  <c r="J35" i="14"/>
  <c r="I35" i="14"/>
  <c r="H35" i="14"/>
  <c r="G35" i="14"/>
  <c r="F35" i="14"/>
  <c r="E35" i="14"/>
  <c r="D35" i="14"/>
  <c r="C35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V20" i="14"/>
  <c r="T19" i="14"/>
  <c r="T15" i="14" s="1"/>
  <c r="V15" i="14" s="1"/>
  <c r="V19" i="14" s="1"/>
  <c r="U14" i="14"/>
  <c r="V18" i="14" s="1"/>
  <c r="M36" i="12"/>
  <c r="L36" i="11"/>
  <c r="K36" i="12"/>
  <c r="J36" i="12"/>
  <c r="I36" i="12"/>
  <c r="H36" i="12"/>
  <c r="G36" i="12"/>
  <c r="F36" i="12"/>
  <c r="E36" i="12"/>
  <c r="D36" i="12"/>
  <c r="C36" i="12"/>
  <c r="K35" i="12"/>
  <c r="J35" i="12"/>
  <c r="I35" i="12"/>
  <c r="H35" i="12"/>
  <c r="G35" i="12"/>
  <c r="F35" i="12"/>
  <c r="E35" i="12"/>
  <c r="D35" i="12"/>
  <c r="C35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V20" i="12"/>
  <c r="T19" i="12"/>
  <c r="U14" i="12"/>
  <c r="V17" i="12"/>
  <c r="M36" i="10"/>
  <c r="K36" i="11"/>
  <c r="J36" i="11"/>
  <c r="I36" i="11"/>
  <c r="H36" i="11"/>
  <c r="G36" i="11"/>
  <c r="F36" i="11"/>
  <c r="E36" i="11"/>
  <c r="D36" i="11"/>
  <c r="C36" i="11"/>
  <c r="K35" i="11"/>
  <c r="J35" i="11"/>
  <c r="I35" i="11"/>
  <c r="H35" i="11"/>
  <c r="G35" i="11"/>
  <c r="F35" i="11"/>
  <c r="E35" i="11"/>
  <c r="D35" i="11"/>
  <c r="C35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V20" i="11"/>
  <c r="T19" i="11"/>
  <c r="U14" i="11"/>
  <c r="V18" i="11"/>
  <c r="V16" i="11"/>
  <c r="K36" i="10"/>
  <c r="J36" i="10"/>
  <c r="I36" i="10"/>
  <c r="H36" i="10"/>
  <c r="G36" i="10"/>
  <c r="F36" i="10"/>
  <c r="E36" i="10"/>
  <c r="D36" i="10"/>
  <c r="C36" i="10"/>
  <c r="K35" i="10"/>
  <c r="J35" i="10"/>
  <c r="I35" i="10"/>
  <c r="H35" i="10"/>
  <c r="G35" i="10"/>
  <c r="F35" i="10"/>
  <c r="E35" i="10"/>
  <c r="D35" i="10"/>
  <c r="C35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V20" i="10"/>
  <c r="T15" i="10" s="1"/>
  <c r="V15" i="10" s="1"/>
  <c r="V19" i="10" s="1"/>
  <c r="T19" i="10"/>
  <c r="U14" i="10"/>
  <c r="V17" i="10" s="1"/>
  <c r="V16" i="10"/>
  <c r="V18" i="10"/>
  <c r="L36" i="4"/>
  <c r="U14" i="4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R25" i="1"/>
  <c r="S25" i="1"/>
  <c r="R26" i="1"/>
  <c r="S26" i="1"/>
  <c r="R27" i="1"/>
  <c r="S27" i="1"/>
  <c r="R28" i="1"/>
  <c r="S28" i="1"/>
  <c r="R29" i="1"/>
  <c r="S29" i="1"/>
  <c r="R30" i="1"/>
  <c r="S30" i="1" s="1"/>
  <c r="R31" i="1"/>
  <c r="S31" i="1"/>
  <c r="R32" i="1"/>
  <c r="S32" i="1" s="1"/>
  <c r="R33" i="1"/>
  <c r="S33" i="1"/>
  <c r="R34" i="1"/>
  <c r="S34" i="1" s="1"/>
  <c r="R35" i="1"/>
  <c r="S35" i="1"/>
  <c r="R2" i="1"/>
  <c r="S2" i="1" s="1"/>
  <c r="R3" i="1"/>
  <c r="S3" i="1"/>
  <c r="S24" i="1"/>
  <c r="T15" i="11"/>
  <c r="T15" i="12"/>
  <c r="V15" i="12"/>
  <c r="V18" i="12"/>
  <c r="V15" i="11"/>
  <c r="G12" i="9"/>
  <c r="H12" i="9" s="1"/>
  <c r="D9" i="9"/>
  <c r="F9" i="9" s="1"/>
  <c r="G9" i="9" s="1"/>
  <c r="H9" i="9" s="1"/>
  <c r="D8" i="9"/>
  <c r="F8" i="9"/>
  <c r="G8" i="9" s="1"/>
  <c r="H8" i="9" s="1"/>
  <c r="D7" i="9"/>
  <c r="F7" i="9"/>
  <c r="G7" i="9" s="1"/>
  <c r="H7" i="9" s="1"/>
  <c r="D6" i="9"/>
  <c r="F6" i="9" s="1"/>
  <c r="G6" i="9" s="1"/>
  <c r="H6" i="9" s="1"/>
  <c r="D5" i="9"/>
  <c r="F5" i="9" s="1"/>
  <c r="G5" i="9" s="1"/>
  <c r="H5" i="9" s="1"/>
  <c r="D4" i="9"/>
  <c r="F4" i="9"/>
  <c r="G4" i="9" s="1"/>
  <c r="H4" i="9" s="1"/>
  <c r="D3" i="9"/>
  <c r="F3" i="9" s="1"/>
  <c r="G3" i="9" s="1"/>
  <c r="H3" i="9" s="1"/>
  <c r="F2" i="9"/>
  <c r="G2" i="9" s="1"/>
  <c r="H2" i="9" s="1"/>
  <c r="K36" i="4"/>
  <c r="J36" i="4"/>
  <c r="I36" i="4"/>
  <c r="H36" i="4"/>
  <c r="G36" i="4"/>
  <c r="F36" i="4"/>
  <c r="E36" i="4"/>
  <c r="D36" i="4"/>
  <c r="C36" i="4"/>
  <c r="K35" i="4"/>
  <c r="J35" i="4"/>
  <c r="I35" i="4"/>
  <c r="H35" i="4"/>
  <c r="G35" i="4"/>
  <c r="F35" i="4"/>
  <c r="E35" i="4"/>
  <c r="D35" i="4"/>
  <c r="C35" i="4"/>
  <c r="N34" i="4"/>
  <c r="M34" i="4"/>
  <c r="L34" i="4"/>
  <c r="K34" i="4"/>
  <c r="J34" i="4"/>
  <c r="I34" i="4"/>
  <c r="H34" i="4"/>
  <c r="G34" i="4"/>
  <c r="F34" i="4"/>
  <c r="E34" i="4"/>
  <c r="D34" i="4"/>
  <c r="C34" i="4"/>
  <c r="N33" i="4"/>
  <c r="M33" i="4"/>
  <c r="L33" i="4"/>
  <c r="K33" i="4"/>
  <c r="J33" i="4"/>
  <c r="I33" i="4"/>
  <c r="H33" i="4"/>
  <c r="G33" i="4"/>
  <c r="F33" i="4"/>
  <c r="E33" i="4"/>
  <c r="D33" i="4"/>
  <c r="C33" i="4"/>
  <c r="N32" i="4"/>
  <c r="M32" i="4"/>
  <c r="L32" i="4"/>
  <c r="K32" i="4"/>
  <c r="J32" i="4"/>
  <c r="I32" i="4"/>
  <c r="H32" i="4"/>
  <c r="G32" i="4"/>
  <c r="F32" i="4"/>
  <c r="E32" i="4"/>
  <c r="D32" i="4"/>
  <c r="C32" i="4"/>
  <c r="N31" i="4"/>
  <c r="M31" i="4"/>
  <c r="L31" i="4"/>
  <c r="K31" i="4"/>
  <c r="J31" i="4"/>
  <c r="I31" i="4"/>
  <c r="H31" i="4"/>
  <c r="G31" i="4"/>
  <c r="F31" i="4"/>
  <c r="E31" i="4"/>
  <c r="D31" i="4"/>
  <c r="C31" i="4"/>
  <c r="N30" i="4"/>
  <c r="M30" i="4"/>
  <c r="L30" i="4"/>
  <c r="K30" i="4"/>
  <c r="J30" i="4"/>
  <c r="I30" i="4"/>
  <c r="H30" i="4"/>
  <c r="G30" i="4"/>
  <c r="F30" i="4"/>
  <c r="E30" i="4"/>
  <c r="D30" i="4"/>
  <c r="C30" i="4"/>
  <c r="N29" i="4"/>
  <c r="M29" i="4"/>
  <c r="L29" i="4"/>
  <c r="K29" i="4"/>
  <c r="J29" i="4"/>
  <c r="I29" i="4"/>
  <c r="H29" i="4"/>
  <c r="G29" i="4"/>
  <c r="F29" i="4"/>
  <c r="E29" i="4"/>
  <c r="D29" i="4"/>
  <c r="V20" i="4"/>
  <c r="T15" i="4" s="1"/>
  <c r="V15" i="4" s="1"/>
  <c r="V19" i="4" s="1"/>
  <c r="T19" i="4"/>
  <c r="V16" i="4"/>
  <c r="V17" i="4"/>
  <c r="V18" i="4"/>
  <c r="V16" i="14"/>
  <c r="V17" i="14"/>
  <c r="V17" i="11"/>
  <c r="V19" i="11"/>
  <c r="V16" i="12"/>
  <c r="V19" i="12" s="1"/>
  <c r="T15" i="17"/>
  <c r="V15" i="17" s="1"/>
  <c r="V19" i="17" s="1"/>
  <c r="V15" i="15"/>
  <c r="V19" i="15" s="1"/>
  <c r="V17" i="15"/>
  <c r="V18" i="15"/>
  <c r="V16" i="17"/>
  <c r="V17" i="17"/>
  <c r="V16" i="19"/>
  <c r="V14" i="19"/>
  <c r="T15" i="18"/>
  <c r="V15" i="18" s="1"/>
  <c r="V19" i="18" s="1"/>
  <c r="V16" i="18"/>
  <c r="V17" i="18"/>
  <c r="T14" i="20"/>
  <c r="V14" i="20"/>
  <c r="V18" i="20" s="1"/>
  <c r="V15" i="20"/>
  <c r="V16" i="20"/>
  <c r="V17" i="20"/>
  <c r="V30" i="19" l="1"/>
  <c r="V17" i="19"/>
  <c r="V29" i="19"/>
  <c r="H34" i="15"/>
  <c r="J30" i="15"/>
  <c r="K30" i="15"/>
  <c r="F29" i="15"/>
  <c r="M35" i="15"/>
  <c r="L31" i="15"/>
  <c r="H32" i="15"/>
  <c r="L32" i="15"/>
  <c r="F35" i="15"/>
  <c r="E36" i="15"/>
  <c r="H35" i="15"/>
  <c r="J35" i="15"/>
  <c r="G36" i="15"/>
  <c r="K36" i="15"/>
  <c r="K32" i="15"/>
  <c r="M30" i="15"/>
  <c r="K31" i="15"/>
  <c r="C29" i="15"/>
  <c r="F30" i="15"/>
  <c r="F34" i="15"/>
  <c r="E35" i="15"/>
  <c r="K34" i="15"/>
  <c r="M34" i="15"/>
  <c r="G30" i="15"/>
  <c r="V15" i="19"/>
  <c r="V18" i="19" s="1"/>
  <c r="V28" i="19"/>
  <c r="V32" i="19" s="1"/>
  <c r="C46" i="19"/>
  <c r="C42" i="19"/>
  <c r="H48" i="19"/>
  <c r="D48" i="19"/>
  <c r="H47" i="19"/>
  <c r="D47" i="19"/>
  <c r="H46" i="19"/>
  <c r="D46" i="19"/>
  <c r="H45" i="19"/>
  <c r="D45" i="19"/>
  <c r="H44" i="19"/>
  <c r="D44" i="19"/>
  <c r="H43" i="19"/>
  <c r="D43" i="19"/>
  <c r="H42" i="19"/>
  <c r="D42" i="19"/>
  <c r="H41" i="19"/>
  <c r="D41" i="19"/>
  <c r="L46" i="19"/>
  <c r="N44" i="19"/>
  <c r="M43" i="19"/>
  <c r="L42" i="19"/>
  <c r="C41" i="19"/>
  <c r="C45" i="19"/>
  <c r="K48" i="19"/>
  <c r="G48" i="19"/>
  <c r="K47" i="19"/>
  <c r="G47" i="19"/>
  <c r="K46" i="19"/>
  <c r="G46" i="19"/>
  <c r="K45" i="19"/>
  <c r="G45" i="19"/>
  <c r="K44" i="19"/>
  <c r="G44" i="19"/>
  <c r="K43" i="19"/>
  <c r="G43" i="19"/>
  <c r="K42" i="19"/>
  <c r="G42" i="19"/>
  <c r="K41" i="19"/>
  <c r="G41" i="19"/>
  <c r="M48" i="19"/>
  <c r="N45" i="19"/>
  <c r="M44" i="19"/>
  <c r="L43" i="19"/>
  <c r="N41" i="19"/>
  <c r="E31" i="15"/>
  <c r="I34" i="15"/>
  <c r="E34" i="15"/>
  <c r="D36" i="15"/>
  <c r="G29" i="15"/>
  <c r="J29" i="15"/>
  <c r="N29" i="15"/>
  <c r="C32" i="15"/>
  <c r="N32" i="15"/>
  <c r="J33" i="15"/>
  <c r="D31" i="15"/>
  <c r="E29" i="15"/>
  <c r="I29" i="15"/>
  <c r="M31" i="15"/>
  <c r="C31" i="15"/>
  <c r="F32" i="15"/>
  <c r="H29" i="15"/>
  <c r="M29" i="15"/>
  <c r="M36" i="15"/>
  <c r="M32" i="15"/>
  <c r="I33" i="15"/>
  <c r="M33" i="15"/>
  <c r="L34" i="15"/>
  <c r="D35" i="15"/>
  <c r="C48" i="19"/>
  <c r="C44" i="19"/>
  <c r="J48" i="19"/>
  <c r="F48" i="19"/>
  <c r="J47" i="19"/>
  <c r="F47" i="19"/>
  <c r="J46" i="19"/>
  <c r="F46" i="19"/>
  <c r="J45" i="19"/>
  <c r="F45" i="19"/>
  <c r="J44" i="19"/>
  <c r="F44" i="19"/>
  <c r="J43" i="19"/>
  <c r="F43" i="19"/>
  <c r="J42" i="19"/>
  <c r="F42" i="19"/>
  <c r="J41" i="19"/>
  <c r="F41" i="19"/>
  <c r="N46" i="19"/>
  <c r="M45" i="19"/>
  <c r="L44" i="19"/>
  <c r="N42" i="19"/>
  <c r="M41" i="19"/>
  <c r="H30" i="15"/>
  <c r="E33" i="15"/>
  <c r="I30" i="15"/>
  <c r="I35" i="15"/>
  <c r="H31" i="15"/>
  <c r="K29" i="15"/>
  <c r="G32" i="15"/>
  <c r="C33" i="15"/>
  <c r="G33" i="15"/>
  <c r="K33" i="15"/>
  <c r="L30" i="15"/>
  <c r="N30" i="15"/>
  <c r="N35" i="15"/>
  <c r="J36" i="15"/>
  <c r="J32" i="15"/>
  <c r="F33" i="15"/>
  <c r="I31" i="15"/>
  <c r="N31" i="15"/>
  <c r="N36" i="15"/>
  <c r="C36" i="15"/>
  <c r="E30" i="15"/>
  <c r="N33" i="15"/>
  <c r="D33" i="15"/>
  <c r="C47" i="19"/>
  <c r="C43" i="19"/>
  <c r="I48" i="19"/>
  <c r="E48" i="19"/>
  <c r="I47" i="19"/>
  <c r="E47" i="19"/>
  <c r="I46" i="19"/>
  <c r="E46" i="19"/>
  <c r="I45" i="19"/>
  <c r="E45" i="19"/>
  <c r="I44" i="19"/>
  <c r="E44" i="19"/>
  <c r="I43" i="19"/>
  <c r="E43" i="19"/>
  <c r="I42" i="19"/>
  <c r="E42" i="19"/>
  <c r="I41" i="19"/>
  <c r="E41" i="19"/>
  <c r="M46" i="19"/>
  <c r="L45" i="19"/>
  <c r="N43" i="19"/>
  <c r="M42" i="19"/>
</calcChain>
</file>

<file path=xl/sharedStrings.xml><?xml version="1.0" encoding="utf-8"?>
<sst xmlns="http://schemas.openxmlformats.org/spreadsheetml/2006/main" count="9689" uniqueCount="1417">
  <si>
    <t>PORCUPINE 23</t>
  </si>
  <si>
    <t>P23-6</t>
  </si>
  <si>
    <t>Porifera</t>
  </si>
  <si>
    <t>Etanol abs.</t>
  </si>
  <si>
    <t>P23-7</t>
  </si>
  <si>
    <t>Aphrocallistes beatrix</t>
  </si>
  <si>
    <t>P23-8</t>
  </si>
  <si>
    <t>P23-11</t>
  </si>
  <si>
    <t>P23-12</t>
  </si>
  <si>
    <t>P23-13</t>
  </si>
  <si>
    <t>Thenea muricata</t>
  </si>
  <si>
    <t>P23-14</t>
  </si>
  <si>
    <t>P23-34</t>
  </si>
  <si>
    <t>P23-35</t>
  </si>
  <si>
    <t>P23-37</t>
  </si>
  <si>
    <t>P23-38</t>
  </si>
  <si>
    <t>P23-40</t>
  </si>
  <si>
    <t>P23-46</t>
  </si>
  <si>
    <t>P23-48</t>
  </si>
  <si>
    <t>P23-67</t>
  </si>
  <si>
    <t>P23-80</t>
  </si>
  <si>
    <t>P23-84</t>
  </si>
  <si>
    <t>Phakellia ventilabrum</t>
  </si>
  <si>
    <t>P23-85</t>
  </si>
  <si>
    <t>P23-89</t>
  </si>
  <si>
    <t>P23-90</t>
  </si>
  <si>
    <t>P23-93</t>
  </si>
  <si>
    <t>P23-96</t>
  </si>
  <si>
    <t>P23-115</t>
  </si>
  <si>
    <t>P23-117</t>
  </si>
  <si>
    <t>P23-120</t>
  </si>
  <si>
    <t>P23-168</t>
  </si>
  <si>
    <t>P23-174</t>
  </si>
  <si>
    <t>P23-175</t>
  </si>
  <si>
    <t>P23-176</t>
  </si>
  <si>
    <t>P23-180</t>
  </si>
  <si>
    <t>P23-182</t>
  </si>
  <si>
    <t>P23-193</t>
  </si>
  <si>
    <t>P23-272</t>
  </si>
  <si>
    <t>P23-273</t>
  </si>
  <si>
    <t>Pheronema carpenteri</t>
  </si>
  <si>
    <t>P23-301</t>
  </si>
  <si>
    <t>CAMPAÑA</t>
  </si>
  <si>
    <t>ID</t>
  </si>
  <si>
    <t>LANCE</t>
  </si>
  <si>
    <t>GRUPO</t>
  </si>
  <si>
    <t>ESP</t>
  </si>
  <si>
    <t>IDENTIFICACIÓN A BORDO</t>
  </si>
  <si>
    <t>Nº INDIV.</t>
  </si>
  <si>
    <t>CONSERV.</t>
  </si>
  <si>
    <t>Axinella infundibuliformis</t>
  </si>
  <si>
    <r>
      <rPr>
        <i/>
        <sz val="11"/>
        <color theme="1"/>
        <rFont val="Calibri"/>
        <family val="2"/>
        <scheme val="minor"/>
      </rPr>
      <t>Suberites</t>
    </r>
    <r>
      <rPr>
        <sz val="11"/>
        <color theme="1"/>
        <rFont val="Calibri"/>
        <family val="2"/>
        <scheme val="minor"/>
      </rPr>
      <t xml:space="preserve"> sp.</t>
    </r>
  </si>
  <si>
    <r>
      <rPr>
        <i/>
        <sz val="11"/>
        <color theme="1"/>
        <rFont val="Calibri"/>
        <family val="2"/>
        <scheme val="minor"/>
      </rPr>
      <t>Thenea</t>
    </r>
    <r>
      <rPr>
        <sz val="11"/>
        <color theme="1"/>
        <rFont val="Calibri"/>
        <family val="2"/>
        <scheme val="minor"/>
      </rPr>
      <t xml:space="preserve"> sp.</t>
    </r>
  </si>
  <si>
    <t>LATITUD</t>
  </si>
  <si>
    <t>FECHA</t>
  </si>
  <si>
    <t>LONGITUD</t>
  </si>
  <si>
    <t>PROFUNDIDAD</t>
  </si>
  <si>
    <t>PROFUNDIDAD CTD</t>
  </si>
  <si>
    <t>TEMPERATURA</t>
  </si>
  <si>
    <t>SALINIDAD</t>
  </si>
  <si>
    <t>SIGMA</t>
  </si>
  <si>
    <t>HORA GMT</t>
  </si>
  <si>
    <t>DNA extraction</t>
  </si>
  <si>
    <t>elution</t>
  </si>
  <si>
    <t>[DNA]ng_µl</t>
  </si>
  <si>
    <t>PLATE NAME</t>
  </si>
  <si>
    <t>PCR5</t>
  </si>
  <si>
    <t>PCR program</t>
  </si>
  <si>
    <t>DATE:</t>
  </si>
  <si>
    <t>Block/PCR</t>
  </si>
  <si>
    <t>Amplicon size</t>
  </si>
  <si>
    <t>c.500</t>
  </si>
  <si>
    <t>bp</t>
  </si>
  <si>
    <t>AIM (Locus):</t>
  </si>
  <si>
    <t>Profile</t>
  </si>
  <si>
    <t>Denaturation</t>
  </si>
  <si>
    <t>Annealing</t>
  </si>
  <si>
    <t>Extension</t>
  </si>
  <si>
    <t>Cycles</t>
  </si>
  <si>
    <t>SAMPLE</t>
  </si>
  <si>
    <t>Sexing</t>
  </si>
  <si>
    <t>temp</t>
  </si>
  <si>
    <t>time</t>
  </si>
  <si>
    <t>Cycle1</t>
  </si>
  <si>
    <t>10'</t>
  </si>
  <si>
    <t>A</t>
  </si>
  <si>
    <t>Cycle2</t>
  </si>
  <si>
    <t>45''</t>
  </si>
  <si>
    <t>x35</t>
  </si>
  <si>
    <t>B</t>
  </si>
  <si>
    <t>Cycle3</t>
  </si>
  <si>
    <t>5'</t>
  </si>
  <si>
    <t>C</t>
  </si>
  <si>
    <t>Cycle4</t>
  </si>
  <si>
    <t>∞</t>
  </si>
  <si>
    <t>D</t>
  </si>
  <si>
    <t>Cycle5</t>
  </si>
  <si>
    <t>E</t>
  </si>
  <si>
    <t>F</t>
  </si>
  <si>
    <t>G</t>
  </si>
  <si>
    <t>ntc</t>
  </si>
  <si>
    <t>H</t>
  </si>
  <si>
    <t xml:space="preserve">ctrl + </t>
  </si>
  <si>
    <t>vol µl</t>
  </si>
  <si>
    <t>[stock]</t>
  </si>
  <si>
    <t>[final]</t>
  </si>
  <si>
    <t>H20</t>
  </si>
  <si>
    <t>Qubit</t>
  </si>
  <si>
    <t>2x</t>
  </si>
  <si>
    <t>1x</t>
  </si>
  <si>
    <t>MyFi Mix</t>
  </si>
  <si>
    <t>5 µM</t>
  </si>
  <si>
    <t>0.5 µM</t>
  </si>
  <si>
    <t>primer F/R</t>
  </si>
  <si>
    <t>2 µl individually</t>
  </si>
  <si>
    <t>10mg/ml</t>
  </si>
  <si>
    <t>0.08 mg/ml</t>
  </si>
  <si>
    <t>BSA</t>
  </si>
  <si>
    <t>Aliquot to each tube</t>
  </si>
  <si>
    <t>dispense 16 µl</t>
  </si>
  <si>
    <t>DNA</t>
  </si>
  <si>
    <t>Total</t>
  </si>
  <si>
    <t>Comments:</t>
  </si>
  <si>
    <t>Indeces</t>
  </si>
  <si>
    <t>Notes</t>
  </si>
  <si>
    <t>at 0.05 ng/µl</t>
  </si>
  <si>
    <t>TAG f</t>
  </si>
  <si>
    <t>TAG r</t>
  </si>
  <si>
    <t>Primer forward</t>
  </si>
  <si>
    <t>Primer reverse</t>
  </si>
  <si>
    <t>wellID</t>
  </si>
  <si>
    <t>A01</t>
  </si>
  <si>
    <t>ACACACAC</t>
  </si>
  <si>
    <t>NNNNACACACACGGWACWGGWTGAACWGTWTAYCCYCC</t>
  </si>
  <si>
    <t>NNNNACACACACTAIACYTCIGGRTGICCRAARAAYCA</t>
  </si>
  <si>
    <t>B01</t>
  </si>
  <si>
    <t xml:space="preserve"> ACACAGCA</t>
  </si>
  <si>
    <t>NNN ACACAGCAGGWACWGGWTGAACWGTWTAYCCYCC</t>
  </si>
  <si>
    <t>NNN ACACAGCATAIACYTCIGGRTGICCRAARAAYCA</t>
  </si>
  <si>
    <t>C01</t>
  </si>
  <si>
    <t>AGCGCTCG</t>
  </si>
  <si>
    <t>NNAGCGCTCGGGWACWGGWTGAACWGTWTAYCCYCC</t>
  </si>
  <si>
    <t>NNAGCGCTCGTAIACYTCIGGRTGICCRAARAAYCA</t>
  </si>
  <si>
    <t>D01</t>
  </si>
  <si>
    <t>GCGACGTG</t>
  </si>
  <si>
    <t>NNNNGCGACGTGGGWACWGGWTGAACWGTWTAYCCYCC</t>
  </si>
  <si>
    <t>NNNNGCGACGTGTAIACYTCIGGRTGICCRAARAAYCA</t>
  </si>
  <si>
    <t>E01</t>
  </si>
  <si>
    <t>AGCGAGTC</t>
  </si>
  <si>
    <t>NNNAGCGAGTCGGWACWGGWTGAACWGTWTAYCCYCC</t>
  </si>
  <si>
    <t>NNNAGCGAGTCTAIACYTCIGGRTGICCRAARAAYCA</t>
  </si>
  <si>
    <t>F01</t>
  </si>
  <si>
    <t>ATGTCGAG</t>
  </si>
  <si>
    <t>NNATGTCGAGGGWACWGGWTGAACWGTWTAYCCYCC</t>
  </si>
  <si>
    <t>NNATGTCGAGTAIACYTCIGGRTGICCRAARAAYCA</t>
  </si>
  <si>
    <t>G01</t>
  </si>
  <si>
    <t>ACACATGT</t>
  </si>
  <si>
    <t>NNNNACACATGTGGWACWGGWTGAACWGTWTAYCCYCC</t>
  </si>
  <si>
    <t>NNNNACACATGTTAIACYTCIGGRTGICCRAARAAYCA</t>
  </si>
  <si>
    <t>H01</t>
  </si>
  <si>
    <t xml:space="preserve"> ACACGACG</t>
  </si>
  <si>
    <t>NNN ACACGACGGGWACWGGWTGAACWGTWTAYCCYCC</t>
  </si>
  <si>
    <t>NNN ACACGACGTAIACYTCIGGRTGICCRAARAAYCA</t>
  </si>
  <si>
    <t>A02</t>
  </si>
  <si>
    <t>TGCTCGAT</t>
  </si>
  <si>
    <t>NNTGCTCGATGGWACWGGWTGAACWGTWTAYCCYCC</t>
  </si>
  <si>
    <t>NNTGCTCGATTAIACYTCIGGRTGICCRAARAAYCA</t>
  </si>
  <si>
    <t>B02</t>
  </si>
  <si>
    <t>TCGTGCTC</t>
  </si>
  <si>
    <t>NNNNTCGTGCTCGGWACWGGWTGAACWGTWTAYCCYCC</t>
  </si>
  <si>
    <t>NNNNTCGTGCTCTAIACYTCIGGRTGICCRAARAAYCA</t>
  </si>
  <si>
    <t>C02</t>
  </si>
  <si>
    <t>GTACGCTG</t>
  </si>
  <si>
    <t>NNNGTACGCTGGGWACWGGWTGAACWGTWTAYCCYCC</t>
  </si>
  <si>
    <t>NNNGTACGCTGTAIACYTCIGGRTGICCRAARAAYCA</t>
  </si>
  <si>
    <t>D02</t>
  </si>
  <si>
    <t>ACACGCGA</t>
  </si>
  <si>
    <t>NNACACGCGAGGWACWGGWTGAACWGTWTAYCCYCC</t>
  </si>
  <si>
    <t>NNACACGCGATAIACYTCIGGRTGICCRAARAAYCA</t>
  </si>
  <si>
    <t>E02</t>
  </si>
  <si>
    <t>ATGTCTGC</t>
  </si>
  <si>
    <t>NNNNATGTCTGCGGWACWGGWTGAACWGTWTAYCCYCC</t>
  </si>
  <si>
    <t>NNNNATGTCTGCTAIACYTCIGGRTGICCRAARAAYCA</t>
  </si>
  <si>
    <t>F02</t>
  </si>
  <si>
    <t xml:space="preserve"> GTGCAGAC</t>
  </si>
  <si>
    <t>NNN GTGCAGACGGWACWGGWTGAACWGTWTAYCCYCC</t>
  </si>
  <si>
    <t>NNN GTGCAGACTAIACYTCIGGRTGICCRAARAAYCA</t>
  </si>
  <si>
    <t>G02</t>
  </si>
  <si>
    <t>TAGCAGTG</t>
  </si>
  <si>
    <t>NNTAGCAGTGGGWACWGGWTGAACWGTWTAYCCYCC</t>
  </si>
  <si>
    <t>NNTAGCAGTGTAIACYTCIGGRTGICCRAARAAYCA</t>
  </si>
  <si>
    <t>H02</t>
  </si>
  <si>
    <t>GCGAGTAG</t>
  </si>
  <si>
    <t>NNNNGCGAGTAGGGWACWGGWTGAACWGTWTAYCCYCC</t>
  </si>
  <si>
    <t>NNNNGCGAGTAGTAIACYTCIGGRTGICCRAARAAYCA</t>
  </si>
  <si>
    <t>A03</t>
  </si>
  <si>
    <t>ACACTAGC</t>
  </si>
  <si>
    <t>NNNACACTAGCGGWACWGGWTGAACWGTWTAYCCYCC</t>
  </si>
  <si>
    <t>NNNACACTAGCTAIACYTCIGGRTGICCRAARAAYCA</t>
  </si>
  <si>
    <t>B03</t>
  </si>
  <si>
    <t>TCATACGT</t>
  </si>
  <si>
    <t>NNTCATACGTGGWACWGGWTGAACWGTWTAYCCYCC</t>
  </si>
  <si>
    <t>NNTCATACGTTAIACYTCIGGRTGICCRAARAAYCA</t>
  </si>
  <si>
    <t>C03</t>
  </si>
  <si>
    <t>TGCTGCAC</t>
  </si>
  <si>
    <t>NNNNTGCTGCACGGWACWGGWTGAACWGTWTAYCCYCC</t>
  </si>
  <si>
    <t>NNNNTGCTGCACTAIACYTCIGGRTGICCRAARAAYCA</t>
  </si>
  <si>
    <t>D03</t>
  </si>
  <si>
    <t xml:space="preserve"> GTGCGACG</t>
  </si>
  <si>
    <t>NNN GTGCGACGGGWACWGGWTGAACWGTWTAYCCYCC</t>
  </si>
  <si>
    <t>NNN GTGCGACGTAIACYTCIGGRTGICCRAARAAYCA</t>
  </si>
  <si>
    <t>E03</t>
  </si>
  <si>
    <t>TGCTCAGA</t>
  </si>
  <si>
    <t>NNTGCTCAGAGGWACWGGWTGAACWGTWTAYCCYCC</t>
  </si>
  <si>
    <t>NNTGCTCAGATAIACYTCIGGRTGICCRAARAAYCA</t>
  </si>
  <si>
    <t>F03</t>
  </si>
  <si>
    <t>ACACTCTG</t>
  </si>
  <si>
    <t>NNNNACACTCTGGGWACWGGWTGAACWGTWTAYCCYCC</t>
  </si>
  <si>
    <t>NNNNACACTCTGTAIACYTCIGGRTGICCRAARAAYCA</t>
  </si>
  <si>
    <t>G03</t>
  </si>
  <si>
    <t>ACACTGAT</t>
  </si>
  <si>
    <t>NNNACACTGATGGWACWGGWTGAACWGTWTAYCCYCC</t>
  </si>
  <si>
    <t>NNNACACTGATTAIACYTCIGGRTGICCRAARAAYCA</t>
  </si>
  <si>
    <t>H03</t>
  </si>
  <si>
    <t>AGCTAGCA</t>
  </si>
  <si>
    <t>NNAGCTAGCAGGWACWGGWTGAACWGTWTAYCCYCC</t>
  </si>
  <si>
    <t>NNAGCTAGCATAIACYTCIGGRTGICCRAARAAYCA</t>
  </si>
  <si>
    <t>A04</t>
  </si>
  <si>
    <t>TCATATAC</t>
  </si>
  <si>
    <t>NNNNTCATATACGGWACWGGWTGAACWGTWTAYCCYCC</t>
  </si>
  <si>
    <t>NNNNTCATATACTAIACYTCIGGRTGICCRAARAAYCA</t>
  </si>
  <si>
    <t>B04</t>
  </si>
  <si>
    <t xml:space="preserve"> GCGTCAGA</t>
  </si>
  <si>
    <t>NNN GCGTCAGAGGWACWGGWTGAACWGTWTAYCCYCC</t>
  </si>
  <si>
    <t>NNN GCGTCAGATAIACYTCIGGRTGICCRAARAAYCA</t>
  </si>
  <si>
    <t>C04</t>
  </si>
  <si>
    <t>GACACACG</t>
  </si>
  <si>
    <t>NNGACACACGGGWACWGGWTGAACWGTWTAYCCYCC</t>
  </si>
  <si>
    <t>NNGACACACGTAIACYTCIGGRTGICCRAARAAYCA</t>
  </si>
  <si>
    <t>D04</t>
  </si>
  <si>
    <t>AGCTATAG</t>
  </si>
  <si>
    <t>NNNNAGCTATAGGGWACWGGWTGAACWGTWTAYCCYCC</t>
  </si>
  <si>
    <t>NNNNAGCTATAGTAIACYTCIGGRTGICCRAARAAYCA</t>
  </si>
  <si>
    <t>E04</t>
  </si>
  <si>
    <t>ACAGACTA</t>
  </si>
  <si>
    <t>NNNACAGACTAGGWACWGGWTGAACWGTWTAYCCYCC</t>
  </si>
  <si>
    <t>NNNACAGACTATAIACYTCIGGRTGICCRAARAAYCA</t>
  </si>
  <si>
    <t>F04</t>
  </si>
  <si>
    <t>ACAGAGAG</t>
  </si>
  <si>
    <t>NNACAGAGAGGGWACWGGWTGAACWGTWTAYCCYCC</t>
  </si>
  <si>
    <t>NNACAGAGAGTAIACYTCIGGRTGICCRAARAAYCA</t>
  </si>
  <si>
    <t>G04</t>
  </si>
  <si>
    <t>GACACGAC</t>
  </si>
  <si>
    <t>NNNNGACACGACGGWACWGGWTGAACWGTWTAYCCYCC</t>
  </si>
  <si>
    <t>NNNNGACACGACTAIACYTCIGGRTGICCRAARAAYCA</t>
  </si>
  <si>
    <t>H04</t>
  </si>
  <si>
    <t xml:space="preserve"> TGTACAGC</t>
  </si>
  <si>
    <t>NNN TGTACAGCGGWACWGGWTGAACWGTWTAYCCYCC</t>
  </si>
  <si>
    <t>NNN TGTACAGCTAIACYTCIGGRTGICCRAARAAYCA</t>
  </si>
  <si>
    <t>A05</t>
  </si>
  <si>
    <t>TCAGTATA</t>
  </si>
  <si>
    <t>NNTCAGTATAGGWACWGGWTGAACWGTWTAYCCYCC</t>
  </si>
  <si>
    <t>NNTCAGTATATAIACYTCIGGRTGICCRAARAAYCA</t>
  </si>
  <si>
    <t>B05</t>
  </si>
  <si>
    <t>GACACTGA</t>
  </si>
  <si>
    <t>NNNNGACACTGAGGWACWGGWTGAACWGTWTAYCCYCC</t>
  </si>
  <si>
    <t>NNNNGACACTGATAIACYTCIGGRTGICCRAARAAYCA</t>
  </si>
  <si>
    <t>C05</t>
  </si>
  <si>
    <t>AGATCTCT</t>
  </si>
  <si>
    <t>NNNAGATCTCTGGWACWGGWTGAACWGTWTAYCCYCC</t>
  </si>
  <si>
    <t>NNNAGATCTCTTAIACYTCIGGRTGICCRAARAAYCA</t>
  </si>
  <si>
    <t>D05</t>
  </si>
  <si>
    <t>TGTACTAT</t>
  </si>
  <si>
    <t>NNTGTACTATGGWACWGGWTGAACWGTWTAYCCYCC</t>
  </si>
  <si>
    <t>NNTGTACTATTAIACYTCIGGRTGICCRAARAAYCA</t>
  </si>
  <si>
    <t>E05</t>
  </si>
  <si>
    <t>GACAGAGC</t>
  </si>
  <si>
    <t>NNNNGACAGAGCGGWACWGGWTGAACWGTWTAYCCYCC</t>
  </si>
  <si>
    <t>NNNNGACAGAGCTAIACYTCIGGRTGICCRAARAAYCA</t>
  </si>
  <si>
    <t>F05</t>
  </si>
  <si>
    <t xml:space="preserve"> TCATCTGA</t>
  </si>
  <si>
    <t>NNN TCATCTGAGGWACWGGWTGAACWGTWTAYCCYCC</t>
  </si>
  <si>
    <t>NNN TCATCTGATAIACYTCIGGRTGICCRAARAAYCA</t>
  </si>
  <si>
    <t>G05</t>
  </si>
  <si>
    <t>TGTAGACT</t>
  </si>
  <si>
    <t>NNTGTAGACTGGWACWGGWTGAACWGTWTAYCCYCC</t>
  </si>
  <si>
    <t>NNTGTAGACTTAIACYTCIGGRTGICCRAARAAYCA</t>
  </si>
  <si>
    <t>H05</t>
  </si>
  <si>
    <t>GACAGCAG</t>
  </si>
  <si>
    <t>NNNNGACAGCAGGGWACWGGWTGAACWGTWTAYCCYCC</t>
  </si>
  <si>
    <t>NNNNGACAGCAGTAIACYTCIGGRTGICCRAARAAYCA</t>
  </si>
  <si>
    <t>A06</t>
  </si>
  <si>
    <t>ACAGCGTC</t>
  </si>
  <si>
    <t>NNNACAGCGTCGGWACWGGWTGAACWGTWTAYCCYCC</t>
  </si>
  <si>
    <t>NNNACAGCGTCTAIACYTCIGGRTGICCRAARAAYCA</t>
  </si>
  <si>
    <t>B06</t>
  </si>
  <si>
    <t>AGCTGACG</t>
  </si>
  <si>
    <t>NNAGCTGACGGGWACWGGWTGAACWGTWTAYCCYCC</t>
  </si>
  <si>
    <t>NNAGCTGACGTAIACYTCIGGRTGICCRAARAAYCA</t>
  </si>
  <si>
    <t>C06</t>
  </si>
  <si>
    <t>TCAGTCAC</t>
  </si>
  <si>
    <t>NNNNTCAGTCACGGWACWGGWTGAACWGTWTAYCCYCC</t>
  </si>
  <si>
    <t>NNNNTCAGTCACTAIACYTCIGGRTGICCRAARAAYCA</t>
  </si>
  <si>
    <t>D06</t>
  </si>
  <si>
    <t xml:space="preserve"> ACAGCTAT</t>
  </si>
  <si>
    <t>NNN ACAGCTATGGWACWGGWTGAACWGTWTAYCCYCC</t>
  </si>
  <si>
    <t>NNN ACAGCTATTAIACYTCIGGRTGICCRAARAAYCA</t>
  </si>
  <si>
    <t>E06</t>
  </si>
  <si>
    <t>TGTAGCTA</t>
  </si>
  <si>
    <t>NNTGTAGCTAGGWACWGGWTGAACWGTWTAYCCYCC</t>
  </si>
  <si>
    <t>NNTGTAGCTATAIACYTCIGGRTGICCRAARAAYCA</t>
  </si>
  <si>
    <t>F06</t>
  </si>
  <si>
    <t>GACAGTCT</t>
  </si>
  <si>
    <t>NNNNGACAGTCTGGWACWGGWTGAACWGTWTAYCCYCC</t>
  </si>
  <si>
    <t>NNNNGACAGTCTTAIACYTCIGGRTGICCRAARAAYCA</t>
  </si>
  <si>
    <t>G06</t>
  </si>
  <si>
    <t>GTGTAGCA</t>
  </si>
  <si>
    <t>NNNGTGTAGCAGGWACWGGWTGAACWGTWTAYCCYCC</t>
  </si>
  <si>
    <t>NNNGTGTAGCATAIACYTCIGGRTGICCRAARAAYCA</t>
  </si>
  <si>
    <t>H06</t>
  </si>
  <si>
    <t>GCGCGCGC</t>
  </si>
  <si>
    <t>NNGCGCGCGCGGWACWGGWTGAACWGTWTAYCCYCC</t>
  </si>
  <si>
    <t>NNGCGCGCGCTAIACYTCIGGRTGICCRAARAAYCA</t>
  </si>
  <si>
    <t>A07</t>
  </si>
  <si>
    <t>GTACTAGT</t>
  </si>
  <si>
    <t>NNNNGTACTAGTGGWACWGGWTGAACWGTWTAYCCYCC</t>
  </si>
  <si>
    <t>NNNNGTACTAGTTAIACYTCIGGRTGICCRAARAAYCA</t>
  </si>
  <si>
    <t>B07</t>
  </si>
  <si>
    <t xml:space="preserve"> GACATATA</t>
  </si>
  <si>
    <t>NNN GACATATAGGWACWGGWTGAACWGTWTAYCCYCC</t>
  </si>
  <si>
    <t>NNN GACATATATAIACYTCIGGRTGICCRAARAAYCA</t>
  </si>
  <si>
    <t>C07</t>
  </si>
  <si>
    <t>ACAGTCGT</t>
  </si>
  <si>
    <t>NNACAGTCGTGGWACWGGWTGAACWGTWTAYCCYCC</t>
  </si>
  <si>
    <t>NNACAGTCGTTAIACYTCIGGRTGICCRAARAAYCA</t>
  </si>
  <si>
    <t>D07</t>
  </si>
  <si>
    <t>GACATCGT</t>
  </si>
  <si>
    <t>NNNNGACATCGTGGWACWGGWTGAACWGTWTAYCCYCC</t>
  </si>
  <si>
    <t>NNNNGACATCGTTAIACYTCIGGRTGICCRAARAAYCA</t>
  </si>
  <si>
    <t>E07</t>
  </si>
  <si>
    <t>GTGCACTA</t>
  </si>
  <si>
    <t>NNNGTGCACTAGGWACWGGWTGAACWGTWTAYCCYCC</t>
  </si>
  <si>
    <t>NNNGTGCACTATAIACYTCIGGRTGICCRAARAAYCA</t>
  </si>
  <si>
    <t>F07</t>
  </si>
  <si>
    <t>ATCGCAGT</t>
  </si>
  <si>
    <t>NNATCGCAGTGGWACWGGWTGAACWGTWTAYCCYCC</t>
  </si>
  <si>
    <t>NNATCGCAGTTAIACYTCIGGRTGICCRAARAAYCA</t>
  </si>
  <si>
    <t>G07</t>
  </si>
  <si>
    <t>GTGTCACT</t>
  </si>
  <si>
    <t>NNNNGTGTCACTGGWACWGGWTGAACWGTWTAYCCYCC</t>
  </si>
  <si>
    <t>NNNNGTGTCACTTAIACYTCIGGRTGICCRAARAAYCA</t>
  </si>
  <si>
    <t>H07</t>
  </si>
  <si>
    <t xml:space="preserve"> TGTATCGT</t>
  </si>
  <si>
    <t>NNN TGTATCGTGGWACWGGWTGAACWGTWTAYCCYCC</t>
  </si>
  <si>
    <t>NNN TGTATCGTTAIACYTCIGGRTGICCRAARAAYCA</t>
  </si>
  <si>
    <t>A08</t>
  </si>
  <si>
    <t>TAGCGATA</t>
  </si>
  <si>
    <t>NNTAGCGATAGGWACWGGWTGAACWGTWTAYCCYCC</t>
  </si>
  <si>
    <t>NNTAGCGATATAIACYTCIGGRTGICCRAARAAYCA</t>
  </si>
  <si>
    <t>B08</t>
  </si>
  <si>
    <t>AGTACGCT</t>
  </si>
  <si>
    <t>NNNNAGTACGCTGGWACWGGWTGAACWGTWTAYCCYCC</t>
  </si>
  <si>
    <t>NNNNAGTACGCTTAIACYTCIGGRTGICCRAARAAYCA</t>
  </si>
  <si>
    <t>C08</t>
  </si>
  <si>
    <t>GACGACAC</t>
  </si>
  <si>
    <t>NNNGACGACACGGWACWGGWTGAACWGTWTAYCCYCC</t>
  </si>
  <si>
    <t>NNNGACGACACTAIACYTCIGGRTGICCRAARAAYCA</t>
  </si>
  <si>
    <t>D08</t>
  </si>
  <si>
    <t>TGTATGCA</t>
  </si>
  <si>
    <t>NNTGTATGCAGGWACWGGWTGAACWGTWTAYCCYCC</t>
  </si>
  <si>
    <t>NNTGTATGCATAIACYTCIGGRTGICCRAARAAYCA</t>
  </si>
  <si>
    <t>E08</t>
  </si>
  <si>
    <t>TCGACTCT</t>
  </si>
  <si>
    <t>NNNNTCGACTCTGGWACWGGWTGAACWGTWTAYCCYCC</t>
  </si>
  <si>
    <t>NNNNTCGACTCTTAIACYTCIGGRTGICCRAARAAYCA</t>
  </si>
  <si>
    <t>F08</t>
  </si>
  <si>
    <t xml:space="preserve"> GTGTCGTC</t>
  </si>
  <si>
    <t>NNN GTGTCGTCGGWACWGGWTGAACWGTWTAYCCYCC</t>
  </si>
  <si>
    <t>NNN GTGTCGTCTAIACYTCIGGRTGICCRAARAAYCA</t>
  </si>
  <si>
    <t>G08</t>
  </si>
  <si>
    <t>TGTCACAC</t>
  </si>
  <si>
    <t>NNTGTCACACGGWACWGGWTGAACWGTWTAYCCYCC</t>
  </si>
  <si>
    <t>NNTGTCACACTAIACYTCIGGRTGICCRAARAAYCA</t>
  </si>
  <si>
    <t>H08</t>
  </si>
  <si>
    <t>ACATATCG</t>
  </si>
  <si>
    <t>NNNNACATATCGGGWACWGGWTGAACWGTWTAYCCYCC</t>
  </si>
  <si>
    <t>NNNNACATATCGTAIACYTCIGGRTGICCRAARAAYCA</t>
  </si>
  <si>
    <t>A09</t>
  </si>
  <si>
    <t>GACGAGCA</t>
  </si>
  <si>
    <t>NNNGACGAGCAGGWACWGGWTGAACWGTWTAYCCYCC</t>
  </si>
  <si>
    <t>NNNGACGAGCATAIACYTCIGGRTGICCRAARAAYCA</t>
  </si>
  <si>
    <t>B09</t>
  </si>
  <si>
    <t>GCGTACAC</t>
  </si>
  <si>
    <t>NNGCGTACACGGWACWGGWTGAACWGTWTAYCCYCC</t>
  </si>
  <si>
    <t>NNGCGTACACTAIACYTCIGGRTGICCRAARAAYCA</t>
  </si>
  <si>
    <t>C09</t>
  </si>
  <si>
    <t>ACATCAGT</t>
  </si>
  <si>
    <t>NNNNACATCAGTGGWACWGGWTGAACWGTWTAYCCYCC</t>
  </si>
  <si>
    <t>NNNNACATCAGTTAIACYTCIGGRTGICCRAARAAYCA</t>
  </si>
  <si>
    <t>D09</t>
  </si>
  <si>
    <t xml:space="preserve"> GTGTGAGC</t>
  </si>
  <si>
    <t>NNN GTGTGAGCGGWACWGGWTGAACWGTWTAYCCYCC</t>
  </si>
  <si>
    <t>NNN GTGTGAGCTAIACYTCIGGRTGICCRAARAAYCA</t>
  </si>
  <si>
    <t>E09</t>
  </si>
  <si>
    <t>TGTCAGTA</t>
  </si>
  <si>
    <t>NNTGTCAGTAGGWACWGGWTGAACWGTWTAYCCYCC</t>
  </si>
  <si>
    <t>NNTGTCAGTATAIACYTCIGGRTGICCRAARAAYCA</t>
  </si>
  <si>
    <t>F09</t>
  </si>
  <si>
    <t>TGTCATGT</t>
  </si>
  <si>
    <t>NNNNTGTCATGTGGWACWGGWTGAACWGTWTAYCCYCC</t>
  </si>
  <si>
    <t>NNNNTGTCATGTTAIACYTCIGGRTGICCRAARAAYCA</t>
  </si>
  <si>
    <t>G09</t>
  </si>
  <si>
    <t>GACGCATC</t>
  </si>
  <si>
    <t>NNNGACGCATCGGWACWGGWTGAACWGTWTAYCCYCC</t>
  </si>
  <si>
    <t>NNNGACGCATCTAIACYTCIGGRTGICCRAARAAYCA</t>
  </si>
  <si>
    <t>H09</t>
  </si>
  <si>
    <t>AGTATACG</t>
  </si>
  <si>
    <t>NNAGTATACGGGWACWGGWTGAACWGTWTAYCCYCC</t>
  </si>
  <si>
    <t>NNAGTATACGTAIACYTCIGGRTGICCRAARAAYCA</t>
  </si>
  <si>
    <t>A10</t>
  </si>
  <si>
    <t>GCGTATGT</t>
  </si>
  <si>
    <t>NNNNGCGTATGTGGWACWGGWTGAACWGTWTAYCCYCC</t>
  </si>
  <si>
    <t>NNNNGCGTATGTTAIACYTCIGGRTGICCRAARAAYCA</t>
  </si>
  <si>
    <t>B10</t>
  </si>
  <si>
    <t xml:space="preserve"> ACGACACG</t>
  </si>
  <si>
    <t>NNN ACGACACGGGWACWGGWTGAACWGTWTAYCCYCC</t>
  </si>
  <si>
    <t>NNN ACGACACGTAIACYTCIGGRTGICCRAARAAYCA</t>
  </si>
  <si>
    <t>C10</t>
  </si>
  <si>
    <t>GACGCTAG</t>
  </si>
  <si>
    <t>NNGACGCTAGGGWACWGGWTGAACWGTWTAYCCYCC</t>
  </si>
  <si>
    <t>NNGACGCTAGTAIACYTCIGGRTGICCRAARAAYCA</t>
  </si>
  <si>
    <t>D10</t>
  </si>
  <si>
    <t>ACATGATA</t>
  </si>
  <si>
    <t>NNNNACATGATAGGWACWGGWTGAACWGTWTAYCCYCC</t>
  </si>
  <si>
    <t>NNNNACATGATATAIACYTCIGGRTGICCRAARAAYCA</t>
  </si>
  <si>
    <t>E10</t>
  </si>
  <si>
    <t>ACATGCAG</t>
  </si>
  <si>
    <t>NNNACATGCAGGGWACWGGWTGAACWGTWTAYCCYCC</t>
  </si>
  <si>
    <t>NNNACATGCAGTAIACYTCIGGRTGICCRAARAAYCA</t>
  </si>
  <si>
    <t>F10</t>
  </si>
  <si>
    <t>GACGTACT</t>
  </si>
  <si>
    <t>NNGACGTACTGGWACWGGWTGAACWGTWTAYCCYCC</t>
  </si>
  <si>
    <t>NNGACGTACTTAIACYTCIGGRTGICCRAARAAYCA</t>
  </si>
  <si>
    <t>G10</t>
  </si>
  <si>
    <t>TACACGCT</t>
  </si>
  <si>
    <t>NNNNTACACGCTGGWACWGGWTGAACWGTWTAYCCYCC</t>
  </si>
  <si>
    <t>NNNNTACACGCTTAIACYTCIGGRTGICCRAARAAYCA</t>
  </si>
  <si>
    <t>H10</t>
  </si>
  <si>
    <t xml:space="preserve"> AGTATGTC</t>
  </si>
  <si>
    <t>NNN AGTATGTCGGWACWGGWTGAACWGTWTAYCCYCC</t>
  </si>
  <si>
    <t>NNN AGTATGTCTAIACYTCIGGRTGICCRAARAAYCA</t>
  </si>
  <si>
    <t>A11</t>
  </si>
  <si>
    <t>TCAGCTCG</t>
  </si>
  <si>
    <t>NNTCAGCTCGGGWACWGGWTGAACWGTWTAYCCYCC</t>
  </si>
  <si>
    <t>NNTCAGCTCGTAIACYTCIGGRTGICCRAARAAYCA</t>
  </si>
  <si>
    <t>B11</t>
  </si>
  <si>
    <t>ACATGTGC</t>
  </si>
  <si>
    <t>NNNNACATGTGCGGWACWGGWTGAACWGTWTAYCCYCC</t>
  </si>
  <si>
    <t>NNNNACATGTGCTAIACYTCIGGRTGICCRAARAAYCA</t>
  </si>
  <si>
    <t>C11</t>
  </si>
  <si>
    <t>TGCTATCT</t>
  </si>
  <si>
    <t>NNNTGCTATCTGGWACWGGWTGAACWGTWTAYCCYCC</t>
  </si>
  <si>
    <t>NNNTGCTATCTTAIACYTCIGGRTGICCRAARAAYCA</t>
  </si>
  <si>
    <t>D11</t>
  </si>
  <si>
    <t>AGTCACGA</t>
  </si>
  <si>
    <t>NNAGTCACGAGGWACWGGWTGAACWGTWTAYCCYCC</t>
  </si>
  <si>
    <t>NNAGTCACGATAIACYTCIGGRTGICCRAARAAYCA</t>
  </si>
  <si>
    <t>E11</t>
  </si>
  <si>
    <t>TGTCTATC</t>
  </si>
  <si>
    <t>NNNNTGTCTATCGGWACWGGWTGAACWGTWTAYCCYCC</t>
  </si>
  <si>
    <t>NNNNTGTCTATCTAIACYTCIGGRTGICCRAARAAYCA</t>
  </si>
  <si>
    <t>F11</t>
  </si>
  <si>
    <t xml:space="preserve"> GACGTCTG</t>
  </si>
  <si>
    <t>NNN GACGTCTGGGWACWGGWTGAACWGTWTAYCCYCC</t>
  </si>
  <si>
    <t>NNN GACGTCTGTAIACYTCIGGRTGICCRAARAAYCA</t>
  </si>
  <si>
    <t>G11</t>
  </si>
  <si>
    <t>AGTCAGAT</t>
  </si>
  <si>
    <t>NNAGTCAGATGGWACWGGWTGAACWGTWTAYCCYCC</t>
  </si>
  <si>
    <t>NNAGTCAGATTAIACYTCIGGRTGICCRAARAAYCA</t>
  </si>
  <si>
    <t>H11</t>
  </si>
  <si>
    <t>ACGACGAC</t>
  </si>
  <si>
    <t>NNNNACGACGACGGWACWGGWTGAACWGTWTAYCCYCC</t>
  </si>
  <si>
    <t>NNNNACGACGACTAIACYTCIGGRTGICCRAARAAYCA</t>
  </si>
  <si>
    <t>A12</t>
  </si>
  <si>
    <t>GACTACGA</t>
  </si>
  <si>
    <t>NNNGACTACGAGGWACWGGWTGAACWGTWTAYCCYCC</t>
  </si>
  <si>
    <t>NNNGACTACGATAIACYTCIGGRTGICCRAARAAYCA</t>
  </si>
  <si>
    <t>B12</t>
  </si>
  <si>
    <t>AGTCATCG</t>
  </si>
  <si>
    <t>NNAGTCATCGGGWACWGGWTGAACWGTWTAYCCYCC</t>
  </si>
  <si>
    <t>NNAGTCATCGTAIACYTCIGGRTGICCRAARAAYCA</t>
  </si>
  <si>
    <t>C12</t>
  </si>
  <si>
    <t>TACAGTAC</t>
  </si>
  <si>
    <t>NNNNTACAGTACGGWACWGGWTGAACWGTWTAYCCYCC</t>
  </si>
  <si>
    <t>NNNNTACAGTACTAIACYTCIGGRTGICCRAARAAYCA</t>
  </si>
  <si>
    <t>D12</t>
  </si>
  <si>
    <t xml:space="preserve"> ACGACTGA</t>
  </si>
  <si>
    <t>NNN ACGACTGAGGWACWGGWTGAACWGTWTAYCCYCC</t>
  </si>
  <si>
    <t>NNN ACGACTGATAIACYTCIGGRTGICCRAARAAYCA</t>
  </si>
  <si>
    <t>E12</t>
  </si>
  <si>
    <t>AGTCGATA</t>
  </si>
  <si>
    <t>NNAGTCGATAGGWACWGGWTGAACWGTWTAYCCYCC</t>
  </si>
  <si>
    <t>NNAGTCGATATAIACYTCIGGRTGICCRAARAAYCA</t>
  </si>
  <si>
    <t>F12</t>
  </si>
  <si>
    <t>TGTGAGAG</t>
  </si>
  <si>
    <t>NNNNTGTGAGAGGGWACWGGWTGAACWGTWTAYCCYCC</t>
  </si>
  <si>
    <t>NNNNTGTGAGAGTAIACYTCIGGRTGICCRAARAAYCA</t>
  </si>
  <si>
    <t>G12</t>
  </si>
  <si>
    <t>GCTACACT</t>
  </si>
  <si>
    <t>NNNGCTACACTGGWACWGGWTGAACWGTWTAYCCYCC</t>
  </si>
  <si>
    <t>NNNGCTACACTTAIACYTCIGGRTGICCRAARAAYCA</t>
  </si>
  <si>
    <t>H12</t>
  </si>
  <si>
    <t>ACGAGCAT</t>
  </si>
  <si>
    <t>NNACGAGCATGGWACWGGWTGAACWGTWTAYCCYCC</t>
  </si>
  <si>
    <t>NNACGAGCATTAIACYTCIGGRTGICCRAARAAYCA</t>
  </si>
  <si>
    <t>Index</t>
  </si>
  <si>
    <t xml:space="preserve">P5 Index </t>
  </si>
  <si>
    <t xml:space="preserve">P5 Index Reverse Complement </t>
  </si>
  <si>
    <t xml:space="preserve">P7 Index </t>
  </si>
  <si>
    <t xml:space="preserve">UDI 1 </t>
  </si>
  <si>
    <t xml:space="preserve">AATAACGT </t>
  </si>
  <si>
    <t xml:space="preserve">ACGTTATT </t>
  </si>
  <si>
    <t xml:space="preserve">AATCGTTA </t>
  </si>
  <si>
    <t xml:space="preserve">UDI 2 </t>
  </si>
  <si>
    <t xml:space="preserve">TTCTTGAA </t>
  </si>
  <si>
    <t xml:space="preserve">TTCAAGAA </t>
  </si>
  <si>
    <t xml:space="preserve">GTCTACAT </t>
  </si>
  <si>
    <t xml:space="preserve">UDI 3 </t>
  </si>
  <si>
    <t xml:space="preserve">GGCAGATC </t>
  </si>
  <si>
    <t xml:space="preserve">GATCTGCC </t>
  </si>
  <si>
    <t xml:space="preserve">CGCTGCTC </t>
  </si>
  <si>
    <t xml:space="preserve">UDI 4 </t>
  </si>
  <si>
    <t xml:space="preserve">CTATGTTA </t>
  </si>
  <si>
    <t xml:space="preserve">TAACATAG </t>
  </si>
  <si>
    <t xml:space="preserve">GATCAACA </t>
  </si>
  <si>
    <t xml:space="preserve">UDI 5 </t>
  </si>
  <si>
    <t xml:space="preserve">GTTGACGC </t>
  </si>
  <si>
    <t xml:space="preserve">GCGTCAAC </t>
  </si>
  <si>
    <t xml:space="preserve">CGAAGGAC </t>
  </si>
  <si>
    <t xml:space="preserve">UDI 6 </t>
  </si>
  <si>
    <t xml:space="preserve">ATCTACGA </t>
  </si>
  <si>
    <t xml:space="preserve">TCGTAGAT </t>
  </si>
  <si>
    <t xml:space="preserve">GATGCCGG </t>
  </si>
  <si>
    <t xml:space="preserve">UDI 7 </t>
  </si>
  <si>
    <t xml:space="preserve">CTCGACAG </t>
  </si>
  <si>
    <t xml:space="preserve">CTGTCGAG </t>
  </si>
  <si>
    <t xml:space="preserve">CTACGAAG </t>
  </si>
  <si>
    <t xml:space="preserve">UDI 8 </t>
  </si>
  <si>
    <t xml:space="preserve">GAGGCTGC </t>
  </si>
  <si>
    <t xml:space="preserve">GCAGCCTC </t>
  </si>
  <si>
    <t xml:space="preserve">GATGCGTC </t>
  </si>
  <si>
    <t xml:space="preserve">UDI 9 </t>
  </si>
  <si>
    <t xml:space="preserve">CCTCGTAG </t>
  </si>
  <si>
    <t xml:space="preserve">CTACGAGG </t>
  </si>
  <si>
    <t xml:space="preserve">CTACGGCA </t>
  </si>
  <si>
    <t xml:space="preserve">UDI 10 </t>
  </si>
  <si>
    <t xml:space="preserve">CATAGGCA </t>
  </si>
  <si>
    <t xml:space="preserve">TGCCTATG </t>
  </si>
  <si>
    <t xml:space="preserve">GATTCCTT </t>
  </si>
  <si>
    <t xml:space="preserve">UDI 11 </t>
  </si>
  <si>
    <t xml:space="preserve">AGATGAAC </t>
  </si>
  <si>
    <t xml:space="preserve">GTTCATCT </t>
  </si>
  <si>
    <t xml:space="preserve">CTACTCGA </t>
  </si>
  <si>
    <t xml:space="preserve">UDI 12 </t>
  </si>
  <si>
    <t xml:space="preserve">CCGAGTAT </t>
  </si>
  <si>
    <t xml:space="preserve">ATACTCGG </t>
  </si>
  <si>
    <t xml:space="preserve">GATTCGAG </t>
  </si>
  <si>
    <t xml:space="preserve">UDI 13 </t>
  </si>
  <si>
    <t xml:space="preserve">AATATTGA </t>
  </si>
  <si>
    <t xml:space="preserve">TCAATATT </t>
  </si>
  <si>
    <t xml:space="preserve">AATCGGCG </t>
  </si>
  <si>
    <t xml:space="preserve">UDI 14 </t>
  </si>
  <si>
    <t xml:space="preserve">GTATACCG </t>
  </si>
  <si>
    <t xml:space="preserve">CGGTATAC </t>
  </si>
  <si>
    <t xml:space="preserve">TTCGCCGA </t>
  </si>
  <si>
    <t xml:space="preserve">UDI 15 </t>
  </si>
  <si>
    <t xml:space="preserve">GATCCAAC </t>
  </si>
  <si>
    <t xml:space="preserve">GTTGGATC </t>
  </si>
  <si>
    <t xml:space="preserve">CTGGCCTC </t>
  </si>
  <si>
    <t xml:space="preserve">UDI 16 </t>
  </si>
  <si>
    <t xml:space="preserve">AGATACGC </t>
  </si>
  <si>
    <t xml:space="preserve">GCGTATCT </t>
  </si>
  <si>
    <t xml:space="preserve">GAACTTAT </t>
  </si>
  <si>
    <t xml:space="preserve">UDI 17 </t>
  </si>
  <si>
    <t xml:space="preserve">GGTATCTT </t>
  </si>
  <si>
    <t xml:space="preserve">AAGATACC </t>
  </si>
  <si>
    <t xml:space="preserve">CGTATTGG </t>
  </si>
  <si>
    <t xml:space="preserve">UDI 18 </t>
  </si>
  <si>
    <t xml:space="preserve">CCTCTGGC </t>
  </si>
  <si>
    <t xml:space="preserve">GCCAGAGG </t>
  </si>
  <si>
    <t xml:space="preserve">GAAGCACA </t>
  </si>
  <si>
    <t xml:space="preserve">UDI 19 </t>
  </si>
  <si>
    <t xml:space="preserve">CCATTGTG </t>
  </si>
  <si>
    <t xml:space="preserve">CACAATGG </t>
  </si>
  <si>
    <t xml:space="preserve">CTTAATAC </t>
  </si>
  <si>
    <t xml:space="preserve">UDI 20 </t>
  </si>
  <si>
    <t xml:space="preserve">ACTACGGT </t>
  </si>
  <si>
    <t xml:space="preserve">ACCGTAGT </t>
  </si>
  <si>
    <t xml:space="preserve">GAAGTCTT </t>
  </si>
  <si>
    <t xml:space="preserve">UDI 21 </t>
  </si>
  <si>
    <t xml:space="preserve">AAGTGCTA </t>
  </si>
  <si>
    <t xml:space="preserve">TAGCACTT </t>
  </si>
  <si>
    <t xml:space="preserve">GAAGAGGC </t>
  </si>
  <si>
    <t xml:space="preserve">UDI 22 </t>
  </si>
  <si>
    <t xml:space="preserve">GCCGAACG </t>
  </si>
  <si>
    <t xml:space="preserve">CGTTCGGC </t>
  </si>
  <si>
    <t xml:space="preserve">CGGATAAC </t>
  </si>
  <si>
    <t xml:space="preserve">UDI 23 </t>
  </si>
  <si>
    <t xml:space="preserve">TGTCCACG </t>
  </si>
  <si>
    <t xml:space="preserve">CGTGGACA </t>
  </si>
  <si>
    <t xml:space="preserve">GAATCTGG </t>
  </si>
  <si>
    <t xml:space="preserve">UDI 24 </t>
  </si>
  <si>
    <t xml:space="preserve">GACACACT </t>
  </si>
  <si>
    <t xml:space="preserve">AGTGTGTC </t>
  </si>
  <si>
    <t xml:space="preserve">CTGATTGA </t>
  </si>
  <si>
    <t xml:space="preserve">UDI 25 </t>
  </si>
  <si>
    <t xml:space="preserve">AATATGCT </t>
  </si>
  <si>
    <t xml:space="preserve">AGCATATT </t>
  </si>
  <si>
    <t xml:space="preserve">AATCCGTT </t>
  </si>
  <si>
    <t xml:space="preserve">UDI 26 </t>
  </si>
  <si>
    <t xml:space="preserve">TTCTCATA </t>
  </si>
  <si>
    <t xml:space="preserve">TATGAGAA </t>
  </si>
  <si>
    <t xml:space="preserve">TGCGTACA </t>
  </si>
  <si>
    <t xml:space="preserve">UDI 27 </t>
  </si>
  <si>
    <t xml:space="preserve">TCTGTGAT </t>
  </si>
  <si>
    <t xml:space="preserve">ATCACAGA </t>
  </si>
  <si>
    <t xml:space="preserve">GAATCAAT </t>
  </si>
  <si>
    <t xml:space="preserve">UDI 28 </t>
  </si>
  <si>
    <t xml:space="preserve">CCGAACTT </t>
  </si>
  <si>
    <t xml:space="preserve">AAGTTCGG </t>
  </si>
  <si>
    <t xml:space="preserve">TGAGTCAG </t>
  </si>
  <si>
    <t xml:space="preserve">UDI 29 </t>
  </si>
  <si>
    <t xml:space="preserve">GTCTAACA </t>
  </si>
  <si>
    <t xml:space="preserve">TGTTAGAC </t>
  </si>
  <si>
    <t xml:space="preserve">GAATGCTC </t>
  </si>
  <si>
    <t xml:space="preserve">UDI 30 </t>
  </si>
  <si>
    <t xml:space="preserve">GACGCCAT </t>
  </si>
  <si>
    <t xml:space="preserve">ATGGCGTC </t>
  </si>
  <si>
    <t xml:space="preserve">GAATATCC </t>
  </si>
  <si>
    <t xml:space="preserve">UDI 31 </t>
  </si>
  <si>
    <t xml:space="preserve">GCCAATGT </t>
  </si>
  <si>
    <t xml:space="preserve">ACATTGGC </t>
  </si>
  <si>
    <t xml:space="preserve">CTTATGAA </t>
  </si>
  <si>
    <t xml:space="preserve">UDI 32 </t>
  </si>
  <si>
    <t xml:space="preserve">CCAACGTC </t>
  </si>
  <si>
    <t xml:space="preserve">GACGTTGG </t>
  </si>
  <si>
    <t xml:space="preserve">TCGGCACC </t>
  </si>
  <si>
    <t xml:space="preserve">UDI 33 </t>
  </si>
  <si>
    <t xml:space="preserve">GTAGATAA </t>
  </si>
  <si>
    <t xml:space="preserve">TTATCTAC </t>
  </si>
  <si>
    <t xml:space="preserve">AAGAAGCG </t>
  </si>
  <si>
    <t xml:space="preserve">UDI 34 </t>
  </si>
  <si>
    <t xml:space="preserve">CTTACGGC </t>
  </si>
  <si>
    <t xml:space="preserve">GCCGTAAG </t>
  </si>
  <si>
    <t xml:space="preserve">CTCACGAT </t>
  </si>
  <si>
    <t xml:space="preserve">UDI 35 </t>
  </si>
  <si>
    <t xml:space="preserve">CCAAGTGC </t>
  </si>
  <si>
    <t xml:space="preserve">GCACTTGG </t>
  </si>
  <si>
    <t xml:space="preserve">TCGGTCGA </t>
  </si>
  <si>
    <t xml:space="preserve">UDI 36 </t>
  </si>
  <si>
    <t xml:space="preserve">CTAACTCA </t>
  </si>
  <si>
    <t xml:space="preserve">TGAGTTAG </t>
  </si>
  <si>
    <t xml:space="preserve">TCGGTAAG </t>
  </si>
  <si>
    <t xml:space="preserve">UDI 37 </t>
  </si>
  <si>
    <t xml:space="preserve">AATATCTG </t>
  </si>
  <si>
    <t xml:space="preserve">CAGATATT </t>
  </si>
  <si>
    <t xml:space="preserve">AAGATACA </t>
  </si>
  <si>
    <t xml:space="preserve">UDI 38 </t>
  </si>
  <si>
    <t xml:space="preserve">TTATATCA </t>
  </si>
  <si>
    <t xml:space="preserve">TGATATAA </t>
  </si>
  <si>
    <t xml:space="preserve">GTCGCTGT </t>
  </si>
  <si>
    <t xml:space="preserve">UDI 39 </t>
  </si>
  <si>
    <t xml:space="preserve">CTGCGGAT </t>
  </si>
  <si>
    <t xml:space="preserve">ATCCGCAG </t>
  </si>
  <si>
    <t xml:space="preserve">TCGGATGT </t>
  </si>
  <si>
    <t xml:space="preserve">UDI 40 </t>
  </si>
  <si>
    <t xml:space="preserve">GCGGCTTG </t>
  </si>
  <si>
    <t xml:space="preserve">CAAGCCGC </t>
  </si>
  <si>
    <t xml:space="preserve">CGAGCCGG </t>
  </si>
  <si>
    <t xml:space="preserve">UDI 41 </t>
  </si>
  <si>
    <t xml:space="preserve">GAGTTGAT </t>
  </si>
  <si>
    <t xml:space="preserve">ATCAACTC </t>
  </si>
  <si>
    <t xml:space="preserve">CGATTATC </t>
  </si>
  <si>
    <t xml:space="preserve">UDI 42 </t>
  </si>
  <si>
    <t xml:space="preserve">GCACTGAG </t>
  </si>
  <si>
    <t xml:space="preserve">CTCAGTGC </t>
  </si>
  <si>
    <t xml:space="preserve">TCGAAGCT </t>
  </si>
  <si>
    <t xml:space="preserve">UDI 43 </t>
  </si>
  <si>
    <t xml:space="preserve">GACCACCT </t>
  </si>
  <si>
    <t xml:space="preserve">AGGTGGTC </t>
  </si>
  <si>
    <t xml:space="preserve">CTATCATT </t>
  </si>
  <si>
    <t xml:space="preserve">UDI 44 </t>
  </si>
  <si>
    <t xml:space="preserve">TGGCTAGG </t>
  </si>
  <si>
    <t xml:space="preserve">CCTAGCCA </t>
  </si>
  <si>
    <t xml:space="preserve">CGCGCCAA </t>
  </si>
  <si>
    <t xml:space="preserve">UDI 45 </t>
  </si>
  <si>
    <t xml:space="preserve">CCTACCGG </t>
  </si>
  <si>
    <t xml:space="preserve">CCGGTAGG </t>
  </si>
  <si>
    <t xml:space="preserve">CGAACGGA </t>
  </si>
  <si>
    <t xml:space="preserve">UDI 46 </t>
  </si>
  <si>
    <t xml:space="preserve">GGAGGATG </t>
  </si>
  <si>
    <t xml:space="preserve">CATCCTCC </t>
  </si>
  <si>
    <t xml:space="preserve">CTACTGAC </t>
  </si>
  <si>
    <t xml:space="preserve">UDI 47 </t>
  </si>
  <si>
    <t xml:space="preserve">CGCTGAAT </t>
  </si>
  <si>
    <t xml:space="preserve">ATTCAGCG </t>
  </si>
  <si>
    <t xml:space="preserve">TCTTAAGT </t>
  </si>
  <si>
    <t xml:space="preserve">UDI 48 </t>
  </si>
  <si>
    <t xml:space="preserve">TGTGACGA </t>
  </si>
  <si>
    <t xml:space="preserve">TCGTCACA </t>
  </si>
  <si>
    <t xml:space="preserve">TTAGAGTC </t>
  </si>
  <si>
    <t xml:space="preserve">UDI 49 </t>
  </si>
  <si>
    <t xml:space="preserve">AATAGATT </t>
  </si>
  <si>
    <t xml:space="preserve">AATCTATT </t>
  </si>
  <si>
    <t xml:space="preserve">AAGACGAA </t>
  </si>
  <si>
    <t xml:space="preserve">UDI 50 </t>
  </si>
  <si>
    <t xml:space="preserve">TTAGCGCA </t>
  </si>
  <si>
    <t xml:space="preserve">TGCGCTAA </t>
  </si>
  <si>
    <t xml:space="preserve">TTATTATG </t>
  </si>
  <si>
    <t xml:space="preserve">UDI 51 </t>
  </si>
  <si>
    <t xml:space="preserve">GCGGCCGT </t>
  </si>
  <si>
    <t xml:space="preserve">ACGGCCGC </t>
  </si>
  <si>
    <t xml:space="preserve">CGCTATTA </t>
  </si>
  <si>
    <t xml:space="preserve">UDI 52 </t>
  </si>
  <si>
    <t xml:space="preserve">CAGTAACC </t>
  </si>
  <si>
    <t xml:space="preserve">GGTTACTG </t>
  </si>
  <si>
    <t xml:space="preserve">TCTATCAG </t>
  </si>
  <si>
    <t xml:space="preserve">UDI 53 </t>
  </si>
  <si>
    <t xml:space="preserve">GCCTAGTA </t>
  </si>
  <si>
    <t xml:space="preserve">TACTAGGC </t>
  </si>
  <si>
    <t xml:space="preserve">CGGTGGTA </t>
  </si>
  <si>
    <t xml:space="preserve">UDI 54 </t>
  </si>
  <si>
    <t xml:space="preserve">CACGGCGC </t>
  </si>
  <si>
    <t xml:space="preserve">GCGCCGTG </t>
  </si>
  <si>
    <t xml:space="preserve">TCACCAAT </t>
  </si>
  <si>
    <t xml:space="preserve">UDI 55 </t>
  </si>
  <si>
    <t xml:space="preserve">GGTGCAGA </t>
  </si>
  <si>
    <t xml:space="preserve">TCTGCACC </t>
  </si>
  <si>
    <t xml:space="preserve">CTGGAAGC </t>
  </si>
  <si>
    <t xml:space="preserve">UDI 56 </t>
  </si>
  <si>
    <t xml:space="preserve">TCGCTGAC </t>
  </si>
  <si>
    <t xml:space="preserve">GTCAGCGA </t>
  </si>
  <si>
    <t xml:space="preserve">CGTAAGAG </t>
  </si>
  <si>
    <t xml:space="preserve">UDI 57 </t>
  </si>
  <si>
    <t xml:space="preserve">CAGCCAGT </t>
  </si>
  <si>
    <t xml:space="preserve">ACTGGCTG </t>
  </si>
  <si>
    <t xml:space="preserve">AAGAGAGC </t>
  </si>
  <si>
    <t xml:space="preserve">UDI 58 </t>
  </si>
  <si>
    <t xml:space="preserve">CGTCAACC </t>
  </si>
  <si>
    <t xml:space="preserve">GGTTGACG </t>
  </si>
  <si>
    <t xml:space="preserve">TCAACGAG </t>
  </si>
  <si>
    <t xml:space="preserve">UDI 59 </t>
  </si>
  <si>
    <t xml:space="preserve">GCCGGCGA </t>
  </si>
  <si>
    <t xml:space="preserve">TCGCCGGC </t>
  </si>
  <si>
    <t xml:space="preserve">TGCGAGAC </t>
  </si>
  <si>
    <t xml:space="preserve">UDI 60 </t>
  </si>
  <si>
    <t xml:space="preserve">GCCTCCGG </t>
  </si>
  <si>
    <t xml:space="preserve">CCGGAGGC </t>
  </si>
  <si>
    <t xml:space="preserve">CCTGGTGT </t>
  </si>
  <si>
    <t xml:space="preserve">UDI 61 </t>
  </si>
  <si>
    <t xml:space="preserve">AATAGTCC </t>
  </si>
  <si>
    <t xml:space="preserve">GGACTATT </t>
  </si>
  <si>
    <t xml:space="preserve">AAGTAAGT </t>
  </si>
  <si>
    <t xml:space="preserve">UDI 62 </t>
  </si>
  <si>
    <t xml:space="preserve">TTAGACGT </t>
  </si>
  <si>
    <t xml:space="preserve">ACGTCTAA </t>
  </si>
  <si>
    <t xml:space="preserve">TGACTGAA </t>
  </si>
  <si>
    <t xml:space="preserve">UDI 63 </t>
  </si>
  <si>
    <t xml:space="preserve">GTGGACTA </t>
  </si>
  <si>
    <t xml:space="preserve">TAGTCCAC </t>
  </si>
  <si>
    <t xml:space="preserve">AAGACTGT </t>
  </si>
  <si>
    <t xml:space="preserve">UDI 64 </t>
  </si>
  <si>
    <t xml:space="preserve">CACGGACG </t>
  </si>
  <si>
    <t xml:space="preserve">CGTCCGTG </t>
  </si>
  <si>
    <t xml:space="preserve">CAATGATG </t>
  </si>
  <si>
    <t xml:space="preserve">UDI 65 </t>
  </si>
  <si>
    <t xml:space="preserve">CACTAGAG </t>
  </si>
  <si>
    <t xml:space="preserve">CTCTAGTG </t>
  </si>
  <si>
    <t xml:space="preserve">CACAGTAA </t>
  </si>
  <si>
    <t xml:space="preserve">UDI 66 </t>
  </si>
  <si>
    <t xml:space="preserve">GCAGATGG </t>
  </si>
  <si>
    <t xml:space="preserve">CCATCTGC </t>
  </si>
  <si>
    <t xml:space="preserve">TGGTCATT </t>
  </si>
  <si>
    <t xml:space="preserve">UDI 67 </t>
  </si>
  <si>
    <t xml:space="preserve">CTCTCACG </t>
  </si>
  <si>
    <t xml:space="preserve">CGTGAGAG </t>
  </si>
  <si>
    <t xml:space="preserve">CAACCGTG </t>
  </si>
  <si>
    <t xml:space="preserve">UDI 68 </t>
  </si>
  <si>
    <t xml:space="preserve">GGAATCAC </t>
  </si>
  <si>
    <t xml:space="preserve">GTGATTCC </t>
  </si>
  <si>
    <t xml:space="preserve">TGGTGCAC </t>
  </si>
  <si>
    <t xml:space="preserve">UDI 69 </t>
  </si>
  <si>
    <t xml:space="preserve">CGTTGACG </t>
  </si>
  <si>
    <t xml:space="preserve">CGTCAACG </t>
  </si>
  <si>
    <t xml:space="preserve">CCACAATG </t>
  </si>
  <si>
    <t xml:space="preserve">UDI 70 </t>
  </si>
  <si>
    <t xml:space="preserve">CATCAGGT </t>
  </si>
  <si>
    <t xml:space="preserve">ACCTGATG </t>
  </si>
  <si>
    <t xml:space="preserve">TGTGTGCC </t>
  </si>
  <si>
    <t xml:space="preserve">UDI 71 </t>
  </si>
  <si>
    <t xml:space="preserve">CGTTGTAA </t>
  </si>
  <si>
    <t xml:space="preserve">TTACAACG </t>
  </si>
  <si>
    <t xml:space="preserve">CACCACGG </t>
  </si>
  <si>
    <t xml:space="preserve">UDI 72 </t>
  </si>
  <si>
    <t xml:space="preserve">GGCACGGT </t>
  </si>
  <si>
    <t xml:space="preserve">ACCGTGCC </t>
  </si>
  <si>
    <t xml:space="preserve">TGTGTTAA </t>
  </si>
  <si>
    <t xml:space="preserve">UDI 73 </t>
  </si>
  <si>
    <t xml:space="preserve">AATAGCAA </t>
  </si>
  <si>
    <t xml:space="preserve">TTGCTATT </t>
  </si>
  <si>
    <t xml:space="preserve">AAGTTATC </t>
  </si>
  <si>
    <t xml:space="preserve">UDI 74 </t>
  </si>
  <si>
    <t xml:space="preserve">TGATCGGT </t>
  </si>
  <si>
    <t xml:space="preserve">ACCGATCA </t>
  </si>
  <si>
    <t xml:space="preserve">GTACAGCT </t>
  </si>
  <si>
    <t xml:space="preserve">UDI 75 </t>
  </si>
  <si>
    <t xml:space="preserve">AGTAGTAT </t>
  </si>
  <si>
    <t xml:space="preserve">ATACTACT </t>
  </si>
  <si>
    <t xml:space="preserve">CAACTGCT </t>
  </si>
  <si>
    <t xml:space="preserve">UDI 76 </t>
  </si>
  <si>
    <t xml:space="preserve">GTTAGAGG </t>
  </si>
  <si>
    <t xml:space="preserve">CCTCTAAC </t>
  </si>
  <si>
    <t xml:space="preserve">CATGATGA </t>
  </si>
  <si>
    <t xml:space="preserve">UDI 77 </t>
  </si>
  <si>
    <t xml:space="preserve">CCTTACAG </t>
  </si>
  <si>
    <t xml:space="preserve">CTGTAAGG </t>
  </si>
  <si>
    <t xml:space="preserve">TGACTACT </t>
  </si>
  <si>
    <t xml:space="preserve">UDI 78 </t>
  </si>
  <si>
    <t xml:space="preserve">GTACATTG </t>
  </si>
  <si>
    <t xml:space="preserve">CAATGTAC </t>
  </si>
  <si>
    <t xml:space="preserve">CAGAAGAT </t>
  </si>
  <si>
    <t xml:space="preserve">UDI 79 </t>
  </si>
  <si>
    <t xml:space="preserve">GGAGACCA </t>
  </si>
  <si>
    <t xml:space="preserve">TGGTCTCC </t>
  </si>
  <si>
    <t xml:space="preserve">TGAGGCGC </t>
  </si>
  <si>
    <t xml:space="preserve">UDI 80 </t>
  </si>
  <si>
    <t xml:space="preserve">CGAACACC </t>
  </si>
  <si>
    <t xml:space="preserve">GGTGTTCG </t>
  </si>
  <si>
    <t xml:space="preserve">CAGGTTCC </t>
  </si>
  <si>
    <t xml:space="preserve">UDI 81 </t>
  </si>
  <si>
    <t xml:space="preserve">GAGAACAA </t>
  </si>
  <si>
    <t xml:space="preserve">TTGTTCTC </t>
  </si>
  <si>
    <t xml:space="preserve">TGAACAGG </t>
  </si>
  <si>
    <t xml:space="preserve">UDI 82 </t>
  </si>
  <si>
    <t xml:space="preserve">TGTGAATC </t>
  </si>
  <si>
    <t xml:space="preserve">GATTCACA </t>
  </si>
  <si>
    <t xml:space="preserve">CAGTGTGG </t>
  </si>
  <si>
    <t xml:space="preserve">UDI 83 </t>
  </si>
  <si>
    <t xml:space="preserve">GGTTAAGG </t>
  </si>
  <si>
    <t xml:space="preserve">CCTTAACC </t>
  </si>
  <si>
    <t xml:space="preserve">TTCCACCA </t>
  </si>
  <si>
    <t xml:space="preserve">UDI 84 </t>
  </si>
  <si>
    <t xml:space="preserve">AGACCGCA </t>
  </si>
  <si>
    <t xml:space="preserve">TGCGGTCT </t>
  </si>
  <si>
    <t xml:space="preserve">CCGCTGTT </t>
  </si>
  <si>
    <t xml:space="preserve">UDI 85 </t>
  </si>
  <si>
    <t xml:space="preserve">AATACAGG </t>
  </si>
  <si>
    <t xml:space="preserve">CCTGTATT </t>
  </si>
  <si>
    <t xml:space="preserve">AAGTTGGA </t>
  </si>
  <si>
    <t xml:space="preserve">UDI 86 </t>
  </si>
  <si>
    <t xml:space="preserve">TGATGGCC </t>
  </si>
  <si>
    <t xml:space="preserve">GGCCATCA </t>
  </si>
  <si>
    <t xml:space="preserve">GGACAACG </t>
  </si>
  <si>
    <t xml:space="preserve">UDI 87 </t>
  </si>
  <si>
    <t xml:space="preserve">TGTCACCT </t>
  </si>
  <si>
    <t xml:space="preserve">AGGTGACA </t>
  </si>
  <si>
    <t xml:space="preserve">TTCGAACC </t>
  </si>
  <si>
    <t xml:space="preserve">UDI 88 </t>
  </si>
  <si>
    <t xml:space="preserve">GCTTCGGC </t>
  </si>
  <si>
    <t xml:space="preserve">GCCGAAGC </t>
  </si>
  <si>
    <t xml:space="preserve">CAGACCAC </t>
  </si>
  <si>
    <t xml:space="preserve">UDI 89 </t>
  </si>
  <si>
    <t xml:space="preserve">CCAGTGGT </t>
  </si>
  <si>
    <t xml:space="preserve">ACCACTGG </t>
  </si>
  <si>
    <t xml:space="preserve">TTCTGGTG </t>
  </si>
  <si>
    <t xml:space="preserve">UDI 90 </t>
  </si>
  <si>
    <t xml:space="preserve">GCACACGC </t>
  </si>
  <si>
    <t xml:space="preserve">GCGTGTGC </t>
  </si>
  <si>
    <t xml:space="preserve">CAATCGAA </t>
  </si>
  <si>
    <t xml:space="preserve">UDI 91 </t>
  </si>
  <si>
    <t xml:space="preserve">GTCACGTC </t>
  </si>
  <si>
    <t xml:space="preserve">GACGTGAC </t>
  </si>
  <si>
    <t xml:space="preserve">AAGTACAG </t>
  </si>
  <si>
    <t xml:space="preserve">UDI 92 </t>
  </si>
  <si>
    <t xml:space="preserve">GCAGCTCC </t>
  </si>
  <si>
    <t xml:space="preserve">GGAGCTGC </t>
  </si>
  <si>
    <t xml:space="preserve">CCGTGCCA </t>
  </si>
  <si>
    <t xml:space="preserve">UDI 93 </t>
  </si>
  <si>
    <t xml:space="preserve">CATGCAGC </t>
  </si>
  <si>
    <t xml:space="preserve">GCTGCATG </t>
  </si>
  <si>
    <t xml:space="preserve">CATTGCAC </t>
  </si>
  <si>
    <t xml:space="preserve">UDI 94 </t>
  </si>
  <si>
    <t xml:space="preserve">ACGATTGC </t>
  </si>
  <si>
    <t xml:space="preserve">GCAATCGT </t>
  </si>
  <si>
    <t xml:space="preserve">TTACCTGG </t>
  </si>
  <si>
    <t xml:space="preserve">UDI 95 </t>
  </si>
  <si>
    <t xml:space="preserve">GACATTCG </t>
  </si>
  <si>
    <t xml:space="preserve">CGAATGTC </t>
  </si>
  <si>
    <t xml:space="preserve">CTGCAACG </t>
  </si>
  <si>
    <t xml:space="preserve">UDI 96 </t>
  </si>
  <si>
    <t xml:space="preserve">GCGAATAC </t>
  </si>
  <si>
    <t xml:space="preserve">GTATTCGC </t>
  </si>
  <si>
    <t xml:space="preserve">TACTGTTA </t>
  </si>
  <si>
    <t>RunDate</t>
  </si>
  <si>
    <t>RunID</t>
  </si>
  <si>
    <t>PCRplateID</t>
  </si>
  <si>
    <t>PCRWell</t>
  </si>
  <si>
    <t>SampleID</t>
  </si>
  <si>
    <t>LibraryID</t>
  </si>
  <si>
    <t>Project</t>
  </si>
  <si>
    <t>SampleType</t>
  </si>
  <si>
    <t>A2</t>
  </si>
  <si>
    <t>log1.1t</t>
  </si>
  <si>
    <t>log1.2t</t>
  </si>
  <si>
    <t>log1.3t</t>
  </si>
  <si>
    <t>log2.1t</t>
  </si>
  <si>
    <t>log2.2t</t>
  </si>
  <si>
    <t>log2.3t</t>
  </si>
  <si>
    <t>log3.1t</t>
  </si>
  <si>
    <t>log3.2t</t>
  </si>
  <si>
    <t>log3.3t</t>
  </si>
  <si>
    <t>eDNA</t>
  </si>
  <si>
    <t>Dilutions</t>
  </si>
  <si>
    <t>library</t>
  </si>
  <si>
    <t>Qubit_ng_µl</t>
  </si>
  <si>
    <t>proport TapeSTation</t>
  </si>
  <si>
    <t>[Target]_ng_µl</t>
  </si>
  <si>
    <t>Size (bp)</t>
  </si>
  <si>
    <t>[nM]i</t>
  </si>
  <si>
    <t>H2O to add</t>
  </si>
  <si>
    <t>[nM]f</t>
  </si>
  <si>
    <t>Barcode</t>
  </si>
  <si>
    <t xml:space="preserve">Illumina </t>
  </si>
  <si>
    <t>https://support.illumina.com/help/nanomolar-conversion/nanomolar-conversion.htm</t>
  </si>
  <si>
    <t>final</t>
  </si>
  <si>
    <t>Kit Next Seq</t>
  </si>
  <si>
    <t xml:space="preserve">If a library has fewer samples take the proportional volume. i.e. if 48 vs 96 samples, take 5 µl of </t>
  </si>
  <si>
    <t>the  20 nM library instead of 10 µl.</t>
  </si>
  <si>
    <r>
      <t>NEXTFLEX</t>
    </r>
    <r>
      <rPr>
        <b/>
        <sz val="12"/>
        <color theme="1"/>
        <rFont val="Montserrat"/>
      </rPr>
      <t xml:space="preserve"> Unique Dual Index Barcodes (Set A) </t>
    </r>
  </si>
  <si>
    <t>For Illumina® Platforms  Catalog #NOVA-514150</t>
  </si>
  <si>
    <t>Unidad Genómica de la Faculta de Biología de la UCM (planta sótano)</t>
  </si>
  <si>
    <t xml:space="preserve">PCR Primer 1 </t>
  </si>
  <si>
    <t xml:space="preserve">AATGATACGGCGACCACCGAGATCTACAC </t>
  </si>
  <si>
    <t>Jesús Cantalejo</t>
  </si>
  <si>
    <t>mailto:cantalej@bio.ucm.es</t>
  </si>
  <si>
    <t xml:space="preserve">PCR Primer 2 </t>
  </si>
  <si>
    <t xml:space="preserve">CAAGCAGAAGACGGCATACGAGAT </t>
  </si>
  <si>
    <t>Pedro Botías</t>
  </si>
  <si>
    <t>mailto:pbotias@bio.ucm.es</t>
  </si>
  <si>
    <t xml:space="preserve">NEXTflex® Unique Dual Index Barcode </t>
  </si>
  <si>
    <r>
      <t>AATGATACGGCGACCACCGAGATCTACACXXXXXXXX</t>
    </r>
    <r>
      <rPr>
        <sz val="3"/>
        <color theme="1"/>
        <rFont val="MinionPro"/>
      </rPr>
      <t>1</t>
    </r>
    <r>
      <rPr>
        <sz val="5"/>
        <color theme="1"/>
        <rFont val="MinionPro"/>
      </rPr>
      <t>ACACTCTTTCCCTACACGACGCTCTTCCGATCT GATCGGAAGAGCACACGTCTGAACTCCAGTCACXXXXXXXX</t>
    </r>
    <r>
      <rPr>
        <sz val="3"/>
        <color theme="1"/>
        <rFont val="MinionPro"/>
      </rPr>
      <t>2</t>
    </r>
    <r>
      <rPr>
        <sz val="5"/>
        <color theme="1"/>
        <rFont val="MinionPro"/>
      </rPr>
      <t xml:space="preserve">ATCTCGTATGCCGTCTTCTGCTTG </t>
    </r>
  </si>
  <si>
    <t>(34) 91 394 5036</t>
  </si>
  <si>
    <t>NextSeq kit requires loading 20 µl at 1 nM</t>
  </si>
  <si>
    <r>
      <t>1</t>
    </r>
    <r>
      <rPr>
        <sz val="9"/>
        <color theme="1"/>
        <rFont val="MinionPro"/>
      </rPr>
      <t>XXXXXXXX denotes the P5 index region of adapter. The index sequences contained in each adapter are listed below.</t>
    </r>
  </si>
  <si>
    <t>Send library pool at 20 nM</t>
  </si>
  <si>
    <r>
      <t>2</t>
    </r>
    <r>
      <rPr>
        <sz val="9"/>
        <color theme="1"/>
        <rFont val="MinionPro"/>
      </rPr>
      <t xml:space="preserve">XXXXXXXX denotes the P7 index region of the adapter. The index sequences contained in each adapter are listed below. </t>
    </r>
  </si>
  <si>
    <t xml:space="preserve">When entering index sequences for the Illumina® MiniSeq®, NextSeq®, HiSeq® 3000 or HiSeq® 4000 platforms, enter the P5 Index Reverse Complement. For all other Illumina® platforms, enter the P5 Index in the first column. </t>
  </si>
  <si>
    <t>Results</t>
  </si>
  <si>
    <t>Plate  eDNA5</t>
  </si>
  <si>
    <t>Plate sponge eDNA6</t>
  </si>
  <si>
    <r>
      <rPr>
        <i/>
        <sz val="11"/>
        <color rgb="FFFF0000"/>
        <rFont val="Calibri"/>
        <family val="2"/>
        <scheme val="minor"/>
      </rPr>
      <t>Suberites</t>
    </r>
    <r>
      <rPr>
        <sz val="11"/>
        <color rgb="FFFF0000"/>
        <rFont val="Calibri"/>
        <family val="2"/>
        <scheme val="minor"/>
      </rPr>
      <t xml:space="preserve"> sp.</t>
    </r>
  </si>
  <si>
    <t>comments</t>
  </si>
  <si>
    <t>missing sample</t>
  </si>
  <si>
    <t>seco1</t>
  </si>
  <si>
    <t>nro.borrado</t>
  </si>
  <si>
    <t>L2</t>
  </si>
  <si>
    <t>L5</t>
  </si>
  <si>
    <t>L6</t>
  </si>
  <si>
    <t>L7</t>
  </si>
  <si>
    <t>L9</t>
  </si>
  <si>
    <t>L10</t>
  </si>
  <si>
    <t>L11</t>
  </si>
  <si>
    <t>L12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</si>
  <si>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</si>
  <si>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</si>
  <si>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</si>
  <si>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</si>
  <si>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</si>
  <si>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</si>
  <si>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</si>
  <si>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</si>
  <si>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</si>
  <si>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L28</t>
  </si>
  <si>
    <t>L29</t>
  </si>
  <si>
    <t>L30</t>
  </si>
  <si>
    <t>L31</t>
  </si>
  <si>
    <t>L32</t>
  </si>
  <si>
    <t>Lseco1</t>
  </si>
  <si>
    <t>L33</t>
  </si>
  <si>
    <t>L34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</si>
  <si>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</si>
  <si>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</si>
  <si>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</si>
  <si>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</si>
  <si>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</si>
  <si>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</si>
  <si>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</si>
  <si>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</si>
  <si>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</si>
  <si>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</si>
  <si>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</si>
  <si>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L49</t>
  </si>
  <si>
    <t>Lnro.borrado</t>
  </si>
  <si>
    <t>L50</t>
  </si>
  <si>
    <t>L53</t>
  </si>
  <si>
    <t>L57</t>
  </si>
  <si>
    <t>L59</t>
  </si>
  <si>
    <t>L60</t>
  </si>
  <si>
    <t>L63</t>
  </si>
  <si>
    <t>L64</t>
  </si>
  <si>
    <t>L66</t>
  </si>
  <si>
    <t>L69</t>
  </si>
  <si>
    <t>L71</t>
  </si>
  <si>
    <t>L75</t>
  </si>
  <si>
    <t>L76</t>
  </si>
  <si>
    <t>L78</t>
  </si>
  <si>
    <t>L81</t>
  </si>
  <si>
    <t>L83</t>
  </si>
  <si>
    <t>L84</t>
  </si>
  <si>
    <t>L86</t>
  </si>
  <si>
    <t>L88</t>
  </si>
  <si>
    <t>Comments</t>
  </si>
  <si>
    <t>exists??</t>
  </si>
  <si>
    <t>TR53</t>
  </si>
  <si>
    <t>TR52</t>
  </si>
  <si>
    <t>DNC27B</t>
  </si>
  <si>
    <t>TR33B</t>
  </si>
  <si>
    <t>Muestras hisopos Ana Benítez / Amazonas</t>
  </si>
  <si>
    <t>BA-POUT-01</t>
  </si>
  <si>
    <t>BA-POUT-03</t>
  </si>
  <si>
    <t>XI-POUT-06</t>
  </si>
  <si>
    <t>BA-POUT-06</t>
  </si>
  <si>
    <t>V016</t>
  </si>
  <si>
    <t>V019</t>
  </si>
  <si>
    <t>V020</t>
  </si>
  <si>
    <t>V037</t>
  </si>
  <si>
    <t>V047</t>
  </si>
  <si>
    <t>V073</t>
  </si>
  <si>
    <t>V089</t>
  </si>
  <si>
    <t>V095</t>
  </si>
  <si>
    <t>MARTA BARLUENGA</t>
  </si>
  <si>
    <t>CL Aso León 20 m, 300 ml - 01/12/23</t>
  </si>
  <si>
    <t>CL Aso León 0 m, 300 ml - 01/12/23</t>
  </si>
  <si>
    <t>L Nicaragua 0 m, 100 ml - saturado</t>
  </si>
  <si>
    <t>L Nicaragua 10 m, 100 ml - saturado</t>
  </si>
  <si>
    <t>CL Xiloá Farallones 20 m- 30/11/23</t>
  </si>
  <si>
    <t>CL Xiloá Farallones 0 m- 30/11/23</t>
  </si>
  <si>
    <t>CL Apoyo 0 m, 300 ml - 07/12/23</t>
  </si>
  <si>
    <t>CL Apoyo 20 m, 300 ml - 07/12/23</t>
  </si>
  <si>
    <t>Name</t>
  </si>
  <si>
    <t>add x ul of DNA</t>
  </si>
  <si>
    <t>H2O to dilute to 20ng/ul -x ul of DNA</t>
  </si>
  <si>
    <t>total volume</t>
  </si>
  <si>
    <t>[DNA]final</t>
  </si>
  <si>
    <t>PCR1</t>
  </si>
  <si>
    <t>Library</t>
  </si>
  <si>
    <t>add ± 40 ng of DNA per rx for spongeDNA</t>
  </si>
  <si>
    <t>COI</t>
  </si>
  <si>
    <t>PCR2</t>
  </si>
  <si>
    <t>PCR3</t>
  </si>
  <si>
    <t>LM22-1a</t>
  </si>
  <si>
    <t>LM22-1b</t>
  </si>
  <si>
    <t>LM23-1</t>
  </si>
  <si>
    <t>LM23-2</t>
  </si>
  <si>
    <t>LM23-3</t>
  </si>
  <si>
    <t>LM23-4</t>
  </si>
  <si>
    <t>LM23-5</t>
  </si>
  <si>
    <t>LM23-6</t>
  </si>
  <si>
    <t>LM23-7</t>
  </si>
  <si>
    <t>LM23-10</t>
  </si>
  <si>
    <t>LM23-11</t>
  </si>
  <si>
    <t>LM23-14</t>
  </si>
  <si>
    <t>LM23-15</t>
  </si>
  <si>
    <t>LM23-18</t>
  </si>
  <si>
    <t>LM23-19</t>
  </si>
  <si>
    <t>LM23-22</t>
  </si>
  <si>
    <t>LM23-23</t>
  </si>
  <si>
    <t>LM23-25</t>
  </si>
  <si>
    <t>PCR4</t>
  </si>
  <si>
    <t>Normalization plate: 40 µl of DNA and H2O to add as per below (in µl)</t>
  </si>
  <si>
    <t>Blommersia wittei</t>
  </si>
  <si>
    <t>SA64-1FSA</t>
  </si>
  <si>
    <t>SA64-2FSA</t>
  </si>
  <si>
    <t>SA64-3FSA</t>
  </si>
  <si>
    <t>SA64-4FSA</t>
  </si>
  <si>
    <t>SA64-5FSA</t>
  </si>
  <si>
    <t>SA64-6FSA</t>
  </si>
  <si>
    <t>Block/PCR 6</t>
  </si>
  <si>
    <t xml:space="preserve">PCR program </t>
  </si>
  <si>
    <t>POCUPINE(Carlota)</t>
  </si>
  <si>
    <t>P22-104</t>
  </si>
  <si>
    <t>P22-209</t>
  </si>
  <si>
    <t>P22-108</t>
  </si>
  <si>
    <t>P22-106</t>
  </si>
  <si>
    <t>P22-170</t>
  </si>
  <si>
    <t>P22-109</t>
  </si>
  <si>
    <t>P22-110</t>
  </si>
  <si>
    <t>P22-107</t>
  </si>
  <si>
    <t>ANDREA CORRAL</t>
  </si>
  <si>
    <t>P21-137</t>
  </si>
  <si>
    <t>P21-141A</t>
  </si>
  <si>
    <t>P21-078N</t>
  </si>
  <si>
    <t>P21-098B</t>
  </si>
  <si>
    <t>P21-098F</t>
  </si>
  <si>
    <t>Meter en la placa</t>
  </si>
  <si>
    <t>M15</t>
  </si>
  <si>
    <t>M59</t>
  </si>
  <si>
    <t>M70</t>
  </si>
  <si>
    <t>M74</t>
  </si>
  <si>
    <t>M109</t>
  </si>
  <si>
    <t>M013</t>
  </si>
  <si>
    <t>M045</t>
  </si>
  <si>
    <t>M129</t>
  </si>
  <si>
    <t>M152</t>
  </si>
  <si>
    <t>M185</t>
  </si>
  <si>
    <t>M232</t>
  </si>
  <si>
    <t>M233</t>
  </si>
  <si>
    <t>M238</t>
  </si>
  <si>
    <t>M248</t>
  </si>
  <si>
    <t>M283</t>
  </si>
  <si>
    <t>M284</t>
  </si>
  <si>
    <t>M295</t>
  </si>
  <si>
    <t>M296</t>
  </si>
  <si>
    <t>M307</t>
  </si>
  <si>
    <t>M308</t>
  </si>
  <si>
    <t>M320</t>
  </si>
  <si>
    <t>M321</t>
  </si>
  <si>
    <t>M322</t>
  </si>
  <si>
    <t>M332</t>
  </si>
  <si>
    <t>M367</t>
  </si>
  <si>
    <t>DEM22_M10</t>
  </si>
  <si>
    <t>DEM22_M05</t>
  </si>
  <si>
    <t>DEM22_M06</t>
  </si>
  <si>
    <t>DEM22_M02</t>
  </si>
  <si>
    <t>DEM22_M03</t>
  </si>
  <si>
    <t>DEM22_M04</t>
  </si>
  <si>
    <t>DEM22_M12</t>
  </si>
  <si>
    <t>DEM22_M13</t>
  </si>
  <si>
    <t>DEM22_M01</t>
  </si>
  <si>
    <t>M52</t>
  </si>
  <si>
    <t>CIRCAROCK 0521</t>
  </si>
  <si>
    <t>CIRCAROCK 0522</t>
  </si>
  <si>
    <t>DEMERSALES_N22</t>
  </si>
  <si>
    <t>CIRCASED0823</t>
  </si>
  <si>
    <t>R03/04</t>
  </si>
  <si>
    <t>R10</t>
  </si>
  <si>
    <t>R11</t>
  </si>
  <si>
    <t>R16</t>
  </si>
  <si>
    <t>DR04</t>
  </si>
  <si>
    <t>DR07</t>
  </si>
  <si>
    <t>ROV04</t>
  </si>
  <si>
    <t>ROV06</t>
  </si>
  <si>
    <t>ROV09</t>
  </si>
  <si>
    <t>ROV13</t>
  </si>
  <si>
    <t>ROV14</t>
  </si>
  <si>
    <t>ROV15</t>
  </si>
  <si>
    <t>ROV18</t>
  </si>
  <si>
    <t>ROV19</t>
  </si>
  <si>
    <t>ROV20</t>
  </si>
  <si>
    <t>ROV22</t>
  </si>
  <si>
    <t>ROV23</t>
  </si>
  <si>
    <t>ROV29</t>
  </si>
  <si>
    <t>LANCE 83</t>
  </si>
  <si>
    <t>LANCE 86</t>
  </si>
  <si>
    <t>LANCE 93</t>
  </si>
  <si>
    <t>LANCE 103</t>
  </si>
  <si>
    <t>LANCE 100</t>
  </si>
  <si>
    <t>LANCE 24</t>
  </si>
  <si>
    <t>Phakellia robusta</t>
  </si>
  <si>
    <t>Phakellia hirondellei</t>
  </si>
  <si>
    <t>66-68</t>
  </si>
  <si>
    <t>56-65</t>
  </si>
  <si>
    <t>125-127</t>
  </si>
  <si>
    <t>Carlota</t>
  </si>
  <si>
    <t>Plate sponge eDNA7</t>
  </si>
  <si>
    <t>dilutions</t>
  </si>
  <si>
    <t xml:space="preserve">add 20 µl of DNA + this amount of water </t>
  </si>
  <si>
    <t>P21-138</t>
  </si>
  <si>
    <t>P21-139</t>
  </si>
  <si>
    <t>PCR6</t>
  </si>
  <si>
    <t>M53</t>
  </si>
  <si>
    <t>M54</t>
  </si>
  <si>
    <t>CTD_locality</t>
  </si>
  <si>
    <t>Lake Nicaragua</t>
  </si>
  <si>
    <t>Lake Asososca León</t>
  </si>
  <si>
    <t>Lake Apoyo</t>
  </si>
  <si>
    <t>Lake Xiloá</t>
  </si>
  <si>
    <t>Ma2s</t>
  </si>
  <si>
    <t>AL6</t>
  </si>
  <si>
    <t>suelo</t>
  </si>
  <si>
    <t>Xi</t>
  </si>
  <si>
    <t>Ni5</t>
  </si>
  <si>
    <t>Masaya</t>
  </si>
  <si>
    <t>IEO Moncho</t>
  </si>
  <si>
    <t>S2a_200_500</t>
  </si>
  <si>
    <t>S2b_200_500</t>
  </si>
  <si>
    <t>G4a_200_500</t>
  </si>
  <si>
    <t>G4b_200_500</t>
  </si>
  <si>
    <t>LaMoral</t>
  </si>
  <si>
    <t>LM24-2</t>
  </si>
  <si>
    <t>LM24-3</t>
  </si>
  <si>
    <t>LM24-4</t>
  </si>
  <si>
    <t>LM24-5</t>
  </si>
  <si>
    <t>PCR7</t>
  </si>
  <si>
    <t>S2a</t>
  </si>
  <si>
    <t>S2b</t>
  </si>
  <si>
    <t>G4a</t>
  </si>
  <si>
    <t>G4b</t>
  </si>
  <si>
    <t>2F101A</t>
  </si>
  <si>
    <t>2F101B</t>
  </si>
  <si>
    <t>21F103A</t>
  </si>
  <si>
    <t>21F103B</t>
  </si>
  <si>
    <t>21F104A</t>
  </si>
  <si>
    <t>21F104B</t>
  </si>
  <si>
    <t>21F105A</t>
  </si>
  <si>
    <t>21F107B</t>
  </si>
  <si>
    <t>21F108A</t>
  </si>
  <si>
    <t>21F108B</t>
  </si>
  <si>
    <t>21F109A</t>
  </si>
  <si>
    <t>21F109B</t>
  </si>
  <si>
    <t>21F110A</t>
  </si>
  <si>
    <t>21F110B</t>
  </si>
  <si>
    <t>21F111A</t>
  </si>
  <si>
    <t>21F112A</t>
  </si>
  <si>
    <t>21F112B</t>
  </si>
  <si>
    <t>21F114A</t>
  </si>
  <si>
    <t>21F114B</t>
  </si>
  <si>
    <t>LM24-6</t>
  </si>
  <si>
    <t>LM24-7</t>
  </si>
  <si>
    <t>PCR4y7rep</t>
  </si>
  <si>
    <t>PCR8</t>
  </si>
  <si>
    <t>dilute samples 1:10</t>
  </si>
  <si>
    <t>Tailandia y Borines</t>
  </si>
  <si>
    <t>Los Morales</t>
  </si>
  <si>
    <t>10 µM</t>
  </si>
  <si>
    <t>blocker</t>
  </si>
  <si>
    <t>2 µM</t>
  </si>
  <si>
    <t>2&amp;04&amp;24</t>
  </si>
  <si>
    <t>Bogar_BKK_1</t>
  </si>
  <si>
    <t>Bogar_BKK_2</t>
  </si>
  <si>
    <t>Bogar_BKK_3</t>
  </si>
  <si>
    <t>Lampao_1</t>
  </si>
  <si>
    <t>NamPung_1</t>
  </si>
  <si>
    <t>Nongwai_1</t>
  </si>
  <si>
    <t>Nongwai_2</t>
  </si>
  <si>
    <t>LightTrap_1</t>
  </si>
  <si>
    <t>LightTrap_2</t>
  </si>
  <si>
    <t>KaoTao_1</t>
  </si>
  <si>
    <t>KaoTao_2</t>
  </si>
  <si>
    <t>KaoTao_3</t>
  </si>
  <si>
    <t>SamRoiYod_1</t>
  </si>
  <si>
    <t>SamRoiYod_2</t>
  </si>
  <si>
    <t>SamRoiYod_3</t>
  </si>
  <si>
    <t>SamRoiYod_4</t>
  </si>
  <si>
    <t>SamRoiYod_5</t>
  </si>
  <si>
    <t>BO24_1</t>
  </si>
  <si>
    <t>BO24_2</t>
  </si>
  <si>
    <t>BO24_3</t>
  </si>
  <si>
    <t>GW_41699</t>
  </si>
  <si>
    <t>Renata Manconi</t>
  </si>
  <si>
    <t>Ana Laca</t>
  </si>
  <si>
    <t>Richard Wagner</t>
  </si>
  <si>
    <t>Buffer lysis</t>
  </si>
  <si>
    <t>EtOH 100%</t>
  </si>
  <si>
    <t>Tailand</t>
  </si>
  <si>
    <t>Spain</t>
  </si>
  <si>
    <t>2 eppendorfs (replicates)</t>
  </si>
  <si>
    <t>4 eppendorfs (replicates)</t>
  </si>
  <si>
    <t>over rock</t>
  </si>
  <si>
    <t>over log</t>
  </si>
  <si>
    <t>Ramon Gallego</t>
  </si>
  <si>
    <t>to take to the pool (to make 5 µg with N samples in each)</t>
  </si>
  <si>
    <t>to take to the pool (to make 5 µg with N plates in each)</t>
  </si>
  <si>
    <t>PCR Ephydatia</t>
  </si>
  <si>
    <t>18S</t>
  </si>
  <si>
    <t>c. 1.8</t>
  </si>
  <si>
    <t>1´30''</t>
  </si>
  <si>
    <t>to take to the pool (to make 130 ng each)</t>
  </si>
  <si>
    <t>Final library with adapters @ 1.12 ng/µl</t>
  </si>
  <si>
    <t>Add 12 µl of library to the sequencing run</t>
  </si>
  <si>
    <t>Nanopore Native barcodes</t>
  </si>
  <si>
    <t>Note that the primers have the Illumina tail</t>
  </si>
  <si>
    <t>Used the NBK-114.96 (Nanopore)</t>
  </si>
  <si>
    <t>ng/ul</t>
  </si>
  <si>
    <t>Lib1x7clean</t>
  </si>
  <si>
    <t>Lib2x7clean</t>
  </si>
  <si>
    <t>Lib3x7clean</t>
  </si>
  <si>
    <t>Lib4x7clean</t>
  </si>
  <si>
    <t>Lib5x7clean</t>
  </si>
  <si>
    <t>Lib6x7clean</t>
  </si>
  <si>
    <t>Lib7x7clean</t>
  </si>
  <si>
    <t>Lib8x7clean</t>
  </si>
  <si>
    <t>BC07</t>
  </si>
  <si>
    <t>BC02</t>
  </si>
  <si>
    <t>BC09</t>
  </si>
  <si>
    <t>BC04</t>
  </si>
  <si>
    <t>BC05</t>
  </si>
  <si>
    <t>BC06</t>
  </si>
  <si>
    <t>BC23</t>
  </si>
  <si>
    <t>BC24</t>
  </si>
  <si>
    <t>to take to 20µl @ 40 nM</t>
  </si>
  <si>
    <t>Dilute all libraries to 40 nM and take 10 µl of each (or 10 nM and take 10 µl of each and combine them.</t>
  </si>
  <si>
    <t>BC01</t>
  </si>
  <si>
    <t>BC13</t>
  </si>
  <si>
    <t>BC25</t>
  </si>
  <si>
    <t>BC37</t>
  </si>
  <si>
    <t>BC49</t>
  </si>
  <si>
    <t>BC61</t>
  </si>
  <si>
    <t>BC73</t>
  </si>
  <si>
    <t>BC85</t>
  </si>
  <si>
    <t>BC14</t>
  </si>
  <si>
    <t>BC26</t>
  </si>
  <si>
    <t>BC38</t>
  </si>
  <si>
    <t>BC50</t>
  </si>
  <si>
    <t>BC62</t>
  </si>
  <si>
    <t>BC74</t>
  </si>
  <si>
    <t>BC86</t>
  </si>
  <si>
    <t>BC03</t>
  </si>
  <si>
    <t>BC15</t>
  </si>
  <si>
    <t>BC27</t>
  </si>
  <si>
    <t>BC39</t>
  </si>
  <si>
    <t>BC51</t>
  </si>
  <si>
    <t>BC63</t>
  </si>
  <si>
    <t>BC75</t>
  </si>
  <si>
    <t>BC87</t>
  </si>
  <si>
    <t>BC16</t>
  </si>
  <si>
    <t>BC28</t>
  </si>
  <si>
    <t>BC40</t>
  </si>
  <si>
    <t>BC52</t>
  </si>
  <si>
    <t>BC64</t>
  </si>
  <si>
    <t>BC76</t>
  </si>
  <si>
    <t>BC88</t>
  </si>
  <si>
    <t>BC17</t>
  </si>
  <si>
    <t>BC29</t>
  </si>
  <si>
    <t>BC41</t>
  </si>
  <si>
    <t>BC53</t>
  </si>
  <si>
    <t>BC65</t>
  </si>
  <si>
    <t>BC77</t>
  </si>
  <si>
    <t>BC89</t>
  </si>
  <si>
    <t>BC18</t>
  </si>
  <si>
    <t>BC30</t>
  </si>
  <si>
    <t>BC42</t>
  </si>
  <si>
    <t>BC54</t>
  </si>
  <si>
    <t>BC66</t>
  </si>
  <si>
    <t>BC78</t>
  </si>
  <si>
    <t>BC90</t>
  </si>
  <si>
    <t>BC19</t>
  </si>
  <si>
    <t>BC31</t>
  </si>
  <si>
    <t>BC43</t>
  </si>
  <si>
    <t>BC55</t>
  </si>
  <si>
    <t>BC67</t>
  </si>
  <si>
    <t>BC79</t>
  </si>
  <si>
    <t>BC91</t>
  </si>
  <si>
    <t>BC08</t>
  </si>
  <si>
    <t>BC20</t>
  </si>
  <si>
    <t>BC32</t>
  </si>
  <si>
    <t>BC44</t>
  </si>
  <si>
    <t>BC56</t>
  </si>
  <si>
    <t>BC68</t>
  </si>
  <si>
    <t>BC80</t>
  </si>
  <si>
    <t>BC92</t>
  </si>
  <si>
    <t>BC21</t>
  </si>
  <si>
    <t>BC33</t>
  </si>
  <si>
    <t>BC45</t>
  </si>
  <si>
    <t>BC57</t>
  </si>
  <si>
    <t>BC69</t>
  </si>
  <si>
    <t>BC81</t>
  </si>
  <si>
    <t>BC93</t>
  </si>
  <si>
    <t>BC10</t>
  </si>
  <si>
    <t>BC22</t>
  </si>
  <si>
    <t>BC34</t>
  </si>
  <si>
    <t>BC46</t>
  </si>
  <si>
    <t>BC58</t>
  </si>
  <si>
    <t>BC70</t>
  </si>
  <si>
    <t>BC82</t>
  </si>
  <si>
    <t>BC94</t>
  </si>
  <si>
    <t>BC11</t>
  </si>
  <si>
    <t>BC35</t>
  </si>
  <si>
    <t>BC47</t>
  </si>
  <si>
    <t>BC59</t>
  </si>
  <si>
    <t>BC71</t>
  </si>
  <si>
    <t>BC83</t>
  </si>
  <si>
    <t>BC95</t>
  </si>
  <si>
    <t>BC12</t>
  </si>
  <si>
    <t>BC36</t>
  </si>
  <si>
    <t>BC48</t>
  </si>
  <si>
    <t>BC60</t>
  </si>
  <si>
    <t>BC72</t>
  </si>
  <si>
    <t>BC84</t>
  </si>
  <si>
    <t>BC96</t>
  </si>
  <si>
    <t>Porcupine24</t>
  </si>
  <si>
    <t>07</t>
  </si>
  <si>
    <t>09</t>
  </si>
  <si>
    <t>23</t>
  </si>
  <si>
    <t>24</t>
  </si>
  <si>
    <t>Porcupine23</t>
  </si>
  <si>
    <t>02</t>
  </si>
  <si>
    <t>Amazonas</t>
  </si>
  <si>
    <t>Hisopos</t>
  </si>
  <si>
    <t xml:space="preserve">ctrl+ </t>
  </si>
  <si>
    <t>sponge</t>
  </si>
  <si>
    <t>04</t>
  </si>
  <si>
    <t>Nicaragua</t>
  </si>
  <si>
    <t>05</t>
  </si>
  <si>
    <t>Porcupine22</t>
  </si>
  <si>
    <t>Porcupine21</t>
  </si>
  <si>
    <t>CIRCAROCK</t>
  </si>
  <si>
    <t>06</t>
  </si>
  <si>
    <t>Demersales22</t>
  </si>
  <si>
    <t>plankton</t>
  </si>
  <si>
    <t>Tailandia</t>
  </si>
  <si>
    <t>LosMorales</t>
  </si>
  <si>
    <t>Asturias</t>
  </si>
  <si>
    <t>Africa</t>
  </si>
  <si>
    <t>FreshWaterSponge</t>
  </si>
  <si>
    <t>BlockedFreshWaterSponge</t>
  </si>
  <si>
    <t>UDI_Barcode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</si>
</sst>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]d/m/yy;@" x16r2:formatCode16="[$-en-ES,1]d/m/yy;@"/>
    <numFmt numFmtId="165" formatCode="0.0"/>
    <numFmt numFmtId="166" formatCode="0.000000"/>
  </numFmts>
  <fonts count="5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Helvetica Neue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Helvetica Neue"/>
      <family val="2"/>
    </font>
    <font>
      <b/>
      <sz val="12"/>
      <color theme="1"/>
      <name val="Helvetica Neue"/>
      <family val="2"/>
    </font>
    <font>
      <b/>
      <i/>
      <sz val="12"/>
      <color theme="1"/>
      <name val="Helvetica Neue"/>
      <family val="2"/>
    </font>
    <font>
      <sz val="12"/>
      <color rgb="FFFFFFFF"/>
      <name val="Arial"/>
      <family val="2"/>
    </font>
    <font>
      <sz val="12"/>
      <color rgb="FF000000"/>
      <name val="Calibri"/>
      <family val="2"/>
    </font>
    <font>
      <sz val="12"/>
      <color theme="1"/>
      <name val="Arial"/>
      <family val="2"/>
    </font>
    <font>
      <i/>
      <sz val="12"/>
      <color theme="1"/>
      <name val="Helvetica Neue"/>
      <family val="2"/>
    </font>
    <font>
      <b/>
      <sz val="12"/>
      <color rgb="FF000000"/>
      <name val="Helvetica Neue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12"/>
      <color rgb="FFA5A5A5"/>
      <name val="Arial"/>
      <family val="2"/>
    </font>
    <font>
      <sz val="12"/>
      <color rgb="FF999999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Helvetica Neue"/>
      <family val="2"/>
    </font>
    <font>
      <sz val="12"/>
      <color theme="1"/>
      <name val="MinionPro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FFFFFF"/>
      <name val="MinionPro"/>
    </font>
    <font>
      <b/>
      <sz val="12"/>
      <color theme="1"/>
      <name val="Montserrat"/>
    </font>
    <font>
      <sz val="8"/>
      <color theme="1"/>
      <name val="MinionPro"/>
    </font>
    <font>
      <sz val="5"/>
      <color theme="1"/>
      <name val="MinionPro"/>
    </font>
    <font>
      <sz val="3"/>
      <color theme="1"/>
      <name val="MinionPro"/>
    </font>
    <font>
      <sz val="9"/>
      <color theme="1"/>
      <name val="MinionPro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name val="Helvetica Neue"/>
      <family val="2"/>
    </font>
    <font>
      <b/>
      <sz val="12"/>
      <color rgb="FF000000"/>
      <name val="Helvetica Neue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CFF9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n">
        <color indexed="1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2" fillId="0" borderId="0"/>
    <xf numFmtId="0" fontId="6" fillId="0" borderId="0"/>
    <xf numFmtId="0" fontId="29" fillId="0" borderId="0" applyNumberFormat="0" applyFill="0" applyBorder="0" applyProtection="0"/>
    <xf numFmtId="0" fontId="6" fillId="0" borderId="0"/>
  </cellStyleXfs>
  <cellXfs count="341">
    <xf numFmtId="0" fontId="0" fillId="0" borderId="0" xfId="0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14" fontId="0" fillId="0" borderId="0" xfId="0" applyNumberFormat="1"/>
    <xf numFmtId="14" fontId="7" fillId="0" borderId="0" xfId="0" applyNumberFormat="1" applyFont="1" applyAlignment="1">
      <alignment horizontal="center"/>
    </xf>
    <xf numFmtId="1" fontId="0" fillId="0" borderId="0" xfId="0" applyNumberFormat="1"/>
    <xf numFmtId="0" fontId="12" fillId="0" borderId="0" xfId="1"/>
    <xf numFmtId="0" fontId="13" fillId="0" borderId="0" xfId="1" applyFont="1"/>
    <xf numFmtId="0" fontId="14" fillId="0" borderId="0" xfId="1" applyFont="1"/>
    <xf numFmtId="0" fontId="12" fillId="0" borderId="0" xfId="1" applyAlignment="1">
      <alignment horizontal="left"/>
    </xf>
    <xf numFmtId="0" fontId="15" fillId="0" borderId="0" xfId="1" applyFont="1"/>
    <xf numFmtId="0" fontId="17" fillId="0" borderId="0" xfId="1" applyFont="1" applyAlignment="1">
      <alignment horizontal="left"/>
    </xf>
    <xf numFmtId="0" fontId="15" fillId="0" borderId="0" xfId="1" applyFont="1" applyAlignment="1">
      <alignment horizontal="left"/>
    </xf>
    <xf numFmtId="0" fontId="18" fillId="2" borderId="0" xfId="1" applyFont="1" applyFill="1"/>
    <xf numFmtId="0" fontId="18" fillId="3" borderId="0" xfId="1" applyFont="1" applyFill="1"/>
    <xf numFmtId="0" fontId="16" fillId="0" borderId="0" xfId="1" applyFont="1"/>
    <xf numFmtId="0" fontId="13" fillId="0" borderId="1" xfId="1" applyFont="1" applyBorder="1" applyAlignment="1">
      <alignment horizontal="center"/>
    </xf>
    <xf numFmtId="0" fontId="13" fillId="0" borderId="1" xfId="1" applyFont="1" applyBorder="1"/>
    <xf numFmtId="0" fontId="13" fillId="0" borderId="1" xfId="1" applyFont="1" applyBorder="1" applyAlignment="1">
      <alignment horizontal="right"/>
    </xf>
    <xf numFmtId="0" fontId="20" fillId="0" borderId="2" xfId="1" applyFont="1" applyBorder="1" applyAlignment="1">
      <alignment horizontal="center" shrinkToFit="1"/>
    </xf>
    <xf numFmtId="0" fontId="20" fillId="0" borderId="3" xfId="1" applyFont="1" applyBorder="1" applyAlignment="1">
      <alignment horizontal="center" shrinkToFit="1"/>
    </xf>
    <xf numFmtId="0" fontId="20" fillId="0" borderId="4" xfId="1" applyFont="1" applyBorder="1" applyAlignment="1">
      <alignment horizontal="center" shrinkToFit="1"/>
    </xf>
    <xf numFmtId="0" fontId="13" fillId="2" borderId="0" xfId="1" applyFont="1" applyFill="1"/>
    <xf numFmtId="49" fontId="20" fillId="5" borderId="5" xfId="1" applyNumberFormat="1" applyFont="1" applyFill="1" applyBorder="1" applyAlignment="1">
      <alignment horizontal="center" shrinkToFit="1"/>
    </xf>
    <xf numFmtId="49" fontId="20" fillId="5" borderId="6" xfId="1" applyNumberFormat="1" applyFont="1" applyFill="1" applyBorder="1" applyAlignment="1">
      <alignment horizontal="center" shrinkToFit="1"/>
    </xf>
    <xf numFmtId="49" fontId="20" fillId="5" borderId="7" xfId="1" applyNumberFormat="1" applyFont="1" applyFill="1" applyBorder="1" applyAlignment="1">
      <alignment horizontal="center" shrinkToFit="1"/>
    </xf>
    <xf numFmtId="0" fontId="13" fillId="0" borderId="8" xfId="1" applyFont="1" applyBorder="1"/>
    <xf numFmtId="0" fontId="13" fillId="0" borderId="9" xfId="1" applyFont="1" applyBorder="1"/>
    <xf numFmtId="0" fontId="13" fillId="0" borderId="9" xfId="1" applyFont="1" applyBorder="1" applyAlignment="1">
      <alignment horizontal="right"/>
    </xf>
    <xf numFmtId="0" fontId="13" fillId="0" borderId="10" xfId="1" applyFont="1" applyBorder="1"/>
    <xf numFmtId="2" fontId="13" fillId="0" borderId="0" xfId="1" applyNumberFormat="1" applyFont="1"/>
    <xf numFmtId="0" fontId="14" fillId="0" borderId="0" xfId="1" applyFont="1" applyAlignment="1">
      <alignment horizontal="center"/>
    </xf>
    <xf numFmtId="0" fontId="13" fillId="0" borderId="11" xfId="1" applyFont="1" applyBorder="1" applyAlignment="1">
      <alignment horizontal="right" vertical="center"/>
    </xf>
    <xf numFmtId="2" fontId="13" fillId="0" borderId="0" xfId="1" applyNumberFormat="1" applyFont="1" applyAlignment="1">
      <alignment vertical="center"/>
    </xf>
    <xf numFmtId="0" fontId="13" fillId="0" borderId="0" xfId="1" applyFont="1" applyAlignment="1">
      <alignment vertical="center"/>
    </xf>
    <xf numFmtId="165" fontId="13" fillId="0" borderId="1" xfId="1" applyNumberFormat="1" applyFont="1" applyBorder="1" applyAlignment="1">
      <alignment vertical="center"/>
    </xf>
    <xf numFmtId="0" fontId="21" fillId="0" borderId="0" xfId="1" applyFont="1"/>
    <xf numFmtId="0" fontId="20" fillId="0" borderId="0" xfId="1" applyFont="1"/>
    <xf numFmtId="0" fontId="22" fillId="0" borderId="0" xfId="1" applyFont="1"/>
    <xf numFmtId="0" fontId="15" fillId="0" borderId="11" xfId="1" applyFont="1" applyBorder="1" applyAlignment="1">
      <alignment horizontal="right" vertical="center"/>
    </xf>
    <xf numFmtId="2" fontId="15" fillId="0" borderId="0" xfId="1" applyNumberFormat="1" applyFont="1" applyAlignment="1">
      <alignment vertical="center"/>
    </xf>
    <xf numFmtId="0" fontId="12" fillId="0" borderId="0" xfId="1" applyAlignment="1">
      <alignment vertical="center"/>
    </xf>
    <xf numFmtId="165" fontId="13" fillId="0" borderId="12" xfId="1" applyNumberFormat="1" applyFont="1" applyBorder="1" applyAlignment="1">
      <alignment vertical="center"/>
    </xf>
    <xf numFmtId="0" fontId="12" fillId="2" borderId="0" xfId="1" applyFill="1" applyAlignment="1">
      <alignment horizontal="left"/>
    </xf>
    <xf numFmtId="0" fontId="23" fillId="2" borderId="11" xfId="1" applyFont="1" applyFill="1" applyBorder="1" applyAlignment="1">
      <alignment horizontal="right" vertical="center"/>
    </xf>
    <xf numFmtId="165" fontId="13" fillId="0" borderId="13" xfId="1" applyNumberFormat="1" applyFont="1" applyBorder="1" applyAlignment="1">
      <alignment vertical="center"/>
    </xf>
    <xf numFmtId="0" fontId="24" fillId="5" borderId="3" xfId="2" applyFont="1" applyFill="1" applyBorder="1" applyAlignment="1">
      <alignment horizontal="right" shrinkToFit="1"/>
    </xf>
    <xf numFmtId="0" fontId="25" fillId="0" borderId="0" xfId="1" applyFont="1"/>
    <xf numFmtId="0" fontId="13" fillId="0" borderId="11" xfId="1" applyFont="1" applyBorder="1" applyAlignment="1">
      <alignment vertical="center"/>
    </xf>
    <xf numFmtId="0" fontId="26" fillId="0" borderId="0" xfId="1" applyFont="1" applyAlignment="1">
      <alignment vertical="center"/>
    </xf>
    <xf numFmtId="0" fontId="27" fillId="0" borderId="14" xfId="1" applyFont="1" applyBorder="1" applyAlignment="1">
      <alignment vertical="center"/>
    </xf>
    <xf numFmtId="0" fontId="13" fillId="0" borderId="1" xfId="1" applyFont="1" applyBorder="1" applyAlignment="1">
      <alignment vertical="center"/>
    </xf>
    <xf numFmtId="0" fontId="22" fillId="0" borderId="0" xfId="1" applyFont="1" applyAlignment="1">
      <alignment horizontal="left"/>
    </xf>
    <xf numFmtId="0" fontId="13" fillId="0" borderId="14" xfId="1" applyFont="1" applyBorder="1" applyAlignment="1">
      <alignment vertical="center"/>
    </xf>
    <xf numFmtId="0" fontId="13" fillId="0" borderId="15" xfId="1" applyFont="1" applyBorder="1" applyAlignment="1">
      <alignment vertical="center"/>
    </xf>
    <xf numFmtId="0" fontId="13" fillId="0" borderId="16" xfId="1" applyFont="1" applyBorder="1" applyAlignment="1">
      <alignment vertical="center"/>
    </xf>
    <xf numFmtId="0" fontId="13" fillId="0" borderId="17" xfId="1" applyFont="1" applyBorder="1" applyAlignment="1">
      <alignment vertical="center"/>
    </xf>
    <xf numFmtId="0" fontId="13" fillId="0" borderId="18" xfId="1" applyFont="1" applyBorder="1" applyAlignment="1">
      <alignment horizontal="center" vertical="center"/>
    </xf>
    <xf numFmtId="0" fontId="15" fillId="0" borderId="0" xfId="1" applyFont="1" applyAlignment="1">
      <alignment wrapText="1"/>
    </xf>
    <xf numFmtId="165" fontId="24" fillId="0" borderId="3" xfId="2" applyNumberFormat="1" applyFont="1" applyBorder="1" applyAlignment="1">
      <alignment horizontal="right" shrinkToFit="1"/>
    </xf>
    <xf numFmtId="0" fontId="19" fillId="0" borderId="3" xfId="2" applyFont="1" applyBorder="1" applyAlignment="1">
      <alignment horizontal="center" vertical="center"/>
    </xf>
    <xf numFmtId="49" fontId="28" fillId="0" borderId="0" xfId="1" applyNumberFormat="1" applyFont="1" applyAlignment="1">
      <alignment horizontal="center" shrinkToFit="1"/>
    </xf>
    <xf numFmtId="49" fontId="30" fillId="0" borderId="19" xfId="3" applyNumberFormat="1" applyFont="1" applyFill="1" applyBorder="1" applyAlignment="1">
      <alignment horizontal="left" vertical="center"/>
    </xf>
    <xf numFmtId="49" fontId="29" fillId="0" borderId="3" xfId="3" applyNumberFormat="1" applyFill="1" applyBorder="1" applyAlignment="1">
      <alignment horizontal="left" vertical="center"/>
    </xf>
    <xf numFmtId="49" fontId="30" fillId="0" borderId="20" xfId="3" applyNumberFormat="1" applyFont="1" applyFill="1" applyBorder="1" applyAlignment="1">
      <alignment horizontal="left" vertical="center"/>
    </xf>
    <xf numFmtId="49" fontId="30" fillId="0" borderId="21" xfId="3" applyNumberFormat="1" applyFont="1" applyFill="1" applyBorder="1" applyAlignment="1">
      <alignment horizontal="left" vertical="center"/>
    </xf>
    <xf numFmtId="0" fontId="29" fillId="0" borderId="0" xfId="3" applyFill="1"/>
    <xf numFmtId="0" fontId="29" fillId="0" borderId="0" xfId="3" applyNumberFormat="1" applyFill="1"/>
    <xf numFmtId="49" fontId="29" fillId="0" borderId="19" xfId="3" applyNumberFormat="1" applyFill="1" applyBorder="1" applyAlignment="1">
      <alignment vertical="center" wrapText="1"/>
    </xf>
    <xf numFmtId="49" fontId="29" fillId="0" borderId="3" xfId="3" applyNumberFormat="1" applyFill="1" applyBorder="1"/>
    <xf numFmtId="49" fontId="31" fillId="0" borderId="3" xfId="3" applyNumberFormat="1" applyFont="1" applyFill="1" applyBorder="1" applyAlignment="1">
      <alignment horizontal="left" vertical="center"/>
    </xf>
    <xf numFmtId="49" fontId="29" fillId="0" borderId="22" xfId="3" applyNumberFormat="1" applyFill="1" applyBorder="1"/>
    <xf numFmtId="49" fontId="31" fillId="0" borderId="19" xfId="3" applyNumberFormat="1" applyFont="1" applyFill="1" applyBorder="1" applyAlignment="1">
      <alignment horizontal="left" vertical="center"/>
    </xf>
    <xf numFmtId="0" fontId="32" fillId="0" borderId="0" xfId="4" applyFont="1"/>
    <xf numFmtId="49" fontId="29" fillId="0" borderId="23" xfId="3" applyNumberFormat="1" applyFill="1" applyBorder="1" applyAlignment="1">
      <alignment vertical="center" wrapText="1"/>
    </xf>
    <xf numFmtId="49" fontId="29" fillId="0" borderId="24" xfId="3" applyNumberFormat="1" applyFill="1" applyBorder="1" applyAlignment="1">
      <alignment vertical="center" wrapText="1"/>
    </xf>
    <xf numFmtId="49" fontId="29" fillId="0" borderId="25" xfId="3" applyNumberFormat="1" applyFill="1" applyBorder="1"/>
    <xf numFmtId="49" fontId="29" fillId="0" borderId="26" xfId="3" applyNumberFormat="1" applyFill="1" applyBorder="1"/>
    <xf numFmtId="49" fontId="29" fillId="0" borderId="19" xfId="3" applyNumberFormat="1" applyFill="1" applyBorder="1"/>
    <xf numFmtId="49" fontId="33" fillId="0" borderId="19" xfId="3" applyNumberFormat="1" applyFont="1" applyFill="1" applyBorder="1" applyAlignment="1">
      <alignment wrapText="1"/>
    </xf>
    <xf numFmtId="49" fontId="29" fillId="0" borderId="20" xfId="3" applyNumberFormat="1" applyFill="1" applyBorder="1"/>
    <xf numFmtId="49" fontId="29" fillId="0" borderId="27" xfId="3" applyNumberFormat="1" applyFill="1" applyBorder="1"/>
    <xf numFmtId="49" fontId="29" fillId="0" borderId="28" xfId="3" applyNumberFormat="1" applyFill="1" applyBorder="1"/>
    <xf numFmtId="49" fontId="33" fillId="0" borderId="23" xfId="3" applyNumberFormat="1" applyFont="1" applyFill="1" applyBorder="1" applyAlignment="1">
      <alignment wrapText="1"/>
    </xf>
    <xf numFmtId="49" fontId="29" fillId="0" borderId="29" xfId="3" applyNumberFormat="1" applyFill="1" applyBorder="1"/>
    <xf numFmtId="49" fontId="29" fillId="0" borderId="30" xfId="3" applyNumberFormat="1" applyFill="1" applyBorder="1"/>
    <xf numFmtId="49" fontId="29" fillId="0" borderId="31" xfId="3" applyNumberFormat="1" applyFill="1" applyBorder="1"/>
    <xf numFmtId="49" fontId="33" fillId="0" borderId="32" xfId="3" applyNumberFormat="1" applyFont="1" applyFill="1" applyBorder="1" applyAlignment="1">
      <alignment wrapText="1"/>
    </xf>
    <xf numFmtId="49" fontId="33" fillId="0" borderId="33" xfId="3" applyNumberFormat="1" applyFont="1" applyFill="1" applyBorder="1" applyAlignment="1">
      <alignment wrapText="1"/>
    </xf>
    <xf numFmtId="0" fontId="29" fillId="0" borderId="34" xfId="3" applyFill="1" applyBorder="1"/>
    <xf numFmtId="0" fontId="29" fillId="0" borderId="3" xfId="3" applyFill="1" applyBorder="1"/>
    <xf numFmtId="0" fontId="29" fillId="0" borderId="20" xfId="3" applyFill="1" applyBorder="1"/>
    <xf numFmtId="0" fontId="29" fillId="0" borderId="28" xfId="3" applyFill="1" applyBorder="1"/>
    <xf numFmtId="0" fontId="29" fillId="0" borderId="0" xfId="3" applyFill="1" applyBorder="1"/>
    <xf numFmtId="0" fontId="29" fillId="0" borderId="35" xfId="3" applyFill="1" applyBorder="1"/>
    <xf numFmtId="0" fontId="29" fillId="0" borderId="3" xfId="3" applyNumberFormat="1" applyFill="1" applyBorder="1"/>
    <xf numFmtId="0" fontId="29" fillId="0" borderId="0" xfId="3" applyNumberFormat="1" applyFill="1" applyBorder="1"/>
    <xf numFmtId="0" fontId="11" fillId="0" borderId="0" xfId="4" applyFont="1"/>
    <xf numFmtId="0" fontId="11" fillId="0" borderId="0" xfId="4" applyFont="1" applyAlignment="1">
      <alignment wrapText="1"/>
    </xf>
    <xf numFmtId="0" fontId="6" fillId="0" borderId="0" xfId="4"/>
    <xf numFmtId="0" fontId="34" fillId="0" borderId="0" xfId="4" applyFont="1"/>
    <xf numFmtId="0" fontId="35" fillId="0" borderId="0" xfId="4" applyFont="1"/>
    <xf numFmtId="0" fontId="36" fillId="0" borderId="0" xfId="4" applyFont="1"/>
    <xf numFmtId="0" fontId="24" fillId="0" borderId="3" xfId="4" applyFont="1" applyBorder="1" applyAlignment="1">
      <alignment horizontal="center" shrinkToFit="1"/>
    </xf>
    <xf numFmtId="0" fontId="19" fillId="0" borderId="3" xfId="4" applyFont="1" applyBorder="1" applyAlignment="1">
      <alignment horizontal="center" shrinkToFit="1"/>
    </xf>
    <xf numFmtId="0" fontId="38" fillId="0" borderId="0" xfId="2" applyFont="1"/>
    <xf numFmtId="0" fontId="39" fillId="0" borderId="0" xfId="2" applyFont="1"/>
    <xf numFmtId="165" fontId="38" fillId="0" borderId="0" xfId="2" applyNumberFormat="1" applyFont="1"/>
    <xf numFmtId="0" fontId="6" fillId="0" borderId="0" xfId="2"/>
    <xf numFmtId="2" fontId="6" fillId="0" borderId="0" xfId="2" applyNumberFormat="1"/>
    <xf numFmtId="165" fontId="6" fillId="0" borderId="0" xfId="2" applyNumberFormat="1"/>
    <xf numFmtId="165" fontId="11" fillId="0" borderId="0" xfId="2" applyNumberFormat="1" applyFont="1"/>
    <xf numFmtId="0" fontId="11" fillId="0" borderId="0" xfId="2" applyFont="1"/>
    <xf numFmtId="0" fontId="6" fillId="6" borderId="0" xfId="2" applyFill="1"/>
    <xf numFmtId="0" fontId="10" fillId="6" borderId="0" xfId="2" applyFont="1" applyFill="1"/>
    <xf numFmtId="2" fontId="6" fillId="6" borderId="0" xfId="2" applyNumberFormat="1" applyFill="1"/>
    <xf numFmtId="0" fontId="6" fillId="0" borderId="0" xfId="2" applyAlignment="1">
      <alignment wrapText="1"/>
    </xf>
    <xf numFmtId="0" fontId="40" fillId="0" borderId="0" xfId="2" applyFont="1"/>
    <xf numFmtId="0" fontId="11" fillId="0" borderId="0" xfId="2" applyFont="1" applyAlignment="1">
      <alignment horizontal="left" vertical="center"/>
    </xf>
    <xf numFmtId="0" fontId="42" fillId="0" borderId="0" xfId="2" applyFont="1"/>
    <xf numFmtId="0" fontId="43" fillId="0" borderId="0" xfId="2" applyFont="1"/>
    <xf numFmtId="0" fontId="45" fillId="0" borderId="0" xfId="2" applyFont="1"/>
    <xf numFmtId="0" fontId="24" fillId="0" borderId="3" xfId="4" applyFont="1" applyBorder="1"/>
    <xf numFmtId="0" fontId="9" fillId="0" borderId="3" xfId="4" applyFont="1" applyBorder="1"/>
    <xf numFmtId="0" fontId="37" fillId="0" borderId="3" xfId="4" applyFont="1" applyBorder="1"/>
    <xf numFmtId="49" fontId="20" fillId="0" borderId="3" xfId="1" applyNumberFormat="1" applyFont="1" applyBorder="1" applyAlignment="1">
      <alignment horizontal="center" shrinkToFit="1"/>
    </xf>
    <xf numFmtId="0" fontId="46" fillId="0" borderId="0" xfId="0" applyFont="1"/>
    <xf numFmtId="0" fontId="47" fillId="0" borderId="0" xfId="0" applyFont="1" applyAlignment="1">
      <alignment horizontal="center"/>
    </xf>
    <xf numFmtId="1" fontId="46" fillId="0" borderId="0" xfId="0" applyNumberFormat="1" applyFont="1"/>
    <xf numFmtId="14" fontId="46" fillId="0" borderId="0" xfId="0" applyNumberFormat="1" applyFont="1"/>
    <xf numFmtId="0" fontId="0" fillId="0" borderId="3" xfId="0" applyBorder="1" applyAlignment="1">
      <alignment horizontal="center"/>
    </xf>
    <xf numFmtId="0" fontId="6" fillId="0" borderId="3" xfId="4" applyBorder="1"/>
    <xf numFmtId="0" fontId="0" fillId="4" borderId="0" xfId="0" applyFill="1"/>
    <xf numFmtId="14" fontId="0" fillId="4" borderId="0" xfId="0" applyNumberFormat="1" applyFill="1"/>
    <xf numFmtId="0" fontId="46" fillId="4" borderId="0" xfId="0" applyFont="1" applyFill="1"/>
    <xf numFmtId="14" fontId="46" fillId="4" borderId="0" xfId="0" applyNumberFormat="1" applyFont="1" applyFill="1"/>
    <xf numFmtId="0" fontId="6" fillId="0" borderId="3" xfId="4" applyBorder="1" applyAlignment="1">
      <alignment horizontal="center"/>
    </xf>
    <xf numFmtId="0" fontId="24" fillId="0" borderId="0" xfId="0" applyFont="1" applyAlignment="1">
      <alignment horizontal="center" shrinkToFit="1"/>
    </xf>
    <xf numFmtId="0" fontId="22" fillId="7" borderId="0" xfId="1" applyFont="1" applyFill="1"/>
    <xf numFmtId="0" fontId="19" fillId="0" borderId="36" xfId="4" applyFont="1" applyBorder="1" applyAlignment="1">
      <alignment horizontal="center" shrinkToFit="1"/>
    </xf>
    <xf numFmtId="0" fontId="19" fillId="0" borderId="37" xfId="4" applyFont="1" applyBorder="1" applyAlignment="1">
      <alignment horizontal="center" shrinkToFit="1"/>
    </xf>
    <xf numFmtId="0" fontId="19" fillId="0" borderId="38" xfId="4" applyFont="1" applyBorder="1" applyAlignment="1">
      <alignment horizontal="center" shrinkToFit="1"/>
    </xf>
    <xf numFmtId="0" fontId="19" fillId="0" borderId="39" xfId="4" applyFont="1" applyBorder="1" applyAlignment="1">
      <alignment horizontal="center" shrinkToFit="1"/>
    </xf>
    <xf numFmtId="0" fontId="19" fillId="0" borderId="2" xfId="4" applyFont="1" applyBorder="1" applyAlignment="1">
      <alignment horizontal="center" shrinkToFit="1"/>
    </xf>
    <xf numFmtId="0" fontId="19" fillId="0" borderId="4" xfId="4" applyFont="1" applyBorder="1" applyAlignment="1">
      <alignment horizontal="center" shrinkToFit="1"/>
    </xf>
    <xf numFmtId="0" fontId="19" fillId="0" borderId="5" xfId="4" applyFont="1" applyBorder="1" applyAlignment="1">
      <alignment horizontal="center" shrinkToFit="1"/>
    </xf>
    <xf numFmtId="0" fontId="19" fillId="0" borderId="6" xfId="4" applyFont="1" applyBorder="1" applyAlignment="1">
      <alignment horizontal="center" shrinkToFit="1"/>
    </xf>
    <xf numFmtId="0" fontId="19" fillId="0" borderId="7" xfId="4" applyFont="1" applyBorder="1" applyAlignment="1">
      <alignment horizontal="center" shrinkToFit="1"/>
    </xf>
    <xf numFmtId="0" fontId="24" fillId="0" borderId="37" xfId="4" applyFont="1" applyBorder="1" applyAlignment="1">
      <alignment horizontal="center" shrinkToFit="1"/>
    </xf>
    <xf numFmtId="0" fontId="24" fillId="0" borderId="38" xfId="4" applyFont="1" applyBorder="1" applyAlignment="1">
      <alignment horizontal="center" shrinkToFit="1"/>
    </xf>
    <xf numFmtId="0" fontId="24" fillId="0" borderId="39" xfId="4" applyFont="1" applyBorder="1" applyAlignment="1">
      <alignment horizontal="center" shrinkToFit="1"/>
    </xf>
    <xf numFmtId="0" fontId="24" fillId="0" borderId="2" xfId="4" applyFont="1" applyBorder="1" applyAlignment="1">
      <alignment horizontal="center" shrinkToFit="1"/>
    </xf>
    <xf numFmtId="0" fontId="24" fillId="0" borderId="4" xfId="4" applyFont="1" applyBorder="1" applyAlignment="1">
      <alignment horizontal="center" shrinkToFit="1"/>
    </xf>
    <xf numFmtId="0" fontId="20" fillId="0" borderId="40" xfId="1" applyFont="1" applyBorder="1" applyAlignment="1">
      <alignment horizontal="center" shrinkToFit="1"/>
    </xf>
    <xf numFmtId="0" fontId="20" fillId="0" borderId="41" xfId="1" applyFont="1" applyBorder="1" applyAlignment="1">
      <alignment horizontal="center" shrinkToFit="1"/>
    </xf>
    <xf numFmtId="0" fontId="20" fillId="0" borderId="42" xfId="1" applyFont="1" applyBorder="1" applyAlignment="1">
      <alignment horizontal="center" shrinkToFit="1"/>
    </xf>
    <xf numFmtId="0" fontId="19" fillId="8" borderId="37" xfId="4" applyFont="1" applyFill="1" applyBorder="1" applyAlignment="1">
      <alignment horizontal="center" shrinkToFit="1"/>
    </xf>
    <xf numFmtId="0" fontId="19" fillId="8" borderId="38" xfId="4" applyFont="1" applyFill="1" applyBorder="1" applyAlignment="1">
      <alignment horizontal="center" shrinkToFit="1"/>
    </xf>
    <xf numFmtId="0" fontId="19" fillId="8" borderId="39" xfId="4" applyFont="1" applyFill="1" applyBorder="1" applyAlignment="1">
      <alignment horizontal="center" shrinkToFit="1"/>
    </xf>
    <xf numFmtId="0" fontId="19" fillId="8" borderId="2" xfId="4" applyFont="1" applyFill="1" applyBorder="1" applyAlignment="1">
      <alignment horizontal="center" shrinkToFit="1"/>
    </xf>
    <xf numFmtId="0" fontId="19" fillId="8" borderId="3" xfId="4" applyFont="1" applyFill="1" applyBorder="1" applyAlignment="1">
      <alignment horizontal="center" shrinkToFit="1"/>
    </xf>
    <xf numFmtId="0" fontId="19" fillId="8" borderId="4" xfId="4" applyFont="1" applyFill="1" applyBorder="1" applyAlignment="1">
      <alignment horizontal="center" shrinkToFit="1"/>
    </xf>
    <xf numFmtId="0" fontId="19" fillId="8" borderId="5" xfId="4" applyFont="1" applyFill="1" applyBorder="1" applyAlignment="1">
      <alignment horizontal="center" shrinkToFit="1"/>
    </xf>
    <xf numFmtId="0" fontId="19" fillId="8" borderId="6" xfId="4" applyFont="1" applyFill="1" applyBorder="1" applyAlignment="1">
      <alignment horizontal="center" shrinkToFit="1"/>
    </xf>
    <xf numFmtId="0" fontId="19" fillId="8" borderId="7" xfId="4" applyFont="1" applyFill="1" applyBorder="1" applyAlignment="1">
      <alignment horizontal="center" shrinkToFit="1"/>
    </xf>
    <xf numFmtId="0" fontId="19" fillId="9" borderId="37" xfId="4" applyFont="1" applyFill="1" applyBorder="1" applyAlignment="1">
      <alignment horizontal="center" shrinkToFit="1"/>
    </xf>
    <xf numFmtId="0" fontId="19" fillId="9" borderId="38" xfId="4" applyFont="1" applyFill="1" applyBorder="1" applyAlignment="1">
      <alignment horizontal="center" shrinkToFit="1"/>
    </xf>
    <xf numFmtId="0" fontId="19" fillId="9" borderId="39" xfId="4" applyFont="1" applyFill="1" applyBorder="1" applyAlignment="1">
      <alignment horizontal="center" shrinkToFit="1"/>
    </xf>
    <xf numFmtId="0" fontId="20" fillId="9" borderId="5" xfId="1" applyFont="1" applyFill="1" applyBorder="1" applyAlignment="1">
      <alignment horizontal="center" shrinkToFit="1"/>
    </xf>
    <xf numFmtId="0" fontId="20" fillId="9" borderId="6" xfId="1" applyFont="1" applyFill="1" applyBorder="1" applyAlignment="1">
      <alignment horizontal="center" shrinkToFit="1"/>
    </xf>
    <xf numFmtId="0" fontId="20" fillId="9" borderId="7" xfId="1" applyFont="1" applyFill="1" applyBorder="1" applyAlignment="1">
      <alignment horizontal="center" shrinkToFit="1"/>
    </xf>
    <xf numFmtId="0" fontId="19" fillId="0" borderId="43" xfId="4" applyFont="1" applyBorder="1" applyAlignment="1">
      <alignment horizontal="center" shrinkToFit="1"/>
    </xf>
    <xf numFmtId="0" fontId="19" fillId="0" borderId="44" xfId="4" applyFont="1" applyBorder="1" applyAlignment="1">
      <alignment horizontal="center" shrinkToFit="1"/>
    </xf>
    <xf numFmtId="0" fontId="32" fillId="0" borderId="0" xfId="0" applyFont="1"/>
    <xf numFmtId="0" fontId="19" fillId="0" borderId="48" xfId="4" applyFont="1" applyBorder="1" applyAlignment="1">
      <alignment horizontal="center" shrinkToFit="1"/>
    </xf>
    <xf numFmtId="0" fontId="19" fillId="0" borderId="49" xfId="4" applyFont="1" applyBorder="1" applyAlignment="1">
      <alignment horizontal="center" shrinkToFit="1"/>
    </xf>
    <xf numFmtId="0" fontId="19" fillId="0" borderId="50" xfId="4" applyFont="1" applyBorder="1" applyAlignment="1">
      <alignment horizontal="center" shrinkToFit="1"/>
    </xf>
    <xf numFmtId="0" fontId="12" fillId="0" borderId="37" xfId="1" applyBorder="1" applyAlignment="1">
      <alignment shrinkToFit="1"/>
    </xf>
    <xf numFmtId="0" fontId="50" fillId="0" borderId="0" xfId="1" applyFont="1"/>
    <xf numFmtId="0" fontId="51" fillId="0" borderId="0" xfId="1" applyFont="1"/>
    <xf numFmtId="0" fontId="19" fillId="11" borderId="2" xfId="4" applyFont="1" applyFill="1" applyBorder="1" applyAlignment="1">
      <alignment horizontal="center" shrinkToFit="1"/>
    </xf>
    <xf numFmtId="0" fontId="19" fillId="11" borderId="3" xfId="4" applyFont="1" applyFill="1" applyBorder="1" applyAlignment="1">
      <alignment horizontal="center" shrinkToFit="1"/>
    </xf>
    <xf numFmtId="0" fontId="19" fillId="11" borderId="4" xfId="4" applyFont="1" applyFill="1" applyBorder="1" applyAlignment="1">
      <alignment horizontal="center" shrinkToFit="1"/>
    </xf>
    <xf numFmtId="0" fontId="24" fillId="11" borderId="2" xfId="4" applyFont="1" applyFill="1" applyBorder="1" applyAlignment="1">
      <alignment horizontal="center" shrinkToFit="1"/>
    </xf>
    <xf numFmtId="0" fontId="24" fillId="11" borderId="3" xfId="4" applyFont="1" applyFill="1" applyBorder="1" applyAlignment="1">
      <alignment horizontal="center" shrinkToFit="1"/>
    </xf>
    <xf numFmtId="0" fontId="24" fillId="11" borderId="4" xfId="4" applyFont="1" applyFill="1" applyBorder="1" applyAlignment="1">
      <alignment horizontal="center" shrinkToFit="1"/>
    </xf>
    <xf numFmtId="0" fontId="24" fillId="11" borderId="37" xfId="4" applyFont="1" applyFill="1" applyBorder="1" applyAlignment="1">
      <alignment horizontal="center" shrinkToFit="1"/>
    </xf>
    <xf numFmtId="0" fontId="24" fillId="11" borderId="38" xfId="4" applyFont="1" applyFill="1" applyBorder="1" applyAlignment="1">
      <alignment horizontal="center" shrinkToFit="1"/>
    </xf>
    <xf numFmtId="0" fontId="24" fillId="11" borderId="39" xfId="4" applyFont="1" applyFill="1" applyBorder="1" applyAlignment="1">
      <alignment horizontal="center" shrinkToFit="1"/>
    </xf>
    <xf numFmtId="0" fontId="19" fillId="11" borderId="37" xfId="4" applyFont="1" applyFill="1" applyBorder="1" applyAlignment="1">
      <alignment horizontal="center" shrinkToFit="1"/>
    </xf>
    <xf numFmtId="0" fontId="19" fillId="11" borderId="38" xfId="4" applyFont="1" applyFill="1" applyBorder="1" applyAlignment="1">
      <alignment horizontal="center" shrinkToFit="1"/>
    </xf>
    <xf numFmtId="0" fontId="19" fillId="11" borderId="39" xfId="4" applyFont="1" applyFill="1" applyBorder="1" applyAlignment="1">
      <alignment horizontal="center" shrinkToFit="1"/>
    </xf>
    <xf numFmtId="0" fontId="19" fillId="11" borderId="6" xfId="4" applyFont="1" applyFill="1" applyBorder="1" applyAlignment="1">
      <alignment horizontal="center" shrinkToFit="1"/>
    </xf>
    <xf numFmtId="0" fontId="19" fillId="11" borderId="7" xfId="4" applyFont="1" applyFill="1" applyBorder="1" applyAlignment="1">
      <alignment horizontal="center" shrinkToFit="1"/>
    </xf>
    <xf numFmtId="0" fontId="19" fillId="11" borderId="5" xfId="4" applyFont="1" applyFill="1" applyBorder="1" applyAlignment="1">
      <alignment horizontal="center" shrinkToFit="1"/>
    </xf>
    <xf numFmtId="0" fontId="20" fillId="11" borderId="2" xfId="1" applyFont="1" applyFill="1" applyBorder="1" applyAlignment="1">
      <alignment horizontal="center" shrinkToFit="1"/>
    </xf>
    <xf numFmtId="0" fontId="20" fillId="11" borderId="3" xfId="1" applyFont="1" applyFill="1" applyBorder="1" applyAlignment="1">
      <alignment horizontal="center" shrinkToFit="1"/>
    </xf>
    <xf numFmtId="0" fontId="20" fillId="11" borderId="4" xfId="1" applyFont="1" applyFill="1" applyBorder="1" applyAlignment="1">
      <alignment horizontal="center" shrinkToFit="1"/>
    </xf>
    <xf numFmtId="49" fontId="20" fillId="11" borderId="5" xfId="1" applyNumberFormat="1" applyFont="1" applyFill="1" applyBorder="1" applyAlignment="1">
      <alignment horizontal="center" shrinkToFit="1"/>
    </xf>
    <xf numFmtId="49" fontId="20" fillId="11" borderId="6" xfId="1" applyNumberFormat="1" applyFont="1" applyFill="1" applyBorder="1" applyAlignment="1">
      <alignment horizontal="center" shrinkToFit="1"/>
    </xf>
    <xf numFmtId="49" fontId="20" fillId="11" borderId="7" xfId="1" applyNumberFormat="1" applyFont="1" applyFill="1" applyBorder="1" applyAlignment="1">
      <alignment horizontal="center" shrinkToFit="1"/>
    </xf>
    <xf numFmtId="0" fontId="0" fillId="10" borderId="3" xfId="0" applyFill="1" applyBorder="1" applyAlignment="1">
      <alignment horizontal="center"/>
    </xf>
    <xf numFmtId="0" fontId="19" fillId="12" borderId="2" xfId="4" applyFont="1" applyFill="1" applyBorder="1" applyAlignment="1">
      <alignment horizontal="center" shrinkToFit="1"/>
    </xf>
    <xf numFmtId="0" fontId="19" fillId="12" borderId="3" xfId="4" applyFont="1" applyFill="1" applyBorder="1" applyAlignment="1">
      <alignment horizontal="center" shrinkToFit="1"/>
    </xf>
    <xf numFmtId="0" fontId="19" fillId="12" borderId="4" xfId="4" applyFont="1" applyFill="1" applyBorder="1" applyAlignment="1">
      <alignment horizontal="center" shrinkToFit="1"/>
    </xf>
    <xf numFmtId="0" fontId="24" fillId="13" borderId="3" xfId="2" applyFont="1" applyFill="1" applyBorder="1" applyAlignment="1">
      <alignment horizontal="right" shrinkToFit="1"/>
    </xf>
    <xf numFmtId="165" fontId="24" fillId="13" borderId="3" xfId="2" applyNumberFormat="1" applyFont="1" applyFill="1" applyBorder="1" applyAlignment="1">
      <alignment horizontal="right" shrinkToFit="1"/>
    </xf>
    <xf numFmtId="0" fontId="12" fillId="0" borderId="45" xfId="1" applyBorder="1" applyAlignment="1">
      <alignment shrinkToFit="1"/>
    </xf>
    <xf numFmtId="0" fontId="20" fillId="0" borderId="37" xfId="1" applyFont="1" applyBorder="1" applyAlignment="1">
      <alignment horizontal="center" shrinkToFit="1"/>
    </xf>
    <xf numFmtId="0" fontId="20" fillId="0" borderId="38" xfId="1" applyFont="1" applyBorder="1" applyAlignment="1">
      <alignment horizontal="center" shrinkToFit="1"/>
    </xf>
    <xf numFmtId="0" fontId="20" fillId="0" borderId="39" xfId="1" applyFont="1" applyBorder="1" applyAlignment="1">
      <alignment horizontal="center" shrinkToFit="1"/>
    </xf>
    <xf numFmtId="0" fontId="19" fillId="14" borderId="37" xfId="4" applyFont="1" applyFill="1" applyBorder="1" applyAlignment="1">
      <alignment horizontal="center" shrinkToFit="1"/>
    </xf>
    <xf numFmtId="0" fontId="19" fillId="14" borderId="38" xfId="4" applyFont="1" applyFill="1" applyBorder="1" applyAlignment="1">
      <alignment horizontal="center" shrinkToFit="1"/>
    </xf>
    <xf numFmtId="0" fontId="19" fillId="14" borderId="43" xfId="4" applyFont="1" applyFill="1" applyBorder="1" applyAlignment="1">
      <alignment horizontal="center" shrinkToFit="1"/>
    </xf>
    <xf numFmtId="0" fontId="19" fillId="14" borderId="2" xfId="4" applyFont="1" applyFill="1" applyBorder="1" applyAlignment="1">
      <alignment horizontal="center" shrinkToFit="1"/>
    </xf>
    <xf numFmtId="0" fontId="19" fillId="14" borderId="3" xfId="4" applyFont="1" applyFill="1" applyBorder="1" applyAlignment="1">
      <alignment horizontal="center" shrinkToFit="1"/>
    </xf>
    <xf numFmtId="0" fontId="19" fillId="14" borderId="36" xfId="4" applyFont="1" applyFill="1" applyBorder="1" applyAlignment="1">
      <alignment horizontal="center" shrinkToFit="1"/>
    </xf>
    <xf numFmtId="0" fontId="19" fillId="14" borderId="5" xfId="4" applyFont="1" applyFill="1" applyBorder="1" applyAlignment="1">
      <alignment horizontal="center" shrinkToFit="1"/>
    </xf>
    <xf numFmtId="0" fontId="19" fillId="14" borderId="6" xfId="4" applyFont="1" applyFill="1" applyBorder="1" applyAlignment="1">
      <alignment horizontal="center" shrinkToFit="1"/>
    </xf>
    <xf numFmtId="0" fontId="19" fillId="14" borderId="44" xfId="4" applyFont="1" applyFill="1" applyBorder="1" applyAlignment="1">
      <alignment horizontal="center" shrinkToFit="1"/>
    </xf>
    <xf numFmtId="49" fontId="20" fillId="14" borderId="5" xfId="1" applyNumberFormat="1" applyFont="1" applyFill="1" applyBorder="1" applyAlignment="1">
      <alignment horizontal="center" shrinkToFit="1"/>
    </xf>
    <xf numFmtId="49" fontId="20" fillId="14" borderId="6" xfId="1" applyNumberFormat="1" applyFont="1" applyFill="1" applyBorder="1" applyAlignment="1">
      <alignment horizontal="center" shrinkToFit="1"/>
    </xf>
    <xf numFmtId="49" fontId="20" fillId="14" borderId="7" xfId="1" applyNumberFormat="1" applyFont="1" applyFill="1" applyBorder="1" applyAlignment="1">
      <alignment horizontal="center" shrinkToFit="1"/>
    </xf>
    <xf numFmtId="0" fontId="24" fillId="14" borderId="3" xfId="4" applyFont="1" applyFill="1" applyBorder="1" applyAlignment="1">
      <alignment horizontal="center" shrinkToFit="1"/>
    </xf>
    <xf numFmtId="0" fontId="24" fillId="14" borderId="37" xfId="4" applyFont="1" applyFill="1" applyBorder="1" applyAlignment="1">
      <alignment horizontal="center" shrinkToFit="1"/>
    </xf>
    <xf numFmtId="0" fontId="24" fillId="14" borderId="38" xfId="4" applyFont="1" applyFill="1" applyBorder="1" applyAlignment="1">
      <alignment horizontal="center" shrinkToFit="1"/>
    </xf>
    <xf numFmtId="0" fontId="24" fillId="14" borderId="39" xfId="4" applyFont="1" applyFill="1" applyBorder="1" applyAlignment="1">
      <alignment horizontal="center" shrinkToFit="1"/>
    </xf>
    <xf numFmtId="0" fontId="24" fillId="14" borderId="2" xfId="4" applyFont="1" applyFill="1" applyBorder="1" applyAlignment="1">
      <alignment horizontal="center" shrinkToFit="1"/>
    </xf>
    <xf numFmtId="0" fontId="24" fillId="14" borderId="46" xfId="4" applyFont="1" applyFill="1" applyBorder="1" applyAlignment="1">
      <alignment horizontal="center" shrinkToFit="1"/>
    </xf>
    <xf numFmtId="0" fontId="24" fillId="14" borderId="47" xfId="4" applyFont="1" applyFill="1" applyBorder="1" applyAlignment="1">
      <alignment horizontal="center" shrinkToFit="1"/>
    </xf>
    <xf numFmtId="0" fontId="7" fillId="0" borderId="0" xfId="0" applyFont="1"/>
    <xf numFmtId="0" fontId="5" fillId="0" borderId="0" xfId="4" applyFont="1"/>
    <xf numFmtId="0" fontId="24" fillId="14" borderId="4" xfId="4" applyFont="1" applyFill="1" applyBorder="1" applyAlignment="1">
      <alignment horizontal="center" shrinkToFit="1"/>
    </xf>
    <xf numFmtId="0" fontId="52" fillId="0" borderId="0" xfId="0" applyFont="1" applyAlignment="1">
      <alignment horizontal="center" vertical="center"/>
    </xf>
    <xf numFmtId="0" fontId="52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14" fontId="52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center" wrapText="1"/>
    </xf>
    <xf numFmtId="0" fontId="52" fillId="0" borderId="0" xfId="0" applyFont="1" applyAlignment="1">
      <alignment horizontal="center"/>
    </xf>
    <xf numFmtId="166" fontId="52" fillId="0" borderId="0" xfId="0" applyNumberFormat="1" applyFont="1" applyAlignment="1">
      <alignment horizontal="center" vertical="center"/>
    </xf>
    <xf numFmtId="166" fontId="52" fillId="0" borderId="0" xfId="0" applyNumberFormat="1" applyFont="1" applyAlignment="1">
      <alignment horizontal="center" vertical="center" wrapText="1"/>
    </xf>
    <xf numFmtId="0" fontId="0" fillId="0" borderId="3" xfId="0" applyBorder="1" applyAlignment="1">
      <alignment shrinkToFit="1"/>
    </xf>
    <xf numFmtId="0" fontId="7" fillId="0" borderId="3" xfId="0" applyFont="1" applyBorder="1" applyAlignment="1">
      <alignment horizontal="center"/>
    </xf>
    <xf numFmtId="0" fontId="4" fillId="0" borderId="0" xfId="4" applyFont="1"/>
    <xf numFmtId="0" fontId="4" fillId="0" borderId="3" xfId="0" applyFont="1" applyBorder="1" applyAlignment="1">
      <alignment shrinkToFit="1"/>
    </xf>
    <xf numFmtId="49" fontId="20" fillId="5" borderId="3" xfId="1" applyNumberFormat="1" applyFont="1" applyFill="1" applyBorder="1" applyAlignment="1">
      <alignment horizontal="center" shrinkToFit="1"/>
    </xf>
    <xf numFmtId="17" fontId="0" fillId="0" borderId="0" xfId="0" applyNumberFormat="1"/>
    <xf numFmtId="0" fontId="7" fillId="0" borderId="0" xfId="0" applyFont="1" applyAlignment="1">
      <alignment horizontal="left"/>
    </xf>
    <xf numFmtId="0" fontId="0" fillId="0" borderId="49" xfId="0" applyBorder="1" applyAlignment="1">
      <alignment shrinkToFit="1"/>
    </xf>
    <xf numFmtId="0" fontId="0" fillId="0" borderId="51" xfId="0" applyBorder="1" applyAlignment="1">
      <alignment shrinkToFit="1"/>
    </xf>
    <xf numFmtId="0" fontId="0" fillId="0" borderId="52" xfId="0" applyBorder="1" applyAlignment="1">
      <alignment shrinkToFit="1"/>
    </xf>
    <xf numFmtId="0" fontId="0" fillId="0" borderId="53" xfId="0" applyBorder="1" applyAlignment="1">
      <alignment shrinkToFit="1"/>
    </xf>
    <xf numFmtId="0" fontId="20" fillId="0" borderId="49" xfId="1" applyFont="1" applyBorder="1" applyAlignment="1">
      <alignment horizontal="center" shrinkToFit="1"/>
    </xf>
    <xf numFmtId="0" fontId="24" fillId="12" borderId="2" xfId="4" applyFont="1" applyFill="1" applyBorder="1" applyAlignment="1">
      <alignment horizontal="center" shrinkToFit="1"/>
    </xf>
    <xf numFmtId="0" fontId="24" fillId="12" borderId="3" xfId="4" applyFont="1" applyFill="1" applyBorder="1" applyAlignment="1">
      <alignment horizontal="center" shrinkToFit="1"/>
    </xf>
    <xf numFmtId="0" fontId="24" fillId="14" borderId="45" xfId="4" applyFont="1" applyFill="1" applyBorder="1" applyAlignment="1">
      <alignment horizontal="center" shrinkToFit="1"/>
    </xf>
    <xf numFmtId="0" fontId="12" fillId="14" borderId="37" xfId="1" applyFill="1" applyBorder="1" applyAlignment="1">
      <alignment shrinkToFit="1"/>
    </xf>
    <xf numFmtId="0" fontId="12" fillId="14" borderId="38" xfId="1" applyFill="1" applyBorder="1" applyAlignment="1">
      <alignment shrinkToFit="1"/>
    </xf>
    <xf numFmtId="0" fontId="12" fillId="14" borderId="39" xfId="1" applyFill="1" applyBorder="1" applyAlignment="1">
      <alignment shrinkToFit="1"/>
    </xf>
    <xf numFmtId="0" fontId="19" fillId="14" borderId="49" xfId="4" applyFont="1" applyFill="1" applyBorder="1" applyAlignment="1">
      <alignment horizontal="center" shrinkToFit="1"/>
    </xf>
    <xf numFmtId="0" fontId="19" fillId="14" borderId="50" xfId="4" applyFont="1" applyFill="1" applyBorder="1" applyAlignment="1">
      <alignment horizontal="center" shrinkToFit="1"/>
    </xf>
    <xf numFmtId="0" fontId="19" fillId="14" borderId="4" xfId="4" applyFont="1" applyFill="1" applyBorder="1" applyAlignment="1">
      <alignment horizontal="center" shrinkToFit="1"/>
    </xf>
    <xf numFmtId="0" fontId="19" fillId="14" borderId="7" xfId="4" applyFont="1" applyFill="1" applyBorder="1" applyAlignment="1">
      <alignment horizontal="center" shrinkToFit="1"/>
    </xf>
    <xf numFmtId="0" fontId="10" fillId="5" borderId="3" xfId="2" applyFont="1" applyFill="1" applyBorder="1" applyAlignment="1">
      <alignment horizontal="right" shrinkToFit="1"/>
    </xf>
    <xf numFmtId="165" fontId="10" fillId="0" borderId="3" xfId="2" applyNumberFormat="1" applyFont="1" applyBorder="1" applyAlignment="1">
      <alignment horizontal="right" shrinkToFit="1"/>
    </xf>
    <xf numFmtId="0" fontId="18" fillId="0" borderId="0" xfId="1" applyFont="1"/>
    <xf numFmtId="0" fontId="19" fillId="0" borderId="0" xfId="4" applyFont="1" applyAlignment="1">
      <alignment horizontal="center" shrinkToFit="1"/>
    </xf>
    <xf numFmtId="49" fontId="20" fillId="0" borderId="0" xfId="1" applyNumberFormat="1" applyFont="1" applyAlignment="1">
      <alignment horizontal="center" shrinkToFit="1"/>
    </xf>
    <xf numFmtId="0" fontId="54" fillId="0" borderId="2" xfId="4" applyFont="1" applyBorder="1" applyAlignment="1">
      <alignment horizontal="center" shrinkToFit="1"/>
    </xf>
    <xf numFmtId="49" fontId="20" fillId="0" borderId="6" xfId="1" applyNumberFormat="1" applyFont="1" applyBorder="1" applyAlignment="1">
      <alignment horizontal="center" shrinkToFit="1"/>
    </xf>
    <xf numFmtId="49" fontId="20" fillId="0" borderId="7" xfId="1" applyNumberFormat="1" applyFont="1" applyBorder="1" applyAlignment="1">
      <alignment horizontal="center" shrinkToFit="1"/>
    </xf>
    <xf numFmtId="0" fontId="12" fillId="0" borderId="3" xfId="1" applyBorder="1" applyAlignment="1">
      <alignment shrinkToFit="1"/>
    </xf>
    <xf numFmtId="0" fontId="12" fillId="0" borderId="2" xfId="1" applyBorder="1" applyAlignment="1">
      <alignment shrinkToFit="1"/>
    </xf>
    <xf numFmtId="0" fontId="12" fillId="0" borderId="4" xfId="1" applyBorder="1" applyAlignment="1">
      <alignment shrinkToFit="1"/>
    </xf>
    <xf numFmtId="49" fontId="20" fillId="0" borderId="5" xfId="1" applyNumberFormat="1" applyFont="1" applyBorder="1" applyAlignment="1">
      <alignment horizontal="center" shrinkToFit="1"/>
    </xf>
    <xf numFmtId="0" fontId="3" fillId="0" borderId="0" xfId="0" applyFont="1"/>
    <xf numFmtId="0" fontId="0" fillId="0" borderId="37" xfId="0" applyBorder="1" applyAlignment="1">
      <alignment shrinkToFit="1"/>
    </xf>
    <xf numFmtId="0" fontId="0" fillId="0" borderId="38" xfId="0" applyBorder="1" applyAlignment="1">
      <alignment shrinkToFit="1"/>
    </xf>
    <xf numFmtId="0" fontId="0" fillId="0" borderId="2" xfId="0" applyBorder="1" applyAlignment="1">
      <alignment shrinkToFit="1"/>
    </xf>
    <xf numFmtId="0" fontId="0" fillId="0" borderId="5" xfId="0" applyBorder="1" applyAlignment="1">
      <alignment shrinkToFit="1"/>
    </xf>
    <xf numFmtId="0" fontId="0" fillId="0" borderId="6" xfId="0" applyBorder="1" applyAlignment="1">
      <alignment shrinkToFit="1"/>
    </xf>
    <xf numFmtId="0" fontId="0" fillId="0" borderId="39" xfId="0" applyBorder="1" applyAlignment="1">
      <alignment shrinkToFit="1"/>
    </xf>
    <xf numFmtId="0" fontId="0" fillId="0" borderId="4" xfId="0" applyBorder="1" applyAlignment="1">
      <alignment shrinkToFit="1"/>
    </xf>
    <xf numFmtId="0" fontId="12" fillId="0" borderId="54" xfId="1" applyBorder="1"/>
    <xf numFmtId="0" fontId="12" fillId="0" borderId="55" xfId="1" applyBorder="1"/>
    <xf numFmtId="0" fontId="0" fillId="15" borderId="37" xfId="0" applyFill="1" applyBorder="1" applyAlignment="1">
      <alignment shrinkToFit="1"/>
    </xf>
    <xf numFmtId="0" fontId="0" fillId="15" borderId="38" xfId="0" applyFill="1" applyBorder="1" applyAlignment="1">
      <alignment shrinkToFit="1"/>
    </xf>
    <xf numFmtId="0" fontId="0" fillId="15" borderId="51" xfId="0" applyFill="1" applyBorder="1" applyAlignment="1">
      <alignment shrinkToFit="1"/>
    </xf>
    <xf numFmtId="0" fontId="0" fillId="15" borderId="2" xfId="0" applyFill="1" applyBorder="1" applyAlignment="1">
      <alignment shrinkToFit="1"/>
    </xf>
    <xf numFmtId="0" fontId="0" fillId="15" borderId="3" xfId="0" applyFill="1" applyBorder="1" applyAlignment="1">
      <alignment shrinkToFit="1"/>
    </xf>
    <xf numFmtId="0" fontId="0" fillId="15" borderId="52" xfId="0" applyFill="1" applyBorder="1" applyAlignment="1">
      <alignment shrinkToFit="1"/>
    </xf>
    <xf numFmtId="0" fontId="0" fillId="15" borderId="5" xfId="0" applyFill="1" applyBorder="1" applyAlignment="1">
      <alignment shrinkToFit="1"/>
    </xf>
    <xf numFmtId="0" fontId="0" fillId="15" borderId="6" xfId="0" applyFill="1" applyBorder="1" applyAlignment="1">
      <alignment shrinkToFit="1"/>
    </xf>
    <xf numFmtId="0" fontId="0" fillId="15" borderId="53" xfId="0" applyFill="1" applyBorder="1" applyAlignment="1">
      <alignment shrinkToFit="1"/>
    </xf>
    <xf numFmtId="0" fontId="0" fillId="15" borderId="39" xfId="0" applyFill="1" applyBorder="1" applyAlignment="1">
      <alignment shrinkToFit="1"/>
    </xf>
    <xf numFmtId="165" fontId="13" fillId="0" borderId="3" xfId="1" applyNumberFormat="1" applyFont="1" applyBorder="1" applyAlignment="1">
      <alignment vertical="center"/>
    </xf>
    <xf numFmtId="0" fontId="37" fillId="0" borderId="0" xfId="0" applyFont="1"/>
    <xf numFmtId="165" fontId="0" fillId="0" borderId="0" xfId="0" applyNumberFormat="1"/>
    <xf numFmtId="2" fontId="19" fillId="0" borderId="3" xfId="4" applyNumberFormat="1" applyFont="1" applyBorder="1" applyAlignment="1">
      <alignment horizontal="center" shrinkToFit="1"/>
    </xf>
    <xf numFmtId="0" fontId="54" fillId="11" borderId="2" xfId="4" applyFont="1" applyFill="1" applyBorder="1" applyAlignment="1">
      <alignment horizontal="center" shrinkToFit="1"/>
    </xf>
    <xf numFmtId="0" fontId="24" fillId="11" borderId="3" xfId="2" applyFont="1" applyFill="1" applyBorder="1" applyAlignment="1">
      <alignment horizontal="right" shrinkToFit="1"/>
    </xf>
    <xf numFmtId="0" fontId="19" fillId="11" borderId="48" xfId="4" applyFont="1" applyFill="1" applyBorder="1" applyAlignment="1">
      <alignment horizontal="center" shrinkToFit="1"/>
    </xf>
    <xf numFmtId="0" fontId="19" fillId="11" borderId="43" xfId="4" applyFont="1" applyFill="1" applyBorder="1" applyAlignment="1">
      <alignment horizontal="center" shrinkToFit="1"/>
    </xf>
    <xf numFmtId="0" fontId="19" fillId="11" borderId="49" xfId="4" applyFont="1" applyFill="1" applyBorder="1" applyAlignment="1">
      <alignment horizontal="center" shrinkToFit="1"/>
    </xf>
    <xf numFmtId="0" fontId="19" fillId="11" borderId="36" xfId="4" applyFont="1" applyFill="1" applyBorder="1" applyAlignment="1">
      <alignment horizontal="center" shrinkToFit="1"/>
    </xf>
    <xf numFmtId="0" fontId="12" fillId="11" borderId="45" xfId="1" applyFill="1" applyBorder="1" applyAlignment="1">
      <alignment shrinkToFit="1"/>
    </xf>
    <xf numFmtId="0" fontId="12" fillId="11" borderId="46" xfId="1" applyFill="1" applyBorder="1" applyAlignment="1">
      <alignment shrinkToFit="1"/>
    </xf>
    <xf numFmtId="0" fontId="12" fillId="11" borderId="47" xfId="1" applyFill="1" applyBorder="1" applyAlignment="1">
      <alignment shrinkToFit="1"/>
    </xf>
    <xf numFmtId="0" fontId="0" fillId="11" borderId="3" xfId="0" applyFill="1" applyBorder="1" applyAlignment="1">
      <alignment shrinkToFit="1"/>
    </xf>
    <xf numFmtId="0" fontId="0" fillId="11" borderId="51" xfId="0" applyFill="1" applyBorder="1" applyAlignment="1">
      <alignment shrinkToFit="1"/>
    </xf>
    <xf numFmtId="0" fontId="0" fillId="11" borderId="52" xfId="0" applyFill="1" applyBorder="1" applyAlignment="1">
      <alignment shrinkToFit="1"/>
    </xf>
    <xf numFmtId="0" fontId="0" fillId="12" borderId="3" xfId="0" applyFill="1" applyBorder="1" applyAlignment="1">
      <alignment shrinkToFit="1"/>
    </xf>
    <xf numFmtId="0" fontId="0" fillId="12" borderId="52" xfId="0" applyFill="1" applyBorder="1" applyAlignment="1">
      <alignment shrinkToFit="1"/>
    </xf>
    <xf numFmtId="0" fontId="24" fillId="0" borderId="3" xfId="2" applyFont="1" applyBorder="1" applyAlignment="1">
      <alignment horizontal="right" shrinkToFit="1"/>
    </xf>
    <xf numFmtId="0" fontId="0" fillId="8" borderId="3" xfId="0" applyFill="1" applyBorder="1" applyAlignment="1">
      <alignment shrinkToFit="1"/>
    </xf>
    <xf numFmtId="0" fontId="0" fillId="8" borderId="52" xfId="0" applyFill="1" applyBorder="1" applyAlignment="1">
      <alignment shrinkToFit="1"/>
    </xf>
    <xf numFmtId="0" fontId="24" fillId="8" borderId="3" xfId="2" applyFont="1" applyFill="1" applyBorder="1" applyAlignment="1">
      <alignment horizontal="right" shrinkToFit="1"/>
    </xf>
    <xf numFmtId="165" fontId="24" fillId="8" borderId="3" xfId="2" applyNumberFormat="1" applyFont="1" applyFill="1" applyBorder="1" applyAlignment="1">
      <alignment horizontal="right" shrinkToFit="1"/>
    </xf>
    <xf numFmtId="0" fontId="12" fillId="4" borderId="0" xfId="1" applyFill="1"/>
    <xf numFmtId="0" fontId="22" fillId="4" borderId="0" xfId="1" applyFont="1" applyFill="1"/>
    <xf numFmtId="0" fontId="32" fillId="0" borderId="0" xfId="0" applyFont="1" applyAlignment="1">
      <alignment horizontal="left"/>
    </xf>
    <xf numFmtId="0" fontId="2" fillId="0" borderId="0" xfId="4" applyFont="1"/>
    <xf numFmtId="0" fontId="13" fillId="0" borderId="1" xfId="4" applyFont="1" applyBorder="1" applyAlignment="1">
      <alignment horizontal="center" shrinkToFit="1"/>
    </xf>
    <xf numFmtId="0" fontId="13" fillId="0" borderId="56" xfId="4" applyFont="1" applyBorder="1" applyAlignment="1">
      <alignment horizontal="center" shrinkToFit="1"/>
    </xf>
    <xf numFmtId="0" fontId="13" fillId="0" borderId="12" xfId="4" applyFont="1" applyBorder="1" applyAlignment="1">
      <alignment horizontal="center" shrinkToFit="1"/>
    </xf>
    <xf numFmtId="0" fontId="13" fillId="0" borderId="17" xfId="4" applyFont="1" applyBorder="1" applyAlignment="1">
      <alignment horizontal="center" shrinkToFit="1"/>
    </xf>
    <xf numFmtId="49" fontId="11" fillId="0" borderId="0" xfId="4" applyNumberFormat="1" applyFont="1"/>
    <xf numFmtId="49" fontId="6" fillId="0" borderId="0" xfId="4" applyNumberFormat="1"/>
    <xf numFmtId="49" fontId="2" fillId="0" borderId="0" xfId="4" applyNumberFormat="1" applyFont="1"/>
    <xf numFmtId="0" fontId="0" fillId="12" borderId="49" xfId="0" applyFill="1" applyBorder="1" applyAlignment="1">
      <alignment shrinkToFit="1"/>
    </xf>
    <xf numFmtId="49" fontId="55" fillId="5" borderId="50" xfId="1" applyNumberFormat="1" applyFont="1" applyFill="1" applyBorder="1" applyAlignment="1">
      <alignment horizontal="center" shrinkToFit="1"/>
    </xf>
    <xf numFmtId="49" fontId="55" fillId="5" borderId="6" xfId="1" applyNumberFormat="1" applyFont="1" applyFill="1" applyBorder="1" applyAlignment="1">
      <alignment horizontal="center" shrinkToFit="1"/>
    </xf>
    <xf numFmtId="0" fontId="1" fillId="0" borderId="0" xfId="2" applyFont="1"/>
    <xf numFmtId="0" fontId="12" fillId="0" borderId="0" xfId="1" applyAlignment="1">
      <alignment horizontal="left"/>
    </xf>
    <xf numFmtId="0" fontId="12" fillId="0" borderId="0" xfId="1"/>
    <xf numFmtId="0" fontId="16" fillId="0" borderId="0" xfId="1" applyFont="1" applyAlignment="1">
      <alignment horizontal="left"/>
    </xf>
    <xf numFmtId="0" fontId="14" fillId="0" borderId="0" xfId="1" applyFont="1"/>
    <xf numFmtId="164" fontId="13" fillId="0" borderId="0" xfId="1" applyNumberFormat="1" applyFont="1"/>
    <xf numFmtId="164" fontId="12" fillId="0" borderId="0" xfId="1" applyNumberFormat="1"/>
    <xf numFmtId="164" fontId="13" fillId="0" borderId="0" xfId="1" applyNumberFormat="1" applyFont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00000000-0005-0000-0000-000004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CFF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jpeg"/><Relationship Id="rId7" Type="http://schemas.openxmlformats.org/officeDocument/2006/relationships/image" Target="../media/image8.jp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4536</xdr:colOff>
      <xdr:row>1</xdr:row>
      <xdr:rowOff>77108</xdr:rowOff>
    </xdr:from>
    <xdr:to>
      <xdr:col>18</xdr:col>
      <xdr:colOff>93436</xdr:colOff>
      <xdr:row>8</xdr:row>
      <xdr:rowOff>74085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CCA435-1F54-5F44-BBE0-2A7CF90AE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5636" y="318408"/>
          <a:ext cx="6692900" cy="1419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101600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25BA166-BABB-BA48-9848-0286647C55DD}"/>
            </a:ext>
          </a:extLst>
        </xdr:cNvPr>
        <xdr:cNvSpPr>
          <a:spLocks noChangeAspect="1" noChangeArrowheads="1"/>
        </xdr:cNvSpPr>
      </xdr:nvSpPr>
      <xdr:spPr bwMode="auto">
        <a:xfrm>
          <a:off x="835660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9526</xdr:rowOff>
    </xdr:from>
    <xdr:to>
      <xdr:col>6</xdr:col>
      <xdr:colOff>533400</xdr:colOff>
      <xdr:row>28</xdr:row>
      <xdr:rowOff>66676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6"/>
          <a:ext cx="5105400" cy="5391150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495300</xdr:colOff>
      <xdr:row>0</xdr:row>
      <xdr:rowOff>9525</xdr:rowOff>
    </xdr:from>
    <xdr:to>
      <xdr:col>12</xdr:col>
      <xdr:colOff>209550</xdr:colOff>
      <xdr:row>28</xdr:row>
      <xdr:rowOff>123825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9525"/>
          <a:ext cx="4286250" cy="5448300"/>
        </a:xfrm>
        <a:prstGeom prst="rect">
          <a:avLst/>
        </a:prstGeom>
      </xdr:spPr>
    </xdr:pic>
    <xdr:clientData/>
  </xdr:twoCellAnchor>
  <xdr:twoCellAnchor editAs="oneCell">
    <xdr:from>
      <xdr:col>0</xdr:col>
      <xdr:colOff>145143</xdr:colOff>
      <xdr:row>18</xdr:row>
      <xdr:rowOff>0</xdr:rowOff>
    </xdr:from>
    <xdr:to>
      <xdr:col>6</xdr:col>
      <xdr:colOff>164193</xdr:colOff>
      <xdr:row>46</xdr:row>
      <xdr:rowOff>76200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43" y="3592286"/>
          <a:ext cx="5026479" cy="5664200"/>
        </a:xfrm>
        <a:prstGeom prst="rect">
          <a:avLst/>
        </a:prstGeom>
      </xdr:spPr>
    </xdr:pic>
    <xdr:clientData/>
  </xdr:twoCellAnchor>
  <xdr:twoCellAnchor editAs="oneCell">
    <xdr:from>
      <xdr:col>6</xdr:col>
      <xdr:colOff>145142</xdr:colOff>
      <xdr:row>18</xdr:row>
      <xdr:rowOff>72570</xdr:rowOff>
    </xdr:from>
    <xdr:to>
      <xdr:col>13</xdr:col>
      <xdr:colOff>183242</xdr:colOff>
      <xdr:row>45</xdr:row>
      <xdr:rowOff>72571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2571" y="3664856"/>
          <a:ext cx="5880100" cy="538842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35</xdr:row>
      <xdr:rowOff>126999</xdr:rowOff>
    </xdr:from>
    <xdr:to>
      <xdr:col>5</xdr:col>
      <xdr:colOff>666750</xdr:colOff>
      <xdr:row>62</xdr:row>
      <xdr:rowOff>174624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7111999"/>
          <a:ext cx="4458607" cy="5436054"/>
        </a:xfrm>
        <a:prstGeom prst="rect">
          <a:avLst/>
        </a:prstGeom>
      </xdr:spPr>
    </xdr:pic>
    <xdr:clientData/>
  </xdr:twoCellAnchor>
  <xdr:twoCellAnchor editAs="oneCell">
    <xdr:from>
      <xdr:col>6</xdr:col>
      <xdr:colOff>290285</xdr:colOff>
      <xdr:row>34</xdr:row>
      <xdr:rowOff>199570</xdr:rowOff>
    </xdr:from>
    <xdr:to>
      <xdr:col>12</xdr:col>
      <xdr:colOff>547461</xdr:colOff>
      <xdr:row>62</xdr:row>
      <xdr:rowOff>19049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7714" y="6984999"/>
          <a:ext cx="5264604" cy="5407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72572</xdr:rowOff>
    </xdr:from>
    <xdr:to>
      <xdr:col>7</xdr:col>
      <xdr:colOff>66675</xdr:colOff>
      <xdr:row>83</xdr:row>
      <xdr:rowOff>120196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50286"/>
          <a:ext cx="5908675" cy="6234339"/>
        </a:xfrm>
        <a:prstGeom prst="rect">
          <a:avLst/>
        </a:prstGeom>
      </xdr:spPr>
    </xdr:pic>
    <xdr:clientData/>
  </xdr:twoCellAnchor>
  <xdr:twoCellAnchor editAs="oneCell">
    <xdr:from>
      <xdr:col>6</xdr:col>
      <xdr:colOff>689428</xdr:colOff>
      <xdr:row>52</xdr:row>
      <xdr:rowOff>54428</xdr:rowOff>
    </xdr:from>
    <xdr:to>
      <xdr:col>12</xdr:col>
      <xdr:colOff>302532</xdr:colOff>
      <xdr:row>82</xdr:row>
      <xdr:rowOff>73478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6857" y="10432142"/>
          <a:ext cx="4620532" cy="60061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showGridLines="0" zoomScale="150" zoomScaleNormal="150" workbookViewId="0">
      <selection activeCell="D3" sqref="D3"/>
    </sheetView>
  </sheetViews>
  <sheetFormatPr defaultColWidth="8.81640625" defaultRowHeight="15" customHeight="1"/>
  <cols>
    <col min="1" max="1" width="8.81640625" style="68" customWidth="1"/>
    <col min="2" max="2" width="10.1796875" style="96" bestFit="1" customWidth="1"/>
    <col min="3" max="3" width="11.453125" style="96" bestFit="1" customWidth="1"/>
    <col min="4" max="4" width="46.36328125" style="97" customWidth="1"/>
    <col min="5" max="5" width="43.1796875" style="68" customWidth="1"/>
    <col min="6" max="6" width="8.81640625" style="67"/>
    <col min="7" max="7" width="8.81640625" style="68" customWidth="1"/>
    <col min="8" max="16384" width="8.81640625" style="68"/>
  </cols>
  <sheetData>
    <row r="1" spans="1:6" ht="13.5" customHeight="1">
      <c r="A1" s="63" t="s">
        <v>43</v>
      </c>
      <c r="B1" s="64" t="s">
        <v>126</v>
      </c>
      <c r="C1" s="64" t="s">
        <v>127</v>
      </c>
      <c r="D1" s="65" t="s">
        <v>128</v>
      </c>
      <c r="E1" s="66" t="s">
        <v>129</v>
      </c>
      <c r="F1" s="67" t="s">
        <v>130</v>
      </c>
    </row>
    <row r="2" spans="1:6" ht="13.5" customHeight="1">
      <c r="A2" s="69" t="s">
        <v>131</v>
      </c>
      <c r="B2" s="70" t="s">
        <v>132</v>
      </c>
      <c r="C2" s="71" t="s">
        <v>132</v>
      </c>
      <c r="D2" s="72" t="s">
        <v>133</v>
      </c>
      <c r="E2" s="73" t="s">
        <v>134</v>
      </c>
      <c r="F2" s="74" t="s">
        <v>131</v>
      </c>
    </row>
    <row r="3" spans="1:6" ht="13.5" customHeight="1">
      <c r="A3" s="69" t="s">
        <v>135</v>
      </c>
      <c r="B3" s="70" t="s">
        <v>136</v>
      </c>
      <c r="C3" s="71" t="s">
        <v>136</v>
      </c>
      <c r="D3" s="72" t="s">
        <v>137</v>
      </c>
      <c r="E3" s="73" t="s">
        <v>138</v>
      </c>
      <c r="F3" s="74" t="s">
        <v>135</v>
      </c>
    </row>
    <row r="4" spans="1:6" ht="13.5" customHeight="1">
      <c r="A4" s="69" t="s">
        <v>139</v>
      </c>
      <c r="B4" s="70" t="s">
        <v>140</v>
      </c>
      <c r="C4" s="71" t="s">
        <v>140</v>
      </c>
      <c r="D4" s="72" t="s">
        <v>141</v>
      </c>
      <c r="E4" s="73" t="s">
        <v>142</v>
      </c>
      <c r="F4" s="74" t="s">
        <v>139</v>
      </c>
    </row>
    <row r="5" spans="1:6" ht="13.5" customHeight="1">
      <c r="A5" s="69" t="s">
        <v>143</v>
      </c>
      <c r="B5" s="70" t="s">
        <v>144</v>
      </c>
      <c r="C5" s="71" t="s">
        <v>144</v>
      </c>
      <c r="D5" s="72" t="s">
        <v>145</v>
      </c>
      <c r="E5" s="73" t="s">
        <v>146</v>
      </c>
      <c r="F5" s="74" t="s">
        <v>143</v>
      </c>
    </row>
    <row r="6" spans="1:6" ht="13.5" customHeight="1">
      <c r="A6" s="69" t="s">
        <v>147</v>
      </c>
      <c r="B6" s="70" t="s">
        <v>148</v>
      </c>
      <c r="C6" s="71" t="s">
        <v>148</v>
      </c>
      <c r="D6" s="72" t="s">
        <v>149</v>
      </c>
      <c r="E6" s="73" t="s">
        <v>150</v>
      </c>
      <c r="F6" s="74" t="s">
        <v>147</v>
      </c>
    </row>
    <row r="7" spans="1:6" ht="13.5" customHeight="1">
      <c r="A7" s="69" t="s">
        <v>151</v>
      </c>
      <c r="B7" s="70" t="s">
        <v>152</v>
      </c>
      <c r="C7" s="71" t="s">
        <v>152</v>
      </c>
      <c r="D7" s="72" t="s">
        <v>153</v>
      </c>
      <c r="E7" s="73" t="s">
        <v>154</v>
      </c>
      <c r="F7" s="74" t="s">
        <v>151</v>
      </c>
    </row>
    <row r="8" spans="1:6" ht="13.5" customHeight="1">
      <c r="A8" s="69" t="s">
        <v>155</v>
      </c>
      <c r="B8" s="70" t="s">
        <v>156</v>
      </c>
      <c r="C8" s="71" t="s">
        <v>156</v>
      </c>
      <c r="D8" s="72" t="s">
        <v>157</v>
      </c>
      <c r="E8" s="73" t="s">
        <v>158</v>
      </c>
      <c r="F8" s="74" t="s">
        <v>155</v>
      </c>
    </row>
    <row r="9" spans="1:6" ht="13.5" customHeight="1" thickBot="1">
      <c r="A9" s="75" t="s">
        <v>159</v>
      </c>
      <c r="B9" s="70" t="s">
        <v>160</v>
      </c>
      <c r="C9" s="71" t="s">
        <v>160</v>
      </c>
      <c r="D9" s="72" t="s">
        <v>161</v>
      </c>
      <c r="E9" s="73" t="s">
        <v>162</v>
      </c>
      <c r="F9" s="74" t="s">
        <v>159</v>
      </c>
    </row>
    <row r="10" spans="1:6" ht="13.5" customHeight="1">
      <c r="A10" s="76" t="s">
        <v>163</v>
      </c>
      <c r="B10" s="70" t="s">
        <v>164</v>
      </c>
      <c r="C10" s="71" t="s">
        <v>164</v>
      </c>
      <c r="D10" s="72" t="s">
        <v>165</v>
      </c>
      <c r="E10" s="73" t="s">
        <v>166</v>
      </c>
      <c r="F10" s="74" t="s">
        <v>163</v>
      </c>
    </row>
    <row r="11" spans="1:6" ht="13.5" customHeight="1">
      <c r="A11" s="69" t="s">
        <v>167</v>
      </c>
      <c r="B11" s="70" t="s">
        <v>168</v>
      </c>
      <c r="C11" s="71" t="s">
        <v>168</v>
      </c>
      <c r="D11" s="72" t="s">
        <v>169</v>
      </c>
      <c r="E11" s="73" t="s">
        <v>170</v>
      </c>
      <c r="F11" s="74" t="s">
        <v>167</v>
      </c>
    </row>
    <row r="12" spans="1:6" ht="13.5" customHeight="1">
      <c r="A12" s="69" t="s">
        <v>171</v>
      </c>
      <c r="B12" s="70" t="s">
        <v>172</v>
      </c>
      <c r="C12" s="71" t="s">
        <v>172</v>
      </c>
      <c r="D12" s="72" t="s">
        <v>173</v>
      </c>
      <c r="E12" s="73" t="s">
        <v>174</v>
      </c>
      <c r="F12" s="74" t="s">
        <v>171</v>
      </c>
    </row>
    <row r="13" spans="1:6" ht="13.5" customHeight="1">
      <c r="A13" s="69" t="s">
        <v>175</v>
      </c>
      <c r="B13" s="70" t="s">
        <v>176</v>
      </c>
      <c r="C13" s="71" t="s">
        <v>176</v>
      </c>
      <c r="D13" s="72" t="s">
        <v>177</v>
      </c>
      <c r="E13" s="73" t="s">
        <v>178</v>
      </c>
      <c r="F13" s="74" t="s">
        <v>175</v>
      </c>
    </row>
    <row r="14" spans="1:6" ht="13.5" customHeight="1">
      <c r="A14" s="69" t="s">
        <v>179</v>
      </c>
      <c r="B14" s="70" t="s">
        <v>180</v>
      </c>
      <c r="C14" s="71" t="s">
        <v>180</v>
      </c>
      <c r="D14" s="72" t="s">
        <v>181</v>
      </c>
      <c r="E14" s="73" t="s">
        <v>182</v>
      </c>
      <c r="F14" s="74" t="s">
        <v>179</v>
      </c>
    </row>
    <row r="15" spans="1:6" ht="13.5" customHeight="1">
      <c r="A15" s="69" t="s">
        <v>183</v>
      </c>
      <c r="B15" s="70" t="s">
        <v>184</v>
      </c>
      <c r="C15" s="71" t="s">
        <v>184</v>
      </c>
      <c r="D15" s="72" t="s">
        <v>185</v>
      </c>
      <c r="E15" s="73" t="s">
        <v>186</v>
      </c>
      <c r="F15" s="74" t="s">
        <v>183</v>
      </c>
    </row>
    <row r="16" spans="1:6" ht="13.5" customHeight="1">
      <c r="A16" s="69" t="s">
        <v>187</v>
      </c>
      <c r="B16" s="70" t="s">
        <v>188</v>
      </c>
      <c r="C16" s="71" t="s">
        <v>188</v>
      </c>
      <c r="D16" s="72" t="s">
        <v>189</v>
      </c>
      <c r="E16" s="73" t="s">
        <v>190</v>
      </c>
      <c r="F16" s="74" t="s">
        <v>187</v>
      </c>
    </row>
    <row r="17" spans="1:6" ht="13.5" customHeight="1" thickBot="1">
      <c r="A17" s="75" t="s">
        <v>191</v>
      </c>
      <c r="B17" s="70" t="s">
        <v>192</v>
      </c>
      <c r="C17" s="71" t="s">
        <v>192</v>
      </c>
      <c r="D17" s="72" t="s">
        <v>193</v>
      </c>
      <c r="E17" s="73" t="s">
        <v>194</v>
      </c>
      <c r="F17" s="74" t="s">
        <v>191</v>
      </c>
    </row>
    <row r="18" spans="1:6" ht="13.5" customHeight="1">
      <c r="A18" s="76" t="s">
        <v>195</v>
      </c>
      <c r="B18" s="70" t="s">
        <v>196</v>
      </c>
      <c r="C18" s="71" t="s">
        <v>196</v>
      </c>
      <c r="D18" s="72" t="s">
        <v>197</v>
      </c>
      <c r="E18" s="73" t="s">
        <v>198</v>
      </c>
      <c r="F18" s="74" t="s">
        <v>195</v>
      </c>
    </row>
    <row r="19" spans="1:6" ht="13.5" customHeight="1">
      <c r="A19" s="69" t="s">
        <v>199</v>
      </c>
      <c r="B19" s="70" t="s">
        <v>200</v>
      </c>
      <c r="C19" s="71" t="s">
        <v>200</v>
      </c>
      <c r="D19" s="72" t="s">
        <v>201</v>
      </c>
      <c r="E19" s="73" t="s">
        <v>202</v>
      </c>
      <c r="F19" s="74" t="s">
        <v>199</v>
      </c>
    </row>
    <row r="20" spans="1:6" ht="13.5" customHeight="1">
      <c r="A20" s="69" t="s">
        <v>203</v>
      </c>
      <c r="B20" s="70" t="s">
        <v>204</v>
      </c>
      <c r="C20" s="71" t="s">
        <v>204</v>
      </c>
      <c r="D20" s="72" t="s">
        <v>205</v>
      </c>
      <c r="E20" s="73" t="s">
        <v>206</v>
      </c>
      <c r="F20" s="74" t="s">
        <v>203</v>
      </c>
    </row>
    <row r="21" spans="1:6" ht="13.5" customHeight="1">
      <c r="A21" s="69" t="s">
        <v>207</v>
      </c>
      <c r="B21" s="70" t="s">
        <v>208</v>
      </c>
      <c r="C21" s="71" t="s">
        <v>208</v>
      </c>
      <c r="D21" s="72" t="s">
        <v>209</v>
      </c>
      <c r="E21" s="73" t="s">
        <v>210</v>
      </c>
      <c r="F21" s="74" t="s">
        <v>207</v>
      </c>
    </row>
    <row r="22" spans="1:6" ht="13.5" customHeight="1">
      <c r="A22" s="69" t="s">
        <v>211</v>
      </c>
      <c r="B22" s="70" t="s">
        <v>212</v>
      </c>
      <c r="C22" s="71" t="s">
        <v>212</v>
      </c>
      <c r="D22" s="72" t="s">
        <v>213</v>
      </c>
      <c r="E22" s="73" t="s">
        <v>214</v>
      </c>
      <c r="F22" s="74" t="s">
        <v>211</v>
      </c>
    </row>
    <row r="23" spans="1:6" ht="13.5" customHeight="1">
      <c r="A23" s="69" t="s">
        <v>215</v>
      </c>
      <c r="B23" s="70" t="s">
        <v>216</v>
      </c>
      <c r="C23" s="71" t="s">
        <v>216</v>
      </c>
      <c r="D23" s="72" t="s">
        <v>217</v>
      </c>
      <c r="E23" s="73" t="s">
        <v>218</v>
      </c>
      <c r="F23" s="74" t="s">
        <v>215</v>
      </c>
    </row>
    <row r="24" spans="1:6" ht="13.5" customHeight="1">
      <c r="A24" s="69" t="s">
        <v>219</v>
      </c>
      <c r="B24" s="70" t="s">
        <v>220</v>
      </c>
      <c r="C24" s="71" t="s">
        <v>220</v>
      </c>
      <c r="D24" s="72" t="s">
        <v>221</v>
      </c>
      <c r="E24" s="73" t="s">
        <v>222</v>
      </c>
      <c r="F24" s="74" t="s">
        <v>219</v>
      </c>
    </row>
    <row r="25" spans="1:6" ht="13.5" customHeight="1" thickBot="1">
      <c r="A25" s="75" t="s">
        <v>223</v>
      </c>
      <c r="B25" s="70" t="s">
        <v>224</v>
      </c>
      <c r="C25" s="71" t="s">
        <v>224</v>
      </c>
      <c r="D25" s="72" t="s">
        <v>225</v>
      </c>
      <c r="E25" s="73" t="s">
        <v>226</v>
      </c>
      <c r="F25" s="74" t="s">
        <v>223</v>
      </c>
    </row>
    <row r="26" spans="1:6" ht="13.5" customHeight="1">
      <c r="A26" s="76" t="s">
        <v>227</v>
      </c>
      <c r="B26" s="70" t="s">
        <v>228</v>
      </c>
      <c r="C26" s="71" t="s">
        <v>228</v>
      </c>
      <c r="D26" s="72" t="s">
        <v>229</v>
      </c>
      <c r="E26" s="73" t="s">
        <v>230</v>
      </c>
      <c r="F26" s="74" t="s">
        <v>227</v>
      </c>
    </row>
    <row r="27" spans="1:6" ht="13.5" customHeight="1">
      <c r="A27" s="69" t="s">
        <v>231</v>
      </c>
      <c r="B27" s="70" t="s">
        <v>232</v>
      </c>
      <c r="C27" s="71" t="s">
        <v>232</v>
      </c>
      <c r="D27" s="72" t="s">
        <v>233</v>
      </c>
      <c r="E27" s="73" t="s">
        <v>234</v>
      </c>
      <c r="F27" s="74" t="s">
        <v>231</v>
      </c>
    </row>
    <row r="28" spans="1:6" ht="13.5" customHeight="1">
      <c r="A28" s="69" t="s">
        <v>235</v>
      </c>
      <c r="B28" s="70" t="s">
        <v>236</v>
      </c>
      <c r="C28" s="71" t="s">
        <v>236</v>
      </c>
      <c r="D28" s="72" t="s">
        <v>237</v>
      </c>
      <c r="E28" s="73" t="s">
        <v>238</v>
      </c>
      <c r="F28" s="74" t="s">
        <v>235</v>
      </c>
    </row>
    <row r="29" spans="1:6" ht="13.5" customHeight="1">
      <c r="A29" s="69" t="s">
        <v>239</v>
      </c>
      <c r="B29" s="70" t="s">
        <v>240</v>
      </c>
      <c r="C29" s="71" t="s">
        <v>240</v>
      </c>
      <c r="D29" s="72" t="s">
        <v>241</v>
      </c>
      <c r="E29" s="73" t="s">
        <v>242</v>
      </c>
      <c r="F29" s="74" t="s">
        <v>239</v>
      </c>
    </row>
    <row r="30" spans="1:6" ht="13.5" customHeight="1">
      <c r="A30" s="69" t="s">
        <v>243</v>
      </c>
      <c r="B30" s="70" t="s">
        <v>244</v>
      </c>
      <c r="C30" s="71" t="s">
        <v>244</v>
      </c>
      <c r="D30" s="72" t="s">
        <v>245</v>
      </c>
      <c r="E30" s="73" t="s">
        <v>246</v>
      </c>
      <c r="F30" s="74" t="s">
        <v>243</v>
      </c>
    </row>
    <row r="31" spans="1:6" ht="13.5" customHeight="1">
      <c r="A31" s="69" t="s">
        <v>247</v>
      </c>
      <c r="B31" s="70" t="s">
        <v>248</v>
      </c>
      <c r="C31" s="71" t="s">
        <v>248</v>
      </c>
      <c r="D31" s="72" t="s">
        <v>249</v>
      </c>
      <c r="E31" s="73" t="s">
        <v>250</v>
      </c>
      <c r="F31" s="74" t="s">
        <v>247</v>
      </c>
    </row>
    <row r="32" spans="1:6" ht="13.5" customHeight="1">
      <c r="A32" s="69" t="s">
        <v>251</v>
      </c>
      <c r="B32" s="70" t="s">
        <v>252</v>
      </c>
      <c r="C32" s="71" t="s">
        <v>252</v>
      </c>
      <c r="D32" s="72" t="s">
        <v>253</v>
      </c>
      <c r="E32" s="73" t="s">
        <v>254</v>
      </c>
      <c r="F32" s="74" t="s">
        <v>251</v>
      </c>
    </row>
    <row r="33" spans="1:6" ht="13.5" customHeight="1" thickBot="1">
      <c r="A33" s="75" t="s">
        <v>255</v>
      </c>
      <c r="B33" s="70" t="s">
        <v>256</v>
      </c>
      <c r="C33" s="71" t="s">
        <v>256</v>
      </c>
      <c r="D33" s="72" t="s">
        <v>257</v>
      </c>
      <c r="E33" s="73" t="s">
        <v>258</v>
      </c>
      <c r="F33" s="74" t="s">
        <v>255</v>
      </c>
    </row>
    <row r="34" spans="1:6" ht="13.5" customHeight="1">
      <c r="A34" s="76" t="s">
        <v>259</v>
      </c>
      <c r="B34" s="70" t="s">
        <v>260</v>
      </c>
      <c r="C34" s="71" t="s">
        <v>260</v>
      </c>
      <c r="D34" s="72" t="s">
        <v>261</v>
      </c>
      <c r="E34" s="73" t="s">
        <v>262</v>
      </c>
      <c r="F34" s="74" t="s">
        <v>259</v>
      </c>
    </row>
    <row r="35" spans="1:6" ht="13.5" customHeight="1">
      <c r="A35" s="69" t="s">
        <v>263</v>
      </c>
      <c r="B35" s="70" t="s">
        <v>264</v>
      </c>
      <c r="C35" s="71" t="s">
        <v>264</v>
      </c>
      <c r="D35" s="72" t="s">
        <v>265</v>
      </c>
      <c r="E35" s="73" t="s">
        <v>266</v>
      </c>
      <c r="F35" s="74" t="s">
        <v>263</v>
      </c>
    </row>
    <row r="36" spans="1:6" ht="13.5" customHeight="1">
      <c r="A36" s="69" t="s">
        <v>267</v>
      </c>
      <c r="B36" s="70" t="s">
        <v>268</v>
      </c>
      <c r="C36" s="71" t="s">
        <v>268</v>
      </c>
      <c r="D36" s="72" t="s">
        <v>269</v>
      </c>
      <c r="E36" s="73" t="s">
        <v>270</v>
      </c>
      <c r="F36" s="74" t="s">
        <v>267</v>
      </c>
    </row>
    <row r="37" spans="1:6" ht="13.5" customHeight="1">
      <c r="A37" s="69" t="s">
        <v>271</v>
      </c>
      <c r="B37" s="70" t="s">
        <v>272</v>
      </c>
      <c r="C37" s="71" t="s">
        <v>272</v>
      </c>
      <c r="D37" s="72" t="s">
        <v>273</v>
      </c>
      <c r="E37" s="73" t="s">
        <v>274</v>
      </c>
      <c r="F37" s="74" t="s">
        <v>271</v>
      </c>
    </row>
    <row r="38" spans="1:6" ht="13.5" customHeight="1">
      <c r="A38" s="69" t="s">
        <v>275</v>
      </c>
      <c r="B38" s="70" t="s">
        <v>276</v>
      </c>
      <c r="C38" s="71" t="s">
        <v>276</v>
      </c>
      <c r="D38" s="72" t="s">
        <v>277</v>
      </c>
      <c r="E38" s="73" t="s">
        <v>278</v>
      </c>
      <c r="F38" s="74" t="s">
        <v>275</v>
      </c>
    </row>
    <row r="39" spans="1:6" ht="13.5" customHeight="1">
      <c r="A39" s="69" t="s">
        <v>279</v>
      </c>
      <c r="B39" s="70" t="s">
        <v>280</v>
      </c>
      <c r="C39" s="71" t="s">
        <v>280</v>
      </c>
      <c r="D39" s="72" t="s">
        <v>281</v>
      </c>
      <c r="E39" s="73" t="s">
        <v>282</v>
      </c>
      <c r="F39" s="74" t="s">
        <v>279</v>
      </c>
    </row>
    <row r="40" spans="1:6" ht="13.5" customHeight="1">
      <c r="A40" s="69" t="s">
        <v>283</v>
      </c>
      <c r="B40" s="70" t="s">
        <v>284</v>
      </c>
      <c r="C40" s="71" t="s">
        <v>284</v>
      </c>
      <c r="D40" s="72" t="s">
        <v>285</v>
      </c>
      <c r="E40" s="73" t="s">
        <v>286</v>
      </c>
      <c r="F40" s="74" t="s">
        <v>283</v>
      </c>
    </row>
    <row r="41" spans="1:6" ht="13.5" customHeight="1" thickBot="1">
      <c r="A41" s="75" t="s">
        <v>287</v>
      </c>
      <c r="B41" s="70" t="s">
        <v>288</v>
      </c>
      <c r="C41" s="71" t="s">
        <v>288</v>
      </c>
      <c r="D41" s="72" t="s">
        <v>289</v>
      </c>
      <c r="E41" s="73" t="s">
        <v>290</v>
      </c>
      <c r="F41" s="74" t="s">
        <v>287</v>
      </c>
    </row>
    <row r="42" spans="1:6" ht="13.5" customHeight="1">
      <c r="A42" s="76" t="s">
        <v>291</v>
      </c>
      <c r="B42" s="70" t="s">
        <v>292</v>
      </c>
      <c r="C42" s="71" t="s">
        <v>292</v>
      </c>
      <c r="D42" s="72" t="s">
        <v>293</v>
      </c>
      <c r="E42" s="73" t="s">
        <v>294</v>
      </c>
      <c r="F42" s="74" t="s">
        <v>291</v>
      </c>
    </row>
    <row r="43" spans="1:6" ht="13.5" customHeight="1">
      <c r="A43" s="69" t="s">
        <v>295</v>
      </c>
      <c r="B43" s="70" t="s">
        <v>296</v>
      </c>
      <c r="C43" s="71" t="s">
        <v>296</v>
      </c>
      <c r="D43" s="72" t="s">
        <v>297</v>
      </c>
      <c r="E43" s="73" t="s">
        <v>298</v>
      </c>
      <c r="F43" s="74" t="s">
        <v>295</v>
      </c>
    </row>
    <row r="44" spans="1:6" ht="13.5" customHeight="1">
      <c r="A44" s="69" t="s">
        <v>299</v>
      </c>
      <c r="B44" s="70" t="s">
        <v>300</v>
      </c>
      <c r="C44" s="71" t="s">
        <v>300</v>
      </c>
      <c r="D44" s="72" t="s">
        <v>301</v>
      </c>
      <c r="E44" s="73" t="s">
        <v>302</v>
      </c>
      <c r="F44" s="74" t="s">
        <v>299</v>
      </c>
    </row>
    <row r="45" spans="1:6" ht="13.5" customHeight="1">
      <c r="A45" s="69" t="s">
        <v>303</v>
      </c>
      <c r="B45" s="70" t="s">
        <v>304</v>
      </c>
      <c r="C45" s="71" t="s">
        <v>304</v>
      </c>
      <c r="D45" s="72" t="s">
        <v>305</v>
      </c>
      <c r="E45" s="73" t="s">
        <v>306</v>
      </c>
      <c r="F45" s="74" t="s">
        <v>303</v>
      </c>
    </row>
    <row r="46" spans="1:6" ht="13.5" customHeight="1">
      <c r="A46" s="69" t="s">
        <v>307</v>
      </c>
      <c r="B46" s="70" t="s">
        <v>308</v>
      </c>
      <c r="C46" s="71" t="s">
        <v>308</v>
      </c>
      <c r="D46" s="72" t="s">
        <v>309</v>
      </c>
      <c r="E46" s="73" t="s">
        <v>310</v>
      </c>
      <c r="F46" s="74" t="s">
        <v>307</v>
      </c>
    </row>
    <row r="47" spans="1:6" ht="13.5" customHeight="1">
      <c r="A47" s="69" t="s">
        <v>311</v>
      </c>
      <c r="B47" s="70" t="s">
        <v>312</v>
      </c>
      <c r="C47" s="71" t="s">
        <v>312</v>
      </c>
      <c r="D47" s="72" t="s">
        <v>313</v>
      </c>
      <c r="E47" s="73" t="s">
        <v>314</v>
      </c>
      <c r="F47" s="74" t="s">
        <v>311</v>
      </c>
    </row>
    <row r="48" spans="1:6" ht="13.5" customHeight="1">
      <c r="A48" s="69" t="s">
        <v>315</v>
      </c>
      <c r="B48" s="70" t="s">
        <v>316</v>
      </c>
      <c r="C48" s="71" t="s">
        <v>316</v>
      </c>
      <c r="D48" s="72" t="s">
        <v>317</v>
      </c>
      <c r="E48" s="73" t="s">
        <v>318</v>
      </c>
      <c r="F48" s="74" t="s">
        <v>315</v>
      </c>
    </row>
    <row r="49" spans="1:6" ht="13.5" customHeight="1" thickBot="1">
      <c r="A49" s="75" t="s">
        <v>319</v>
      </c>
      <c r="B49" s="70" t="s">
        <v>320</v>
      </c>
      <c r="C49" s="71" t="s">
        <v>320</v>
      </c>
      <c r="D49" s="72" t="s">
        <v>321</v>
      </c>
      <c r="E49" s="73" t="s">
        <v>322</v>
      </c>
      <c r="F49" s="74" t="s">
        <v>319</v>
      </c>
    </row>
    <row r="50" spans="1:6" ht="13.5" customHeight="1">
      <c r="A50" s="76" t="s">
        <v>323</v>
      </c>
      <c r="B50" s="70" t="s">
        <v>324</v>
      </c>
      <c r="C50" s="71" t="s">
        <v>324</v>
      </c>
      <c r="D50" s="72" t="s">
        <v>325</v>
      </c>
      <c r="E50" s="73" t="s">
        <v>326</v>
      </c>
      <c r="F50" s="74" t="s">
        <v>323</v>
      </c>
    </row>
    <row r="51" spans="1:6" ht="13.5" customHeight="1">
      <c r="A51" s="69" t="s">
        <v>327</v>
      </c>
      <c r="B51" s="70" t="s">
        <v>328</v>
      </c>
      <c r="C51" s="71" t="s">
        <v>328</v>
      </c>
      <c r="D51" s="72" t="s">
        <v>329</v>
      </c>
      <c r="E51" s="73" t="s">
        <v>330</v>
      </c>
      <c r="F51" s="74" t="s">
        <v>327</v>
      </c>
    </row>
    <row r="52" spans="1:6" ht="13.5" customHeight="1">
      <c r="A52" s="69" t="s">
        <v>331</v>
      </c>
      <c r="B52" s="70" t="s">
        <v>332</v>
      </c>
      <c r="C52" s="71" t="s">
        <v>332</v>
      </c>
      <c r="D52" s="72" t="s">
        <v>333</v>
      </c>
      <c r="E52" s="73" t="s">
        <v>334</v>
      </c>
      <c r="F52" s="74" t="s">
        <v>331</v>
      </c>
    </row>
    <row r="53" spans="1:6" ht="13.5" customHeight="1">
      <c r="A53" s="69" t="s">
        <v>335</v>
      </c>
      <c r="B53" s="70" t="s">
        <v>336</v>
      </c>
      <c r="C53" s="71" t="s">
        <v>336</v>
      </c>
      <c r="D53" s="72" t="s">
        <v>337</v>
      </c>
      <c r="E53" s="73" t="s">
        <v>338</v>
      </c>
      <c r="F53" s="74" t="s">
        <v>335</v>
      </c>
    </row>
    <row r="54" spans="1:6" ht="13.5" customHeight="1">
      <c r="A54" s="77" t="s">
        <v>339</v>
      </c>
      <c r="B54" s="70" t="s">
        <v>340</v>
      </c>
      <c r="C54" s="71" t="s">
        <v>340</v>
      </c>
      <c r="D54" s="72" t="s">
        <v>341</v>
      </c>
      <c r="E54" s="73" t="s">
        <v>342</v>
      </c>
      <c r="F54" s="74" t="s">
        <v>339</v>
      </c>
    </row>
    <row r="55" spans="1:6" ht="13.5" customHeight="1">
      <c r="A55" s="78" t="s">
        <v>343</v>
      </c>
      <c r="B55" s="70" t="s">
        <v>344</v>
      </c>
      <c r="C55" s="71" t="s">
        <v>344</v>
      </c>
      <c r="D55" s="72" t="s">
        <v>345</v>
      </c>
      <c r="E55" s="73" t="s">
        <v>346</v>
      </c>
      <c r="F55" s="74" t="s">
        <v>343</v>
      </c>
    </row>
    <row r="56" spans="1:6" ht="13.5" customHeight="1">
      <c r="A56" s="69" t="s">
        <v>347</v>
      </c>
      <c r="B56" s="70" t="s">
        <v>348</v>
      </c>
      <c r="C56" s="71" t="s">
        <v>348</v>
      </c>
      <c r="D56" s="72" t="s">
        <v>349</v>
      </c>
      <c r="E56" s="73" t="s">
        <v>350</v>
      </c>
      <c r="F56" s="74" t="s">
        <v>347</v>
      </c>
    </row>
    <row r="57" spans="1:6" ht="13.5" customHeight="1" thickBot="1">
      <c r="A57" s="75" t="s">
        <v>351</v>
      </c>
      <c r="B57" s="70" t="s">
        <v>352</v>
      </c>
      <c r="C57" s="71" t="s">
        <v>352</v>
      </c>
      <c r="D57" s="72" t="s">
        <v>353</v>
      </c>
      <c r="E57" s="73" t="s">
        <v>354</v>
      </c>
      <c r="F57" s="74" t="s">
        <v>351</v>
      </c>
    </row>
    <row r="58" spans="1:6" ht="13.5" customHeight="1">
      <c r="A58" s="76" t="s">
        <v>355</v>
      </c>
      <c r="B58" s="70" t="s">
        <v>356</v>
      </c>
      <c r="C58" s="71" t="s">
        <v>356</v>
      </c>
      <c r="D58" s="72" t="s">
        <v>357</v>
      </c>
      <c r="E58" s="73" t="s">
        <v>358</v>
      </c>
      <c r="F58" s="74" t="s">
        <v>355</v>
      </c>
    </row>
    <row r="59" spans="1:6" ht="13.5" customHeight="1">
      <c r="A59" s="69" t="s">
        <v>359</v>
      </c>
      <c r="B59" s="70" t="s">
        <v>360</v>
      </c>
      <c r="C59" s="71" t="s">
        <v>360</v>
      </c>
      <c r="D59" s="72" t="s">
        <v>361</v>
      </c>
      <c r="E59" s="73" t="s">
        <v>362</v>
      </c>
      <c r="F59" s="74" t="s">
        <v>359</v>
      </c>
    </row>
    <row r="60" spans="1:6" ht="13.5" customHeight="1">
      <c r="A60" s="69" t="s">
        <v>363</v>
      </c>
      <c r="B60" s="70" t="s">
        <v>364</v>
      </c>
      <c r="C60" s="71" t="s">
        <v>364</v>
      </c>
      <c r="D60" s="72" t="s">
        <v>365</v>
      </c>
      <c r="E60" s="73" t="s">
        <v>366</v>
      </c>
      <c r="F60" s="74" t="s">
        <v>363</v>
      </c>
    </row>
    <row r="61" spans="1:6" ht="13.5" customHeight="1">
      <c r="A61" s="69" t="s">
        <v>367</v>
      </c>
      <c r="B61" s="70" t="s">
        <v>368</v>
      </c>
      <c r="C61" s="71" t="s">
        <v>368</v>
      </c>
      <c r="D61" s="72" t="s">
        <v>369</v>
      </c>
      <c r="E61" s="73" t="s">
        <v>370</v>
      </c>
      <c r="F61" s="74" t="s">
        <v>367</v>
      </c>
    </row>
    <row r="62" spans="1:6" ht="13.5" customHeight="1">
      <c r="A62" s="69" t="s">
        <v>371</v>
      </c>
      <c r="B62" s="70" t="s">
        <v>372</v>
      </c>
      <c r="C62" s="70" t="s">
        <v>372</v>
      </c>
      <c r="D62" s="72" t="s">
        <v>373</v>
      </c>
      <c r="E62" s="79" t="s">
        <v>374</v>
      </c>
      <c r="F62" s="74" t="s">
        <v>371</v>
      </c>
    </row>
    <row r="63" spans="1:6" ht="13.5" customHeight="1">
      <c r="A63" s="69" t="s">
        <v>375</v>
      </c>
      <c r="B63" s="70" t="s">
        <v>376</v>
      </c>
      <c r="C63" s="70" t="s">
        <v>376</v>
      </c>
      <c r="D63" s="72" t="s">
        <v>377</v>
      </c>
      <c r="E63" s="79" t="s">
        <v>378</v>
      </c>
      <c r="F63" s="74" t="s">
        <v>375</v>
      </c>
    </row>
    <row r="64" spans="1:6" ht="13.5" customHeight="1">
      <c r="A64" s="69" t="s">
        <v>379</v>
      </c>
      <c r="B64" s="70" t="s">
        <v>380</v>
      </c>
      <c r="C64" s="70" t="s">
        <v>380</v>
      </c>
      <c r="D64" s="72" t="s">
        <v>381</v>
      </c>
      <c r="E64" s="79" t="s">
        <v>382</v>
      </c>
      <c r="F64" s="74" t="s">
        <v>379</v>
      </c>
    </row>
    <row r="65" spans="1:6" ht="13.5" customHeight="1">
      <c r="A65" s="69" t="s">
        <v>383</v>
      </c>
      <c r="B65" s="70" t="s">
        <v>384</v>
      </c>
      <c r="C65" s="70" t="s">
        <v>384</v>
      </c>
      <c r="D65" s="72" t="s">
        <v>385</v>
      </c>
      <c r="E65" s="79" t="s">
        <v>386</v>
      </c>
      <c r="F65" s="74" t="s">
        <v>383</v>
      </c>
    </row>
    <row r="66" spans="1:6" ht="13.5" customHeight="1">
      <c r="A66" s="80" t="s">
        <v>387</v>
      </c>
      <c r="B66" s="70" t="s">
        <v>388</v>
      </c>
      <c r="C66" s="70" t="s">
        <v>388</v>
      </c>
      <c r="D66" s="81" t="s">
        <v>389</v>
      </c>
      <c r="E66" s="82" t="s">
        <v>390</v>
      </c>
      <c r="F66" s="74" t="s">
        <v>387</v>
      </c>
    </row>
    <row r="67" spans="1:6" ht="13.5" customHeight="1">
      <c r="A67" s="80" t="s">
        <v>391</v>
      </c>
      <c r="B67" s="70" t="s">
        <v>392</v>
      </c>
      <c r="C67" s="70" t="s">
        <v>392</v>
      </c>
      <c r="D67" s="81" t="s">
        <v>393</v>
      </c>
      <c r="E67" s="83" t="s">
        <v>394</v>
      </c>
      <c r="F67" s="74" t="s">
        <v>391</v>
      </c>
    </row>
    <row r="68" spans="1:6" ht="13.5" customHeight="1">
      <c r="A68" s="80" t="s">
        <v>395</v>
      </c>
      <c r="B68" s="70" t="s">
        <v>396</v>
      </c>
      <c r="C68" s="70" t="s">
        <v>396</v>
      </c>
      <c r="D68" s="81" t="s">
        <v>397</v>
      </c>
      <c r="E68" s="83" t="s">
        <v>398</v>
      </c>
      <c r="F68" s="74" t="s">
        <v>395</v>
      </c>
    </row>
    <row r="69" spans="1:6" ht="13.5" customHeight="1">
      <c r="A69" s="80" t="s">
        <v>399</v>
      </c>
      <c r="B69" s="70" t="s">
        <v>400</v>
      </c>
      <c r="C69" s="70" t="s">
        <v>400</v>
      </c>
      <c r="D69" s="81" t="s">
        <v>401</v>
      </c>
      <c r="E69" s="83" t="s">
        <v>402</v>
      </c>
      <c r="F69" s="74" t="s">
        <v>399</v>
      </c>
    </row>
    <row r="70" spans="1:6" ht="13.5" customHeight="1">
      <c r="A70" s="80" t="s">
        <v>403</v>
      </c>
      <c r="B70" s="70" t="s">
        <v>404</v>
      </c>
      <c r="C70" s="70" t="s">
        <v>404</v>
      </c>
      <c r="D70" s="81" t="s">
        <v>405</v>
      </c>
      <c r="E70" s="83" t="s">
        <v>406</v>
      </c>
      <c r="F70" s="74" t="s">
        <v>403</v>
      </c>
    </row>
    <row r="71" spans="1:6" ht="13.5" customHeight="1">
      <c r="A71" s="80" t="s">
        <v>407</v>
      </c>
      <c r="B71" s="70" t="s">
        <v>408</v>
      </c>
      <c r="C71" s="70" t="s">
        <v>408</v>
      </c>
      <c r="D71" s="81" t="s">
        <v>409</v>
      </c>
      <c r="E71" s="83" t="s">
        <v>410</v>
      </c>
      <c r="F71" s="74" t="s">
        <v>407</v>
      </c>
    </row>
    <row r="72" spans="1:6" ht="13.5" customHeight="1">
      <c r="A72" s="80" t="s">
        <v>411</v>
      </c>
      <c r="B72" s="70" t="s">
        <v>412</v>
      </c>
      <c r="C72" s="70" t="s">
        <v>412</v>
      </c>
      <c r="D72" s="81" t="s">
        <v>413</v>
      </c>
      <c r="E72" s="83" t="s">
        <v>414</v>
      </c>
      <c r="F72" s="74" t="s">
        <v>411</v>
      </c>
    </row>
    <row r="73" spans="1:6" ht="13.5" customHeight="1" thickBot="1">
      <c r="A73" s="84" t="s">
        <v>415</v>
      </c>
      <c r="B73" s="70" t="s">
        <v>416</v>
      </c>
      <c r="C73" s="70" t="s">
        <v>416</v>
      </c>
      <c r="D73" s="81" t="s">
        <v>417</v>
      </c>
      <c r="E73" s="83" t="s">
        <v>418</v>
      </c>
      <c r="F73" s="74" t="s">
        <v>415</v>
      </c>
    </row>
    <row r="74" spans="1:6" ht="13.5" customHeight="1">
      <c r="A74" s="85" t="s">
        <v>419</v>
      </c>
      <c r="B74" s="70" t="s">
        <v>420</v>
      </c>
      <c r="C74" s="70" t="s">
        <v>420</v>
      </c>
      <c r="D74" s="81" t="s">
        <v>421</v>
      </c>
      <c r="E74" s="83" t="s">
        <v>422</v>
      </c>
      <c r="F74" s="74" t="s">
        <v>419</v>
      </c>
    </row>
    <row r="75" spans="1:6" ht="13.5" customHeight="1">
      <c r="A75" s="86" t="s">
        <v>423</v>
      </c>
      <c r="B75" s="70" t="s">
        <v>424</v>
      </c>
      <c r="C75" s="70" t="s">
        <v>424</v>
      </c>
      <c r="D75" s="81" t="s">
        <v>425</v>
      </c>
      <c r="E75" s="83" t="s">
        <v>426</v>
      </c>
      <c r="F75" s="74" t="s">
        <v>423</v>
      </c>
    </row>
    <row r="76" spans="1:6" ht="13.5" customHeight="1">
      <c r="A76" s="86" t="s">
        <v>427</v>
      </c>
      <c r="B76" s="70" t="s">
        <v>428</v>
      </c>
      <c r="C76" s="70" t="s">
        <v>428</v>
      </c>
      <c r="D76" s="81" t="s">
        <v>429</v>
      </c>
      <c r="E76" s="83" t="s">
        <v>430</v>
      </c>
      <c r="F76" s="74" t="s">
        <v>427</v>
      </c>
    </row>
    <row r="77" spans="1:6" ht="13.5" customHeight="1">
      <c r="A77" s="86" t="s">
        <v>431</v>
      </c>
      <c r="B77" s="70" t="s">
        <v>432</v>
      </c>
      <c r="C77" s="70" t="s">
        <v>432</v>
      </c>
      <c r="D77" s="81" t="s">
        <v>433</v>
      </c>
      <c r="E77" s="83" t="s">
        <v>434</v>
      </c>
      <c r="F77" s="74" t="s">
        <v>431</v>
      </c>
    </row>
    <row r="78" spans="1:6" ht="13.5" customHeight="1">
      <c r="A78" s="86" t="s">
        <v>435</v>
      </c>
      <c r="B78" s="70" t="s">
        <v>436</v>
      </c>
      <c r="C78" s="70" t="s">
        <v>436</v>
      </c>
      <c r="D78" s="81" t="s">
        <v>437</v>
      </c>
      <c r="E78" s="83" t="s">
        <v>438</v>
      </c>
      <c r="F78" s="74" t="s">
        <v>435</v>
      </c>
    </row>
    <row r="79" spans="1:6" ht="13.5" customHeight="1">
      <c r="A79" s="86" t="s">
        <v>439</v>
      </c>
      <c r="B79" s="70" t="s">
        <v>440</v>
      </c>
      <c r="C79" s="70" t="s">
        <v>440</v>
      </c>
      <c r="D79" s="81" t="s">
        <v>441</v>
      </c>
      <c r="E79" s="83" t="s">
        <v>442</v>
      </c>
      <c r="F79" s="74" t="s">
        <v>439</v>
      </c>
    </row>
    <row r="80" spans="1:6" ht="13.5" customHeight="1">
      <c r="A80" s="86" t="s">
        <v>443</v>
      </c>
      <c r="B80" s="70" t="s">
        <v>444</v>
      </c>
      <c r="C80" s="70" t="s">
        <v>444</v>
      </c>
      <c r="D80" s="81" t="s">
        <v>445</v>
      </c>
      <c r="E80" s="83" t="s">
        <v>446</v>
      </c>
      <c r="F80" s="74" t="s">
        <v>443</v>
      </c>
    </row>
    <row r="81" spans="1:6" ht="13.5" customHeight="1" thickBot="1">
      <c r="A81" s="87" t="s">
        <v>447</v>
      </c>
      <c r="B81" s="70" t="s">
        <v>448</v>
      </c>
      <c r="C81" s="70" t="s">
        <v>448</v>
      </c>
      <c r="D81" s="81" t="s">
        <v>449</v>
      </c>
      <c r="E81" s="83" t="s">
        <v>450</v>
      </c>
      <c r="F81" s="74" t="s">
        <v>447</v>
      </c>
    </row>
    <row r="82" spans="1:6" ht="13.5" customHeight="1">
      <c r="A82" s="85" t="s">
        <v>451</v>
      </c>
      <c r="B82" s="70" t="s">
        <v>452</v>
      </c>
      <c r="C82" s="70" t="s">
        <v>452</v>
      </c>
      <c r="D82" s="81" t="s">
        <v>453</v>
      </c>
      <c r="E82" s="83" t="s">
        <v>454</v>
      </c>
      <c r="F82" s="74" t="s">
        <v>451</v>
      </c>
    </row>
    <row r="83" spans="1:6" ht="13.5" customHeight="1">
      <c r="A83" s="86" t="s">
        <v>455</v>
      </c>
      <c r="B83" s="70" t="s">
        <v>456</v>
      </c>
      <c r="C83" s="70" t="s">
        <v>456</v>
      </c>
      <c r="D83" s="81" t="s">
        <v>457</v>
      </c>
      <c r="E83" s="83" t="s">
        <v>458</v>
      </c>
      <c r="F83" s="74" t="s">
        <v>455</v>
      </c>
    </row>
    <row r="84" spans="1:6" ht="13.5" customHeight="1">
      <c r="A84" s="86" t="s">
        <v>459</v>
      </c>
      <c r="B84" s="70" t="s">
        <v>460</v>
      </c>
      <c r="C84" s="70" t="s">
        <v>460</v>
      </c>
      <c r="D84" s="81" t="s">
        <v>461</v>
      </c>
      <c r="E84" s="83" t="s">
        <v>462</v>
      </c>
      <c r="F84" s="74" t="s">
        <v>459</v>
      </c>
    </row>
    <row r="85" spans="1:6" ht="13.5" customHeight="1">
      <c r="A85" s="78" t="s">
        <v>463</v>
      </c>
      <c r="B85" s="70" t="s">
        <v>464</v>
      </c>
      <c r="C85" s="70" t="s">
        <v>464</v>
      </c>
      <c r="D85" s="81" t="s">
        <v>465</v>
      </c>
      <c r="E85" s="83" t="s">
        <v>466</v>
      </c>
      <c r="F85" s="74" t="s">
        <v>463</v>
      </c>
    </row>
    <row r="86" spans="1:6" ht="13.5" customHeight="1">
      <c r="A86" s="69" t="s">
        <v>467</v>
      </c>
      <c r="B86" s="70" t="s">
        <v>468</v>
      </c>
      <c r="C86" s="70" t="s">
        <v>468</v>
      </c>
      <c r="D86" s="81" t="s">
        <v>469</v>
      </c>
      <c r="E86" s="83" t="s">
        <v>470</v>
      </c>
      <c r="F86" s="74" t="s">
        <v>467</v>
      </c>
    </row>
    <row r="87" spans="1:6" ht="13.5" customHeight="1">
      <c r="A87" s="69" t="s">
        <v>471</v>
      </c>
      <c r="B87" s="70" t="s">
        <v>472</v>
      </c>
      <c r="C87" s="70" t="s">
        <v>472</v>
      </c>
      <c r="D87" s="81" t="s">
        <v>473</v>
      </c>
      <c r="E87" s="83" t="s">
        <v>474</v>
      </c>
      <c r="F87" s="74" t="s">
        <v>471</v>
      </c>
    </row>
    <row r="88" spans="1:6" ht="13.5" customHeight="1">
      <c r="A88" s="69" t="s">
        <v>475</v>
      </c>
      <c r="B88" s="70" t="s">
        <v>476</v>
      </c>
      <c r="C88" s="70" t="s">
        <v>476</v>
      </c>
      <c r="D88" s="81" t="s">
        <v>477</v>
      </c>
      <c r="E88" s="83" t="s">
        <v>478</v>
      </c>
      <c r="F88" s="74" t="s">
        <v>475</v>
      </c>
    </row>
    <row r="89" spans="1:6" ht="13.5" customHeight="1" thickBot="1">
      <c r="A89" s="75" t="s">
        <v>479</v>
      </c>
      <c r="B89" s="70" t="s">
        <v>480</v>
      </c>
      <c r="C89" s="70" t="s">
        <v>480</v>
      </c>
      <c r="D89" s="81" t="s">
        <v>481</v>
      </c>
      <c r="E89" s="83" t="s">
        <v>482</v>
      </c>
      <c r="F89" s="74" t="s">
        <v>479</v>
      </c>
    </row>
    <row r="90" spans="1:6" ht="13.5" customHeight="1">
      <c r="A90" s="76" t="s">
        <v>483</v>
      </c>
      <c r="B90" s="70" t="s">
        <v>484</v>
      </c>
      <c r="C90" s="70" t="s">
        <v>484</v>
      </c>
      <c r="D90" s="81" t="s">
        <v>485</v>
      </c>
      <c r="E90" s="83" t="s">
        <v>486</v>
      </c>
      <c r="F90" s="74" t="s">
        <v>483</v>
      </c>
    </row>
    <row r="91" spans="1:6" ht="13.5" customHeight="1">
      <c r="A91" s="69" t="s">
        <v>487</v>
      </c>
      <c r="B91" s="70" t="s">
        <v>488</v>
      </c>
      <c r="C91" s="70" t="s">
        <v>488</v>
      </c>
      <c r="D91" s="81" t="s">
        <v>489</v>
      </c>
      <c r="E91" s="83" t="s">
        <v>490</v>
      </c>
      <c r="F91" s="74" t="s">
        <v>487</v>
      </c>
    </row>
    <row r="92" spans="1:6" ht="13.5" customHeight="1">
      <c r="A92" s="69" t="s">
        <v>491</v>
      </c>
      <c r="B92" s="70" t="s">
        <v>492</v>
      </c>
      <c r="C92" s="70" t="s">
        <v>492</v>
      </c>
      <c r="D92" s="81" t="s">
        <v>493</v>
      </c>
      <c r="E92" s="83" t="s">
        <v>494</v>
      </c>
      <c r="F92" s="74" t="s">
        <v>491</v>
      </c>
    </row>
    <row r="93" spans="1:6" ht="13.5" customHeight="1">
      <c r="A93" s="69" t="s">
        <v>495</v>
      </c>
      <c r="B93" s="70" t="s">
        <v>496</v>
      </c>
      <c r="C93" s="70" t="s">
        <v>496</v>
      </c>
      <c r="D93" s="81" t="s">
        <v>497</v>
      </c>
      <c r="E93" s="83" t="s">
        <v>498</v>
      </c>
      <c r="F93" s="74" t="s">
        <v>495</v>
      </c>
    </row>
    <row r="94" spans="1:6" ht="13.5" customHeight="1">
      <c r="A94" s="69" t="s">
        <v>499</v>
      </c>
      <c r="B94" s="70" t="s">
        <v>500</v>
      </c>
      <c r="C94" s="70" t="s">
        <v>500</v>
      </c>
      <c r="D94" s="81" t="s">
        <v>501</v>
      </c>
      <c r="E94" s="83" t="s">
        <v>502</v>
      </c>
      <c r="F94" s="74" t="s">
        <v>499</v>
      </c>
    </row>
    <row r="95" spans="1:6" ht="13.5" customHeight="1">
      <c r="A95" s="69" t="s">
        <v>503</v>
      </c>
      <c r="B95" s="70" t="s">
        <v>504</v>
      </c>
      <c r="C95" s="70" t="s">
        <v>504</v>
      </c>
      <c r="D95" s="81" t="s">
        <v>505</v>
      </c>
      <c r="E95" s="83" t="s">
        <v>506</v>
      </c>
      <c r="F95" s="74" t="s">
        <v>503</v>
      </c>
    </row>
    <row r="96" spans="1:6" ht="13.5" customHeight="1">
      <c r="A96" s="69" t="s">
        <v>507</v>
      </c>
      <c r="B96" s="70" t="s">
        <v>508</v>
      </c>
      <c r="C96" s="70" t="s">
        <v>508</v>
      </c>
      <c r="D96" s="81" t="s">
        <v>509</v>
      </c>
      <c r="E96" s="83" t="s">
        <v>510</v>
      </c>
      <c r="F96" s="74" t="s">
        <v>507</v>
      </c>
    </row>
    <row r="97" spans="1:6" ht="13.5" customHeight="1">
      <c r="A97" s="69" t="s">
        <v>511</v>
      </c>
      <c r="B97" s="70" t="s">
        <v>512</v>
      </c>
      <c r="C97" s="70" t="s">
        <v>512</v>
      </c>
      <c r="D97" s="81" t="s">
        <v>513</v>
      </c>
      <c r="E97" s="83" t="s">
        <v>514</v>
      </c>
      <c r="F97" s="74" t="s">
        <v>511</v>
      </c>
    </row>
    <row r="98" spans="1:6" ht="13.5" customHeight="1">
      <c r="A98" s="80" t="s">
        <v>131</v>
      </c>
      <c r="B98" s="70" t="s">
        <v>132</v>
      </c>
      <c r="C98" s="70" t="s">
        <v>132</v>
      </c>
      <c r="D98" s="81" t="s">
        <v>133</v>
      </c>
      <c r="E98" s="83" t="s">
        <v>134</v>
      </c>
    </row>
    <row r="99" spans="1:6" ht="13.5" customHeight="1">
      <c r="A99" s="80" t="s">
        <v>135</v>
      </c>
      <c r="B99" s="70" t="s">
        <v>136</v>
      </c>
      <c r="C99" s="70" t="s">
        <v>136</v>
      </c>
      <c r="D99" s="81" t="s">
        <v>137</v>
      </c>
      <c r="E99" s="83" t="s">
        <v>138</v>
      </c>
    </row>
    <row r="100" spans="1:6" ht="13.5" customHeight="1">
      <c r="A100" s="80" t="s">
        <v>139</v>
      </c>
      <c r="B100" s="70" t="s">
        <v>140</v>
      </c>
      <c r="C100" s="70" t="s">
        <v>140</v>
      </c>
      <c r="D100" s="81" t="s">
        <v>141</v>
      </c>
      <c r="E100" s="83" t="s">
        <v>142</v>
      </c>
    </row>
    <row r="101" spans="1:6" ht="13.5" customHeight="1">
      <c r="A101" s="80" t="s">
        <v>143</v>
      </c>
      <c r="B101" s="70" t="s">
        <v>144</v>
      </c>
      <c r="C101" s="70" t="s">
        <v>144</v>
      </c>
      <c r="D101" s="81" t="s">
        <v>145</v>
      </c>
      <c r="E101" s="83" t="s">
        <v>146</v>
      </c>
    </row>
    <row r="102" spans="1:6" ht="13.5" customHeight="1">
      <c r="A102" s="80" t="s">
        <v>147</v>
      </c>
      <c r="B102" s="70" t="s">
        <v>148</v>
      </c>
      <c r="C102" s="70" t="s">
        <v>148</v>
      </c>
      <c r="D102" s="81" t="s">
        <v>149</v>
      </c>
      <c r="E102" s="83" t="s">
        <v>150</v>
      </c>
    </row>
    <row r="103" spans="1:6" ht="13.5" customHeight="1">
      <c r="A103" s="80" t="s">
        <v>151</v>
      </c>
      <c r="B103" s="70" t="s">
        <v>152</v>
      </c>
      <c r="C103" s="70" t="s">
        <v>152</v>
      </c>
      <c r="D103" s="81" t="s">
        <v>153</v>
      </c>
      <c r="E103" s="83" t="s">
        <v>154</v>
      </c>
    </row>
    <row r="104" spans="1:6" ht="13.5" customHeight="1">
      <c r="A104" s="80" t="s">
        <v>155</v>
      </c>
      <c r="B104" s="70" t="s">
        <v>156</v>
      </c>
      <c r="C104" s="70" t="s">
        <v>156</v>
      </c>
      <c r="D104" s="81" t="s">
        <v>157</v>
      </c>
      <c r="E104" s="83" t="s">
        <v>158</v>
      </c>
    </row>
    <row r="105" spans="1:6" ht="13.5" customHeight="1" thickBot="1">
      <c r="A105" s="88" t="s">
        <v>159</v>
      </c>
      <c r="B105" s="70" t="s">
        <v>160</v>
      </c>
      <c r="C105" s="70" t="s">
        <v>160</v>
      </c>
      <c r="D105" s="81" t="s">
        <v>161</v>
      </c>
      <c r="E105" s="83" t="s">
        <v>162</v>
      </c>
    </row>
    <row r="106" spans="1:6" ht="13.5" customHeight="1" thickTop="1">
      <c r="A106" s="89" t="s">
        <v>163</v>
      </c>
      <c r="B106" s="70" t="s">
        <v>164</v>
      </c>
      <c r="C106" s="70" t="s">
        <v>164</v>
      </c>
      <c r="D106" s="81" t="s">
        <v>165</v>
      </c>
      <c r="E106" s="83" t="s">
        <v>166</v>
      </c>
    </row>
    <row r="107" spans="1:6" ht="13.5" customHeight="1">
      <c r="A107" s="80" t="s">
        <v>167</v>
      </c>
      <c r="B107" s="70" t="s">
        <v>168</v>
      </c>
      <c r="C107" s="70" t="s">
        <v>168</v>
      </c>
      <c r="D107" s="81" t="s">
        <v>169</v>
      </c>
      <c r="E107" s="83" t="s">
        <v>170</v>
      </c>
    </row>
    <row r="108" spans="1:6" ht="13.5" customHeight="1">
      <c r="A108" s="80" t="s">
        <v>171</v>
      </c>
      <c r="B108" s="70" t="s">
        <v>172</v>
      </c>
      <c r="C108" s="70" t="s">
        <v>172</v>
      </c>
      <c r="D108" s="81" t="s">
        <v>173</v>
      </c>
      <c r="E108" s="83" t="s">
        <v>174</v>
      </c>
    </row>
    <row r="109" spans="1:6" ht="13.5" customHeight="1">
      <c r="A109" s="80" t="s">
        <v>175</v>
      </c>
      <c r="B109" s="70" t="s">
        <v>176</v>
      </c>
      <c r="C109" s="70" t="s">
        <v>176</v>
      </c>
      <c r="D109" s="81" t="s">
        <v>177</v>
      </c>
      <c r="E109" s="83" t="s">
        <v>178</v>
      </c>
    </row>
    <row r="110" spans="1:6" ht="13.5" customHeight="1">
      <c r="A110" s="80" t="s">
        <v>179</v>
      </c>
      <c r="B110" s="70" t="s">
        <v>180</v>
      </c>
      <c r="C110" s="70" t="s">
        <v>180</v>
      </c>
      <c r="D110" s="81" t="s">
        <v>181</v>
      </c>
      <c r="E110" s="83" t="s">
        <v>182</v>
      </c>
    </row>
    <row r="111" spans="1:6" ht="13.5" customHeight="1">
      <c r="A111" s="80" t="s">
        <v>183</v>
      </c>
      <c r="B111" s="70" t="s">
        <v>184</v>
      </c>
      <c r="C111" s="70" t="s">
        <v>184</v>
      </c>
      <c r="D111" s="81" t="s">
        <v>185</v>
      </c>
      <c r="E111" s="83" t="s">
        <v>186</v>
      </c>
    </row>
    <row r="112" spans="1:6" ht="13.5" customHeight="1">
      <c r="A112" s="80" t="s">
        <v>187</v>
      </c>
      <c r="B112" s="70" t="s">
        <v>188</v>
      </c>
      <c r="C112" s="70" t="s">
        <v>188</v>
      </c>
      <c r="D112" s="81" t="s">
        <v>189</v>
      </c>
      <c r="E112" s="83" t="s">
        <v>190</v>
      </c>
    </row>
    <row r="113" spans="1:5" ht="13.5" customHeight="1" thickBot="1">
      <c r="A113" s="88" t="s">
        <v>191</v>
      </c>
      <c r="B113" s="70" t="s">
        <v>192</v>
      </c>
      <c r="C113" s="70" t="s">
        <v>192</v>
      </c>
      <c r="D113" s="81" t="s">
        <v>193</v>
      </c>
      <c r="E113" s="83" t="s">
        <v>194</v>
      </c>
    </row>
    <row r="114" spans="1:5" ht="13.5" customHeight="1" thickTop="1">
      <c r="A114" s="89" t="s">
        <v>195</v>
      </c>
      <c r="B114" s="70" t="s">
        <v>196</v>
      </c>
      <c r="C114" s="70" t="s">
        <v>196</v>
      </c>
      <c r="D114" s="81" t="s">
        <v>197</v>
      </c>
      <c r="E114" s="83" t="s">
        <v>198</v>
      </c>
    </row>
    <row r="115" spans="1:5" ht="13.5" customHeight="1">
      <c r="A115" s="80" t="s">
        <v>199</v>
      </c>
      <c r="B115" s="70" t="s">
        <v>200</v>
      </c>
      <c r="C115" s="70" t="s">
        <v>200</v>
      </c>
      <c r="D115" s="81" t="s">
        <v>201</v>
      </c>
      <c r="E115" s="83" t="s">
        <v>202</v>
      </c>
    </row>
    <row r="116" spans="1:5" ht="13.5" customHeight="1">
      <c r="A116" s="80" t="s">
        <v>203</v>
      </c>
      <c r="B116" s="70" t="s">
        <v>204</v>
      </c>
      <c r="C116" s="70" t="s">
        <v>204</v>
      </c>
      <c r="D116" s="81" t="s">
        <v>205</v>
      </c>
      <c r="E116" s="83" t="s">
        <v>206</v>
      </c>
    </row>
    <row r="117" spans="1:5" ht="13.5" customHeight="1">
      <c r="A117" s="80" t="s">
        <v>207</v>
      </c>
      <c r="B117" s="70" t="s">
        <v>208</v>
      </c>
      <c r="C117" s="70" t="s">
        <v>208</v>
      </c>
      <c r="D117" s="81" t="s">
        <v>209</v>
      </c>
      <c r="E117" s="83" t="s">
        <v>210</v>
      </c>
    </row>
    <row r="118" spans="1:5" ht="13.5" customHeight="1">
      <c r="A118" s="80" t="s">
        <v>211</v>
      </c>
      <c r="B118" s="70" t="s">
        <v>212</v>
      </c>
      <c r="C118" s="70" t="s">
        <v>212</v>
      </c>
      <c r="D118" s="81" t="s">
        <v>213</v>
      </c>
      <c r="E118" s="83" t="s">
        <v>214</v>
      </c>
    </row>
    <row r="119" spans="1:5" ht="13.5" customHeight="1">
      <c r="A119" s="80" t="s">
        <v>215</v>
      </c>
      <c r="B119" s="70" t="s">
        <v>216</v>
      </c>
      <c r="C119" s="70" t="s">
        <v>216</v>
      </c>
      <c r="D119" s="81" t="s">
        <v>217</v>
      </c>
      <c r="E119" s="83" t="s">
        <v>218</v>
      </c>
    </row>
    <row r="120" spans="1:5" ht="13.5" customHeight="1">
      <c r="A120" s="80" t="s">
        <v>219</v>
      </c>
      <c r="B120" s="70" t="s">
        <v>220</v>
      </c>
      <c r="C120" s="70" t="s">
        <v>220</v>
      </c>
      <c r="D120" s="81" t="s">
        <v>221</v>
      </c>
      <c r="E120" s="83" t="s">
        <v>222</v>
      </c>
    </row>
    <row r="121" spans="1:5" ht="13.5" customHeight="1" thickBot="1">
      <c r="A121" s="88" t="s">
        <v>223</v>
      </c>
      <c r="B121" s="70" t="s">
        <v>224</v>
      </c>
      <c r="C121" s="70" t="s">
        <v>224</v>
      </c>
      <c r="D121" s="81" t="s">
        <v>225</v>
      </c>
      <c r="E121" s="83" t="s">
        <v>226</v>
      </c>
    </row>
    <row r="122" spans="1:5" ht="13.5" customHeight="1" thickTop="1">
      <c r="A122" s="89" t="s">
        <v>227</v>
      </c>
      <c r="B122" s="70" t="s">
        <v>228</v>
      </c>
      <c r="C122" s="70" t="s">
        <v>228</v>
      </c>
      <c r="D122" s="81" t="s">
        <v>229</v>
      </c>
      <c r="E122" s="83" t="s">
        <v>230</v>
      </c>
    </row>
    <row r="123" spans="1:5" ht="13.5" customHeight="1">
      <c r="A123" s="80" t="s">
        <v>231</v>
      </c>
      <c r="B123" s="70" t="s">
        <v>232</v>
      </c>
      <c r="C123" s="70" t="s">
        <v>232</v>
      </c>
      <c r="D123" s="81" t="s">
        <v>233</v>
      </c>
      <c r="E123" s="83" t="s">
        <v>234</v>
      </c>
    </row>
    <row r="124" spans="1:5" ht="13.5" customHeight="1">
      <c r="A124" s="80" t="s">
        <v>235</v>
      </c>
      <c r="B124" s="70" t="s">
        <v>236</v>
      </c>
      <c r="C124" s="70" t="s">
        <v>236</v>
      </c>
      <c r="D124" s="81" t="s">
        <v>237</v>
      </c>
      <c r="E124" s="83" t="s">
        <v>238</v>
      </c>
    </row>
    <row r="125" spans="1:5" ht="13.5" customHeight="1">
      <c r="A125" s="80" t="s">
        <v>239</v>
      </c>
      <c r="B125" s="70" t="s">
        <v>240</v>
      </c>
      <c r="C125" s="70" t="s">
        <v>240</v>
      </c>
      <c r="D125" s="81" t="s">
        <v>241</v>
      </c>
      <c r="E125" s="83" t="s">
        <v>242</v>
      </c>
    </row>
    <row r="126" spans="1:5" ht="13.5" customHeight="1">
      <c r="A126" s="80" t="s">
        <v>243</v>
      </c>
      <c r="B126" s="70" t="s">
        <v>244</v>
      </c>
      <c r="C126" s="70" t="s">
        <v>244</v>
      </c>
      <c r="D126" s="81" t="s">
        <v>245</v>
      </c>
      <c r="E126" s="83" t="s">
        <v>246</v>
      </c>
    </row>
    <row r="127" spans="1:5" ht="13.5" customHeight="1">
      <c r="A127" s="80" t="s">
        <v>247</v>
      </c>
      <c r="B127" s="70" t="s">
        <v>248</v>
      </c>
      <c r="C127" s="70" t="s">
        <v>248</v>
      </c>
      <c r="D127" s="81" t="s">
        <v>249</v>
      </c>
      <c r="E127" s="83" t="s">
        <v>250</v>
      </c>
    </row>
    <row r="128" spans="1:5" ht="13.5" customHeight="1">
      <c r="A128" s="80" t="s">
        <v>251</v>
      </c>
      <c r="B128" s="70" t="s">
        <v>252</v>
      </c>
      <c r="C128" s="70" t="s">
        <v>252</v>
      </c>
      <c r="D128" s="81" t="s">
        <v>253</v>
      </c>
      <c r="E128" s="83" t="s">
        <v>254</v>
      </c>
    </row>
    <row r="129" spans="1:5" ht="13.5" customHeight="1" thickBot="1">
      <c r="A129" s="88" t="s">
        <v>255</v>
      </c>
      <c r="B129" s="70" t="s">
        <v>256</v>
      </c>
      <c r="C129" s="70" t="s">
        <v>256</v>
      </c>
      <c r="D129" s="81" t="s">
        <v>257</v>
      </c>
      <c r="E129" s="83" t="s">
        <v>258</v>
      </c>
    </row>
    <row r="130" spans="1:5" ht="13.5" customHeight="1" thickTop="1">
      <c r="A130" s="90"/>
      <c r="B130" s="91"/>
      <c r="C130" s="91"/>
      <c r="D130" s="92"/>
      <c r="E130" s="93"/>
    </row>
    <row r="131" spans="1:5" ht="13.5" customHeight="1">
      <c r="A131" s="94"/>
      <c r="B131" s="91"/>
      <c r="C131" s="91"/>
      <c r="D131" s="92"/>
      <c r="E131" s="93"/>
    </row>
    <row r="132" spans="1:5" ht="13.5" customHeight="1">
      <c r="A132" s="94"/>
      <c r="B132" s="91"/>
      <c r="C132" s="91"/>
      <c r="D132" s="92"/>
      <c r="E132" s="93"/>
    </row>
    <row r="133" spans="1:5" ht="13.5" customHeight="1">
      <c r="A133" s="94"/>
      <c r="B133" s="91"/>
      <c r="C133" s="91"/>
      <c r="D133" s="92"/>
      <c r="E133" s="93"/>
    </row>
    <row r="134" spans="1:5" ht="13.5" customHeight="1">
      <c r="A134" s="94"/>
      <c r="B134" s="91"/>
      <c r="C134" s="91"/>
      <c r="D134" s="92"/>
      <c r="E134" s="93"/>
    </row>
    <row r="135" spans="1:5" ht="13.5" customHeight="1">
      <c r="A135" s="94"/>
      <c r="B135" s="91"/>
      <c r="C135" s="91"/>
      <c r="D135" s="92"/>
      <c r="E135" s="93"/>
    </row>
    <row r="136" spans="1:5" ht="13.5" customHeight="1">
      <c r="A136" s="94"/>
      <c r="B136" s="91"/>
      <c r="C136" s="91"/>
      <c r="D136" s="92"/>
      <c r="E136" s="93"/>
    </row>
    <row r="137" spans="1:5" ht="13.5" customHeight="1">
      <c r="A137" s="94"/>
      <c r="B137" s="91"/>
      <c r="C137" s="91"/>
      <c r="D137" s="92"/>
      <c r="E137" s="93"/>
    </row>
    <row r="138" spans="1:5" ht="13.5" customHeight="1">
      <c r="A138" s="94"/>
      <c r="B138" s="91"/>
      <c r="C138" s="91"/>
      <c r="D138" s="92"/>
      <c r="E138" s="93"/>
    </row>
    <row r="139" spans="1:5" ht="13.5" customHeight="1">
      <c r="A139" s="94"/>
      <c r="B139" s="91"/>
      <c r="C139" s="91"/>
      <c r="D139" s="92"/>
      <c r="E139" s="93"/>
    </row>
    <row r="140" spans="1:5" ht="13.5" customHeight="1">
      <c r="A140" s="94"/>
      <c r="B140" s="91"/>
      <c r="C140" s="91"/>
      <c r="D140" s="92"/>
      <c r="E140" s="93"/>
    </row>
    <row r="141" spans="1:5" ht="13.5" customHeight="1">
      <c r="A141" s="94"/>
      <c r="B141" s="91"/>
      <c r="C141" s="91"/>
      <c r="D141" s="92"/>
      <c r="E141" s="93"/>
    </row>
    <row r="142" spans="1:5" ht="13.5" customHeight="1">
      <c r="A142" s="94"/>
      <c r="B142" s="91"/>
      <c r="C142" s="91"/>
      <c r="D142" s="92"/>
      <c r="E142" s="93"/>
    </row>
    <row r="143" spans="1:5" ht="13.5" customHeight="1">
      <c r="A143" s="94"/>
      <c r="B143" s="91"/>
      <c r="C143" s="91"/>
      <c r="D143" s="92"/>
      <c r="E143" s="93"/>
    </row>
    <row r="144" spans="1:5" ht="13.5" customHeight="1">
      <c r="A144" s="94"/>
      <c r="B144" s="91"/>
      <c r="C144" s="91"/>
      <c r="D144" s="92"/>
      <c r="E144" s="93"/>
    </row>
    <row r="145" spans="1:5" ht="13.5" customHeight="1">
      <c r="A145" s="95"/>
      <c r="B145" s="91"/>
      <c r="C145" s="91"/>
      <c r="D145" s="92"/>
      <c r="E145" s="9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7"/>
  <sheetViews>
    <sheetView workbookViewId="0">
      <selection activeCell="D3" sqref="D3"/>
    </sheetView>
  </sheetViews>
  <sheetFormatPr defaultColWidth="10.81640625" defaultRowHeight="15.5"/>
  <cols>
    <col min="1" max="1" width="7.81640625" style="100" bestFit="1" customWidth="1"/>
    <col min="2" max="2" width="13.453125" style="100" bestFit="1" customWidth="1"/>
    <col min="3" max="3" width="16.1796875" style="100" customWidth="1"/>
    <col min="4" max="4" width="13.453125" style="100" bestFit="1" customWidth="1"/>
    <col min="5" max="16384" width="10.81640625" style="100"/>
  </cols>
  <sheetData>
    <row r="1" spans="1:4" s="98" customFormat="1" ht="41" customHeight="1">
      <c r="A1" s="98" t="s">
        <v>515</v>
      </c>
      <c r="B1" s="98" t="s">
        <v>516</v>
      </c>
      <c r="C1" s="99" t="s">
        <v>517</v>
      </c>
      <c r="D1" s="98" t="s">
        <v>518</v>
      </c>
    </row>
    <row r="2" spans="1:4">
      <c r="A2" s="100" t="s">
        <v>519</v>
      </c>
      <c r="B2" s="101" t="s">
        <v>520</v>
      </c>
      <c r="C2" s="101" t="s">
        <v>521</v>
      </c>
      <c r="D2" s="101" t="s">
        <v>522</v>
      </c>
    </row>
    <row r="3" spans="1:4">
      <c r="A3" s="100" t="s">
        <v>523</v>
      </c>
      <c r="B3" s="101" t="s">
        <v>524</v>
      </c>
      <c r="C3" s="101" t="s">
        <v>525</v>
      </c>
      <c r="D3" s="101" t="s">
        <v>526</v>
      </c>
    </row>
    <row r="4" spans="1:4">
      <c r="A4" s="100" t="s">
        <v>527</v>
      </c>
      <c r="B4" s="101" t="s">
        <v>528</v>
      </c>
      <c r="C4" s="101" t="s">
        <v>529</v>
      </c>
      <c r="D4" s="101" t="s">
        <v>530</v>
      </c>
    </row>
    <row r="5" spans="1:4">
      <c r="A5" s="100" t="s">
        <v>531</v>
      </c>
      <c r="B5" s="101" t="s">
        <v>532</v>
      </c>
      <c r="C5" s="101" t="s">
        <v>533</v>
      </c>
      <c r="D5" s="101" t="s">
        <v>534</v>
      </c>
    </row>
    <row r="6" spans="1:4">
      <c r="A6" s="100" t="s">
        <v>535</v>
      </c>
      <c r="B6" s="101" t="s">
        <v>536</v>
      </c>
      <c r="C6" s="101" t="s">
        <v>537</v>
      </c>
      <c r="D6" s="101" t="s">
        <v>538</v>
      </c>
    </row>
    <row r="7" spans="1:4">
      <c r="A7" s="100" t="s">
        <v>539</v>
      </c>
      <c r="B7" s="101" t="s">
        <v>540</v>
      </c>
      <c r="C7" s="101" t="s">
        <v>541</v>
      </c>
      <c r="D7" s="101" t="s">
        <v>542</v>
      </c>
    </row>
    <row r="8" spans="1:4">
      <c r="A8" s="100" t="s">
        <v>543</v>
      </c>
      <c r="B8" s="101" t="s">
        <v>544</v>
      </c>
      <c r="C8" s="101" t="s">
        <v>545</v>
      </c>
      <c r="D8" s="101" t="s">
        <v>546</v>
      </c>
    </row>
    <row r="9" spans="1:4">
      <c r="A9" s="100" t="s">
        <v>547</v>
      </c>
      <c r="B9" s="101" t="s">
        <v>548</v>
      </c>
      <c r="C9" s="101" t="s">
        <v>549</v>
      </c>
      <c r="D9" s="101" t="s">
        <v>550</v>
      </c>
    </row>
    <row r="10" spans="1:4">
      <c r="A10" s="100" t="s">
        <v>551</v>
      </c>
      <c r="B10" s="101" t="s">
        <v>552</v>
      </c>
      <c r="C10" s="101" t="s">
        <v>553</v>
      </c>
      <c r="D10" s="101" t="s">
        <v>554</v>
      </c>
    </row>
    <row r="11" spans="1:4">
      <c r="A11" s="100" t="s">
        <v>555</v>
      </c>
      <c r="B11" s="101" t="s">
        <v>556</v>
      </c>
      <c r="C11" s="101" t="s">
        <v>557</v>
      </c>
      <c r="D11" s="101" t="s">
        <v>558</v>
      </c>
    </row>
    <row r="12" spans="1:4">
      <c r="A12" s="100" t="s">
        <v>559</v>
      </c>
      <c r="B12" s="101" t="s">
        <v>560</v>
      </c>
      <c r="C12" s="101" t="s">
        <v>561</v>
      </c>
      <c r="D12" s="101" t="s">
        <v>562</v>
      </c>
    </row>
    <row r="13" spans="1:4">
      <c r="A13" s="100" t="s">
        <v>563</v>
      </c>
      <c r="B13" s="101" t="s">
        <v>564</v>
      </c>
      <c r="C13" s="101" t="s">
        <v>565</v>
      </c>
      <c r="D13" s="101" t="s">
        <v>566</v>
      </c>
    </row>
    <row r="14" spans="1:4">
      <c r="A14" s="100" t="s">
        <v>567</v>
      </c>
      <c r="B14" s="101" t="s">
        <v>568</v>
      </c>
      <c r="C14" s="101" t="s">
        <v>569</v>
      </c>
      <c r="D14" s="101" t="s">
        <v>570</v>
      </c>
    </row>
    <row r="15" spans="1:4">
      <c r="A15" s="100" t="s">
        <v>571</v>
      </c>
      <c r="B15" s="101" t="s">
        <v>572</v>
      </c>
      <c r="C15" s="101" t="s">
        <v>573</v>
      </c>
      <c r="D15" s="101" t="s">
        <v>574</v>
      </c>
    </row>
    <row r="16" spans="1:4">
      <c r="A16" s="100" t="s">
        <v>575</v>
      </c>
      <c r="B16" s="101" t="s">
        <v>576</v>
      </c>
      <c r="C16" s="101" t="s">
        <v>577</v>
      </c>
      <c r="D16" s="101" t="s">
        <v>578</v>
      </c>
    </row>
    <row r="17" spans="1:4">
      <c r="A17" s="100" t="s">
        <v>579</v>
      </c>
      <c r="B17" s="101" t="s">
        <v>580</v>
      </c>
      <c r="C17" s="101" t="s">
        <v>581</v>
      </c>
      <c r="D17" s="101" t="s">
        <v>582</v>
      </c>
    </row>
    <row r="18" spans="1:4">
      <c r="A18" s="100" t="s">
        <v>583</v>
      </c>
      <c r="B18" s="101" t="s">
        <v>584</v>
      </c>
      <c r="C18" s="101" t="s">
        <v>585</v>
      </c>
      <c r="D18" s="101" t="s">
        <v>586</v>
      </c>
    </row>
    <row r="19" spans="1:4">
      <c r="A19" s="100" t="s">
        <v>587</v>
      </c>
      <c r="B19" s="101" t="s">
        <v>588</v>
      </c>
      <c r="C19" s="101" t="s">
        <v>589</v>
      </c>
      <c r="D19" s="101" t="s">
        <v>590</v>
      </c>
    </row>
    <row r="20" spans="1:4">
      <c r="A20" s="100" t="s">
        <v>591</v>
      </c>
      <c r="B20" s="101" t="s">
        <v>592</v>
      </c>
      <c r="C20" s="101" t="s">
        <v>593</v>
      </c>
      <c r="D20" s="101" t="s">
        <v>594</v>
      </c>
    </row>
    <row r="21" spans="1:4">
      <c r="A21" s="100" t="s">
        <v>595</v>
      </c>
      <c r="B21" s="101" t="s">
        <v>596</v>
      </c>
      <c r="C21" s="101" t="s">
        <v>597</v>
      </c>
      <c r="D21" s="101" t="s">
        <v>598</v>
      </c>
    </row>
    <row r="22" spans="1:4">
      <c r="A22" s="100" t="s">
        <v>599</v>
      </c>
      <c r="B22" s="101" t="s">
        <v>600</v>
      </c>
      <c r="C22" s="101" t="s">
        <v>601</v>
      </c>
      <c r="D22" s="101" t="s">
        <v>602</v>
      </c>
    </row>
    <row r="23" spans="1:4">
      <c r="A23" s="101" t="s">
        <v>603</v>
      </c>
      <c r="B23" s="101" t="s">
        <v>604</v>
      </c>
      <c r="C23" s="101" t="s">
        <v>605</v>
      </c>
      <c r="D23" s="101" t="s">
        <v>606</v>
      </c>
    </row>
    <row r="24" spans="1:4">
      <c r="A24" s="101" t="s">
        <v>607</v>
      </c>
      <c r="B24" s="101" t="s">
        <v>608</v>
      </c>
      <c r="C24" s="101" t="s">
        <v>609</v>
      </c>
      <c r="D24" s="101" t="s">
        <v>610</v>
      </c>
    </row>
    <row r="25" spans="1:4">
      <c r="A25" s="101" t="s">
        <v>611</v>
      </c>
      <c r="B25" s="101" t="s">
        <v>612</v>
      </c>
      <c r="C25" s="101" t="s">
        <v>613</v>
      </c>
      <c r="D25" s="101" t="s">
        <v>614</v>
      </c>
    </row>
    <row r="26" spans="1:4">
      <c r="A26" s="101" t="s">
        <v>615</v>
      </c>
      <c r="B26" s="101" t="s">
        <v>616</v>
      </c>
      <c r="C26" s="101" t="s">
        <v>617</v>
      </c>
      <c r="D26" s="101" t="s">
        <v>618</v>
      </c>
    </row>
    <row r="27" spans="1:4">
      <c r="A27" s="101" t="s">
        <v>619</v>
      </c>
      <c r="B27" s="101" t="s">
        <v>620</v>
      </c>
      <c r="C27" s="101" t="s">
        <v>621</v>
      </c>
      <c r="D27" s="101" t="s">
        <v>622</v>
      </c>
    </row>
    <row r="28" spans="1:4">
      <c r="A28" s="101" t="s">
        <v>623</v>
      </c>
      <c r="B28" s="101" t="s">
        <v>624</v>
      </c>
      <c r="C28" s="101" t="s">
        <v>625</v>
      </c>
      <c r="D28" s="101" t="s">
        <v>626</v>
      </c>
    </row>
    <row r="29" spans="1:4">
      <c r="A29" s="101" t="s">
        <v>627</v>
      </c>
      <c r="B29" s="101" t="s">
        <v>628</v>
      </c>
      <c r="C29" s="101" t="s">
        <v>629</v>
      </c>
      <c r="D29" s="101" t="s">
        <v>630</v>
      </c>
    </row>
    <row r="30" spans="1:4">
      <c r="A30" s="101" t="s">
        <v>631</v>
      </c>
      <c r="B30" s="101" t="s">
        <v>632</v>
      </c>
      <c r="C30" s="101" t="s">
        <v>633</v>
      </c>
      <c r="D30" s="101" t="s">
        <v>634</v>
      </c>
    </row>
    <row r="31" spans="1:4">
      <c r="A31" s="101" t="s">
        <v>635</v>
      </c>
      <c r="B31" s="101" t="s">
        <v>636</v>
      </c>
      <c r="C31" s="101" t="s">
        <v>637</v>
      </c>
      <c r="D31" s="101" t="s">
        <v>638</v>
      </c>
    </row>
    <row r="32" spans="1:4">
      <c r="A32" s="101" t="s">
        <v>639</v>
      </c>
      <c r="B32" s="101" t="s">
        <v>640</v>
      </c>
      <c r="C32" s="101" t="s">
        <v>641</v>
      </c>
      <c r="D32" s="101" t="s">
        <v>642</v>
      </c>
    </row>
    <row r="33" spans="1:4">
      <c r="A33" s="101" t="s">
        <v>643</v>
      </c>
      <c r="B33" s="101" t="s">
        <v>644</v>
      </c>
      <c r="C33" s="101" t="s">
        <v>645</v>
      </c>
      <c r="D33" s="101" t="s">
        <v>646</v>
      </c>
    </row>
    <row r="34" spans="1:4">
      <c r="A34" s="101" t="s">
        <v>647</v>
      </c>
      <c r="B34" s="101" t="s">
        <v>648</v>
      </c>
      <c r="C34" s="101" t="s">
        <v>649</v>
      </c>
      <c r="D34" s="101" t="s">
        <v>650</v>
      </c>
    </row>
    <row r="35" spans="1:4">
      <c r="A35" s="101" t="s">
        <v>651</v>
      </c>
      <c r="B35" s="101" t="s">
        <v>652</v>
      </c>
      <c r="C35" s="101" t="s">
        <v>653</v>
      </c>
      <c r="D35" s="101" t="s">
        <v>654</v>
      </c>
    </row>
    <row r="36" spans="1:4">
      <c r="A36" s="101" t="s">
        <v>655</v>
      </c>
      <c r="B36" s="101" t="s">
        <v>656</v>
      </c>
      <c r="C36" s="101" t="s">
        <v>657</v>
      </c>
      <c r="D36" s="101" t="s">
        <v>658</v>
      </c>
    </row>
    <row r="37" spans="1:4">
      <c r="A37" s="101" t="s">
        <v>659</v>
      </c>
      <c r="B37" s="101" t="s">
        <v>660</v>
      </c>
      <c r="C37" s="101" t="s">
        <v>661</v>
      </c>
      <c r="D37" s="101" t="s">
        <v>662</v>
      </c>
    </row>
    <row r="38" spans="1:4">
      <c r="A38" s="101" t="s">
        <v>663</v>
      </c>
      <c r="B38" s="101" t="s">
        <v>664</v>
      </c>
      <c r="C38" s="101" t="s">
        <v>665</v>
      </c>
      <c r="D38" s="101" t="s">
        <v>666</v>
      </c>
    </row>
    <row r="39" spans="1:4">
      <c r="A39" s="101" t="s">
        <v>667</v>
      </c>
      <c r="B39" s="101" t="s">
        <v>668</v>
      </c>
      <c r="C39" s="101" t="s">
        <v>669</v>
      </c>
      <c r="D39" s="101" t="s">
        <v>670</v>
      </c>
    </row>
    <row r="40" spans="1:4">
      <c r="A40" s="101" t="s">
        <v>671</v>
      </c>
      <c r="B40" s="101" t="s">
        <v>672</v>
      </c>
      <c r="C40" s="101" t="s">
        <v>673</v>
      </c>
      <c r="D40" s="101" t="s">
        <v>674</v>
      </c>
    </row>
    <row r="41" spans="1:4">
      <c r="A41" s="101" t="s">
        <v>675</v>
      </c>
      <c r="B41" s="101" t="s">
        <v>676</v>
      </c>
      <c r="C41" s="101" t="s">
        <v>677</v>
      </c>
      <c r="D41" s="101" t="s">
        <v>678</v>
      </c>
    </row>
    <row r="42" spans="1:4">
      <c r="A42" s="101" t="s">
        <v>679</v>
      </c>
      <c r="B42" s="101" t="s">
        <v>680</v>
      </c>
      <c r="C42" s="101" t="s">
        <v>681</v>
      </c>
      <c r="D42" s="101" t="s">
        <v>682</v>
      </c>
    </row>
    <row r="43" spans="1:4">
      <c r="A43" s="101" t="s">
        <v>683</v>
      </c>
      <c r="B43" s="101" t="s">
        <v>684</v>
      </c>
      <c r="C43" s="101" t="s">
        <v>685</v>
      </c>
      <c r="D43" s="101" t="s">
        <v>686</v>
      </c>
    </row>
    <row r="44" spans="1:4">
      <c r="A44" s="101" t="s">
        <v>687</v>
      </c>
      <c r="B44" s="101" t="s">
        <v>688</v>
      </c>
      <c r="C44" s="101" t="s">
        <v>689</v>
      </c>
      <c r="D44" s="101" t="s">
        <v>690</v>
      </c>
    </row>
    <row r="45" spans="1:4">
      <c r="A45" s="101" t="s">
        <v>691</v>
      </c>
      <c r="B45" s="101" t="s">
        <v>692</v>
      </c>
      <c r="C45" s="101" t="s">
        <v>693</v>
      </c>
      <c r="D45" s="101" t="s">
        <v>694</v>
      </c>
    </row>
    <row r="46" spans="1:4">
      <c r="A46" s="101" t="s">
        <v>695</v>
      </c>
      <c r="B46" s="101" t="s">
        <v>696</v>
      </c>
      <c r="C46" s="101" t="s">
        <v>697</v>
      </c>
      <c r="D46" s="101" t="s">
        <v>698</v>
      </c>
    </row>
    <row r="47" spans="1:4">
      <c r="A47" s="101" t="s">
        <v>699</v>
      </c>
      <c r="B47" s="101" t="s">
        <v>700</v>
      </c>
      <c r="C47" s="101" t="s">
        <v>701</v>
      </c>
      <c r="D47" s="101" t="s">
        <v>702</v>
      </c>
    </row>
    <row r="48" spans="1:4">
      <c r="A48" s="101" t="s">
        <v>703</v>
      </c>
      <c r="B48" s="101" t="s">
        <v>704</v>
      </c>
      <c r="C48" s="101" t="s">
        <v>705</v>
      </c>
      <c r="D48" s="101" t="s">
        <v>706</v>
      </c>
    </row>
    <row r="49" spans="1:4">
      <c r="A49" s="101" t="s">
        <v>707</v>
      </c>
      <c r="B49" s="101" t="s">
        <v>708</v>
      </c>
      <c r="C49" s="101" t="s">
        <v>709</v>
      </c>
      <c r="D49" s="101" t="s">
        <v>710</v>
      </c>
    </row>
    <row r="50" spans="1:4">
      <c r="A50" s="101" t="s">
        <v>711</v>
      </c>
      <c r="B50" s="101" t="s">
        <v>712</v>
      </c>
      <c r="C50" s="101" t="s">
        <v>713</v>
      </c>
      <c r="D50" s="101" t="s">
        <v>714</v>
      </c>
    </row>
    <row r="51" spans="1:4">
      <c r="A51" s="101" t="s">
        <v>715</v>
      </c>
      <c r="B51" s="101" t="s">
        <v>716</v>
      </c>
      <c r="C51" s="101" t="s">
        <v>717</v>
      </c>
      <c r="D51" s="101" t="s">
        <v>718</v>
      </c>
    </row>
    <row r="52" spans="1:4">
      <c r="A52" s="101" t="s">
        <v>719</v>
      </c>
      <c r="B52" s="101" t="s">
        <v>720</v>
      </c>
      <c r="C52" s="101" t="s">
        <v>721</v>
      </c>
      <c r="D52" s="101" t="s">
        <v>722</v>
      </c>
    </row>
    <row r="53" spans="1:4">
      <c r="A53" s="101" t="s">
        <v>723</v>
      </c>
      <c r="B53" s="101" t="s">
        <v>724</v>
      </c>
      <c r="C53" s="101" t="s">
        <v>725</v>
      </c>
      <c r="D53" s="101" t="s">
        <v>726</v>
      </c>
    </row>
    <row r="54" spans="1:4">
      <c r="A54" s="101" t="s">
        <v>727</v>
      </c>
      <c r="B54" s="101" t="s">
        <v>728</v>
      </c>
      <c r="C54" s="101" t="s">
        <v>729</v>
      </c>
      <c r="D54" s="101" t="s">
        <v>730</v>
      </c>
    </row>
    <row r="55" spans="1:4">
      <c r="A55" s="101" t="s">
        <v>731</v>
      </c>
      <c r="B55" s="101" t="s">
        <v>732</v>
      </c>
      <c r="C55" s="101" t="s">
        <v>733</v>
      </c>
      <c r="D55" s="101" t="s">
        <v>734</v>
      </c>
    </row>
    <row r="56" spans="1:4">
      <c r="A56" s="101" t="s">
        <v>735</v>
      </c>
      <c r="B56" s="101" t="s">
        <v>736</v>
      </c>
      <c r="C56" s="101" t="s">
        <v>737</v>
      </c>
      <c r="D56" s="101" t="s">
        <v>738</v>
      </c>
    </row>
    <row r="57" spans="1:4">
      <c r="A57" s="101" t="s">
        <v>739</v>
      </c>
      <c r="B57" s="101" t="s">
        <v>740</v>
      </c>
      <c r="C57" s="101" t="s">
        <v>741</v>
      </c>
      <c r="D57" s="101" t="s">
        <v>742</v>
      </c>
    </row>
    <row r="58" spans="1:4">
      <c r="A58" s="101" t="s">
        <v>743</v>
      </c>
      <c r="B58" s="101" t="s">
        <v>744</v>
      </c>
      <c r="C58" s="101" t="s">
        <v>745</v>
      </c>
      <c r="D58" s="101" t="s">
        <v>746</v>
      </c>
    </row>
    <row r="59" spans="1:4">
      <c r="A59" s="101" t="s">
        <v>747</v>
      </c>
      <c r="B59" s="101" t="s">
        <v>748</v>
      </c>
      <c r="C59" s="101" t="s">
        <v>749</v>
      </c>
      <c r="D59" s="101" t="s">
        <v>750</v>
      </c>
    </row>
    <row r="60" spans="1:4">
      <c r="A60" s="101" t="s">
        <v>751</v>
      </c>
      <c r="B60" s="101" t="s">
        <v>752</v>
      </c>
      <c r="C60" s="101" t="s">
        <v>753</v>
      </c>
      <c r="D60" s="101" t="s">
        <v>754</v>
      </c>
    </row>
    <row r="61" spans="1:4">
      <c r="A61" s="101" t="s">
        <v>755</v>
      </c>
      <c r="B61" s="101" t="s">
        <v>756</v>
      </c>
      <c r="C61" s="101" t="s">
        <v>757</v>
      </c>
      <c r="D61" s="101" t="s">
        <v>758</v>
      </c>
    </row>
    <row r="62" spans="1:4">
      <c r="A62" s="101" t="s">
        <v>759</v>
      </c>
      <c r="B62" s="101" t="s">
        <v>760</v>
      </c>
      <c r="C62" s="101" t="s">
        <v>761</v>
      </c>
      <c r="D62" s="101" t="s">
        <v>762</v>
      </c>
    </row>
    <row r="63" spans="1:4">
      <c r="A63" s="101" t="s">
        <v>763</v>
      </c>
      <c r="B63" s="101" t="s">
        <v>764</v>
      </c>
      <c r="C63" s="101" t="s">
        <v>765</v>
      </c>
      <c r="D63" s="101" t="s">
        <v>766</v>
      </c>
    </row>
    <row r="64" spans="1:4">
      <c r="A64" s="101" t="s">
        <v>767</v>
      </c>
      <c r="B64" s="101" t="s">
        <v>768</v>
      </c>
      <c r="C64" s="101" t="s">
        <v>769</v>
      </c>
      <c r="D64" s="101" t="s">
        <v>770</v>
      </c>
    </row>
    <row r="65" spans="1:4">
      <c r="A65" s="101" t="s">
        <v>771</v>
      </c>
      <c r="B65" s="101" t="s">
        <v>772</v>
      </c>
      <c r="C65" s="101" t="s">
        <v>773</v>
      </c>
      <c r="D65" s="101" t="s">
        <v>774</v>
      </c>
    </row>
    <row r="66" spans="1:4">
      <c r="A66" s="101" t="s">
        <v>775</v>
      </c>
      <c r="B66" s="101" t="s">
        <v>776</v>
      </c>
      <c r="C66" s="101" t="s">
        <v>777</v>
      </c>
      <c r="D66" s="101" t="s">
        <v>778</v>
      </c>
    </row>
    <row r="67" spans="1:4">
      <c r="A67" s="101" t="s">
        <v>779</v>
      </c>
      <c r="B67" s="101" t="s">
        <v>780</v>
      </c>
      <c r="C67" s="101" t="s">
        <v>781</v>
      </c>
      <c r="D67" s="101" t="s">
        <v>782</v>
      </c>
    </row>
    <row r="68" spans="1:4">
      <c r="A68" s="101" t="s">
        <v>783</v>
      </c>
      <c r="B68" s="101" t="s">
        <v>784</v>
      </c>
      <c r="C68" s="101" t="s">
        <v>785</v>
      </c>
      <c r="D68" s="101" t="s">
        <v>786</v>
      </c>
    </row>
    <row r="69" spans="1:4">
      <c r="A69" s="101" t="s">
        <v>787</v>
      </c>
      <c r="B69" s="101" t="s">
        <v>788</v>
      </c>
      <c r="C69" s="101" t="s">
        <v>789</v>
      </c>
      <c r="D69" s="101" t="s">
        <v>790</v>
      </c>
    </row>
    <row r="70" spans="1:4">
      <c r="A70" s="101" t="s">
        <v>791</v>
      </c>
      <c r="B70" s="101" t="s">
        <v>792</v>
      </c>
      <c r="C70" s="101" t="s">
        <v>793</v>
      </c>
      <c r="D70" s="101" t="s">
        <v>794</v>
      </c>
    </row>
    <row r="71" spans="1:4">
      <c r="A71" s="101" t="s">
        <v>795</v>
      </c>
      <c r="B71" s="101" t="s">
        <v>796</v>
      </c>
      <c r="C71" s="101" t="s">
        <v>797</v>
      </c>
      <c r="D71" s="101" t="s">
        <v>798</v>
      </c>
    </row>
    <row r="72" spans="1:4">
      <c r="A72" s="101" t="s">
        <v>799</v>
      </c>
      <c r="B72" s="101" t="s">
        <v>800</v>
      </c>
      <c r="C72" s="101" t="s">
        <v>801</v>
      </c>
      <c r="D72" s="101" t="s">
        <v>802</v>
      </c>
    </row>
    <row r="73" spans="1:4">
      <c r="A73" s="101" t="s">
        <v>803</v>
      </c>
      <c r="B73" s="101" t="s">
        <v>804</v>
      </c>
      <c r="C73" s="101" t="s">
        <v>805</v>
      </c>
      <c r="D73" s="101" t="s">
        <v>806</v>
      </c>
    </row>
    <row r="74" spans="1:4">
      <c r="A74" s="101" t="s">
        <v>807</v>
      </c>
      <c r="B74" s="101" t="s">
        <v>808</v>
      </c>
      <c r="C74" s="101" t="s">
        <v>809</v>
      </c>
      <c r="D74" s="101" t="s">
        <v>810</v>
      </c>
    </row>
    <row r="75" spans="1:4">
      <c r="A75" s="101" t="s">
        <v>811</v>
      </c>
      <c r="B75" s="101" t="s">
        <v>812</v>
      </c>
      <c r="C75" s="101" t="s">
        <v>813</v>
      </c>
      <c r="D75" s="101" t="s">
        <v>814</v>
      </c>
    </row>
    <row r="76" spans="1:4">
      <c r="A76" s="101" t="s">
        <v>815</v>
      </c>
      <c r="B76" s="101" t="s">
        <v>816</v>
      </c>
      <c r="C76" s="101" t="s">
        <v>817</v>
      </c>
      <c r="D76" s="101" t="s">
        <v>818</v>
      </c>
    </row>
    <row r="77" spans="1:4">
      <c r="A77" s="101" t="s">
        <v>819</v>
      </c>
      <c r="B77" s="101" t="s">
        <v>820</v>
      </c>
      <c r="C77" s="101" t="s">
        <v>821</v>
      </c>
      <c r="D77" s="101" t="s">
        <v>822</v>
      </c>
    </row>
    <row r="78" spans="1:4">
      <c r="A78" s="101" t="s">
        <v>823</v>
      </c>
      <c r="B78" s="101" t="s">
        <v>824</v>
      </c>
      <c r="C78" s="101" t="s">
        <v>825</v>
      </c>
      <c r="D78" s="101" t="s">
        <v>826</v>
      </c>
    </row>
    <row r="79" spans="1:4">
      <c r="A79" s="101" t="s">
        <v>827</v>
      </c>
      <c r="B79" s="101" t="s">
        <v>828</v>
      </c>
      <c r="C79" s="101" t="s">
        <v>829</v>
      </c>
      <c r="D79" s="101" t="s">
        <v>830</v>
      </c>
    </row>
    <row r="80" spans="1:4">
      <c r="A80" s="101" t="s">
        <v>831</v>
      </c>
      <c r="B80" s="101" t="s">
        <v>832</v>
      </c>
      <c r="C80" s="101" t="s">
        <v>833</v>
      </c>
      <c r="D80" s="101" t="s">
        <v>834</v>
      </c>
    </row>
    <row r="81" spans="1:4">
      <c r="A81" s="101" t="s">
        <v>835</v>
      </c>
      <c r="B81" s="101" t="s">
        <v>836</v>
      </c>
      <c r="C81" s="101" t="s">
        <v>837</v>
      </c>
      <c r="D81" s="101" t="s">
        <v>838</v>
      </c>
    </row>
    <row r="82" spans="1:4">
      <c r="A82" s="101" t="s">
        <v>839</v>
      </c>
      <c r="B82" s="101" t="s">
        <v>840</v>
      </c>
      <c r="C82" s="101" t="s">
        <v>841</v>
      </c>
      <c r="D82" s="101" t="s">
        <v>842</v>
      </c>
    </row>
    <row r="83" spans="1:4">
      <c r="A83" s="101" t="s">
        <v>843</v>
      </c>
      <c r="B83" s="101" t="s">
        <v>844</v>
      </c>
      <c r="C83" s="101" t="s">
        <v>845</v>
      </c>
      <c r="D83" s="101" t="s">
        <v>846</v>
      </c>
    </row>
    <row r="84" spans="1:4">
      <c r="A84" s="101" t="s">
        <v>847</v>
      </c>
      <c r="B84" s="101" t="s">
        <v>848</v>
      </c>
      <c r="C84" s="101" t="s">
        <v>849</v>
      </c>
      <c r="D84" s="101" t="s">
        <v>850</v>
      </c>
    </row>
    <row r="85" spans="1:4">
      <c r="A85" s="101" t="s">
        <v>851</v>
      </c>
      <c r="B85" s="101" t="s">
        <v>852</v>
      </c>
      <c r="C85" s="101" t="s">
        <v>853</v>
      </c>
      <c r="D85" s="101" t="s">
        <v>854</v>
      </c>
    </row>
    <row r="86" spans="1:4">
      <c r="A86" s="101" t="s">
        <v>855</v>
      </c>
      <c r="B86" s="101" t="s">
        <v>856</v>
      </c>
      <c r="C86" s="101" t="s">
        <v>857</v>
      </c>
      <c r="D86" s="101" t="s">
        <v>858</v>
      </c>
    </row>
    <row r="87" spans="1:4">
      <c r="A87" s="101" t="s">
        <v>859</v>
      </c>
      <c r="B87" s="101" t="s">
        <v>860</v>
      </c>
      <c r="C87" s="101" t="s">
        <v>861</v>
      </c>
      <c r="D87" s="101" t="s">
        <v>862</v>
      </c>
    </row>
    <row r="88" spans="1:4">
      <c r="A88" s="101" t="s">
        <v>863</v>
      </c>
      <c r="B88" s="101" t="s">
        <v>864</v>
      </c>
      <c r="C88" s="101" t="s">
        <v>865</v>
      </c>
      <c r="D88" s="101" t="s">
        <v>866</v>
      </c>
    </row>
    <row r="89" spans="1:4">
      <c r="A89" s="101" t="s">
        <v>867</v>
      </c>
      <c r="B89" s="101" t="s">
        <v>868</v>
      </c>
      <c r="C89" s="101" t="s">
        <v>869</v>
      </c>
      <c r="D89" s="101" t="s">
        <v>870</v>
      </c>
    </row>
    <row r="90" spans="1:4">
      <c r="A90" s="101" t="s">
        <v>871</v>
      </c>
      <c r="B90" s="101" t="s">
        <v>872</v>
      </c>
      <c r="C90" s="101" t="s">
        <v>873</v>
      </c>
      <c r="D90" s="101" t="s">
        <v>874</v>
      </c>
    </row>
    <row r="91" spans="1:4">
      <c r="A91" s="101" t="s">
        <v>875</v>
      </c>
      <c r="B91" s="101" t="s">
        <v>876</v>
      </c>
      <c r="C91" s="101" t="s">
        <v>877</v>
      </c>
      <c r="D91" s="101" t="s">
        <v>878</v>
      </c>
    </row>
    <row r="92" spans="1:4">
      <c r="A92" s="101" t="s">
        <v>879</v>
      </c>
      <c r="B92" s="101" t="s">
        <v>880</v>
      </c>
      <c r="C92" s="101" t="s">
        <v>881</v>
      </c>
      <c r="D92" s="101" t="s">
        <v>882</v>
      </c>
    </row>
    <row r="93" spans="1:4">
      <c r="A93" s="101" t="s">
        <v>883</v>
      </c>
      <c r="B93" s="101" t="s">
        <v>884</v>
      </c>
      <c r="C93" s="101" t="s">
        <v>885</v>
      </c>
      <c r="D93" s="101" t="s">
        <v>886</v>
      </c>
    </row>
    <row r="94" spans="1:4">
      <c r="A94" s="101" t="s">
        <v>887</v>
      </c>
      <c r="B94" s="101" t="s">
        <v>888</v>
      </c>
      <c r="C94" s="101" t="s">
        <v>889</v>
      </c>
      <c r="D94" s="101" t="s">
        <v>890</v>
      </c>
    </row>
    <row r="95" spans="1:4">
      <c r="A95" s="101" t="s">
        <v>891</v>
      </c>
      <c r="B95" s="101" t="s">
        <v>892</v>
      </c>
      <c r="C95" s="101" t="s">
        <v>893</v>
      </c>
      <c r="D95" s="101" t="s">
        <v>894</v>
      </c>
    </row>
    <row r="96" spans="1:4">
      <c r="A96" s="101" t="s">
        <v>895</v>
      </c>
      <c r="B96" s="101" t="s">
        <v>896</v>
      </c>
      <c r="C96" s="101" t="s">
        <v>897</v>
      </c>
      <c r="D96" s="101" t="s">
        <v>898</v>
      </c>
    </row>
    <row r="97" spans="1:4">
      <c r="A97" s="101" t="s">
        <v>899</v>
      </c>
      <c r="B97" s="101" t="s">
        <v>900</v>
      </c>
      <c r="C97" s="101" t="s">
        <v>901</v>
      </c>
      <c r="D97" s="101" t="s">
        <v>902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C000"/>
  </sheetPr>
  <dimension ref="A1:I765"/>
  <sheetViews>
    <sheetView zoomScaleNormal="100" workbookViewId="0">
      <pane ySplit="1" topLeftCell="A275" activePane="bottomLeft" state="frozen"/>
      <selection activeCell="D3" sqref="D3"/>
      <selection pane="bottomLeft" sqref="A1:XFD1"/>
    </sheetView>
  </sheetViews>
  <sheetFormatPr defaultColWidth="10.81640625" defaultRowHeight="15.5"/>
  <cols>
    <col min="1" max="1" width="8.36328125" style="100" bestFit="1" customWidth="1"/>
    <col min="2" max="2" width="12.36328125" style="100" bestFit="1" customWidth="1"/>
    <col min="3" max="3" width="7.1796875" style="100" customWidth="1"/>
    <col min="4" max="4" width="8.1796875" style="100" bestFit="1" customWidth="1"/>
    <col min="5" max="5" width="8.1796875" style="100" customWidth="1"/>
    <col min="6" max="6" width="12.36328125" style="100" customWidth="1"/>
    <col min="7" max="7" width="7.453125" style="328" customWidth="1"/>
    <col min="8" max="16384" width="10.81640625" style="100"/>
  </cols>
  <sheetData>
    <row r="1" spans="1:9" s="98" customFormat="1">
      <c r="A1" s="98" t="s">
        <v>903</v>
      </c>
      <c r="B1" s="98" t="s">
        <v>904</v>
      </c>
      <c r="C1" s="98" t="s">
        <v>905</v>
      </c>
      <c r="D1" s="98" t="s">
        <v>906</v>
      </c>
      <c r="E1" s="98" t="s">
        <v>931</v>
      </c>
      <c r="F1" s="98" t="s">
        <v>907</v>
      </c>
      <c r="G1" s="327" t="s">
        <v>908</v>
      </c>
      <c r="H1" s="98" t="s">
        <v>909</v>
      </c>
      <c r="I1" s="98" t="s">
        <v>910</v>
      </c>
    </row>
    <row r="2" spans="1:9" hidden="1">
      <c r="B2" s="322" t="s">
        <v>1390</v>
      </c>
      <c r="C2" s="322" t="s">
        <v>1054</v>
      </c>
      <c r="D2" s="74" t="s">
        <v>131</v>
      </c>
      <c r="E2" s="100" t="s">
        <v>1302</v>
      </c>
      <c r="F2" s="74" t="s">
        <v>965</v>
      </c>
      <c r="G2" s="329" t="s">
        <v>1391</v>
      </c>
      <c r="H2" s="322" t="s">
        <v>1395</v>
      </c>
      <c r="I2" s="322" t="s">
        <v>921</v>
      </c>
    </row>
    <row r="3" spans="1:9" hidden="1">
      <c r="B3" s="322" t="s">
        <v>1390</v>
      </c>
      <c r="C3" s="322" t="s">
        <v>1054</v>
      </c>
      <c r="D3" s="74" t="s">
        <v>135</v>
      </c>
      <c r="E3" s="100" t="s">
        <v>1303</v>
      </c>
      <c r="F3" s="74" t="s">
        <v>966</v>
      </c>
      <c r="G3" s="329" t="s">
        <v>1391</v>
      </c>
      <c r="H3" s="322" t="s">
        <v>1395</v>
      </c>
      <c r="I3" s="322" t="s">
        <v>921</v>
      </c>
    </row>
    <row r="4" spans="1:9" hidden="1">
      <c r="B4" s="322" t="s">
        <v>1390</v>
      </c>
      <c r="C4" s="322" t="s">
        <v>1054</v>
      </c>
      <c r="D4" s="74" t="s">
        <v>139</v>
      </c>
      <c r="E4" s="100" t="s">
        <v>1304</v>
      </c>
      <c r="F4" s="74" t="s">
        <v>967</v>
      </c>
      <c r="G4" s="329" t="s">
        <v>1391</v>
      </c>
      <c r="H4" s="322" t="s">
        <v>1395</v>
      </c>
      <c r="I4" s="322" t="s">
        <v>921</v>
      </c>
    </row>
    <row r="5" spans="1:9" hidden="1">
      <c r="B5" s="322" t="s">
        <v>1390</v>
      </c>
      <c r="C5" s="322" t="s">
        <v>1054</v>
      </c>
      <c r="D5" s="74" t="s">
        <v>143</v>
      </c>
      <c r="E5" s="100" t="s">
        <v>1305</v>
      </c>
      <c r="F5" s="74" t="s">
        <v>968</v>
      </c>
      <c r="G5" s="329" t="s">
        <v>1391</v>
      </c>
      <c r="H5" s="322" t="s">
        <v>1395</v>
      </c>
      <c r="I5" s="322" t="s">
        <v>921</v>
      </c>
    </row>
    <row r="6" spans="1:9" hidden="1">
      <c r="B6" s="322" t="s">
        <v>1390</v>
      </c>
      <c r="C6" s="322" t="s">
        <v>1054</v>
      </c>
      <c r="D6" s="74" t="s">
        <v>147</v>
      </c>
      <c r="E6" s="100" t="s">
        <v>1306</v>
      </c>
      <c r="F6" s="74" t="s">
        <v>969</v>
      </c>
      <c r="G6" s="329" t="s">
        <v>1391</v>
      </c>
      <c r="H6" s="322" t="s">
        <v>1395</v>
      </c>
      <c r="I6" s="322" t="s">
        <v>921</v>
      </c>
    </row>
    <row r="7" spans="1:9" hidden="1">
      <c r="B7" s="322" t="s">
        <v>1390</v>
      </c>
      <c r="C7" s="322" t="s">
        <v>1054</v>
      </c>
      <c r="D7" s="74" t="s">
        <v>151</v>
      </c>
      <c r="E7" s="100" t="s">
        <v>1307</v>
      </c>
      <c r="F7" s="74" t="s">
        <v>970</v>
      </c>
      <c r="G7" s="329" t="s">
        <v>1391</v>
      </c>
      <c r="H7" s="322" t="s">
        <v>1395</v>
      </c>
      <c r="I7" s="322" t="s">
        <v>921</v>
      </c>
    </row>
    <row r="8" spans="1:9" hidden="1">
      <c r="B8" s="322" t="s">
        <v>1390</v>
      </c>
      <c r="C8" s="322" t="s">
        <v>1054</v>
      </c>
      <c r="D8" s="74" t="s">
        <v>155</v>
      </c>
      <c r="E8" s="100" t="s">
        <v>1308</v>
      </c>
      <c r="F8" s="74" t="s">
        <v>971</v>
      </c>
      <c r="G8" s="329" t="s">
        <v>1391</v>
      </c>
      <c r="H8" s="322" t="s">
        <v>1395</v>
      </c>
      <c r="I8" s="322" t="s">
        <v>921</v>
      </c>
    </row>
    <row r="9" spans="1:9" hidden="1">
      <c r="B9" s="322" t="s">
        <v>1390</v>
      </c>
      <c r="C9" s="322" t="s">
        <v>1054</v>
      </c>
      <c r="D9" s="74" t="s">
        <v>159</v>
      </c>
      <c r="E9" s="100" t="s">
        <v>1309</v>
      </c>
      <c r="F9" s="74" t="s">
        <v>972</v>
      </c>
      <c r="G9" s="329" t="s">
        <v>1391</v>
      </c>
      <c r="H9" s="322" t="s">
        <v>1395</v>
      </c>
      <c r="I9" s="322" t="s">
        <v>921</v>
      </c>
    </row>
    <row r="10" spans="1:9" hidden="1">
      <c r="B10" s="322" t="s">
        <v>1390</v>
      </c>
      <c r="C10" s="322" t="s">
        <v>1054</v>
      </c>
      <c r="D10" s="74" t="s">
        <v>163</v>
      </c>
      <c r="E10" s="100" t="s">
        <v>1293</v>
      </c>
      <c r="F10" s="74" t="s">
        <v>965</v>
      </c>
      <c r="G10" s="329" t="s">
        <v>1391</v>
      </c>
      <c r="H10" s="322" t="s">
        <v>1395</v>
      </c>
      <c r="I10" s="322" t="s">
        <v>921</v>
      </c>
    </row>
    <row r="11" spans="1:9" hidden="1">
      <c r="B11" s="322" t="s">
        <v>1390</v>
      </c>
      <c r="C11" s="322" t="s">
        <v>1054</v>
      </c>
      <c r="D11" s="74" t="s">
        <v>167</v>
      </c>
      <c r="E11" s="100" t="s">
        <v>1310</v>
      </c>
      <c r="F11" s="74" t="s">
        <v>966</v>
      </c>
      <c r="G11" s="329" t="s">
        <v>1391</v>
      </c>
      <c r="H11" s="322" t="s">
        <v>1395</v>
      </c>
      <c r="I11" s="322" t="s">
        <v>921</v>
      </c>
    </row>
    <row r="12" spans="1:9" hidden="1">
      <c r="B12" s="322" t="s">
        <v>1390</v>
      </c>
      <c r="C12" s="322" t="s">
        <v>1054</v>
      </c>
      <c r="D12" s="74" t="s">
        <v>171</v>
      </c>
      <c r="E12" s="100" t="s">
        <v>1311</v>
      </c>
      <c r="F12" s="74" t="s">
        <v>967</v>
      </c>
      <c r="G12" s="329" t="s">
        <v>1391</v>
      </c>
      <c r="H12" s="322" t="s">
        <v>1395</v>
      </c>
      <c r="I12" s="322" t="s">
        <v>921</v>
      </c>
    </row>
    <row r="13" spans="1:9" hidden="1">
      <c r="B13" s="322" t="s">
        <v>1390</v>
      </c>
      <c r="C13" s="322" t="s">
        <v>1054</v>
      </c>
      <c r="D13" s="74" t="s">
        <v>175</v>
      </c>
      <c r="E13" s="100" t="s">
        <v>1312</v>
      </c>
      <c r="F13" s="74" t="s">
        <v>968</v>
      </c>
      <c r="G13" s="329" t="s">
        <v>1391</v>
      </c>
      <c r="H13" s="322" t="s">
        <v>1395</v>
      </c>
      <c r="I13" s="322" t="s">
        <v>921</v>
      </c>
    </row>
    <row r="14" spans="1:9" hidden="1">
      <c r="B14" s="322" t="s">
        <v>1390</v>
      </c>
      <c r="C14" s="322" t="s">
        <v>1054</v>
      </c>
      <c r="D14" s="74" t="s">
        <v>179</v>
      </c>
      <c r="E14" s="100" t="s">
        <v>1313</v>
      </c>
      <c r="F14" s="74" t="s">
        <v>969</v>
      </c>
      <c r="G14" s="329" t="s">
        <v>1391</v>
      </c>
      <c r="H14" s="322" t="s">
        <v>1395</v>
      </c>
      <c r="I14" s="322" t="s">
        <v>921</v>
      </c>
    </row>
    <row r="15" spans="1:9" hidden="1">
      <c r="B15" s="322" t="s">
        <v>1390</v>
      </c>
      <c r="C15" s="322" t="s">
        <v>1054</v>
      </c>
      <c r="D15" s="74" t="s">
        <v>183</v>
      </c>
      <c r="E15" s="100" t="s">
        <v>1314</v>
      </c>
      <c r="F15" s="74" t="s">
        <v>970</v>
      </c>
      <c r="G15" s="329" t="s">
        <v>1391</v>
      </c>
      <c r="H15" s="322" t="s">
        <v>1395</v>
      </c>
      <c r="I15" s="322" t="s">
        <v>921</v>
      </c>
    </row>
    <row r="16" spans="1:9" hidden="1">
      <c r="B16" s="322" t="s">
        <v>1390</v>
      </c>
      <c r="C16" s="322" t="s">
        <v>1054</v>
      </c>
      <c r="D16" s="74" t="s">
        <v>187</v>
      </c>
      <c r="E16" s="100" t="s">
        <v>1315</v>
      </c>
      <c r="F16" s="74" t="s">
        <v>971</v>
      </c>
      <c r="G16" s="329" t="s">
        <v>1391</v>
      </c>
      <c r="H16" s="322" t="s">
        <v>1395</v>
      </c>
      <c r="I16" s="322" t="s">
        <v>921</v>
      </c>
    </row>
    <row r="17" spans="2:9" hidden="1">
      <c r="B17" s="322" t="s">
        <v>1390</v>
      </c>
      <c r="C17" s="322" t="s">
        <v>1054</v>
      </c>
      <c r="D17" s="74" t="s">
        <v>191</v>
      </c>
      <c r="E17" s="100" t="s">
        <v>1316</v>
      </c>
      <c r="F17" s="74" t="s">
        <v>972</v>
      </c>
      <c r="G17" s="329" t="s">
        <v>1391</v>
      </c>
      <c r="H17" s="322" t="s">
        <v>1395</v>
      </c>
      <c r="I17" s="322" t="s">
        <v>921</v>
      </c>
    </row>
    <row r="18" spans="2:9" hidden="1">
      <c r="B18" s="322" t="s">
        <v>1390</v>
      </c>
      <c r="C18" s="322" t="s">
        <v>1054</v>
      </c>
      <c r="D18" s="74" t="s">
        <v>195</v>
      </c>
      <c r="E18" s="100" t="s">
        <v>1317</v>
      </c>
      <c r="F18" s="74" t="s">
        <v>965</v>
      </c>
      <c r="G18" s="329" t="s">
        <v>1391</v>
      </c>
      <c r="H18" s="322" t="s">
        <v>1395</v>
      </c>
      <c r="I18" s="322" t="s">
        <v>921</v>
      </c>
    </row>
    <row r="19" spans="2:9" hidden="1">
      <c r="B19" s="322" t="s">
        <v>1390</v>
      </c>
      <c r="C19" s="322" t="s">
        <v>1054</v>
      </c>
      <c r="D19" s="74" t="s">
        <v>199</v>
      </c>
      <c r="E19" s="100" t="s">
        <v>1318</v>
      </c>
      <c r="F19" s="74" t="s">
        <v>966</v>
      </c>
      <c r="G19" s="329" t="s">
        <v>1391</v>
      </c>
      <c r="H19" s="322" t="s">
        <v>1395</v>
      </c>
      <c r="I19" s="322" t="s">
        <v>921</v>
      </c>
    </row>
    <row r="20" spans="2:9" hidden="1">
      <c r="B20" s="322" t="s">
        <v>1390</v>
      </c>
      <c r="C20" s="322" t="s">
        <v>1054</v>
      </c>
      <c r="D20" s="74" t="s">
        <v>203</v>
      </c>
      <c r="E20" s="100" t="s">
        <v>1319</v>
      </c>
      <c r="F20" s="74" t="s">
        <v>967</v>
      </c>
      <c r="G20" s="329" t="s">
        <v>1391</v>
      </c>
      <c r="H20" s="322" t="s">
        <v>1395</v>
      </c>
      <c r="I20" s="322" t="s">
        <v>921</v>
      </c>
    </row>
    <row r="21" spans="2:9" hidden="1">
      <c r="B21" s="322" t="s">
        <v>1390</v>
      </c>
      <c r="C21" s="322" t="s">
        <v>1054</v>
      </c>
      <c r="D21" s="74" t="s">
        <v>207</v>
      </c>
      <c r="E21" s="100" t="s">
        <v>1320</v>
      </c>
      <c r="F21" s="74" t="s">
        <v>968</v>
      </c>
      <c r="G21" s="329" t="s">
        <v>1391</v>
      </c>
      <c r="H21" s="322" t="s">
        <v>1395</v>
      </c>
      <c r="I21" s="322" t="s">
        <v>921</v>
      </c>
    </row>
    <row r="22" spans="2:9" hidden="1">
      <c r="B22" s="322" t="s">
        <v>1390</v>
      </c>
      <c r="C22" s="322" t="s">
        <v>1054</v>
      </c>
      <c r="D22" s="74" t="s">
        <v>211</v>
      </c>
      <c r="E22" s="100" t="s">
        <v>1321</v>
      </c>
      <c r="F22" s="74" t="s">
        <v>969</v>
      </c>
      <c r="G22" s="329" t="s">
        <v>1391</v>
      </c>
      <c r="H22" s="322" t="s">
        <v>1395</v>
      </c>
      <c r="I22" s="322" t="s">
        <v>921</v>
      </c>
    </row>
    <row r="23" spans="2:9" hidden="1">
      <c r="B23" s="322" t="s">
        <v>1390</v>
      </c>
      <c r="C23" s="322" t="s">
        <v>1054</v>
      </c>
      <c r="D23" s="74" t="s">
        <v>215</v>
      </c>
      <c r="E23" s="100" t="s">
        <v>1322</v>
      </c>
      <c r="F23" s="74" t="s">
        <v>970</v>
      </c>
      <c r="G23" s="329" t="s">
        <v>1391</v>
      </c>
      <c r="H23" s="322" t="s">
        <v>1395</v>
      </c>
      <c r="I23" s="322" t="s">
        <v>921</v>
      </c>
    </row>
    <row r="24" spans="2:9" hidden="1">
      <c r="B24" s="322" t="s">
        <v>1390</v>
      </c>
      <c r="C24" s="322" t="s">
        <v>1054</v>
      </c>
      <c r="D24" s="74" t="s">
        <v>219</v>
      </c>
      <c r="E24" s="100" t="s">
        <v>1323</v>
      </c>
      <c r="F24" s="74" t="s">
        <v>971</v>
      </c>
      <c r="G24" s="329" t="s">
        <v>1391</v>
      </c>
      <c r="H24" s="322" t="s">
        <v>1395</v>
      </c>
      <c r="I24" s="322" t="s">
        <v>921</v>
      </c>
    </row>
    <row r="25" spans="2:9" hidden="1">
      <c r="B25" s="322" t="s">
        <v>1390</v>
      </c>
      <c r="C25" s="322" t="s">
        <v>1054</v>
      </c>
      <c r="D25" s="74" t="s">
        <v>223</v>
      </c>
      <c r="E25" s="100" t="s">
        <v>1324</v>
      </c>
      <c r="F25" s="74" t="s">
        <v>972</v>
      </c>
      <c r="G25" s="329" t="s">
        <v>1391</v>
      </c>
      <c r="H25" s="322" t="s">
        <v>1395</v>
      </c>
      <c r="I25" s="322" t="s">
        <v>921</v>
      </c>
    </row>
    <row r="26" spans="2:9" hidden="1">
      <c r="B26" s="322" t="s">
        <v>1390</v>
      </c>
      <c r="C26" s="322" t="s">
        <v>1054</v>
      </c>
      <c r="D26" s="74" t="s">
        <v>227</v>
      </c>
      <c r="E26" s="100" t="s">
        <v>1295</v>
      </c>
      <c r="F26" s="74" t="s">
        <v>973</v>
      </c>
      <c r="G26" s="329" t="s">
        <v>1391</v>
      </c>
      <c r="H26" s="322" t="s">
        <v>1395</v>
      </c>
      <c r="I26" s="322" t="s">
        <v>921</v>
      </c>
    </row>
    <row r="27" spans="2:9" hidden="1">
      <c r="B27" s="322" t="s">
        <v>1390</v>
      </c>
      <c r="C27" s="322" t="s">
        <v>1054</v>
      </c>
      <c r="D27" s="74" t="s">
        <v>231</v>
      </c>
      <c r="E27" s="100" t="s">
        <v>1325</v>
      </c>
      <c r="F27" s="74" t="s">
        <v>974</v>
      </c>
      <c r="G27" s="329" t="s">
        <v>1391</v>
      </c>
      <c r="H27" s="322" t="s">
        <v>1395</v>
      </c>
      <c r="I27" s="322" t="s">
        <v>921</v>
      </c>
    </row>
    <row r="28" spans="2:9" hidden="1">
      <c r="B28" s="322" t="s">
        <v>1390</v>
      </c>
      <c r="C28" s="322" t="s">
        <v>1054</v>
      </c>
      <c r="D28" s="74" t="s">
        <v>235</v>
      </c>
      <c r="E28" s="100" t="s">
        <v>1326</v>
      </c>
      <c r="F28" s="74" t="s">
        <v>975</v>
      </c>
      <c r="G28" s="329" t="s">
        <v>1391</v>
      </c>
      <c r="H28" s="322" t="s">
        <v>1395</v>
      </c>
      <c r="I28" s="322" t="s">
        <v>921</v>
      </c>
    </row>
    <row r="29" spans="2:9" hidden="1">
      <c r="B29" s="322" t="s">
        <v>1390</v>
      </c>
      <c r="C29" s="322" t="s">
        <v>1054</v>
      </c>
      <c r="D29" s="74" t="s">
        <v>239</v>
      </c>
      <c r="E29" s="100" t="s">
        <v>1327</v>
      </c>
      <c r="F29" s="74" t="s">
        <v>976</v>
      </c>
      <c r="G29" s="329" t="s">
        <v>1391</v>
      </c>
      <c r="H29" s="322" t="s">
        <v>1395</v>
      </c>
      <c r="I29" s="322" t="s">
        <v>921</v>
      </c>
    </row>
    <row r="30" spans="2:9" hidden="1">
      <c r="B30" s="322" t="s">
        <v>1390</v>
      </c>
      <c r="C30" s="322" t="s">
        <v>1054</v>
      </c>
      <c r="D30" s="74" t="s">
        <v>243</v>
      </c>
      <c r="E30" s="100" t="s">
        <v>1328</v>
      </c>
      <c r="F30" s="74" t="s">
        <v>977</v>
      </c>
      <c r="G30" s="329" t="s">
        <v>1391</v>
      </c>
      <c r="H30" s="322" t="s">
        <v>1395</v>
      </c>
      <c r="I30" s="322" t="s">
        <v>921</v>
      </c>
    </row>
    <row r="31" spans="2:9" hidden="1">
      <c r="B31" s="322" t="s">
        <v>1390</v>
      </c>
      <c r="C31" s="322" t="s">
        <v>1054</v>
      </c>
      <c r="D31" s="74" t="s">
        <v>247</v>
      </c>
      <c r="E31" s="100" t="s">
        <v>1329</v>
      </c>
      <c r="F31" s="74" t="s">
        <v>978</v>
      </c>
      <c r="G31" s="329" t="s">
        <v>1391</v>
      </c>
      <c r="H31" s="322" t="s">
        <v>1395</v>
      </c>
      <c r="I31" s="322" t="s">
        <v>921</v>
      </c>
    </row>
    <row r="32" spans="2:9" hidden="1">
      <c r="B32" s="322" t="s">
        <v>1390</v>
      </c>
      <c r="C32" s="322" t="s">
        <v>1054</v>
      </c>
      <c r="D32" s="74" t="s">
        <v>251</v>
      </c>
      <c r="E32" s="100" t="s">
        <v>1330</v>
      </c>
      <c r="F32" s="74" t="s">
        <v>979</v>
      </c>
      <c r="G32" s="329" t="s">
        <v>1391</v>
      </c>
      <c r="H32" s="322" t="s">
        <v>1395</v>
      </c>
      <c r="I32" s="322" t="s">
        <v>921</v>
      </c>
    </row>
    <row r="33" spans="2:9" hidden="1">
      <c r="B33" s="322" t="s">
        <v>1390</v>
      </c>
      <c r="C33" s="322" t="s">
        <v>1054</v>
      </c>
      <c r="D33" s="74" t="s">
        <v>255</v>
      </c>
      <c r="E33" s="100" t="s">
        <v>1331</v>
      </c>
      <c r="F33" s="74" t="s">
        <v>980</v>
      </c>
      <c r="G33" s="329" t="s">
        <v>1391</v>
      </c>
      <c r="H33" s="322" t="s">
        <v>1395</v>
      </c>
      <c r="I33" s="322" t="s">
        <v>921</v>
      </c>
    </row>
    <row r="34" spans="2:9" hidden="1">
      <c r="B34" s="322" t="s">
        <v>1390</v>
      </c>
      <c r="C34" s="322" t="s">
        <v>1054</v>
      </c>
      <c r="D34" s="74" t="s">
        <v>259</v>
      </c>
      <c r="E34" s="100" t="s">
        <v>1296</v>
      </c>
      <c r="F34" s="74" t="s">
        <v>973</v>
      </c>
      <c r="G34" s="329" t="s">
        <v>1391</v>
      </c>
      <c r="H34" s="322" t="s">
        <v>1395</v>
      </c>
      <c r="I34" s="322" t="s">
        <v>921</v>
      </c>
    </row>
    <row r="35" spans="2:9" hidden="1">
      <c r="B35" s="322" t="s">
        <v>1390</v>
      </c>
      <c r="C35" s="322" t="s">
        <v>1054</v>
      </c>
      <c r="D35" s="74" t="s">
        <v>263</v>
      </c>
      <c r="E35" s="100" t="s">
        <v>1332</v>
      </c>
      <c r="F35" s="74" t="s">
        <v>974</v>
      </c>
      <c r="G35" s="329" t="s">
        <v>1391</v>
      </c>
      <c r="H35" s="322" t="s">
        <v>1395</v>
      </c>
      <c r="I35" s="322" t="s">
        <v>921</v>
      </c>
    </row>
    <row r="36" spans="2:9" hidden="1">
      <c r="B36" s="322" t="s">
        <v>1390</v>
      </c>
      <c r="C36" s="322" t="s">
        <v>1054</v>
      </c>
      <c r="D36" s="74" t="s">
        <v>267</v>
      </c>
      <c r="E36" s="100" t="s">
        <v>1333</v>
      </c>
      <c r="F36" s="74" t="s">
        <v>975</v>
      </c>
      <c r="G36" s="329" t="s">
        <v>1391</v>
      </c>
      <c r="H36" s="322" t="s">
        <v>1395</v>
      </c>
      <c r="I36" s="322" t="s">
        <v>921</v>
      </c>
    </row>
    <row r="37" spans="2:9" hidden="1">
      <c r="B37" s="322" t="s">
        <v>1390</v>
      </c>
      <c r="C37" s="322" t="s">
        <v>1054</v>
      </c>
      <c r="D37" s="74" t="s">
        <v>271</v>
      </c>
      <c r="E37" s="100" t="s">
        <v>1334</v>
      </c>
      <c r="F37" s="74" t="s">
        <v>976</v>
      </c>
      <c r="G37" s="329" t="s">
        <v>1391</v>
      </c>
      <c r="H37" s="322" t="s">
        <v>1395</v>
      </c>
      <c r="I37" s="322" t="s">
        <v>921</v>
      </c>
    </row>
    <row r="38" spans="2:9" hidden="1">
      <c r="B38" s="322" t="s">
        <v>1390</v>
      </c>
      <c r="C38" s="322" t="s">
        <v>1054</v>
      </c>
      <c r="D38" s="74" t="s">
        <v>275</v>
      </c>
      <c r="E38" s="100" t="s">
        <v>1335</v>
      </c>
      <c r="F38" s="74" t="s">
        <v>977</v>
      </c>
      <c r="G38" s="329" t="s">
        <v>1391</v>
      </c>
      <c r="H38" s="322" t="s">
        <v>1395</v>
      </c>
      <c r="I38" s="322" t="s">
        <v>921</v>
      </c>
    </row>
    <row r="39" spans="2:9" hidden="1">
      <c r="B39" s="322" t="s">
        <v>1390</v>
      </c>
      <c r="C39" s="322" t="s">
        <v>1054</v>
      </c>
      <c r="D39" s="74" t="s">
        <v>279</v>
      </c>
      <c r="E39" s="100" t="s">
        <v>1336</v>
      </c>
      <c r="F39" s="74" t="s">
        <v>978</v>
      </c>
      <c r="G39" s="329" t="s">
        <v>1391</v>
      </c>
      <c r="H39" s="322" t="s">
        <v>1395</v>
      </c>
      <c r="I39" s="322" t="s">
        <v>921</v>
      </c>
    </row>
    <row r="40" spans="2:9" hidden="1">
      <c r="B40" s="322" t="s">
        <v>1390</v>
      </c>
      <c r="C40" s="322" t="s">
        <v>1054</v>
      </c>
      <c r="D40" s="74" t="s">
        <v>283</v>
      </c>
      <c r="E40" s="100" t="s">
        <v>1337</v>
      </c>
      <c r="F40" s="74" t="s">
        <v>979</v>
      </c>
      <c r="G40" s="329" t="s">
        <v>1391</v>
      </c>
      <c r="H40" s="322" t="s">
        <v>1395</v>
      </c>
      <c r="I40" s="322" t="s">
        <v>921</v>
      </c>
    </row>
    <row r="41" spans="2:9" hidden="1">
      <c r="B41" s="322" t="s">
        <v>1390</v>
      </c>
      <c r="C41" s="322" t="s">
        <v>1054</v>
      </c>
      <c r="D41" s="74" t="s">
        <v>287</v>
      </c>
      <c r="E41" s="100" t="s">
        <v>1338</v>
      </c>
      <c r="F41" s="74" t="s">
        <v>980</v>
      </c>
      <c r="G41" s="329" t="s">
        <v>1391</v>
      </c>
      <c r="H41" s="322" t="s">
        <v>1395</v>
      </c>
      <c r="I41" s="322" t="s">
        <v>921</v>
      </c>
    </row>
    <row r="42" spans="2:9" hidden="1">
      <c r="B42" s="322" t="s">
        <v>1390</v>
      </c>
      <c r="C42" s="322" t="s">
        <v>1054</v>
      </c>
      <c r="D42" s="74" t="s">
        <v>291</v>
      </c>
      <c r="E42" s="100" t="s">
        <v>1297</v>
      </c>
      <c r="F42" s="74" t="s">
        <v>973</v>
      </c>
      <c r="G42" s="329" t="s">
        <v>1391</v>
      </c>
      <c r="H42" s="322" t="s">
        <v>1395</v>
      </c>
      <c r="I42" s="322" t="s">
        <v>921</v>
      </c>
    </row>
    <row r="43" spans="2:9" hidden="1">
      <c r="B43" s="322" t="s">
        <v>1390</v>
      </c>
      <c r="C43" s="322" t="s">
        <v>1054</v>
      </c>
      <c r="D43" s="74" t="s">
        <v>295</v>
      </c>
      <c r="E43" s="74" t="s">
        <v>1339</v>
      </c>
      <c r="F43" s="74" t="s">
        <v>974</v>
      </c>
      <c r="G43" s="329" t="s">
        <v>1391</v>
      </c>
      <c r="H43" s="322" t="s">
        <v>1395</v>
      </c>
      <c r="I43" s="322" t="s">
        <v>921</v>
      </c>
    </row>
    <row r="44" spans="2:9" hidden="1">
      <c r="B44" s="322" t="s">
        <v>1390</v>
      </c>
      <c r="C44" s="322" t="s">
        <v>1054</v>
      </c>
      <c r="D44" s="74" t="s">
        <v>299</v>
      </c>
      <c r="E44" s="74" t="s">
        <v>1340</v>
      </c>
      <c r="F44" s="74" t="s">
        <v>975</v>
      </c>
      <c r="G44" s="329" t="s">
        <v>1391</v>
      </c>
      <c r="H44" s="322" t="s">
        <v>1395</v>
      </c>
      <c r="I44" s="322" t="s">
        <v>921</v>
      </c>
    </row>
    <row r="45" spans="2:9" hidden="1">
      <c r="B45" s="322" t="s">
        <v>1390</v>
      </c>
      <c r="C45" s="322" t="s">
        <v>1054</v>
      </c>
      <c r="D45" s="74" t="s">
        <v>303</v>
      </c>
      <c r="E45" s="74" t="s">
        <v>1341</v>
      </c>
      <c r="F45" s="74" t="s">
        <v>976</v>
      </c>
      <c r="G45" s="329" t="s">
        <v>1391</v>
      </c>
      <c r="H45" s="322" t="s">
        <v>1395</v>
      </c>
      <c r="I45" s="322" t="s">
        <v>921</v>
      </c>
    </row>
    <row r="46" spans="2:9" hidden="1">
      <c r="B46" s="322" t="s">
        <v>1390</v>
      </c>
      <c r="C46" s="322" t="s">
        <v>1054</v>
      </c>
      <c r="D46" s="74" t="s">
        <v>307</v>
      </c>
      <c r="E46" s="74" t="s">
        <v>1342</v>
      </c>
      <c r="F46" s="74" t="s">
        <v>977</v>
      </c>
      <c r="G46" s="329" t="s">
        <v>1391</v>
      </c>
      <c r="H46" s="322" t="s">
        <v>1395</v>
      </c>
      <c r="I46" s="322" t="s">
        <v>921</v>
      </c>
    </row>
    <row r="47" spans="2:9" hidden="1">
      <c r="B47" s="322" t="s">
        <v>1390</v>
      </c>
      <c r="C47" s="322" t="s">
        <v>1054</v>
      </c>
      <c r="D47" s="74" t="s">
        <v>311</v>
      </c>
      <c r="E47" s="74" t="s">
        <v>1343</v>
      </c>
      <c r="F47" s="74" t="s">
        <v>978</v>
      </c>
      <c r="G47" s="329" t="s">
        <v>1391</v>
      </c>
      <c r="H47" s="322" t="s">
        <v>1395</v>
      </c>
      <c r="I47" s="322" t="s">
        <v>921</v>
      </c>
    </row>
    <row r="48" spans="2:9" hidden="1">
      <c r="B48" s="322" t="s">
        <v>1390</v>
      </c>
      <c r="C48" s="322" t="s">
        <v>1054</v>
      </c>
      <c r="D48" s="74" t="s">
        <v>315</v>
      </c>
      <c r="E48" s="74" t="s">
        <v>1344</v>
      </c>
      <c r="F48" s="74" t="s">
        <v>979</v>
      </c>
      <c r="G48" s="329" t="s">
        <v>1391</v>
      </c>
      <c r="H48" s="322" t="s">
        <v>1395</v>
      </c>
      <c r="I48" s="322" t="s">
        <v>921</v>
      </c>
    </row>
    <row r="49" spans="2:9" hidden="1">
      <c r="B49" s="322" t="s">
        <v>1390</v>
      </c>
      <c r="C49" s="322" t="s">
        <v>1054</v>
      </c>
      <c r="D49" s="74" t="s">
        <v>319</v>
      </c>
      <c r="E49" s="74" t="s">
        <v>1345</v>
      </c>
      <c r="F49" s="74" t="s">
        <v>980</v>
      </c>
      <c r="G49" s="329" t="s">
        <v>1391</v>
      </c>
      <c r="H49" s="322" t="s">
        <v>1395</v>
      </c>
      <c r="I49" s="322" t="s">
        <v>921</v>
      </c>
    </row>
    <row r="50" spans="2:9" hidden="1">
      <c r="B50" s="322" t="s">
        <v>1390</v>
      </c>
      <c r="C50" s="322" t="s">
        <v>1054</v>
      </c>
      <c r="D50" s="74" t="s">
        <v>323</v>
      </c>
      <c r="E50" s="74" t="s">
        <v>1292</v>
      </c>
      <c r="F50" s="74" t="s">
        <v>981</v>
      </c>
      <c r="G50" s="329" t="s">
        <v>1391</v>
      </c>
      <c r="H50" s="322" t="s">
        <v>1395</v>
      </c>
      <c r="I50" s="322" t="s">
        <v>921</v>
      </c>
    </row>
    <row r="51" spans="2:9" hidden="1">
      <c r="B51" s="322" t="s">
        <v>1390</v>
      </c>
      <c r="C51" s="322" t="s">
        <v>1054</v>
      </c>
      <c r="D51" s="74" t="s">
        <v>327</v>
      </c>
      <c r="E51" s="74" t="s">
        <v>1346</v>
      </c>
      <c r="F51" s="74" t="s">
        <v>982</v>
      </c>
      <c r="G51" s="329" t="s">
        <v>1391</v>
      </c>
      <c r="H51" s="322" t="s">
        <v>1395</v>
      </c>
      <c r="I51" s="322" t="s">
        <v>921</v>
      </c>
    </row>
    <row r="52" spans="2:9" hidden="1">
      <c r="B52" s="322" t="s">
        <v>1390</v>
      </c>
      <c r="C52" s="322" t="s">
        <v>1054</v>
      </c>
      <c r="D52" s="74" t="s">
        <v>331</v>
      </c>
      <c r="E52" s="74" t="s">
        <v>1347</v>
      </c>
      <c r="F52" s="74" t="s">
        <v>983</v>
      </c>
      <c r="G52" s="329" t="s">
        <v>1391</v>
      </c>
      <c r="H52" s="322" t="s">
        <v>1395</v>
      </c>
      <c r="I52" s="322" t="s">
        <v>921</v>
      </c>
    </row>
    <row r="53" spans="2:9" hidden="1">
      <c r="B53" s="322" t="s">
        <v>1390</v>
      </c>
      <c r="C53" s="322" t="s">
        <v>1054</v>
      </c>
      <c r="D53" s="74" t="s">
        <v>335</v>
      </c>
      <c r="E53" s="74" t="s">
        <v>1348</v>
      </c>
      <c r="F53" s="74" t="s">
        <v>984</v>
      </c>
      <c r="G53" s="329" t="s">
        <v>1391</v>
      </c>
      <c r="H53" s="322" t="s">
        <v>1395</v>
      </c>
      <c r="I53" s="322" t="s">
        <v>921</v>
      </c>
    </row>
    <row r="54" spans="2:9" hidden="1">
      <c r="B54" s="322" t="s">
        <v>1390</v>
      </c>
      <c r="C54" s="322" t="s">
        <v>1054</v>
      </c>
      <c r="D54" s="74" t="s">
        <v>339</v>
      </c>
      <c r="E54" s="74" t="s">
        <v>1349</v>
      </c>
      <c r="F54" s="74" t="s">
        <v>985</v>
      </c>
      <c r="G54" s="329" t="s">
        <v>1391</v>
      </c>
      <c r="H54" s="322" t="s">
        <v>1395</v>
      </c>
      <c r="I54" s="322" t="s">
        <v>921</v>
      </c>
    </row>
    <row r="55" spans="2:9" hidden="1">
      <c r="B55" s="322" t="s">
        <v>1390</v>
      </c>
      <c r="C55" s="322" t="s">
        <v>1054</v>
      </c>
      <c r="D55" s="74" t="s">
        <v>343</v>
      </c>
      <c r="E55" s="74" t="s">
        <v>1350</v>
      </c>
      <c r="F55" s="74" t="s">
        <v>986</v>
      </c>
      <c r="G55" s="329" t="s">
        <v>1391</v>
      </c>
      <c r="H55" s="322" t="s">
        <v>1395</v>
      </c>
      <c r="I55" s="322" t="s">
        <v>921</v>
      </c>
    </row>
    <row r="56" spans="2:9" hidden="1">
      <c r="B56" s="322" t="s">
        <v>1390</v>
      </c>
      <c r="C56" s="322" t="s">
        <v>1054</v>
      </c>
      <c r="D56" s="74" t="s">
        <v>347</v>
      </c>
      <c r="E56" s="74" t="s">
        <v>1351</v>
      </c>
      <c r="F56" s="74" t="s">
        <v>987</v>
      </c>
      <c r="G56" s="329" t="s">
        <v>1391</v>
      </c>
      <c r="H56" s="322" t="s">
        <v>1395</v>
      </c>
      <c r="I56" s="322" t="s">
        <v>921</v>
      </c>
    </row>
    <row r="57" spans="2:9" hidden="1">
      <c r="B57" s="322" t="s">
        <v>1390</v>
      </c>
      <c r="C57" s="322" t="s">
        <v>1054</v>
      </c>
      <c r="D57" s="74" t="s">
        <v>351</v>
      </c>
      <c r="E57" s="74" t="s">
        <v>1352</v>
      </c>
      <c r="F57" s="74" t="s">
        <v>988</v>
      </c>
      <c r="G57" s="329" t="s">
        <v>1391</v>
      </c>
      <c r="H57" s="322" t="s">
        <v>1395</v>
      </c>
      <c r="I57" s="322" t="s">
        <v>921</v>
      </c>
    </row>
    <row r="58" spans="2:9" hidden="1">
      <c r="B58" s="322" t="s">
        <v>1390</v>
      </c>
      <c r="C58" s="322" t="s">
        <v>1054</v>
      </c>
      <c r="D58" s="74" t="s">
        <v>355</v>
      </c>
      <c r="E58" s="74" t="s">
        <v>1353</v>
      </c>
      <c r="F58" s="74" t="s">
        <v>981</v>
      </c>
      <c r="G58" s="329" t="s">
        <v>1391</v>
      </c>
      <c r="H58" s="322" t="s">
        <v>1395</v>
      </c>
      <c r="I58" s="322" t="s">
        <v>921</v>
      </c>
    </row>
    <row r="59" spans="2:9" hidden="1">
      <c r="B59" s="322" t="s">
        <v>1390</v>
      </c>
      <c r="C59" s="322" t="s">
        <v>1054</v>
      </c>
      <c r="D59" s="74" t="s">
        <v>359</v>
      </c>
      <c r="E59" s="74" t="s">
        <v>1354</v>
      </c>
      <c r="F59" s="74" t="s">
        <v>982</v>
      </c>
      <c r="G59" s="329" t="s">
        <v>1391</v>
      </c>
      <c r="H59" s="322" t="s">
        <v>1395</v>
      </c>
      <c r="I59" s="322" t="s">
        <v>921</v>
      </c>
    </row>
    <row r="60" spans="2:9" hidden="1">
      <c r="B60" s="322" t="s">
        <v>1390</v>
      </c>
      <c r="C60" s="322" t="s">
        <v>1054</v>
      </c>
      <c r="D60" s="74" t="s">
        <v>363</v>
      </c>
      <c r="E60" s="74" t="s">
        <v>1355</v>
      </c>
      <c r="F60" s="74" t="s">
        <v>983</v>
      </c>
      <c r="G60" s="329" t="s">
        <v>1391</v>
      </c>
      <c r="H60" s="322" t="s">
        <v>1395</v>
      </c>
      <c r="I60" s="322" t="s">
        <v>921</v>
      </c>
    </row>
    <row r="61" spans="2:9" hidden="1">
      <c r="B61" s="322" t="s">
        <v>1390</v>
      </c>
      <c r="C61" s="322" t="s">
        <v>1054</v>
      </c>
      <c r="D61" s="74" t="s">
        <v>367</v>
      </c>
      <c r="E61" s="74" t="s">
        <v>1356</v>
      </c>
      <c r="F61" s="74" t="s">
        <v>984</v>
      </c>
      <c r="G61" s="329" t="s">
        <v>1391</v>
      </c>
      <c r="H61" s="322" t="s">
        <v>1395</v>
      </c>
      <c r="I61" s="322" t="s">
        <v>921</v>
      </c>
    </row>
    <row r="62" spans="2:9" hidden="1">
      <c r="B62" s="322" t="s">
        <v>1390</v>
      </c>
      <c r="C62" s="322" t="s">
        <v>1054</v>
      </c>
      <c r="D62" s="74" t="s">
        <v>371</v>
      </c>
      <c r="E62" s="74" t="s">
        <v>1357</v>
      </c>
      <c r="F62" s="74" t="s">
        <v>985</v>
      </c>
      <c r="G62" s="329" t="s">
        <v>1391</v>
      </c>
      <c r="H62" s="322" t="s">
        <v>1395</v>
      </c>
      <c r="I62" s="322" t="s">
        <v>921</v>
      </c>
    </row>
    <row r="63" spans="2:9" hidden="1">
      <c r="B63" s="322" t="s">
        <v>1390</v>
      </c>
      <c r="C63" s="322" t="s">
        <v>1054</v>
      </c>
      <c r="D63" s="74" t="s">
        <v>375</v>
      </c>
      <c r="E63" s="74" t="s">
        <v>1358</v>
      </c>
      <c r="F63" s="74" t="s">
        <v>986</v>
      </c>
      <c r="G63" s="329" t="s">
        <v>1391</v>
      </c>
      <c r="H63" s="322" t="s">
        <v>1395</v>
      </c>
      <c r="I63" s="322" t="s">
        <v>921</v>
      </c>
    </row>
    <row r="64" spans="2:9" hidden="1">
      <c r="B64" s="322" t="s">
        <v>1390</v>
      </c>
      <c r="C64" s="322" t="s">
        <v>1054</v>
      </c>
      <c r="D64" s="74" t="s">
        <v>379</v>
      </c>
      <c r="E64" s="74" t="s">
        <v>1359</v>
      </c>
      <c r="F64" s="74" t="s">
        <v>987</v>
      </c>
      <c r="G64" s="329" t="s">
        <v>1391</v>
      </c>
      <c r="H64" s="322" t="s">
        <v>1395</v>
      </c>
      <c r="I64" s="322" t="s">
        <v>921</v>
      </c>
    </row>
    <row r="65" spans="2:9" hidden="1">
      <c r="B65" s="322" t="s">
        <v>1390</v>
      </c>
      <c r="C65" s="322" t="s">
        <v>1054</v>
      </c>
      <c r="D65" s="74" t="s">
        <v>383</v>
      </c>
      <c r="E65" s="74" t="s">
        <v>1360</v>
      </c>
      <c r="F65" s="74" t="s">
        <v>988</v>
      </c>
      <c r="G65" s="329" t="s">
        <v>1391</v>
      </c>
      <c r="H65" s="322" t="s">
        <v>1395</v>
      </c>
      <c r="I65" s="322" t="s">
        <v>921</v>
      </c>
    </row>
    <row r="66" spans="2:9" hidden="1">
      <c r="B66" s="322" t="s">
        <v>1390</v>
      </c>
      <c r="C66" s="322" t="s">
        <v>1054</v>
      </c>
      <c r="D66" s="74" t="s">
        <v>387</v>
      </c>
      <c r="E66" s="74" t="s">
        <v>1294</v>
      </c>
      <c r="F66" s="74" t="s">
        <v>981</v>
      </c>
      <c r="G66" s="329" t="s">
        <v>1391</v>
      </c>
      <c r="H66" s="322" t="s">
        <v>1395</v>
      </c>
      <c r="I66" s="322" t="s">
        <v>921</v>
      </c>
    </row>
    <row r="67" spans="2:9" hidden="1">
      <c r="B67" s="322" t="s">
        <v>1390</v>
      </c>
      <c r="C67" s="322" t="s">
        <v>1054</v>
      </c>
      <c r="D67" s="74" t="s">
        <v>391</v>
      </c>
      <c r="E67" s="74" t="s">
        <v>1361</v>
      </c>
      <c r="F67" s="74" t="s">
        <v>982</v>
      </c>
      <c r="G67" s="329" t="s">
        <v>1391</v>
      </c>
      <c r="H67" s="322" t="s">
        <v>1395</v>
      </c>
      <c r="I67" s="322" t="s">
        <v>921</v>
      </c>
    </row>
    <row r="68" spans="2:9" hidden="1">
      <c r="B68" s="322" t="s">
        <v>1390</v>
      </c>
      <c r="C68" s="322" t="s">
        <v>1054</v>
      </c>
      <c r="D68" s="74" t="s">
        <v>395</v>
      </c>
      <c r="E68" s="74" t="s">
        <v>1362</v>
      </c>
      <c r="F68" s="74" t="s">
        <v>983</v>
      </c>
      <c r="G68" s="329" t="s">
        <v>1391</v>
      </c>
      <c r="H68" s="322" t="s">
        <v>1395</v>
      </c>
      <c r="I68" s="322" t="s">
        <v>921</v>
      </c>
    </row>
    <row r="69" spans="2:9" hidden="1">
      <c r="B69" s="322" t="s">
        <v>1390</v>
      </c>
      <c r="C69" s="322" t="s">
        <v>1054</v>
      </c>
      <c r="D69" s="74" t="s">
        <v>399</v>
      </c>
      <c r="E69" s="74" t="s">
        <v>1363</v>
      </c>
      <c r="F69" s="74" t="s">
        <v>984</v>
      </c>
      <c r="G69" s="329" t="s">
        <v>1391</v>
      </c>
      <c r="H69" s="322" t="s">
        <v>1395</v>
      </c>
      <c r="I69" s="322" t="s">
        <v>921</v>
      </c>
    </row>
    <row r="70" spans="2:9" hidden="1">
      <c r="B70" s="322" t="s">
        <v>1390</v>
      </c>
      <c r="C70" s="322" t="s">
        <v>1054</v>
      </c>
      <c r="D70" s="74" t="s">
        <v>403</v>
      </c>
      <c r="E70" s="74" t="s">
        <v>1364</v>
      </c>
      <c r="F70" s="74" t="s">
        <v>985</v>
      </c>
      <c r="G70" s="329" t="s">
        <v>1391</v>
      </c>
      <c r="H70" s="322" t="s">
        <v>1395</v>
      </c>
      <c r="I70" s="322" t="s">
        <v>921</v>
      </c>
    </row>
    <row r="71" spans="2:9" hidden="1">
      <c r="B71" s="322" t="s">
        <v>1390</v>
      </c>
      <c r="C71" s="322" t="s">
        <v>1054</v>
      </c>
      <c r="D71" s="74" t="s">
        <v>407</v>
      </c>
      <c r="E71" s="74" t="s">
        <v>1365</v>
      </c>
      <c r="F71" s="74" t="s">
        <v>986</v>
      </c>
      <c r="G71" s="329" t="s">
        <v>1391</v>
      </c>
      <c r="H71" s="322" t="s">
        <v>1395</v>
      </c>
      <c r="I71" s="322" t="s">
        <v>921</v>
      </c>
    </row>
    <row r="72" spans="2:9" hidden="1">
      <c r="B72" s="322" t="s">
        <v>1390</v>
      </c>
      <c r="C72" s="322" t="s">
        <v>1054</v>
      </c>
      <c r="D72" s="74" t="s">
        <v>411</v>
      </c>
      <c r="E72" s="74" t="s">
        <v>1366</v>
      </c>
      <c r="F72" s="74" t="s">
        <v>987</v>
      </c>
      <c r="G72" s="329" t="s">
        <v>1391</v>
      </c>
      <c r="H72" s="322" t="s">
        <v>1395</v>
      </c>
      <c r="I72" s="322" t="s">
        <v>921</v>
      </c>
    </row>
    <row r="73" spans="2:9" hidden="1">
      <c r="B73" s="322" t="s">
        <v>1390</v>
      </c>
      <c r="C73" s="322" t="s">
        <v>1054</v>
      </c>
      <c r="D73" s="74" t="s">
        <v>415</v>
      </c>
      <c r="E73" s="74" t="s">
        <v>1367</v>
      </c>
      <c r="F73" s="74" t="s">
        <v>988</v>
      </c>
      <c r="G73" s="329" t="s">
        <v>1391</v>
      </c>
      <c r="H73" s="322" t="s">
        <v>1395</v>
      </c>
      <c r="I73" s="322" t="s">
        <v>921</v>
      </c>
    </row>
    <row r="74" spans="2:9" hidden="1">
      <c r="B74" s="322" t="s">
        <v>1390</v>
      </c>
      <c r="C74" s="322" t="s">
        <v>1054</v>
      </c>
      <c r="D74" s="74" t="s">
        <v>419</v>
      </c>
      <c r="E74" s="74" t="s">
        <v>1368</v>
      </c>
      <c r="F74" s="74" t="s">
        <v>989</v>
      </c>
      <c r="G74" s="329" t="s">
        <v>1391</v>
      </c>
      <c r="H74" s="322" t="s">
        <v>1395</v>
      </c>
      <c r="I74" s="322" t="s">
        <v>921</v>
      </c>
    </row>
    <row r="75" spans="2:9" hidden="1">
      <c r="B75" s="322" t="s">
        <v>1390</v>
      </c>
      <c r="C75" s="322" t="s">
        <v>1054</v>
      </c>
      <c r="D75" s="74" t="s">
        <v>423</v>
      </c>
      <c r="E75" s="74" t="s">
        <v>1369</v>
      </c>
      <c r="F75" s="74" t="s">
        <v>990</v>
      </c>
      <c r="G75" s="329" t="s">
        <v>1391</v>
      </c>
      <c r="H75" s="322" t="s">
        <v>1395</v>
      </c>
      <c r="I75" s="322" t="s">
        <v>921</v>
      </c>
    </row>
    <row r="76" spans="2:9" hidden="1">
      <c r="B76" s="322" t="s">
        <v>1390</v>
      </c>
      <c r="C76" s="322" t="s">
        <v>1054</v>
      </c>
      <c r="D76" s="74" t="s">
        <v>427</v>
      </c>
      <c r="E76" s="74" t="s">
        <v>1370</v>
      </c>
      <c r="F76" s="74" t="s">
        <v>991</v>
      </c>
      <c r="G76" s="329" t="s">
        <v>1391</v>
      </c>
      <c r="H76" s="322" t="s">
        <v>1395</v>
      </c>
      <c r="I76" s="322" t="s">
        <v>921</v>
      </c>
    </row>
    <row r="77" spans="2:9" hidden="1">
      <c r="B77" s="322" t="s">
        <v>1390</v>
      </c>
      <c r="C77" s="322" t="s">
        <v>1054</v>
      </c>
      <c r="D77" s="74" t="s">
        <v>431</v>
      </c>
      <c r="E77" s="74" t="s">
        <v>1371</v>
      </c>
      <c r="F77" s="74" t="s">
        <v>992</v>
      </c>
      <c r="G77" s="329" t="s">
        <v>1391</v>
      </c>
      <c r="H77" s="322" t="s">
        <v>1395</v>
      </c>
      <c r="I77" s="322" t="s">
        <v>921</v>
      </c>
    </row>
    <row r="78" spans="2:9" hidden="1">
      <c r="B78" s="322" t="s">
        <v>1390</v>
      </c>
      <c r="C78" s="322" t="s">
        <v>1054</v>
      </c>
      <c r="D78" s="74" t="s">
        <v>435</v>
      </c>
      <c r="E78" s="74" t="s">
        <v>1372</v>
      </c>
      <c r="F78" s="74" t="s">
        <v>993</v>
      </c>
      <c r="G78" s="329" t="s">
        <v>1391</v>
      </c>
      <c r="H78" s="322" t="s">
        <v>1395</v>
      </c>
      <c r="I78" s="322" t="s">
        <v>921</v>
      </c>
    </row>
    <row r="79" spans="2:9" hidden="1">
      <c r="B79" s="322" t="s">
        <v>1390</v>
      </c>
      <c r="C79" s="322" t="s">
        <v>1054</v>
      </c>
      <c r="D79" s="74" t="s">
        <v>439</v>
      </c>
      <c r="E79" s="74" t="s">
        <v>1373</v>
      </c>
      <c r="F79" s="74" t="s">
        <v>994</v>
      </c>
      <c r="G79" s="329" t="s">
        <v>1391</v>
      </c>
      <c r="H79" s="322" t="s">
        <v>1395</v>
      </c>
      <c r="I79" s="322" t="s">
        <v>921</v>
      </c>
    </row>
    <row r="80" spans="2:9" hidden="1">
      <c r="B80" s="322" t="s">
        <v>1390</v>
      </c>
      <c r="C80" s="322" t="s">
        <v>1054</v>
      </c>
      <c r="D80" s="74" t="s">
        <v>447</v>
      </c>
      <c r="E80" s="74" t="s">
        <v>1375</v>
      </c>
      <c r="F80" s="74" t="s">
        <v>1399</v>
      </c>
      <c r="G80" s="329" t="s">
        <v>1391</v>
      </c>
      <c r="H80" s="322" t="s">
        <v>1395</v>
      </c>
      <c r="I80" s="74" t="s">
        <v>1399</v>
      </c>
    </row>
    <row r="81" spans="2:9" hidden="1">
      <c r="B81" s="322" t="s">
        <v>1390</v>
      </c>
      <c r="C81" s="322" t="s">
        <v>1054</v>
      </c>
      <c r="D81" s="74" t="s">
        <v>451</v>
      </c>
      <c r="E81" s="74" t="s">
        <v>1376</v>
      </c>
      <c r="F81" s="74" t="s">
        <v>989</v>
      </c>
      <c r="G81" s="329" t="s">
        <v>1391</v>
      </c>
      <c r="H81" s="322" t="s">
        <v>1395</v>
      </c>
      <c r="I81" s="322" t="s">
        <v>921</v>
      </c>
    </row>
    <row r="82" spans="2:9" hidden="1">
      <c r="B82" s="322" t="s">
        <v>1390</v>
      </c>
      <c r="C82" s="322" t="s">
        <v>1054</v>
      </c>
      <c r="D82" s="74" t="s">
        <v>455</v>
      </c>
      <c r="E82" s="74" t="s">
        <v>1298</v>
      </c>
      <c r="F82" s="74" t="s">
        <v>990</v>
      </c>
      <c r="G82" s="329" t="s">
        <v>1391</v>
      </c>
      <c r="H82" s="322" t="s">
        <v>1395</v>
      </c>
      <c r="I82" s="322" t="s">
        <v>921</v>
      </c>
    </row>
    <row r="83" spans="2:9" hidden="1">
      <c r="B83" s="322" t="s">
        <v>1390</v>
      </c>
      <c r="C83" s="322" t="s">
        <v>1054</v>
      </c>
      <c r="D83" s="74" t="s">
        <v>459</v>
      </c>
      <c r="E83" s="74" t="s">
        <v>1377</v>
      </c>
      <c r="F83" s="74" t="s">
        <v>991</v>
      </c>
      <c r="G83" s="329" t="s">
        <v>1391</v>
      </c>
      <c r="H83" s="322" t="s">
        <v>1395</v>
      </c>
      <c r="I83" s="322" t="s">
        <v>921</v>
      </c>
    </row>
    <row r="84" spans="2:9" hidden="1">
      <c r="B84" s="322" t="s">
        <v>1390</v>
      </c>
      <c r="C84" s="322" t="s">
        <v>1054</v>
      </c>
      <c r="D84" s="74" t="s">
        <v>463</v>
      </c>
      <c r="E84" s="74" t="s">
        <v>1378</v>
      </c>
      <c r="F84" s="74" t="s">
        <v>992</v>
      </c>
      <c r="G84" s="329" t="s">
        <v>1391</v>
      </c>
      <c r="H84" s="322" t="s">
        <v>1395</v>
      </c>
      <c r="I84" s="322" t="s">
        <v>921</v>
      </c>
    </row>
    <row r="85" spans="2:9" hidden="1">
      <c r="B85" s="322" t="s">
        <v>1390</v>
      </c>
      <c r="C85" s="322" t="s">
        <v>1054</v>
      </c>
      <c r="D85" s="74" t="s">
        <v>467</v>
      </c>
      <c r="E85" s="74" t="s">
        <v>1379</v>
      </c>
      <c r="F85" s="74" t="s">
        <v>993</v>
      </c>
      <c r="G85" s="329" t="s">
        <v>1391</v>
      </c>
      <c r="H85" s="322" t="s">
        <v>1395</v>
      </c>
      <c r="I85" s="322" t="s">
        <v>921</v>
      </c>
    </row>
    <row r="86" spans="2:9" hidden="1">
      <c r="B86" s="322" t="s">
        <v>1390</v>
      </c>
      <c r="C86" s="322" t="s">
        <v>1054</v>
      </c>
      <c r="D86" s="74" t="s">
        <v>471</v>
      </c>
      <c r="E86" s="74" t="s">
        <v>1380</v>
      </c>
      <c r="F86" s="74" t="s">
        <v>994</v>
      </c>
      <c r="G86" s="329" t="s">
        <v>1391</v>
      </c>
      <c r="H86" s="322" t="s">
        <v>1395</v>
      </c>
      <c r="I86" s="322" t="s">
        <v>921</v>
      </c>
    </row>
    <row r="87" spans="2:9" hidden="1">
      <c r="B87" s="322" t="s">
        <v>1390</v>
      </c>
      <c r="C87" s="322" t="s">
        <v>1054</v>
      </c>
      <c r="D87" s="74" t="s">
        <v>483</v>
      </c>
      <c r="E87" s="74" t="s">
        <v>1383</v>
      </c>
      <c r="F87" s="74" t="s">
        <v>989</v>
      </c>
      <c r="G87" s="329" t="s">
        <v>1391</v>
      </c>
      <c r="H87" s="322" t="s">
        <v>1395</v>
      </c>
      <c r="I87" s="322" t="s">
        <v>921</v>
      </c>
    </row>
    <row r="88" spans="2:9" hidden="1">
      <c r="B88" s="322" t="s">
        <v>1390</v>
      </c>
      <c r="C88" s="322" t="s">
        <v>1054</v>
      </c>
      <c r="D88" s="74" t="s">
        <v>487</v>
      </c>
      <c r="E88" s="74" t="s">
        <v>1299</v>
      </c>
      <c r="F88" s="74" t="s">
        <v>990</v>
      </c>
      <c r="G88" s="329" t="s">
        <v>1391</v>
      </c>
      <c r="H88" s="322" t="s">
        <v>1395</v>
      </c>
      <c r="I88" s="322" t="s">
        <v>921</v>
      </c>
    </row>
    <row r="89" spans="2:9" hidden="1">
      <c r="B89" s="322" t="s">
        <v>1390</v>
      </c>
      <c r="C89" s="322" t="s">
        <v>1054</v>
      </c>
      <c r="D89" s="74" t="s">
        <v>491</v>
      </c>
      <c r="E89" s="74" t="s">
        <v>1384</v>
      </c>
      <c r="F89" s="74" t="s">
        <v>991</v>
      </c>
      <c r="G89" s="329" t="s">
        <v>1391</v>
      </c>
      <c r="H89" s="322" t="s">
        <v>1395</v>
      </c>
      <c r="I89" s="322" t="s">
        <v>921</v>
      </c>
    </row>
    <row r="90" spans="2:9" hidden="1">
      <c r="B90" s="322" t="s">
        <v>1390</v>
      </c>
      <c r="C90" s="322" t="s">
        <v>1054</v>
      </c>
      <c r="D90" s="74" t="s">
        <v>495</v>
      </c>
      <c r="E90" s="74" t="s">
        <v>1385</v>
      </c>
      <c r="F90" s="74" t="s">
        <v>992</v>
      </c>
      <c r="G90" s="329" t="s">
        <v>1391</v>
      </c>
      <c r="H90" s="322" t="s">
        <v>1395</v>
      </c>
      <c r="I90" s="322" t="s">
        <v>921</v>
      </c>
    </row>
    <row r="91" spans="2:9" hidden="1">
      <c r="B91" s="322" t="s">
        <v>1390</v>
      </c>
      <c r="C91" s="322" t="s">
        <v>1054</v>
      </c>
      <c r="D91" s="74" t="s">
        <v>499</v>
      </c>
      <c r="E91" s="74" t="s">
        <v>1386</v>
      </c>
      <c r="F91" s="74" t="s">
        <v>993</v>
      </c>
      <c r="G91" s="329" t="s">
        <v>1391</v>
      </c>
      <c r="H91" s="322" t="s">
        <v>1395</v>
      </c>
      <c r="I91" s="322" t="s">
        <v>921</v>
      </c>
    </row>
    <row r="92" spans="2:9" hidden="1">
      <c r="B92" s="322" t="s">
        <v>1390</v>
      </c>
      <c r="C92" s="322" t="s">
        <v>1054</v>
      </c>
      <c r="D92" s="74" t="s">
        <v>503</v>
      </c>
      <c r="E92" s="74" t="s">
        <v>1387</v>
      </c>
      <c r="F92" s="74" t="s">
        <v>994</v>
      </c>
      <c r="G92" s="329" t="s">
        <v>1391</v>
      </c>
      <c r="H92" s="322" t="s">
        <v>1395</v>
      </c>
      <c r="I92" s="322" t="s">
        <v>921</v>
      </c>
    </row>
    <row r="93" spans="2:9" hidden="1">
      <c r="B93" s="322" t="s">
        <v>1390</v>
      </c>
      <c r="C93" s="322" t="s">
        <v>1058</v>
      </c>
      <c r="D93" s="74" t="s">
        <v>131</v>
      </c>
      <c r="E93" s="74" t="s">
        <v>1302</v>
      </c>
      <c r="F93" s="100" t="s">
        <v>997</v>
      </c>
      <c r="G93" s="329" t="s">
        <v>1396</v>
      </c>
      <c r="H93" s="322" t="s">
        <v>1395</v>
      </c>
      <c r="I93" s="322" t="s">
        <v>921</v>
      </c>
    </row>
    <row r="94" spans="2:9" hidden="1">
      <c r="B94" s="322" t="s">
        <v>1390</v>
      </c>
      <c r="C94" s="322" t="s">
        <v>1058</v>
      </c>
      <c r="D94" s="74" t="s">
        <v>135</v>
      </c>
      <c r="E94" s="74" t="s">
        <v>1303</v>
      </c>
      <c r="F94" s="100" t="s">
        <v>998</v>
      </c>
      <c r="G94" s="329" t="s">
        <v>1396</v>
      </c>
      <c r="H94" s="322" t="s">
        <v>1395</v>
      </c>
      <c r="I94" s="322" t="s">
        <v>921</v>
      </c>
    </row>
    <row r="95" spans="2:9" hidden="1">
      <c r="B95" s="322" t="s">
        <v>1390</v>
      </c>
      <c r="C95" s="322" t="s">
        <v>1058</v>
      </c>
      <c r="D95" s="74" t="s">
        <v>139</v>
      </c>
      <c r="E95" s="74" t="s">
        <v>1304</v>
      </c>
      <c r="F95" s="100" t="s">
        <v>999</v>
      </c>
      <c r="G95" s="329" t="s">
        <v>1396</v>
      </c>
      <c r="H95" s="322" t="s">
        <v>1395</v>
      </c>
      <c r="I95" s="322" t="s">
        <v>921</v>
      </c>
    </row>
    <row r="96" spans="2:9" hidden="1">
      <c r="B96" s="322" t="s">
        <v>1390</v>
      </c>
      <c r="C96" s="322" t="s">
        <v>1058</v>
      </c>
      <c r="D96" s="74" t="s">
        <v>143</v>
      </c>
      <c r="E96" s="74" t="s">
        <v>1305</v>
      </c>
      <c r="F96" s="100" t="s">
        <v>1000</v>
      </c>
      <c r="G96" s="329" t="s">
        <v>1396</v>
      </c>
      <c r="H96" s="322" t="s">
        <v>1395</v>
      </c>
      <c r="I96" s="322" t="s">
        <v>921</v>
      </c>
    </row>
    <row r="97" spans="2:9" hidden="1">
      <c r="B97" s="322" t="s">
        <v>1390</v>
      </c>
      <c r="C97" s="322" t="s">
        <v>1058</v>
      </c>
      <c r="D97" s="74" t="s">
        <v>147</v>
      </c>
      <c r="E97" s="74" t="s">
        <v>1306</v>
      </c>
      <c r="F97" s="100" t="s">
        <v>1001</v>
      </c>
      <c r="G97" s="329" t="s">
        <v>1396</v>
      </c>
      <c r="H97" s="322" t="s">
        <v>1395</v>
      </c>
      <c r="I97" s="322" t="s">
        <v>921</v>
      </c>
    </row>
    <row r="98" spans="2:9" hidden="1">
      <c r="B98" s="322" t="s">
        <v>1390</v>
      </c>
      <c r="C98" s="322" t="s">
        <v>1058</v>
      </c>
      <c r="D98" s="74" t="s">
        <v>151</v>
      </c>
      <c r="E98" s="74" t="s">
        <v>1307</v>
      </c>
      <c r="F98" s="100" t="s">
        <v>1002</v>
      </c>
      <c r="G98" s="329" t="s">
        <v>1396</v>
      </c>
      <c r="H98" s="322" t="s">
        <v>1395</v>
      </c>
      <c r="I98" s="322" t="s">
        <v>921</v>
      </c>
    </row>
    <row r="99" spans="2:9" hidden="1">
      <c r="B99" s="322" t="s">
        <v>1390</v>
      </c>
      <c r="C99" s="322" t="s">
        <v>1058</v>
      </c>
      <c r="D99" s="74" t="s">
        <v>155</v>
      </c>
      <c r="E99" s="74" t="s">
        <v>1308</v>
      </c>
      <c r="F99" s="100" t="s">
        <v>1003</v>
      </c>
      <c r="G99" s="329" t="s">
        <v>1396</v>
      </c>
      <c r="H99" s="322" t="s">
        <v>1395</v>
      </c>
      <c r="I99" s="322" t="s">
        <v>921</v>
      </c>
    </row>
    <row r="100" spans="2:9" hidden="1">
      <c r="B100" s="322" t="s">
        <v>1390</v>
      </c>
      <c r="C100" s="322" t="s">
        <v>1058</v>
      </c>
      <c r="D100" s="74" t="s">
        <v>159</v>
      </c>
      <c r="E100" s="74" t="s">
        <v>1309</v>
      </c>
      <c r="F100" s="100" t="s">
        <v>1004</v>
      </c>
      <c r="G100" s="329" t="s">
        <v>1396</v>
      </c>
      <c r="H100" s="322" t="s">
        <v>1395</v>
      </c>
      <c r="I100" s="322" t="s">
        <v>921</v>
      </c>
    </row>
    <row r="101" spans="2:9" hidden="1">
      <c r="B101" s="322" t="s">
        <v>1390</v>
      </c>
      <c r="C101" s="322" t="s">
        <v>1058</v>
      </c>
      <c r="D101" s="74" t="s">
        <v>163</v>
      </c>
      <c r="E101" s="74" t="s">
        <v>1293</v>
      </c>
      <c r="F101" s="100" t="s">
        <v>997</v>
      </c>
      <c r="G101" s="329" t="s">
        <v>1396</v>
      </c>
      <c r="H101" s="322" t="s">
        <v>1395</v>
      </c>
      <c r="I101" s="322" t="s">
        <v>921</v>
      </c>
    </row>
    <row r="102" spans="2:9" hidden="1">
      <c r="B102" s="322" t="s">
        <v>1390</v>
      </c>
      <c r="C102" s="322" t="s">
        <v>1058</v>
      </c>
      <c r="D102" s="74" t="s">
        <v>167</v>
      </c>
      <c r="E102" s="74" t="s">
        <v>1310</v>
      </c>
      <c r="F102" s="100" t="s">
        <v>998</v>
      </c>
      <c r="G102" s="329" t="s">
        <v>1396</v>
      </c>
      <c r="H102" s="322" t="s">
        <v>1395</v>
      </c>
      <c r="I102" s="322" t="s">
        <v>921</v>
      </c>
    </row>
    <row r="103" spans="2:9" hidden="1">
      <c r="B103" s="322" t="s">
        <v>1390</v>
      </c>
      <c r="C103" s="322" t="s">
        <v>1058</v>
      </c>
      <c r="D103" s="74" t="s">
        <v>171</v>
      </c>
      <c r="E103" s="74" t="s">
        <v>1311</v>
      </c>
      <c r="F103" s="100" t="s">
        <v>999</v>
      </c>
      <c r="G103" s="329" t="s">
        <v>1396</v>
      </c>
      <c r="H103" s="322" t="s">
        <v>1395</v>
      </c>
      <c r="I103" s="322" t="s">
        <v>921</v>
      </c>
    </row>
    <row r="104" spans="2:9" hidden="1">
      <c r="B104" s="322" t="s">
        <v>1390</v>
      </c>
      <c r="C104" s="322" t="s">
        <v>1058</v>
      </c>
      <c r="D104" s="74" t="s">
        <v>175</v>
      </c>
      <c r="E104" s="74" t="s">
        <v>1312</v>
      </c>
      <c r="F104" s="100" t="s">
        <v>1000</v>
      </c>
      <c r="G104" s="329" t="s">
        <v>1396</v>
      </c>
      <c r="H104" s="322" t="s">
        <v>1395</v>
      </c>
      <c r="I104" s="322" t="s">
        <v>921</v>
      </c>
    </row>
    <row r="105" spans="2:9" hidden="1">
      <c r="B105" s="322" t="s">
        <v>1390</v>
      </c>
      <c r="C105" s="322" t="s">
        <v>1058</v>
      </c>
      <c r="D105" s="74" t="s">
        <v>179</v>
      </c>
      <c r="E105" s="74" t="s">
        <v>1313</v>
      </c>
      <c r="F105" s="100" t="s">
        <v>1001</v>
      </c>
      <c r="G105" s="329" t="s">
        <v>1396</v>
      </c>
      <c r="H105" s="322" t="s">
        <v>1395</v>
      </c>
      <c r="I105" s="322" t="s">
        <v>921</v>
      </c>
    </row>
    <row r="106" spans="2:9" hidden="1">
      <c r="B106" s="322" t="s">
        <v>1390</v>
      </c>
      <c r="C106" s="322" t="s">
        <v>1058</v>
      </c>
      <c r="D106" s="74" t="s">
        <v>183</v>
      </c>
      <c r="E106" s="74" t="s">
        <v>1314</v>
      </c>
      <c r="F106" s="100" t="s">
        <v>1002</v>
      </c>
      <c r="G106" s="329" t="s">
        <v>1396</v>
      </c>
      <c r="H106" s="322" t="s">
        <v>1395</v>
      </c>
      <c r="I106" s="322" t="s">
        <v>921</v>
      </c>
    </row>
    <row r="107" spans="2:9" hidden="1">
      <c r="B107" s="322" t="s">
        <v>1390</v>
      </c>
      <c r="C107" s="322" t="s">
        <v>1058</v>
      </c>
      <c r="D107" s="74" t="s">
        <v>187</v>
      </c>
      <c r="E107" s="74" t="s">
        <v>1315</v>
      </c>
      <c r="F107" s="100" t="s">
        <v>1003</v>
      </c>
      <c r="G107" s="329" t="s">
        <v>1396</v>
      </c>
      <c r="H107" s="322" t="s">
        <v>1395</v>
      </c>
      <c r="I107" s="322" t="s">
        <v>921</v>
      </c>
    </row>
    <row r="108" spans="2:9" hidden="1">
      <c r="B108" s="322" t="s">
        <v>1390</v>
      </c>
      <c r="C108" s="322" t="s">
        <v>1058</v>
      </c>
      <c r="D108" s="74" t="s">
        <v>191</v>
      </c>
      <c r="E108" s="74" t="s">
        <v>1316</v>
      </c>
      <c r="F108" s="100" t="s">
        <v>1004</v>
      </c>
      <c r="G108" s="329" t="s">
        <v>1396</v>
      </c>
      <c r="H108" s="322" t="s">
        <v>1395</v>
      </c>
      <c r="I108" s="322" t="s">
        <v>921</v>
      </c>
    </row>
    <row r="109" spans="2:9" hidden="1">
      <c r="B109" s="322" t="s">
        <v>1390</v>
      </c>
      <c r="C109" s="322" t="s">
        <v>1058</v>
      </c>
      <c r="D109" s="74" t="s">
        <v>195</v>
      </c>
      <c r="E109" s="74" t="s">
        <v>1317</v>
      </c>
      <c r="F109" s="100" t="s">
        <v>997</v>
      </c>
      <c r="G109" s="329" t="s">
        <v>1396</v>
      </c>
      <c r="H109" s="322" t="s">
        <v>1395</v>
      </c>
      <c r="I109" s="322" t="s">
        <v>921</v>
      </c>
    </row>
    <row r="110" spans="2:9" hidden="1">
      <c r="B110" s="322" t="s">
        <v>1390</v>
      </c>
      <c r="C110" s="322" t="s">
        <v>1058</v>
      </c>
      <c r="D110" s="74" t="s">
        <v>199</v>
      </c>
      <c r="E110" s="74" t="s">
        <v>1318</v>
      </c>
      <c r="F110" s="100" t="s">
        <v>998</v>
      </c>
      <c r="G110" s="329" t="s">
        <v>1396</v>
      </c>
      <c r="H110" s="322" t="s">
        <v>1395</v>
      </c>
      <c r="I110" s="322" t="s">
        <v>921</v>
      </c>
    </row>
    <row r="111" spans="2:9" hidden="1">
      <c r="B111" s="322" t="s">
        <v>1390</v>
      </c>
      <c r="C111" s="322" t="s">
        <v>1058</v>
      </c>
      <c r="D111" s="74" t="s">
        <v>203</v>
      </c>
      <c r="E111" s="74" t="s">
        <v>1319</v>
      </c>
      <c r="F111" s="100" t="s">
        <v>999</v>
      </c>
      <c r="G111" s="329" t="s">
        <v>1396</v>
      </c>
      <c r="H111" s="322" t="s">
        <v>1395</v>
      </c>
      <c r="I111" s="322" t="s">
        <v>921</v>
      </c>
    </row>
    <row r="112" spans="2:9" hidden="1">
      <c r="B112" s="322" t="s">
        <v>1390</v>
      </c>
      <c r="C112" s="322" t="s">
        <v>1058</v>
      </c>
      <c r="D112" s="74" t="s">
        <v>207</v>
      </c>
      <c r="E112" s="74" t="s">
        <v>1320</v>
      </c>
      <c r="F112" s="100" t="s">
        <v>1000</v>
      </c>
      <c r="G112" s="329" t="s">
        <v>1396</v>
      </c>
      <c r="H112" s="322" t="s">
        <v>1395</v>
      </c>
      <c r="I112" s="322" t="s">
        <v>921</v>
      </c>
    </row>
    <row r="113" spans="2:9" hidden="1">
      <c r="B113" s="322" t="s">
        <v>1390</v>
      </c>
      <c r="C113" s="322" t="s">
        <v>1058</v>
      </c>
      <c r="D113" s="74" t="s">
        <v>211</v>
      </c>
      <c r="E113" s="74" t="s">
        <v>1321</v>
      </c>
      <c r="F113" s="100" t="s">
        <v>1001</v>
      </c>
      <c r="G113" s="329" t="s">
        <v>1396</v>
      </c>
      <c r="H113" s="322" t="s">
        <v>1395</v>
      </c>
      <c r="I113" s="322" t="s">
        <v>921</v>
      </c>
    </row>
    <row r="114" spans="2:9" hidden="1">
      <c r="B114" s="322" t="s">
        <v>1390</v>
      </c>
      <c r="C114" s="322" t="s">
        <v>1058</v>
      </c>
      <c r="D114" s="74" t="s">
        <v>215</v>
      </c>
      <c r="E114" s="74" t="s">
        <v>1322</v>
      </c>
      <c r="F114" s="100" t="s">
        <v>1002</v>
      </c>
      <c r="G114" s="329" t="s">
        <v>1396</v>
      </c>
      <c r="H114" s="322" t="s">
        <v>1395</v>
      </c>
      <c r="I114" s="322" t="s">
        <v>921</v>
      </c>
    </row>
    <row r="115" spans="2:9" hidden="1">
      <c r="B115" s="322" t="s">
        <v>1390</v>
      </c>
      <c r="C115" s="322" t="s">
        <v>1058</v>
      </c>
      <c r="D115" s="74" t="s">
        <v>219</v>
      </c>
      <c r="E115" s="74" t="s">
        <v>1323</v>
      </c>
      <c r="F115" s="100" t="s">
        <v>1003</v>
      </c>
      <c r="G115" s="329" t="s">
        <v>1396</v>
      </c>
      <c r="H115" s="322" t="s">
        <v>1395</v>
      </c>
      <c r="I115" s="322" t="s">
        <v>921</v>
      </c>
    </row>
    <row r="116" spans="2:9" hidden="1">
      <c r="B116" s="322" t="s">
        <v>1390</v>
      </c>
      <c r="C116" s="322" t="s">
        <v>1058</v>
      </c>
      <c r="D116" s="74" t="s">
        <v>223</v>
      </c>
      <c r="E116" s="74" t="s">
        <v>1324</v>
      </c>
      <c r="F116" s="100" t="s">
        <v>1004</v>
      </c>
      <c r="G116" s="329" t="s">
        <v>1396</v>
      </c>
      <c r="H116" s="322" t="s">
        <v>1395</v>
      </c>
      <c r="I116" s="322" t="s">
        <v>921</v>
      </c>
    </row>
    <row r="117" spans="2:9" hidden="1">
      <c r="B117" s="322" t="s">
        <v>1390</v>
      </c>
      <c r="C117" s="322" t="s">
        <v>1058</v>
      </c>
      <c r="D117" s="74" t="s">
        <v>227</v>
      </c>
      <c r="E117" s="74" t="s">
        <v>1295</v>
      </c>
      <c r="F117" s="100" t="s">
        <v>1005</v>
      </c>
      <c r="G117" s="329" t="s">
        <v>1396</v>
      </c>
      <c r="H117" s="322" t="s">
        <v>1395</v>
      </c>
      <c r="I117" s="322" t="s">
        <v>921</v>
      </c>
    </row>
    <row r="118" spans="2:9" hidden="1">
      <c r="B118" s="322" t="s">
        <v>1390</v>
      </c>
      <c r="C118" s="322" t="s">
        <v>1058</v>
      </c>
      <c r="D118" s="74" t="s">
        <v>231</v>
      </c>
      <c r="E118" s="74" t="s">
        <v>1325</v>
      </c>
      <c r="F118" s="100" t="s">
        <v>1006</v>
      </c>
      <c r="G118" s="329" t="s">
        <v>1396</v>
      </c>
      <c r="H118" s="322" t="s">
        <v>1395</v>
      </c>
      <c r="I118" s="322" t="s">
        <v>921</v>
      </c>
    </row>
    <row r="119" spans="2:9" hidden="1">
      <c r="B119" s="322" t="s">
        <v>1390</v>
      </c>
      <c r="C119" s="322" t="s">
        <v>1058</v>
      </c>
      <c r="D119" s="74" t="s">
        <v>235</v>
      </c>
      <c r="E119" s="74" t="s">
        <v>1326</v>
      </c>
      <c r="F119" s="100" t="s">
        <v>1007</v>
      </c>
      <c r="G119" s="329" t="s">
        <v>1396</v>
      </c>
      <c r="H119" s="322" t="s">
        <v>1395</v>
      </c>
      <c r="I119" s="322" t="s">
        <v>921</v>
      </c>
    </row>
    <row r="120" spans="2:9" hidden="1">
      <c r="B120" s="322" t="s">
        <v>1390</v>
      </c>
      <c r="C120" s="322" t="s">
        <v>1058</v>
      </c>
      <c r="D120" s="74" t="s">
        <v>239</v>
      </c>
      <c r="E120" s="74" t="s">
        <v>1327</v>
      </c>
      <c r="F120" s="100" t="s">
        <v>1008</v>
      </c>
      <c r="G120" s="329" t="s">
        <v>1396</v>
      </c>
      <c r="H120" s="322" t="s">
        <v>1395</v>
      </c>
      <c r="I120" s="322" t="s">
        <v>921</v>
      </c>
    </row>
    <row r="121" spans="2:9" hidden="1">
      <c r="B121" s="322" t="s">
        <v>1390</v>
      </c>
      <c r="C121" s="322" t="s">
        <v>1058</v>
      </c>
      <c r="D121" s="74" t="s">
        <v>243</v>
      </c>
      <c r="E121" s="74" t="s">
        <v>1328</v>
      </c>
      <c r="F121" s="100" t="s">
        <v>1009</v>
      </c>
      <c r="G121" s="329" t="s">
        <v>1396</v>
      </c>
      <c r="H121" s="322" t="s">
        <v>1395</v>
      </c>
      <c r="I121" s="322" t="s">
        <v>921</v>
      </c>
    </row>
    <row r="122" spans="2:9" hidden="1">
      <c r="B122" s="322" t="s">
        <v>1390</v>
      </c>
      <c r="C122" s="322" t="s">
        <v>1058</v>
      </c>
      <c r="D122" s="74" t="s">
        <v>247</v>
      </c>
      <c r="E122" s="74" t="s">
        <v>1329</v>
      </c>
      <c r="F122" s="100" t="s">
        <v>1010</v>
      </c>
      <c r="G122" s="329" t="s">
        <v>1396</v>
      </c>
      <c r="H122" s="322" t="s">
        <v>1395</v>
      </c>
      <c r="I122" s="322" t="s">
        <v>921</v>
      </c>
    </row>
    <row r="123" spans="2:9" hidden="1">
      <c r="B123" s="322" t="s">
        <v>1390</v>
      </c>
      <c r="C123" s="322" t="s">
        <v>1058</v>
      </c>
      <c r="D123" s="74" t="s">
        <v>251</v>
      </c>
      <c r="E123" s="74" t="s">
        <v>1330</v>
      </c>
      <c r="F123" s="100" t="s">
        <v>1011</v>
      </c>
      <c r="G123" s="329" t="s">
        <v>1396</v>
      </c>
      <c r="H123" s="322" t="s">
        <v>1395</v>
      </c>
      <c r="I123" s="322" t="s">
        <v>921</v>
      </c>
    </row>
    <row r="124" spans="2:9" hidden="1">
      <c r="B124" s="322" t="s">
        <v>1390</v>
      </c>
      <c r="C124" s="322" t="s">
        <v>1058</v>
      </c>
      <c r="D124" s="74" t="s">
        <v>255</v>
      </c>
      <c r="E124" s="74" t="s">
        <v>1331</v>
      </c>
      <c r="F124" s="100" t="s">
        <v>1012</v>
      </c>
      <c r="G124" s="329" t="s">
        <v>1396</v>
      </c>
      <c r="H124" s="322" t="s">
        <v>1395</v>
      </c>
      <c r="I124" s="322" t="s">
        <v>921</v>
      </c>
    </row>
    <row r="125" spans="2:9" hidden="1">
      <c r="B125" s="322" t="s">
        <v>1390</v>
      </c>
      <c r="C125" s="322" t="s">
        <v>1058</v>
      </c>
      <c r="D125" s="74" t="s">
        <v>259</v>
      </c>
      <c r="E125" s="74" t="s">
        <v>1296</v>
      </c>
      <c r="F125" s="100" t="s">
        <v>1005</v>
      </c>
      <c r="G125" s="329" t="s">
        <v>1396</v>
      </c>
      <c r="H125" s="322" t="s">
        <v>1395</v>
      </c>
      <c r="I125" s="322" t="s">
        <v>921</v>
      </c>
    </row>
    <row r="126" spans="2:9" hidden="1">
      <c r="B126" s="322" t="s">
        <v>1390</v>
      </c>
      <c r="C126" s="322" t="s">
        <v>1058</v>
      </c>
      <c r="D126" s="74" t="s">
        <v>263</v>
      </c>
      <c r="E126" s="74" t="s">
        <v>1332</v>
      </c>
      <c r="F126" s="100" t="s">
        <v>1006</v>
      </c>
      <c r="G126" s="329" t="s">
        <v>1396</v>
      </c>
      <c r="H126" s="322" t="s">
        <v>1395</v>
      </c>
      <c r="I126" s="322" t="s">
        <v>921</v>
      </c>
    </row>
    <row r="127" spans="2:9" hidden="1">
      <c r="B127" s="322" t="s">
        <v>1390</v>
      </c>
      <c r="C127" s="322" t="s">
        <v>1058</v>
      </c>
      <c r="D127" s="74" t="s">
        <v>267</v>
      </c>
      <c r="E127" s="74" t="s">
        <v>1333</v>
      </c>
      <c r="F127" s="100" t="s">
        <v>1007</v>
      </c>
      <c r="G127" s="329" t="s">
        <v>1396</v>
      </c>
      <c r="H127" s="322" t="s">
        <v>1395</v>
      </c>
      <c r="I127" s="322" t="s">
        <v>921</v>
      </c>
    </row>
    <row r="128" spans="2:9" hidden="1">
      <c r="B128" s="322" t="s">
        <v>1390</v>
      </c>
      <c r="C128" s="322" t="s">
        <v>1058</v>
      </c>
      <c r="D128" s="74" t="s">
        <v>271</v>
      </c>
      <c r="E128" s="74" t="s">
        <v>1334</v>
      </c>
      <c r="F128" s="100" t="s">
        <v>1008</v>
      </c>
      <c r="G128" s="329" t="s">
        <v>1396</v>
      </c>
      <c r="H128" s="322" t="s">
        <v>1395</v>
      </c>
      <c r="I128" s="322" t="s">
        <v>921</v>
      </c>
    </row>
    <row r="129" spans="2:9" hidden="1">
      <c r="B129" s="322" t="s">
        <v>1390</v>
      </c>
      <c r="C129" s="322" t="s">
        <v>1058</v>
      </c>
      <c r="D129" s="74" t="s">
        <v>275</v>
      </c>
      <c r="E129" s="100" t="s">
        <v>1335</v>
      </c>
      <c r="F129" s="100" t="s">
        <v>1009</v>
      </c>
      <c r="G129" s="329" t="s">
        <v>1396</v>
      </c>
      <c r="H129" s="322" t="s">
        <v>1395</v>
      </c>
      <c r="I129" s="322" t="s">
        <v>921</v>
      </c>
    </row>
    <row r="130" spans="2:9" hidden="1">
      <c r="B130" s="322" t="s">
        <v>1390</v>
      </c>
      <c r="C130" s="322" t="s">
        <v>1058</v>
      </c>
      <c r="D130" s="74" t="s">
        <v>279</v>
      </c>
      <c r="E130" s="100" t="s">
        <v>1336</v>
      </c>
      <c r="F130" s="100" t="s">
        <v>1010</v>
      </c>
      <c r="G130" s="329" t="s">
        <v>1396</v>
      </c>
      <c r="H130" s="322" t="s">
        <v>1395</v>
      </c>
      <c r="I130" s="322" t="s">
        <v>921</v>
      </c>
    </row>
    <row r="131" spans="2:9" hidden="1">
      <c r="B131" s="322" t="s">
        <v>1390</v>
      </c>
      <c r="C131" s="322" t="s">
        <v>1058</v>
      </c>
      <c r="D131" s="74" t="s">
        <v>283</v>
      </c>
      <c r="E131" s="100" t="s">
        <v>1337</v>
      </c>
      <c r="F131" s="100" t="s">
        <v>1011</v>
      </c>
      <c r="G131" s="329" t="s">
        <v>1396</v>
      </c>
      <c r="H131" s="322" t="s">
        <v>1395</v>
      </c>
      <c r="I131" s="322" t="s">
        <v>921</v>
      </c>
    </row>
    <row r="132" spans="2:9" hidden="1">
      <c r="B132" s="322" t="s">
        <v>1390</v>
      </c>
      <c r="C132" s="322" t="s">
        <v>1058</v>
      </c>
      <c r="D132" s="74" t="s">
        <v>287</v>
      </c>
      <c r="E132" s="100" t="s">
        <v>1338</v>
      </c>
      <c r="F132" s="100" t="s">
        <v>1012</v>
      </c>
      <c r="G132" s="329" t="s">
        <v>1396</v>
      </c>
      <c r="H132" s="322" t="s">
        <v>1395</v>
      </c>
      <c r="I132" s="322" t="s">
        <v>921</v>
      </c>
    </row>
    <row r="133" spans="2:9" hidden="1">
      <c r="B133" s="322" t="s">
        <v>1390</v>
      </c>
      <c r="C133" s="322" t="s">
        <v>1058</v>
      </c>
      <c r="D133" s="74" t="s">
        <v>291</v>
      </c>
      <c r="E133" s="100" t="s">
        <v>1297</v>
      </c>
      <c r="F133" s="100" t="s">
        <v>1005</v>
      </c>
      <c r="G133" s="329" t="s">
        <v>1396</v>
      </c>
      <c r="H133" s="322" t="s">
        <v>1395</v>
      </c>
      <c r="I133" s="322" t="s">
        <v>921</v>
      </c>
    </row>
    <row r="134" spans="2:9" hidden="1">
      <c r="B134" s="322" t="s">
        <v>1390</v>
      </c>
      <c r="C134" s="322" t="s">
        <v>1058</v>
      </c>
      <c r="D134" s="74" t="s">
        <v>295</v>
      </c>
      <c r="E134" s="100" t="s">
        <v>1339</v>
      </c>
      <c r="F134" s="100" t="s">
        <v>1006</v>
      </c>
      <c r="G134" s="329" t="s">
        <v>1396</v>
      </c>
      <c r="H134" s="322" t="s">
        <v>1395</v>
      </c>
      <c r="I134" s="322" t="s">
        <v>921</v>
      </c>
    </row>
    <row r="135" spans="2:9" hidden="1">
      <c r="B135" s="322" t="s">
        <v>1390</v>
      </c>
      <c r="C135" s="322" t="s">
        <v>1058</v>
      </c>
      <c r="D135" s="74" t="s">
        <v>299</v>
      </c>
      <c r="E135" s="100" t="s">
        <v>1340</v>
      </c>
      <c r="F135" s="100" t="s">
        <v>1007</v>
      </c>
      <c r="G135" s="329" t="s">
        <v>1396</v>
      </c>
      <c r="H135" s="322" t="s">
        <v>1395</v>
      </c>
      <c r="I135" s="322" t="s">
        <v>921</v>
      </c>
    </row>
    <row r="136" spans="2:9" hidden="1">
      <c r="B136" s="322" t="s">
        <v>1390</v>
      </c>
      <c r="C136" s="322" t="s">
        <v>1058</v>
      </c>
      <c r="D136" s="74" t="s">
        <v>303</v>
      </c>
      <c r="E136" s="100" t="s">
        <v>1341</v>
      </c>
      <c r="F136" s="100" t="s">
        <v>1008</v>
      </c>
      <c r="G136" s="329" t="s">
        <v>1396</v>
      </c>
      <c r="H136" s="322" t="s">
        <v>1395</v>
      </c>
      <c r="I136" s="322" t="s">
        <v>921</v>
      </c>
    </row>
    <row r="137" spans="2:9" hidden="1">
      <c r="B137" s="322" t="s">
        <v>1390</v>
      </c>
      <c r="C137" s="322" t="s">
        <v>1058</v>
      </c>
      <c r="D137" s="74" t="s">
        <v>307</v>
      </c>
      <c r="E137" s="100" t="s">
        <v>1342</v>
      </c>
      <c r="F137" s="100" t="s">
        <v>1009</v>
      </c>
      <c r="G137" s="329" t="s">
        <v>1396</v>
      </c>
      <c r="H137" s="322" t="s">
        <v>1395</v>
      </c>
      <c r="I137" s="322" t="s">
        <v>921</v>
      </c>
    </row>
    <row r="138" spans="2:9" hidden="1">
      <c r="B138" s="322" t="s">
        <v>1390</v>
      </c>
      <c r="C138" s="322" t="s">
        <v>1058</v>
      </c>
      <c r="D138" s="74" t="s">
        <v>311</v>
      </c>
      <c r="E138" s="100" t="s">
        <v>1343</v>
      </c>
      <c r="F138" s="100" t="s">
        <v>1010</v>
      </c>
      <c r="G138" s="329" t="s">
        <v>1396</v>
      </c>
      <c r="H138" s="322" t="s">
        <v>1395</v>
      </c>
      <c r="I138" s="322" t="s">
        <v>921</v>
      </c>
    </row>
    <row r="139" spans="2:9" hidden="1">
      <c r="B139" s="322" t="s">
        <v>1390</v>
      </c>
      <c r="C139" s="322" t="s">
        <v>1058</v>
      </c>
      <c r="D139" s="74" t="s">
        <v>315</v>
      </c>
      <c r="E139" s="100" t="s">
        <v>1344</v>
      </c>
      <c r="F139" s="100" t="s">
        <v>1011</v>
      </c>
      <c r="G139" s="329" t="s">
        <v>1396</v>
      </c>
      <c r="H139" s="322" t="s">
        <v>1395</v>
      </c>
      <c r="I139" s="322" t="s">
        <v>921</v>
      </c>
    </row>
    <row r="140" spans="2:9" hidden="1">
      <c r="B140" s="322" t="s">
        <v>1390</v>
      </c>
      <c r="C140" s="322" t="s">
        <v>1058</v>
      </c>
      <c r="D140" s="74" t="s">
        <v>319</v>
      </c>
      <c r="E140" s="100" t="s">
        <v>1345</v>
      </c>
      <c r="F140" s="100" t="s">
        <v>1012</v>
      </c>
      <c r="G140" s="329" t="s">
        <v>1396</v>
      </c>
      <c r="H140" s="322" t="s">
        <v>1395</v>
      </c>
      <c r="I140" s="322" t="s">
        <v>921</v>
      </c>
    </row>
    <row r="141" spans="2:9" hidden="1">
      <c r="B141" s="322" t="s">
        <v>1390</v>
      </c>
      <c r="C141" s="322" t="s">
        <v>1058</v>
      </c>
      <c r="D141" s="74" t="s">
        <v>323</v>
      </c>
      <c r="E141" s="100" t="s">
        <v>1292</v>
      </c>
      <c r="F141" s="100" t="s">
        <v>1013</v>
      </c>
      <c r="G141" s="329" t="s">
        <v>1396</v>
      </c>
      <c r="H141" s="322" t="s">
        <v>1395</v>
      </c>
      <c r="I141" s="322" t="s">
        <v>921</v>
      </c>
    </row>
    <row r="142" spans="2:9" hidden="1">
      <c r="B142" s="322" t="s">
        <v>1390</v>
      </c>
      <c r="C142" s="322" t="s">
        <v>1058</v>
      </c>
      <c r="D142" s="74" t="s">
        <v>327</v>
      </c>
      <c r="E142" s="100" t="s">
        <v>1346</v>
      </c>
      <c r="F142" s="100" t="s">
        <v>1014</v>
      </c>
      <c r="G142" s="329" t="s">
        <v>1396</v>
      </c>
      <c r="H142" s="322" t="s">
        <v>1395</v>
      </c>
      <c r="I142" s="322" t="s">
        <v>921</v>
      </c>
    </row>
    <row r="143" spans="2:9" hidden="1">
      <c r="B143" s="322" t="s">
        <v>1390</v>
      </c>
      <c r="C143" s="322" t="s">
        <v>1058</v>
      </c>
      <c r="D143" s="74" t="s">
        <v>331</v>
      </c>
      <c r="E143" s="100" t="s">
        <v>1347</v>
      </c>
      <c r="F143" s="100" t="s">
        <v>1015</v>
      </c>
      <c r="G143" s="329" t="s">
        <v>1396</v>
      </c>
      <c r="H143" s="322" t="s">
        <v>1395</v>
      </c>
      <c r="I143" s="322" t="s">
        <v>921</v>
      </c>
    </row>
    <row r="144" spans="2:9" hidden="1">
      <c r="B144" s="322" t="s">
        <v>1390</v>
      </c>
      <c r="C144" s="322" t="s">
        <v>1058</v>
      </c>
      <c r="D144" s="74" t="s">
        <v>335</v>
      </c>
      <c r="E144" s="100" t="s">
        <v>1348</v>
      </c>
      <c r="F144" s="100" t="s">
        <v>1016</v>
      </c>
      <c r="G144" s="329" t="s">
        <v>1396</v>
      </c>
      <c r="H144" s="322" t="s">
        <v>1395</v>
      </c>
      <c r="I144" s="322" t="s">
        <v>921</v>
      </c>
    </row>
    <row r="145" spans="2:9" hidden="1">
      <c r="B145" s="322" t="s">
        <v>1390</v>
      </c>
      <c r="C145" s="322" t="s">
        <v>1058</v>
      </c>
      <c r="D145" s="74" t="s">
        <v>339</v>
      </c>
      <c r="E145" s="100" t="s">
        <v>1349</v>
      </c>
      <c r="F145" s="100" t="s">
        <v>1017</v>
      </c>
      <c r="G145" s="329" t="s">
        <v>1396</v>
      </c>
      <c r="H145" s="322" t="s">
        <v>1395</v>
      </c>
      <c r="I145" s="322" t="s">
        <v>921</v>
      </c>
    </row>
    <row r="146" spans="2:9" hidden="1">
      <c r="B146" s="322" t="s">
        <v>1390</v>
      </c>
      <c r="C146" s="322" t="s">
        <v>1058</v>
      </c>
      <c r="D146" s="74" t="s">
        <v>343</v>
      </c>
      <c r="E146" s="100" t="s">
        <v>1350</v>
      </c>
      <c r="F146" s="100" t="s">
        <v>1018</v>
      </c>
      <c r="G146" s="329" t="s">
        <v>1396</v>
      </c>
      <c r="H146" s="322" t="s">
        <v>1395</v>
      </c>
      <c r="I146" s="322" t="s">
        <v>921</v>
      </c>
    </row>
    <row r="147" spans="2:9" hidden="1">
      <c r="B147" s="322" t="s">
        <v>1390</v>
      </c>
      <c r="C147" s="322" t="s">
        <v>1058</v>
      </c>
      <c r="D147" s="74" t="s">
        <v>347</v>
      </c>
      <c r="E147" s="100" t="s">
        <v>1351</v>
      </c>
      <c r="F147" s="100" t="s">
        <v>1019</v>
      </c>
      <c r="G147" s="329" t="s">
        <v>1396</v>
      </c>
      <c r="H147" s="322" t="s">
        <v>1395</v>
      </c>
      <c r="I147" s="322" t="s">
        <v>921</v>
      </c>
    </row>
    <row r="148" spans="2:9" hidden="1">
      <c r="B148" s="322" t="s">
        <v>1390</v>
      </c>
      <c r="C148" s="322" t="s">
        <v>1058</v>
      </c>
      <c r="D148" s="74" t="s">
        <v>351</v>
      </c>
      <c r="E148" s="100" t="s">
        <v>1352</v>
      </c>
      <c r="F148" s="100" t="s">
        <v>1020</v>
      </c>
      <c r="G148" s="329" t="s">
        <v>1396</v>
      </c>
      <c r="H148" s="322" t="s">
        <v>1395</v>
      </c>
      <c r="I148" s="322" t="s">
        <v>921</v>
      </c>
    </row>
    <row r="149" spans="2:9" hidden="1">
      <c r="B149" s="322" t="s">
        <v>1390</v>
      </c>
      <c r="C149" s="322" t="s">
        <v>1058</v>
      </c>
      <c r="D149" s="74" t="s">
        <v>355</v>
      </c>
      <c r="E149" s="100" t="s">
        <v>1353</v>
      </c>
      <c r="F149" s="100" t="s">
        <v>1013</v>
      </c>
      <c r="G149" s="329" t="s">
        <v>1396</v>
      </c>
      <c r="H149" s="322" t="s">
        <v>1395</v>
      </c>
      <c r="I149" s="322" t="s">
        <v>921</v>
      </c>
    </row>
    <row r="150" spans="2:9" hidden="1">
      <c r="B150" s="322" t="s">
        <v>1390</v>
      </c>
      <c r="C150" s="322" t="s">
        <v>1058</v>
      </c>
      <c r="D150" s="74" t="s">
        <v>359</v>
      </c>
      <c r="E150" s="100" t="s">
        <v>1354</v>
      </c>
      <c r="F150" s="100" t="s">
        <v>1014</v>
      </c>
      <c r="G150" s="329" t="s">
        <v>1396</v>
      </c>
      <c r="H150" s="322" t="s">
        <v>1395</v>
      </c>
      <c r="I150" s="322" t="s">
        <v>921</v>
      </c>
    </row>
    <row r="151" spans="2:9" hidden="1">
      <c r="B151" s="322" t="s">
        <v>1390</v>
      </c>
      <c r="C151" s="322" t="s">
        <v>1058</v>
      </c>
      <c r="D151" s="74" t="s">
        <v>363</v>
      </c>
      <c r="E151" s="100" t="s">
        <v>1355</v>
      </c>
      <c r="F151" s="100" t="s">
        <v>1015</v>
      </c>
      <c r="G151" s="329" t="s">
        <v>1396</v>
      </c>
      <c r="H151" s="322" t="s">
        <v>1395</v>
      </c>
      <c r="I151" s="322" t="s">
        <v>921</v>
      </c>
    </row>
    <row r="152" spans="2:9" hidden="1">
      <c r="B152" s="322" t="s">
        <v>1390</v>
      </c>
      <c r="C152" s="322" t="s">
        <v>1058</v>
      </c>
      <c r="D152" s="74" t="s">
        <v>367</v>
      </c>
      <c r="E152" s="100" t="s">
        <v>1356</v>
      </c>
      <c r="F152" s="100" t="s">
        <v>1016</v>
      </c>
      <c r="G152" s="329" t="s">
        <v>1396</v>
      </c>
      <c r="H152" s="322" t="s">
        <v>1395</v>
      </c>
      <c r="I152" s="322" t="s">
        <v>921</v>
      </c>
    </row>
    <row r="153" spans="2:9" hidden="1">
      <c r="B153" s="322" t="s">
        <v>1390</v>
      </c>
      <c r="C153" s="322" t="s">
        <v>1058</v>
      </c>
      <c r="D153" s="74" t="s">
        <v>371</v>
      </c>
      <c r="E153" s="100" t="s">
        <v>1357</v>
      </c>
      <c r="F153" s="100" t="s">
        <v>1017</v>
      </c>
      <c r="G153" s="329" t="s">
        <v>1396</v>
      </c>
      <c r="H153" s="322" t="s">
        <v>1395</v>
      </c>
      <c r="I153" s="322" t="s">
        <v>921</v>
      </c>
    </row>
    <row r="154" spans="2:9" hidden="1">
      <c r="B154" s="322" t="s">
        <v>1390</v>
      </c>
      <c r="C154" s="322" t="s">
        <v>1058</v>
      </c>
      <c r="D154" s="74" t="s">
        <v>375</v>
      </c>
      <c r="E154" s="100" t="s">
        <v>1358</v>
      </c>
      <c r="F154" s="100" t="s">
        <v>1018</v>
      </c>
      <c r="G154" s="329" t="s">
        <v>1396</v>
      </c>
      <c r="H154" s="322" t="s">
        <v>1395</v>
      </c>
      <c r="I154" s="322" t="s">
        <v>921</v>
      </c>
    </row>
    <row r="155" spans="2:9" hidden="1">
      <c r="B155" s="322" t="s">
        <v>1390</v>
      </c>
      <c r="C155" s="322" t="s">
        <v>1058</v>
      </c>
      <c r="D155" s="74" t="s">
        <v>379</v>
      </c>
      <c r="E155" s="100" t="s">
        <v>1359</v>
      </c>
      <c r="F155" s="100" t="s">
        <v>1019</v>
      </c>
      <c r="G155" s="329" t="s">
        <v>1396</v>
      </c>
      <c r="H155" s="322" t="s">
        <v>1395</v>
      </c>
      <c r="I155" s="322" t="s">
        <v>921</v>
      </c>
    </row>
    <row r="156" spans="2:9" hidden="1">
      <c r="B156" s="322" t="s">
        <v>1390</v>
      </c>
      <c r="C156" s="322" t="s">
        <v>1058</v>
      </c>
      <c r="D156" s="74" t="s">
        <v>383</v>
      </c>
      <c r="E156" s="100" t="s">
        <v>1360</v>
      </c>
      <c r="F156" s="100" t="s">
        <v>1020</v>
      </c>
      <c r="G156" s="329" t="s">
        <v>1396</v>
      </c>
      <c r="H156" s="322" t="s">
        <v>1395</v>
      </c>
      <c r="I156" s="322" t="s">
        <v>921</v>
      </c>
    </row>
    <row r="157" spans="2:9" hidden="1">
      <c r="B157" s="322" t="s">
        <v>1390</v>
      </c>
      <c r="C157" s="322" t="s">
        <v>1058</v>
      </c>
      <c r="D157" s="74" t="s">
        <v>387</v>
      </c>
      <c r="E157" s="100" t="s">
        <v>1294</v>
      </c>
      <c r="F157" s="100" t="s">
        <v>1013</v>
      </c>
      <c r="G157" s="329" t="s">
        <v>1396</v>
      </c>
      <c r="H157" s="322" t="s">
        <v>1395</v>
      </c>
      <c r="I157" s="322" t="s">
        <v>921</v>
      </c>
    </row>
    <row r="158" spans="2:9" hidden="1">
      <c r="B158" s="322" t="s">
        <v>1390</v>
      </c>
      <c r="C158" s="322" t="s">
        <v>1058</v>
      </c>
      <c r="D158" s="74" t="s">
        <v>391</v>
      </c>
      <c r="E158" s="100" t="s">
        <v>1361</v>
      </c>
      <c r="F158" s="100" t="s">
        <v>1014</v>
      </c>
      <c r="G158" s="329" t="s">
        <v>1396</v>
      </c>
      <c r="H158" s="322" t="s">
        <v>1395</v>
      </c>
      <c r="I158" s="322" t="s">
        <v>921</v>
      </c>
    </row>
    <row r="159" spans="2:9" hidden="1">
      <c r="B159" s="322" t="s">
        <v>1390</v>
      </c>
      <c r="C159" s="322" t="s">
        <v>1058</v>
      </c>
      <c r="D159" s="74" t="s">
        <v>395</v>
      </c>
      <c r="E159" s="100" t="s">
        <v>1362</v>
      </c>
      <c r="F159" s="100" t="s">
        <v>1015</v>
      </c>
      <c r="G159" s="329" t="s">
        <v>1396</v>
      </c>
      <c r="H159" s="322" t="s">
        <v>1395</v>
      </c>
      <c r="I159" s="322" t="s">
        <v>921</v>
      </c>
    </row>
    <row r="160" spans="2:9" hidden="1">
      <c r="B160" s="322" t="s">
        <v>1390</v>
      </c>
      <c r="C160" s="322" t="s">
        <v>1058</v>
      </c>
      <c r="D160" s="74" t="s">
        <v>399</v>
      </c>
      <c r="E160" s="100" t="s">
        <v>1363</v>
      </c>
      <c r="F160" s="100" t="s">
        <v>1016</v>
      </c>
      <c r="G160" s="329" t="s">
        <v>1396</v>
      </c>
      <c r="H160" s="322" t="s">
        <v>1395</v>
      </c>
      <c r="I160" s="322" t="s">
        <v>921</v>
      </c>
    </row>
    <row r="161" spans="2:9" hidden="1">
      <c r="B161" s="322" t="s">
        <v>1390</v>
      </c>
      <c r="C161" s="322" t="s">
        <v>1058</v>
      </c>
      <c r="D161" s="74" t="s">
        <v>403</v>
      </c>
      <c r="E161" s="100" t="s">
        <v>1364</v>
      </c>
      <c r="F161" s="100" t="s">
        <v>1017</v>
      </c>
      <c r="G161" s="329" t="s">
        <v>1396</v>
      </c>
      <c r="H161" s="322" t="s">
        <v>1395</v>
      </c>
      <c r="I161" s="322" t="s">
        <v>921</v>
      </c>
    </row>
    <row r="162" spans="2:9" hidden="1">
      <c r="B162" s="322" t="s">
        <v>1390</v>
      </c>
      <c r="C162" s="322" t="s">
        <v>1058</v>
      </c>
      <c r="D162" s="74" t="s">
        <v>407</v>
      </c>
      <c r="E162" s="100" t="s">
        <v>1365</v>
      </c>
      <c r="F162" s="100" t="s">
        <v>1018</v>
      </c>
      <c r="G162" s="329" t="s">
        <v>1396</v>
      </c>
      <c r="H162" s="322" t="s">
        <v>1395</v>
      </c>
      <c r="I162" s="322" t="s">
        <v>921</v>
      </c>
    </row>
    <row r="163" spans="2:9" hidden="1">
      <c r="B163" s="322" t="s">
        <v>1390</v>
      </c>
      <c r="C163" s="322" t="s">
        <v>1058</v>
      </c>
      <c r="D163" s="74" t="s">
        <v>411</v>
      </c>
      <c r="E163" s="100" t="s">
        <v>1366</v>
      </c>
      <c r="F163" s="100" t="s">
        <v>1019</v>
      </c>
      <c r="G163" s="329" t="s">
        <v>1396</v>
      </c>
      <c r="H163" s="322" t="s">
        <v>1395</v>
      </c>
      <c r="I163" s="322" t="s">
        <v>921</v>
      </c>
    </row>
    <row r="164" spans="2:9" hidden="1">
      <c r="B164" s="322" t="s">
        <v>1390</v>
      </c>
      <c r="C164" s="322" t="s">
        <v>1058</v>
      </c>
      <c r="D164" s="74" t="s">
        <v>415</v>
      </c>
      <c r="E164" s="100" t="s">
        <v>1367</v>
      </c>
      <c r="F164" s="100" t="s">
        <v>1020</v>
      </c>
      <c r="G164" s="329" t="s">
        <v>1396</v>
      </c>
      <c r="H164" s="322" t="s">
        <v>1395</v>
      </c>
      <c r="I164" s="322" t="s">
        <v>921</v>
      </c>
    </row>
    <row r="165" spans="2:9" hidden="1">
      <c r="B165" s="322" t="s">
        <v>1390</v>
      </c>
      <c r="C165" s="322" t="s">
        <v>1058</v>
      </c>
      <c r="D165" s="74" t="s">
        <v>419</v>
      </c>
      <c r="E165" s="100" t="s">
        <v>1368</v>
      </c>
      <c r="F165" s="100" t="s">
        <v>1024</v>
      </c>
      <c r="G165" s="329" t="s">
        <v>1396</v>
      </c>
      <c r="H165" s="322" t="s">
        <v>1397</v>
      </c>
      <c r="I165" s="322" t="s">
        <v>1398</v>
      </c>
    </row>
    <row r="166" spans="2:9" hidden="1">
      <c r="B166" s="322" t="s">
        <v>1390</v>
      </c>
      <c r="C166" s="322" t="s">
        <v>1058</v>
      </c>
      <c r="D166" s="74" t="s">
        <v>423</v>
      </c>
      <c r="E166" s="100" t="s">
        <v>1369</v>
      </c>
      <c r="F166" s="100" t="s">
        <v>1023</v>
      </c>
      <c r="G166" s="329" t="s">
        <v>1396</v>
      </c>
      <c r="H166" s="322" t="s">
        <v>1397</v>
      </c>
      <c r="I166" s="322" t="s">
        <v>1398</v>
      </c>
    </row>
    <row r="167" spans="2:9" hidden="1">
      <c r="B167" s="322" t="s">
        <v>1390</v>
      </c>
      <c r="C167" s="322" t="s">
        <v>1058</v>
      </c>
      <c r="D167" s="74" t="s">
        <v>427</v>
      </c>
      <c r="E167" s="100" t="s">
        <v>1370</v>
      </c>
      <c r="F167" s="100" t="s">
        <v>1025</v>
      </c>
      <c r="G167" s="329" t="s">
        <v>1396</v>
      </c>
      <c r="H167" s="322" t="s">
        <v>1397</v>
      </c>
      <c r="I167" s="322" t="s">
        <v>1398</v>
      </c>
    </row>
    <row r="168" spans="2:9" hidden="1">
      <c r="B168" s="322" t="s">
        <v>1390</v>
      </c>
      <c r="C168" s="322" t="s">
        <v>1058</v>
      </c>
      <c r="D168" s="74" t="s">
        <v>431</v>
      </c>
      <c r="E168" s="100" t="s">
        <v>1371</v>
      </c>
      <c r="F168" s="100" t="s">
        <v>1026</v>
      </c>
      <c r="G168" s="329" t="s">
        <v>1396</v>
      </c>
      <c r="H168" s="322" t="s">
        <v>1397</v>
      </c>
      <c r="I168" s="322" t="s">
        <v>1398</v>
      </c>
    </row>
    <row r="169" spans="2:9" hidden="1">
      <c r="B169" s="322" t="s">
        <v>1390</v>
      </c>
      <c r="C169" s="322" t="s">
        <v>1058</v>
      </c>
      <c r="D169" s="74" t="s">
        <v>435</v>
      </c>
      <c r="E169" s="100" t="s">
        <v>1372</v>
      </c>
      <c r="F169" s="100" t="s">
        <v>995</v>
      </c>
      <c r="G169" s="329" t="s">
        <v>1396</v>
      </c>
      <c r="H169" s="322" t="s">
        <v>1395</v>
      </c>
      <c r="I169" s="322" t="s">
        <v>921</v>
      </c>
    </row>
    <row r="170" spans="2:9" hidden="1">
      <c r="B170" s="322" t="s">
        <v>1390</v>
      </c>
      <c r="C170" s="322" t="s">
        <v>1058</v>
      </c>
      <c r="D170" s="74" t="s">
        <v>439</v>
      </c>
      <c r="E170" s="100" t="s">
        <v>1373</v>
      </c>
      <c r="F170" s="100" t="s">
        <v>996</v>
      </c>
      <c r="G170" s="329" t="s">
        <v>1396</v>
      </c>
      <c r="H170" s="322" t="s">
        <v>1395</v>
      </c>
      <c r="I170" s="322" t="s">
        <v>921</v>
      </c>
    </row>
    <row r="171" spans="2:9" hidden="1">
      <c r="B171" s="322" t="s">
        <v>1390</v>
      </c>
      <c r="C171" s="322" t="s">
        <v>1058</v>
      </c>
      <c r="D171" s="74" t="s">
        <v>451</v>
      </c>
      <c r="E171" s="100" t="s">
        <v>1376</v>
      </c>
      <c r="F171" s="100" t="s">
        <v>1024</v>
      </c>
      <c r="G171" s="329" t="s">
        <v>1396</v>
      </c>
      <c r="H171" s="322" t="s">
        <v>1397</v>
      </c>
      <c r="I171" s="322" t="s">
        <v>1398</v>
      </c>
    </row>
    <row r="172" spans="2:9" hidden="1">
      <c r="B172" s="322" t="s">
        <v>1390</v>
      </c>
      <c r="C172" s="322" t="s">
        <v>1058</v>
      </c>
      <c r="D172" s="74" t="s">
        <v>455</v>
      </c>
      <c r="E172" s="100" t="s">
        <v>1298</v>
      </c>
      <c r="F172" s="100" t="s">
        <v>1023</v>
      </c>
      <c r="G172" s="329" t="s">
        <v>1396</v>
      </c>
      <c r="H172" s="322" t="s">
        <v>1397</v>
      </c>
      <c r="I172" s="322" t="s">
        <v>1398</v>
      </c>
    </row>
    <row r="173" spans="2:9" hidden="1">
      <c r="B173" s="322" t="s">
        <v>1390</v>
      </c>
      <c r="C173" s="322" t="s">
        <v>1058</v>
      </c>
      <c r="D173" s="74" t="s">
        <v>459</v>
      </c>
      <c r="E173" s="100" t="s">
        <v>1377</v>
      </c>
      <c r="F173" s="100" t="s">
        <v>1025</v>
      </c>
      <c r="G173" s="329" t="s">
        <v>1396</v>
      </c>
      <c r="H173" s="322" t="s">
        <v>1397</v>
      </c>
      <c r="I173" s="322" t="s">
        <v>1398</v>
      </c>
    </row>
    <row r="174" spans="2:9" hidden="1">
      <c r="B174" s="322" t="s">
        <v>1390</v>
      </c>
      <c r="C174" s="322" t="s">
        <v>1058</v>
      </c>
      <c r="D174" s="74" t="s">
        <v>463</v>
      </c>
      <c r="E174" s="100" t="s">
        <v>1378</v>
      </c>
      <c r="F174" s="100" t="s">
        <v>1026</v>
      </c>
      <c r="G174" s="329" t="s">
        <v>1396</v>
      </c>
      <c r="H174" s="322" t="s">
        <v>1397</v>
      </c>
      <c r="I174" s="322" t="s">
        <v>1398</v>
      </c>
    </row>
    <row r="175" spans="2:9" hidden="1">
      <c r="B175" s="322" t="s">
        <v>1390</v>
      </c>
      <c r="C175" s="322" t="s">
        <v>1058</v>
      </c>
      <c r="D175" s="74" t="s">
        <v>467</v>
      </c>
      <c r="E175" s="100" t="s">
        <v>1379</v>
      </c>
      <c r="F175" s="100" t="s">
        <v>995</v>
      </c>
      <c r="G175" s="329" t="s">
        <v>1396</v>
      </c>
      <c r="H175" s="322" t="s">
        <v>1395</v>
      </c>
      <c r="I175" s="322" t="s">
        <v>921</v>
      </c>
    </row>
    <row r="176" spans="2:9" hidden="1">
      <c r="B176" s="322" t="s">
        <v>1390</v>
      </c>
      <c r="C176" s="322" t="s">
        <v>1058</v>
      </c>
      <c r="D176" s="74" t="s">
        <v>471</v>
      </c>
      <c r="E176" s="100" t="s">
        <v>1380</v>
      </c>
      <c r="F176" s="100" t="s">
        <v>996</v>
      </c>
      <c r="G176" s="329" t="s">
        <v>1396</v>
      </c>
      <c r="H176" s="322" t="s">
        <v>1395</v>
      </c>
      <c r="I176" s="322" t="s">
        <v>921</v>
      </c>
    </row>
    <row r="177" spans="2:9" hidden="1">
      <c r="B177" s="322" t="s">
        <v>1390</v>
      </c>
      <c r="C177" s="322" t="s">
        <v>1058</v>
      </c>
      <c r="D177" s="74" t="s">
        <v>479</v>
      </c>
      <c r="E177" s="100" t="s">
        <v>1382</v>
      </c>
      <c r="F177" s="322" t="s">
        <v>1399</v>
      </c>
      <c r="G177" s="329" t="s">
        <v>1396</v>
      </c>
      <c r="H177" s="322" t="s">
        <v>1395</v>
      </c>
      <c r="I177" s="322" t="s">
        <v>1399</v>
      </c>
    </row>
    <row r="178" spans="2:9" hidden="1">
      <c r="B178" s="322" t="s">
        <v>1390</v>
      </c>
      <c r="C178" s="322" t="s">
        <v>1058</v>
      </c>
      <c r="D178" s="74" t="s">
        <v>483</v>
      </c>
      <c r="E178" s="100" t="s">
        <v>1383</v>
      </c>
      <c r="F178" s="100" t="s">
        <v>1024</v>
      </c>
      <c r="G178" s="329" t="s">
        <v>1396</v>
      </c>
      <c r="H178" s="322" t="s">
        <v>1397</v>
      </c>
      <c r="I178" s="322" t="s">
        <v>1398</v>
      </c>
    </row>
    <row r="179" spans="2:9" hidden="1">
      <c r="B179" s="322" t="s">
        <v>1390</v>
      </c>
      <c r="C179" s="322" t="s">
        <v>1058</v>
      </c>
      <c r="D179" s="74" t="s">
        <v>487</v>
      </c>
      <c r="E179" s="100" t="s">
        <v>1299</v>
      </c>
      <c r="F179" s="100" t="s">
        <v>1023</v>
      </c>
      <c r="G179" s="329" t="s">
        <v>1396</v>
      </c>
      <c r="H179" s="322" t="s">
        <v>1397</v>
      </c>
      <c r="I179" s="322" t="s">
        <v>1398</v>
      </c>
    </row>
    <row r="180" spans="2:9" hidden="1">
      <c r="B180" s="322" t="s">
        <v>1390</v>
      </c>
      <c r="C180" s="322" t="s">
        <v>1058</v>
      </c>
      <c r="D180" s="74" t="s">
        <v>491</v>
      </c>
      <c r="E180" s="100" t="s">
        <v>1384</v>
      </c>
      <c r="F180" s="100" t="s">
        <v>1025</v>
      </c>
      <c r="G180" s="329" t="s">
        <v>1396</v>
      </c>
      <c r="H180" s="322" t="s">
        <v>1397</v>
      </c>
      <c r="I180" s="322" t="s">
        <v>1398</v>
      </c>
    </row>
    <row r="181" spans="2:9" hidden="1">
      <c r="B181" s="322" t="s">
        <v>1390</v>
      </c>
      <c r="C181" s="322" t="s">
        <v>1058</v>
      </c>
      <c r="D181" s="100" t="s">
        <v>495</v>
      </c>
      <c r="E181" s="100" t="s">
        <v>1385</v>
      </c>
      <c r="F181" s="100" t="s">
        <v>1026</v>
      </c>
      <c r="G181" s="329" t="s">
        <v>1396</v>
      </c>
      <c r="H181" s="322" t="s">
        <v>1397</v>
      </c>
      <c r="I181" s="322" t="s">
        <v>1398</v>
      </c>
    </row>
    <row r="182" spans="2:9" hidden="1">
      <c r="B182" s="322" t="s">
        <v>1390</v>
      </c>
      <c r="C182" s="322" t="s">
        <v>1058</v>
      </c>
      <c r="D182" s="100" t="s">
        <v>499</v>
      </c>
      <c r="E182" s="100" t="s">
        <v>1386</v>
      </c>
      <c r="F182" s="100" t="s">
        <v>995</v>
      </c>
      <c r="G182" s="329" t="s">
        <v>1396</v>
      </c>
      <c r="H182" s="322" t="s">
        <v>1395</v>
      </c>
      <c r="I182" s="322" t="s">
        <v>921</v>
      </c>
    </row>
    <row r="183" spans="2:9" hidden="1">
      <c r="B183" s="322" t="s">
        <v>1390</v>
      </c>
      <c r="C183" s="322" t="s">
        <v>1058</v>
      </c>
      <c r="D183" s="100" t="s">
        <v>503</v>
      </c>
      <c r="E183" s="100" t="s">
        <v>1387</v>
      </c>
      <c r="F183" s="100" t="s">
        <v>996</v>
      </c>
      <c r="G183" s="329" t="s">
        <v>1396</v>
      </c>
      <c r="H183" s="322" t="s">
        <v>1395</v>
      </c>
      <c r="I183" s="322" t="s">
        <v>921</v>
      </c>
    </row>
    <row r="184" spans="2:9" hidden="1">
      <c r="B184" s="322" t="s">
        <v>1390</v>
      </c>
      <c r="C184" s="322" t="s">
        <v>1059</v>
      </c>
      <c r="D184" s="100" t="s">
        <v>131</v>
      </c>
      <c r="E184" s="100" t="s">
        <v>1302</v>
      </c>
      <c r="F184" s="100" t="s">
        <v>1</v>
      </c>
      <c r="G184" s="329" t="s">
        <v>1392</v>
      </c>
      <c r="H184" s="322" t="s">
        <v>1395</v>
      </c>
      <c r="I184" s="322" t="s">
        <v>1400</v>
      </c>
    </row>
    <row r="185" spans="2:9" hidden="1">
      <c r="B185" s="322" t="s">
        <v>1390</v>
      </c>
      <c r="C185" s="322" t="s">
        <v>1059</v>
      </c>
      <c r="D185" s="100" t="s">
        <v>135</v>
      </c>
      <c r="E185" s="100" t="s">
        <v>1303</v>
      </c>
      <c r="F185" s="100" t="s">
        <v>4</v>
      </c>
      <c r="G185" s="329" t="s">
        <v>1392</v>
      </c>
      <c r="H185" s="322" t="s">
        <v>1395</v>
      </c>
      <c r="I185" s="322" t="s">
        <v>1400</v>
      </c>
    </row>
    <row r="186" spans="2:9" hidden="1">
      <c r="B186" s="322" t="s">
        <v>1390</v>
      </c>
      <c r="C186" s="322" t="s">
        <v>1059</v>
      </c>
      <c r="D186" s="100" t="s">
        <v>139</v>
      </c>
      <c r="E186" s="100" t="s">
        <v>1304</v>
      </c>
      <c r="F186" s="100" t="s">
        <v>6</v>
      </c>
      <c r="G186" s="329" t="s">
        <v>1392</v>
      </c>
      <c r="H186" s="322" t="s">
        <v>1395</v>
      </c>
      <c r="I186" s="322" t="s">
        <v>1400</v>
      </c>
    </row>
    <row r="187" spans="2:9" hidden="1">
      <c r="B187" s="322" t="s">
        <v>1390</v>
      </c>
      <c r="C187" s="322" t="s">
        <v>1059</v>
      </c>
      <c r="D187" s="100" t="s">
        <v>143</v>
      </c>
      <c r="E187" s="100" t="s">
        <v>1305</v>
      </c>
      <c r="F187" s="100" t="s">
        <v>7</v>
      </c>
      <c r="G187" s="329" t="s">
        <v>1392</v>
      </c>
      <c r="H187" s="322" t="s">
        <v>1395</v>
      </c>
      <c r="I187" s="322" t="s">
        <v>1400</v>
      </c>
    </row>
    <row r="188" spans="2:9" hidden="1">
      <c r="B188" s="322" t="s">
        <v>1390</v>
      </c>
      <c r="C188" s="322" t="s">
        <v>1059</v>
      </c>
      <c r="D188" s="100" t="s">
        <v>147</v>
      </c>
      <c r="E188" s="100" t="s">
        <v>1306</v>
      </c>
      <c r="F188" s="100" t="s">
        <v>8</v>
      </c>
      <c r="G188" s="329" t="s">
        <v>1392</v>
      </c>
      <c r="H188" s="322" t="s">
        <v>1395</v>
      </c>
      <c r="I188" s="322" t="s">
        <v>1400</v>
      </c>
    </row>
    <row r="189" spans="2:9" hidden="1">
      <c r="B189" s="322" t="s">
        <v>1390</v>
      </c>
      <c r="C189" s="322" t="s">
        <v>1059</v>
      </c>
      <c r="D189" s="100" t="s">
        <v>151</v>
      </c>
      <c r="E189" s="100" t="s">
        <v>1307</v>
      </c>
      <c r="F189" s="100" t="s">
        <v>9</v>
      </c>
      <c r="G189" s="329" t="s">
        <v>1392</v>
      </c>
      <c r="H189" s="322" t="s">
        <v>1395</v>
      </c>
      <c r="I189" s="322" t="s">
        <v>1400</v>
      </c>
    </row>
    <row r="190" spans="2:9" hidden="1">
      <c r="B190" s="322" t="s">
        <v>1390</v>
      </c>
      <c r="C190" s="322" t="s">
        <v>1059</v>
      </c>
      <c r="D190" s="100" t="s">
        <v>155</v>
      </c>
      <c r="E190" s="100" t="s">
        <v>1308</v>
      </c>
      <c r="F190" s="100" t="s">
        <v>11</v>
      </c>
      <c r="G190" s="329" t="s">
        <v>1392</v>
      </c>
      <c r="H190" s="322" t="s">
        <v>1395</v>
      </c>
      <c r="I190" s="322" t="s">
        <v>1400</v>
      </c>
    </row>
    <row r="191" spans="2:9" hidden="1">
      <c r="B191" s="322" t="s">
        <v>1390</v>
      </c>
      <c r="C191" s="322" t="s">
        <v>1059</v>
      </c>
      <c r="D191" s="100" t="s">
        <v>159</v>
      </c>
      <c r="E191" s="100" t="s">
        <v>1309</v>
      </c>
      <c r="F191" s="100" t="s">
        <v>12</v>
      </c>
      <c r="G191" s="329" t="s">
        <v>1392</v>
      </c>
      <c r="H191" s="322" t="s">
        <v>1395</v>
      </c>
      <c r="I191" s="322" t="s">
        <v>1400</v>
      </c>
    </row>
    <row r="192" spans="2:9" hidden="1">
      <c r="B192" s="322" t="s">
        <v>1390</v>
      </c>
      <c r="C192" s="322" t="s">
        <v>1059</v>
      </c>
      <c r="D192" s="100" t="s">
        <v>163</v>
      </c>
      <c r="E192" s="100" t="s">
        <v>1293</v>
      </c>
      <c r="F192" s="100" t="s">
        <v>1</v>
      </c>
      <c r="G192" s="329" t="s">
        <v>1392</v>
      </c>
      <c r="H192" s="322" t="s">
        <v>1395</v>
      </c>
      <c r="I192" s="322" t="s">
        <v>1400</v>
      </c>
    </row>
    <row r="193" spans="2:9" hidden="1">
      <c r="B193" s="322" t="s">
        <v>1390</v>
      </c>
      <c r="C193" s="322" t="s">
        <v>1059</v>
      </c>
      <c r="D193" s="100" t="s">
        <v>167</v>
      </c>
      <c r="E193" s="100" t="s">
        <v>1310</v>
      </c>
      <c r="F193" s="100" t="s">
        <v>4</v>
      </c>
      <c r="G193" s="329" t="s">
        <v>1392</v>
      </c>
      <c r="H193" s="322" t="s">
        <v>1395</v>
      </c>
      <c r="I193" s="322" t="s">
        <v>1400</v>
      </c>
    </row>
    <row r="194" spans="2:9" hidden="1">
      <c r="B194" s="322" t="s">
        <v>1390</v>
      </c>
      <c r="C194" s="322" t="s">
        <v>1059</v>
      </c>
      <c r="D194" s="100" t="s">
        <v>171</v>
      </c>
      <c r="E194" s="100" t="s">
        <v>1311</v>
      </c>
      <c r="F194" s="100" t="s">
        <v>6</v>
      </c>
      <c r="G194" s="329" t="s">
        <v>1392</v>
      </c>
      <c r="H194" s="322" t="s">
        <v>1395</v>
      </c>
      <c r="I194" s="322" t="s">
        <v>1400</v>
      </c>
    </row>
    <row r="195" spans="2:9" hidden="1">
      <c r="B195" s="322" t="s">
        <v>1390</v>
      </c>
      <c r="C195" s="322" t="s">
        <v>1059</v>
      </c>
      <c r="D195" s="100" t="s">
        <v>175</v>
      </c>
      <c r="E195" s="100" t="s">
        <v>1312</v>
      </c>
      <c r="F195" s="100" t="s">
        <v>7</v>
      </c>
      <c r="G195" s="329" t="s">
        <v>1392</v>
      </c>
      <c r="H195" s="322" t="s">
        <v>1395</v>
      </c>
      <c r="I195" s="322" t="s">
        <v>1400</v>
      </c>
    </row>
    <row r="196" spans="2:9" hidden="1">
      <c r="B196" s="322" t="s">
        <v>1390</v>
      </c>
      <c r="C196" s="322" t="s">
        <v>1059</v>
      </c>
      <c r="D196" s="100" t="s">
        <v>179</v>
      </c>
      <c r="E196" s="100" t="s">
        <v>1313</v>
      </c>
      <c r="F196" s="100" t="s">
        <v>8</v>
      </c>
      <c r="G196" s="329" t="s">
        <v>1392</v>
      </c>
      <c r="H196" s="322" t="s">
        <v>1395</v>
      </c>
      <c r="I196" s="322" t="s">
        <v>1400</v>
      </c>
    </row>
    <row r="197" spans="2:9" hidden="1">
      <c r="B197" s="322" t="s">
        <v>1390</v>
      </c>
      <c r="C197" s="322" t="s">
        <v>1059</v>
      </c>
      <c r="D197" s="100" t="s">
        <v>183</v>
      </c>
      <c r="E197" s="100" t="s">
        <v>1314</v>
      </c>
      <c r="F197" s="100" t="s">
        <v>9</v>
      </c>
      <c r="G197" s="329" t="s">
        <v>1392</v>
      </c>
      <c r="H197" s="322" t="s">
        <v>1395</v>
      </c>
      <c r="I197" s="322" t="s">
        <v>1400</v>
      </c>
    </row>
    <row r="198" spans="2:9" hidden="1">
      <c r="B198" s="322" t="s">
        <v>1390</v>
      </c>
      <c r="C198" s="322" t="s">
        <v>1059</v>
      </c>
      <c r="D198" s="100" t="s">
        <v>187</v>
      </c>
      <c r="E198" s="100" t="s">
        <v>1315</v>
      </c>
      <c r="F198" s="100" t="s">
        <v>11</v>
      </c>
      <c r="G198" s="329" t="s">
        <v>1392</v>
      </c>
      <c r="H198" s="322" t="s">
        <v>1395</v>
      </c>
      <c r="I198" s="322" t="s">
        <v>1400</v>
      </c>
    </row>
    <row r="199" spans="2:9" hidden="1">
      <c r="B199" s="322" t="s">
        <v>1390</v>
      </c>
      <c r="C199" s="322" t="s">
        <v>1059</v>
      </c>
      <c r="D199" s="100" t="s">
        <v>191</v>
      </c>
      <c r="E199" s="100" t="s">
        <v>1316</v>
      </c>
      <c r="F199" s="100" t="s">
        <v>12</v>
      </c>
      <c r="G199" s="329" t="s">
        <v>1392</v>
      </c>
      <c r="H199" s="322" t="s">
        <v>1395</v>
      </c>
      <c r="I199" s="322" t="s">
        <v>1400</v>
      </c>
    </row>
    <row r="200" spans="2:9" hidden="1">
      <c r="B200" s="322" t="s">
        <v>1390</v>
      </c>
      <c r="C200" s="322" t="s">
        <v>1059</v>
      </c>
      <c r="D200" s="100" t="s">
        <v>195</v>
      </c>
      <c r="E200" s="100" t="s">
        <v>1317</v>
      </c>
      <c r="F200" s="100" t="s">
        <v>1</v>
      </c>
      <c r="G200" s="329" t="s">
        <v>1392</v>
      </c>
      <c r="H200" s="322" t="s">
        <v>1395</v>
      </c>
      <c r="I200" s="322" t="s">
        <v>1400</v>
      </c>
    </row>
    <row r="201" spans="2:9" hidden="1">
      <c r="B201" s="322" t="s">
        <v>1390</v>
      </c>
      <c r="C201" s="322" t="s">
        <v>1059</v>
      </c>
      <c r="D201" s="100" t="s">
        <v>199</v>
      </c>
      <c r="E201" s="100" t="s">
        <v>1318</v>
      </c>
      <c r="F201" s="100" t="s">
        <v>4</v>
      </c>
      <c r="G201" s="329" t="s">
        <v>1392</v>
      </c>
      <c r="H201" s="322" t="s">
        <v>1395</v>
      </c>
      <c r="I201" s="322" t="s">
        <v>1400</v>
      </c>
    </row>
    <row r="202" spans="2:9" hidden="1">
      <c r="B202" s="322" t="s">
        <v>1390</v>
      </c>
      <c r="C202" s="322" t="s">
        <v>1059</v>
      </c>
      <c r="D202" s="100" t="s">
        <v>203</v>
      </c>
      <c r="E202" s="100" t="s">
        <v>1319</v>
      </c>
      <c r="F202" s="100" t="s">
        <v>6</v>
      </c>
      <c r="G202" s="329" t="s">
        <v>1392</v>
      </c>
      <c r="H202" s="322" t="s">
        <v>1395</v>
      </c>
      <c r="I202" s="322" t="s">
        <v>1400</v>
      </c>
    </row>
    <row r="203" spans="2:9" hidden="1">
      <c r="B203" s="322" t="s">
        <v>1390</v>
      </c>
      <c r="C203" s="322" t="s">
        <v>1059</v>
      </c>
      <c r="D203" s="100" t="s">
        <v>207</v>
      </c>
      <c r="E203" s="100" t="s">
        <v>1320</v>
      </c>
      <c r="F203" s="100" t="s">
        <v>7</v>
      </c>
      <c r="G203" s="329" t="s">
        <v>1392</v>
      </c>
      <c r="H203" s="322" t="s">
        <v>1395</v>
      </c>
      <c r="I203" s="322" t="s">
        <v>1400</v>
      </c>
    </row>
    <row r="204" spans="2:9" hidden="1">
      <c r="B204" s="322" t="s">
        <v>1390</v>
      </c>
      <c r="C204" s="322" t="s">
        <v>1059</v>
      </c>
      <c r="D204" s="100" t="s">
        <v>211</v>
      </c>
      <c r="E204" s="100" t="s">
        <v>1321</v>
      </c>
      <c r="F204" s="100" t="s">
        <v>8</v>
      </c>
      <c r="G204" s="329" t="s">
        <v>1392</v>
      </c>
      <c r="H204" s="322" t="s">
        <v>1395</v>
      </c>
      <c r="I204" s="322" t="s">
        <v>1400</v>
      </c>
    </row>
    <row r="205" spans="2:9" hidden="1">
      <c r="B205" s="322" t="s">
        <v>1390</v>
      </c>
      <c r="C205" s="322" t="s">
        <v>1059</v>
      </c>
      <c r="D205" s="100" t="s">
        <v>215</v>
      </c>
      <c r="E205" s="100" t="s">
        <v>1322</v>
      </c>
      <c r="F205" s="100" t="s">
        <v>9</v>
      </c>
      <c r="G205" s="329" t="s">
        <v>1392</v>
      </c>
      <c r="H205" s="322" t="s">
        <v>1395</v>
      </c>
      <c r="I205" s="322" t="s">
        <v>1400</v>
      </c>
    </row>
    <row r="206" spans="2:9" hidden="1">
      <c r="B206" s="322" t="s">
        <v>1390</v>
      </c>
      <c r="C206" s="322" t="s">
        <v>1059</v>
      </c>
      <c r="D206" s="100" t="s">
        <v>219</v>
      </c>
      <c r="E206" s="100" t="s">
        <v>1323</v>
      </c>
      <c r="F206" s="100" t="s">
        <v>11</v>
      </c>
      <c r="G206" s="329" t="s">
        <v>1392</v>
      </c>
      <c r="H206" s="322" t="s">
        <v>1395</v>
      </c>
      <c r="I206" s="322" t="s">
        <v>1400</v>
      </c>
    </row>
    <row r="207" spans="2:9" hidden="1">
      <c r="B207" s="322" t="s">
        <v>1390</v>
      </c>
      <c r="C207" s="322" t="s">
        <v>1059</v>
      </c>
      <c r="D207" s="100" t="s">
        <v>223</v>
      </c>
      <c r="E207" s="100" t="s">
        <v>1324</v>
      </c>
      <c r="F207" s="100" t="s">
        <v>12</v>
      </c>
      <c r="G207" s="329" t="s">
        <v>1392</v>
      </c>
      <c r="H207" s="322" t="s">
        <v>1395</v>
      </c>
      <c r="I207" s="322" t="s">
        <v>1400</v>
      </c>
    </row>
    <row r="208" spans="2:9" hidden="1">
      <c r="B208" s="322" t="s">
        <v>1390</v>
      </c>
      <c r="C208" s="322" t="s">
        <v>1059</v>
      </c>
      <c r="D208" s="100" t="s">
        <v>227</v>
      </c>
      <c r="E208" s="100" t="s">
        <v>1295</v>
      </c>
      <c r="F208" s="100" t="s">
        <v>13</v>
      </c>
      <c r="G208" s="329" t="s">
        <v>1392</v>
      </c>
      <c r="H208" s="322" t="s">
        <v>1395</v>
      </c>
      <c r="I208" s="322" t="s">
        <v>1400</v>
      </c>
    </row>
    <row r="209" spans="2:9" hidden="1">
      <c r="B209" s="322" t="s">
        <v>1390</v>
      </c>
      <c r="C209" s="322" t="s">
        <v>1059</v>
      </c>
      <c r="D209" s="100" t="s">
        <v>231</v>
      </c>
      <c r="E209" s="100" t="s">
        <v>1325</v>
      </c>
      <c r="F209" s="100" t="s">
        <v>14</v>
      </c>
      <c r="G209" s="329" t="s">
        <v>1392</v>
      </c>
      <c r="H209" s="322" t="s">
        <v>1395</v>
      </c>
      <c r="I209" s="322" t="s">
        <v>1400</v>
      </c>
    </row>
    <row r="210" spans="2:9" hidden="1">
      <c r="B210" s="322" t="s">
        <v>1390</v>
      </c>
      <c r="C210" s="322" t="s">
        <v>1059</v>
      </c>
      <c r="D210" s="100" t="s">
        <v>235</v>
      </c>
      <c r="E210" s="100" t="s">
        <v>1326</v>
      </c>
      <c r="F210" s="100" t="s">
        <v>15</v>
      </c>
      <c r="G210" s="329" t="s">
        <v>1392</v>
      </c>
      <c r="H210" s="322" t="s">
        <v>1395</v>
      </c>
      <c r="I210" s="322" t="s">
        <v>1400</v>
      </c>
    </row>
    <row r="211" spans="2:9" hidden="1">
      <c r="B211" s="322" t="s">
        <v>1390</v>
      </c>
      <c r="C211" s="322" t="s">
        <v>1059</v>
      </c>
      <c r="D211" s="100" t="s">
        <v>239</v>
      </c>
      <c r="E211" s="100" t="s">
        <v>1327</v>
      </c>
      <c r="F211" s="100">
        <v>0</v>
      </c>
      <c r="G211" s="329" t="s">
        <v>1392</v>
      </c>
      <c r="H211" s="322" t="s">
        <v>1395</v>
      </c>
      <c r="I211" s="322" t="s">
        <v>1400</v>
      </c>
    </row>
    <row r="212" spans="2:9" hidden="1">
      <c r="B212" s="322" t="s">
        <v>1390</v>
      </c>
      <c r="C212" s="322" t="s">
        <v>1059</v>
      </c>
      <c r="D212" s="100" t="s">
        <v>243</v>
      </c>
      <c r="E212" s="100" t="s">
        <v>1328</v>
      </c>
      <c r="F212" s="100" t="s">
        <v>17</v>
      </c>
      <c r="G212" s="329" t="s">
        <v>1392</v>
      </c>
      <c r="H212" s="322" t="s">
        <v>1395</v>
      </c>
      <c r="I212" s="322" t="s">
        <v>1400</v>
      </c>
    </row>
    <row r="213" spans="2:9" hidden="1">
      <c r="B213" s="322" t="s">
        <v>1390</v>
      </c>
      <c r="C213" s="322" t="s">
        <v>1059</v>
      </c>
      <c r="D213" s="100" t="s">
        <v>247</v>
      </c>
      <c r="E213" s="100" t="s">
        <v>1329</v>
      </c>
      <c r="F213" s="100" t="s">
        <v>18</v>
      </c>
      <c r="G213" s="329" t="s">
        <v>1392</v>
      </c>
      <c r="H213" s="322" t="s">
        <v>1395</v>
      </c>
      <c r="I213" s="322" t="s">
        <v>1400</v>
      </c>
    </row>
    <row r="214" spans="2:9" hidden="1">
      <c r="B214" s="322" t="s">
        <v>1390</v>
      </c>
      <c r="C214" s="322" t="s">
        <v>1059</v>
      </c>
      <c r="D214" s="100" t="s">
        <v>251</v>
      </c>
      <c r="E214" s="100" t="s">
        <v>1330</v>
      </c>
      <c r="F214" s="100" t="s">
        <v>19</v>
      </c>
      <c r="G214" s="329" t="s">
        <v>1392</v>
      </c>
      <c r="H214" s="322" t="s">
        <v>1395</v>
      </c>
      <c r="I214" s="322" t="s">
        <v>1400</v>
      </c>
    </row>
    <row r="215" spans="2:9" hidden="1">
      <c r="B215" s="322" t="s">
        <v>1390</v>
      </c>
      <c r="C215" s="322" t="s">
        <v>1059</v>
      </c>
      <c r="D215" s="100" t="s">
        <v>255</v>
      </c>
      <c r="E215" s="100" t="s">
        <v>1331</v>
      </c>
      <c r="F215" s="100" t="s">
        <v>20</v>
      </c>
      <c r="G215" s="329" t="s">
        <v>1392</v>
      </c>
      <c r="H215" s="322" t="s">
        <v>1395</v>
      </c>
      <c r="I215" s="322" t="s">
        <v>1400</v>
      </c>
    </row>
    <row r="216" spans="2:9" hidden="1">
      <c r="B216" s="322" t="s">
        <v>1390</v>
      </c>
      <c r="C216" s="322" t="s">
        <v>1059</v>
      </c>
      <c r="D216" s="100" t="s">
        <v>259</v>
      </c>
      <c r="E216" s="100" t="s">
        <v>1296</v>
      </c>
      <c r="F216" s="100" t="s">
        <v>13</v>
      </c>
      <c r="G216" s="329" t="s">
        <v>1392</v>
      </c>
      <c r="H216" s="322" t="s">
        <v>1395</v>
      </c>
      <c r="I216" s="322" t="s">
        <v>1400</v>
      </c>
    </row>
    <row r="217" spans="2:9" hidden="1">
      <c r="B217" s="322" t="s">
        <v>1390</v>
      </c>
      <c r="C217" s="322" t="s">
        <v>1059</v>
      </c>
      <c r="D217" s="100" t="s">
        <v>263</v>
      </c>
      <c r="E217" s="100" t="s">
        <v>1332</v>
      </c>
      <c r="F217" s="100" t="s">
        <v>14</v>
      </c>
      <c r="G217" s="329" t="s">
        <v>1392</v>
      </c>
      <c r="H217" s="322" t="s">
        <v>1395</v>
      </c>
      <c r="I217" s="322" t="s">
        <v>1400</v>
      </c>
    </row>
    <row r="218" spans="2:9" hidden="1">
      <c r="B218" s="322" t="s">
        <v>1390</v>
      </c>
      <c r="C218" s="322" t="s">
        <v>1059</v>
      </c>
      <c r="D218" s="100" t="s">
        <v>267</v>
      </c>
      <c r="E218" s="100" t="s">
        <v>1333</v>
      </c>
      <c r="F218" s="100" t="s">
        <v>15</v>
      </c>
      <c r="G218" s="329" t="s">
        <v>1392</v>
      </c>
      <c r="H218" s="322" t="s">
        <v>1395</v>
      </c>
      <c r="I218" s="322" t="s">
        <v>1400</v>
      </c>
    </row>
    <row r="219" spans="2:9" hidden="1">
      <c r="B219" s="322" t="s">
        <v>1390</v>
      </c>
      <c r="C219" s="322" t="s">
        <v>1059</v>
      </c>
      <c r="D219" s="100" t="s">
        <v>271</v>
      </c>
      <c r="E219" s="100" t="s">
        <v>1334</v>
      </c>
      <c r="F219" s="100">
        <v>0</v>
      </c>
      <c r="G219" s="329" t="s">
        <v>1392</v>
      </c>
      <c r="H219" s="322" t="s">
        <v>1395</v>
      </c>
      <c r="I219" s="322" t="s">
        <v>1400</v>
      </c>
    </row>
    <row r="220" spans="2:9" hidden="1">
      <c r="B220" s="322" t="s">
        <v>1390</v>
      </c>
      <c r="C220" s="322" t="s">
        <v>1059</v>
      </c>
      <c r="D220" s="100" t="s">
        <v>275</v>
      </c>
      <c r="E220" s="100" t="s">
        <v>1335</v>
      </c>
      <c r="F220" s="100" t="s">
        <v>17</v>
      </c>
      <c r="G220" s="329" t="s">
        <v>1392</v>
      </c>
      <c r="H220" s="322" t="s">
        <v>1395</v>
      </c>
      <c r="I220" s="322" t="s">
        <v>1400</v>
      </c>
    </row>
    <row r="221" spans="2:9" hidden="1">
      <c r="B221" s="322" t="s">
        <v>1390</v>
      </c>
      <c r="C221" s="322" t="s">
        <v>1059</v>
      </c>
      <c r="D221" s="100" t="s">
        <v>279</v>
      </c>
      <c r="E221" s="100" t="s">
        <v>1336</v>
      </c>
      <c r="F221" s="100" t="s">
        <v>18</v>
      </c>
      <c r="G221" s="329" t="s">
        <v>1392</v>
      </c>
      <c r="H221" s="322" t="s">
        <v>1395</v>
      </c>
      <c r="I221" s="322" t="s">
        <v>1400</v>
      </c>
    </row>
    <row r="222" spans="2:9" hidden="1">
      <c r="B222" s="322" t="s">
        <v>1390</v>
      </c>
      <c r="C222" s="322" t="s">
        <v>1059</v>
      </c>
      <c r="D222" s="100" t="s">
        <v>283</v>
      </c>
      <c r="E222" s="100" t="s">
        <v>1337</v>
      </c>
      <c r="F222" s="100" t="s">
        <v>19</v>
      </c>
      <c r="G222" s="329" t="s">
        <v>1392</v>
      </c>
      <c r="H222" s="322" t="s">
        <v>1395</v>
      </c>
      <c r="I222" s="322" t="s">
        <v>1400</v>
      </c>
    </row>
    <row r="223" spans="2:9" hidden="1">
      <c r="B223" s="322" t="s">
        <v>1390</v>
      </c>
      <c r="C223" s="322" t="s">
        <v>1059</v>
      </c>
      <c r="D223" s="100" t="s">
        <v>287</v>
      </c>
      <c r="E223" s="100" t="s">
        <v>1338</v>
      </c>
      <c r="F223" s="100" t="s">
        <v>20</v>
      </c>
      <c r="G223" s="329" t="s">
        <v>1392</v>
      </c>
      <c r="H223" s="322" t="s">
        <v>1395</v>
      </c>
      <c r="I223" s="322" t="s">
        <v>1400</v>
      </c>
    </row>
    <row r="224" spans="2:9" hidden="1">
      <c r="B224" s="322" t="s">
        <v>1390</v>
      </c>
      <c r="C224" s="322" t="s">
        <v>1059</v>
      </c>
      <c r="D224" s="100" t="s">
        <v>291</v>
      </c>
      <c r="E224" s="100" t="s">
        <v>1297</v>
      </c>
      <c r="F224" s="100" t="s">
        <v>13</v>
      </c>
      <c r="G224" s="329" t="s">
        <v>1392</v>
      </c>
      <c r="H224" s="322" t="s">
        <v>1395</v>
      </c>
      <c r="I224" s="322" t="s">
        <v>1400</v>
      </c>
    </row>
    <row r="225" spans="2:9" hidden="1">
      <c r="B225" s="322" t="s">
        <v>1390</v>
      </c>
      <c r="C225" s="322" t="s">
        <v>1059</v>
      </c>
      <c r="D225" s="100" t="s">
        <v>295</v>
      </c>
      <c r="E225" s="100" t="s">
        <v>1339</v>
      </c>
      <c r="F225" s="100" t="s">
        <v>14</v>
      </c>
      <c r="G225" s="329" t="s">
        <v>1392</v>
      </c>
      <c r="H225" s="322" t="s">
        <v>1395</v>
      </c>
      <c r="I225" s="322" t="s">
        <v>1400</v>
      </c>
    </row>
    <row r="226" spans="2:9" hidden="1">
      <c r="B226" s="322" t="s">
        <v>1390</v>
      </c>
      <c r="C226" s="322" t="s">
        <v>1059</v>
      </c>
      <c r="D226" s="100" t="s">
        <v>299</v>
      </c>
      <c r="E226" s="100" t="s">
        <v>1340</v>
      </c>
      <c r="F226" s="100" t="s">
        <v>15</v>
      </c>
      <c r="G226" s="329" t="s">
        <v>1392</v>
      </c>
      <c r="H226" s="322" t="s">
        <v>1395</v>
      </c>
      <c r="I226" s="322" t="s">
        <v>1400</v>
      </c>
    </row>
    <row r="227" spans="2:9" hidden="1">
      <c r="B227" s="322" t="s">
        <v>1390</v>
      </c>
      <c r="C227" s="322" t="s">
        <v>1059</v>
      </c>
      <c r="D227" s="100" t="s">
        <v>303</v>
      </c>
      <c r="E227" s="100" t="s">
        <v>1341</v>
      </c>
      <c r="F227" s="100">
        <v>0</v>
      </c>
      <c r="G227" s="329" t="s">
        <v>1392</v>
      </c>
      <c r="H227" s="322" t="s">
        <v>1395</v>
      </c>
      <c r="I227" s="322" t="s">
        <v>1400</v>
      </c>
    </row>
    <row r="228" spans="2:9" hidden="1">
      <c r="B228" s="322" t="s">
        <v>1390</v>
      </c>
      <c r="C228" s="322" t="s">
        <v>1059</v>
      </c>
      <c r="D228" s="100" t="s">
        <v>307</v>
      </c>
      <c r="E228" s="100" t="s">
        <v>1342</v>
      </c>
      <c r="F228" s="100" t="s">
        <v>17</v>
      </c>
      <c r="G228" s="329" t="s">
        <v>1392</v>
      </c>
      <c r="H228" s="322" t="s">
        <v>1395</v>
      </c>
      <c r="I228" s="322" t="s">
        <v>1400</v>
      </c>
    </row>
    <row r="229" spans="2:9" hidden="1">
      <c r="B229" s="322" t="s">
        <v>1390</v>
      </c>
      <c r="C229" s="322" t="s">
        <v>1059</v>
      </c>
      <c r="D229" s="100" t="s">
        <v>311</v>
      </c>
      <c r="E229" s="100" t="s">
        <v>1343</v>
      </c>
      <c r="F229" s="100" t="s">
        <v>18</v>
      </c>
      <c r="G229" s="329" t="s">
        <v>1392</v>
      </c>
      <c r="H229" s="322" t="s">
        <v>1395</v>
      </c>
      <c r="I229" s="322" t="s">
        <v>1400</v>
      </c>
    </row>
    <row r="230" spans="2:9" hidden="1">
      <c r="B230" s="322" t="s">
        <v>1390</v>
      </c>
      <c r="C230" s="322" t="s">
        <v>1059</v>
      </c>
      <c r="D230" s="100" t="s">
        <v>315</v>
      </c>
      <c r="E230" s="100" t="s">
        <v>1344</v>
      </c>
      <c r="F230" s="100" t="s">
        <v>19</v>
      </c>
      <c r="G230" s="329" t="s">
        <v>1392</v>
      </c>
      <c r="H230" s="322" t="s">
        <v>1395</v>
      </c>
      <c r="I230" s="322" t="s">
        <v>1400</v>
      </c>
    </row>
    <row r="231" spans="2:9" hidden="1">
      <c r="B231" s="322" t="s">
        <v>1390</v>
      </c>
      <c r="C231" s="322" t="s">
        <v>1059</v>
      </c>
      <c r="D231" s="100" t="s">
        <v>319</v>
      </c>
      <c r="E231" s="100" t="s">
        <v>1345</v>
      </c>
      <c r="F231" s="100" t="s">
        <v>20</v>
      </c>
      <c r="G231" s="329" t="s">
        <v>1392</v>
      </c>
      <c r="H231" s="322" t="s">
        <v>1395</v>
      </c>
      <c r="I231" s="322" t="s">
        <v>1400</v>
      </c>
    </row>
    <row r="232" spans="2:9" hidden="1">
      <c r="B232" s="322" t="s">
        <v>1390</v>
      </c>
      <c r="C232" s="322" t="s">
        <v>1059</v>
      </c>
      <c r="D232" s="100" t="s">
        <v>323</v>
      </c>
      <c r="E232" s="100" t="s">
        <v>1292</v>
      </c>
      <c r="F232" s="100" t="s">
        <v>21</v>
      </c>
      <c r="G232" s="329" t="s">
        <v>1392</v>
      </c>
      <c r="H232" s="322" t="s">
        <v>1395</v>
      </c>
      <c r="I232" s="322" t="s">
        <v>1400</v>
      </c>
    </row>
    <row r="233" spans="2:9" hidden="1">
      <c r="B233" s="322" t="s">
        <v>1390</v>
      </c>
      <c r="C233" s="322" t="s">
        <v>1059</v>
      </c>
      <c r="D233" s="100" t="s">
        <v>327</v>
      </c>
      <c r="E233" s="100" t="s">
        <v>1346</v>
      </c>
      <c r="F233" s="100" t="s">
        <v>23</v>
      </c>
      <c r="G233" s="329" t="s">
        <v>1392</v>
      </c>
      <c r="H233" s="322" t="s">
        <v>1395</v>
      </c>
      <c r="I233" s="322" t="s">
        <v>1400</v>
      </c>
    </row>
    <row r="234" spans="2:9" hidden="1">
      <c r="B234" s="322" t="s">
        <v>1390</v>
      </c>
      <c r="C234" s="322" t="s">
        <v>1059</v>
      </c>
      <c r="D234" s="100" t="s">
        <v>331</v>
      </c>
      <c r="E234" s="100" t="s">
        <v>1347</v>
      </c>
      <c r="F234" s="100" t="s">
        <v>24</v>
      </c>
      <c r="G234" s="329" t="s">
        <v>1392</v>
      </c>
      <c r="H234" s="322" t="s">
        <v>1395</v>
      </c>
      <c r="I234" s="322" t="s">
        <v>1400</v>
      </c>
    </row>
    <row r="235" spans="2:9" hidden="1">
      <c r="B235" s="322" t="s">
        <v>1390</v>
      </c>
      <c r="C235" s="322" t="s">
        <v>1059</v>
      </c>
      <c r="D235" s="100" t="s">
        <v>335</v>
      </c>
      <c r="E235" s="100" t="s">
        <v>1348</v>
      </c>
      <c r="F235" s="100" t="s">
        <v>25</v>
      </c>
      <c r="G235" s="329" t="s">
        <v>1392</v>
      </c>
      <c r="H235" s="322" t="s">
        <v>1395</v>
      </c>
      <c r="I235" s="322" t="s">
        <v>1400</v>
      </c>
    </row>
    <row r="236" spans="2:9" hidden="1">
      <c r="B236" s="322" t="s">
        <v>1390</v>
      </c>
      <c r="C236" s="322" t="s">
        <v>1059</v>
      </c>
      <c r="D236" s="100" t="s">
        <v>339</v>
      </c>
      <c r="E236" s="100" t="s">
        <v>1349</v>
      </c>
      <c r="F236" s="100" t="s">
        <v>26</v>
      </c>
      <c r="G236" s="329" t="s">
        <v>1392</v>
      </c>
      <c r="H236" s="322" t="s">
        <v>1395</v>
      </c>
      <c r="I236" s="322" t="s">
        <v>1400</v>
      </c>
    </row>
    <row r="237" spans="2:9" hidden="1">
      <c r="B237" s="322" t="s">
        <v>1390</v>
      </c>
      <c r="C237" s="322" t="s">
        <v>1059</v>
      </c>
      <c r="D237" s="100" t="s">
        <v>343</v>
      </c>
      <c r="E237" s="100" t="s">
        <v>1350</v>
      </c>
      <c r="F237" s="100" t="s">
        <v>27</v>
      </c>
      <c r="G237" s="329" t="s">
        <v>1392</v>
      </c>
      <c r="H237" s="322" t="s">
        <v>1395</v>
      </c>
      <c r="I237" s="322" t="s">
        <v>1400</v>
      </c>
    </row>
    <row r="238" spans="2:9" hidden="1">
      <c r="B238" s="322" t="s">
        <v>1390</v>
      </c>
      <c r="C238" s="322" t="s">
        <v>1059</v>
      </c>
      <c r="D238" s="100" t="s">
        <v>347</v>
      </c>
      <c r="E238" s="100" t="s">
        <v>1351</v>
      </c>
      <c r="F238" s="100" t="s">
        <v>28</v>
      </c>
      <c r="G238" s="329" t="s">
        <v>1392</v>
      </c>
      <c r="H238" s="322" t="s">
        <v>1395</v>
      </c>
      <c r="I238" s="322" t="s">
        <v>1400</v>
      </c>
    </row>
    <row r="239" spans="2:9" hidden="1">
      <c r="B239" s="322" t="s">
        <v>1390</v>
      </c>
      <c r="C239" s="322" t="s">
        <v>1059</v>
      </c>
      <c r="D239" s="100" t="s">
        <v>351</v>
      </c>
      <c r="E239" s="100" t="s">
        <v>1352</v>
      </c>
      <c r="F239" s="100" t="s">
        <v>29</v>
      </c>
      <c r="G239" s="329" t="s">
        <v>1392</v>
      </c>
      <c r="H239" s="322" t="s">
        <v>1395</v>
      </c>
      <c r="I239" s="322" t="s">
        <v>1400</v>
      </c>
    </row>
    <row r="240" spans="2:9" hidden="1">
      <c r="B240" s="322" t="s">
        <v>1390</v>
      </c>
      <c r="C240" s="322" t="s">
        <v>1059</v>
      </c>
      <c r="D240" s="100" t="s">
        <v>355</v>
      </c>
      <c r="E240" s="100" t="s">
        <v>1353</v>
      </c>
      <c r="F240" s="100" t="s">
        <v>21</v>
      </c>
      <c r="G240" s="329" t="s">
        <v>1392</v>
      </c>
      <c r="H240" s="322" t="s">
        <v>1395</v>
      </c>
      <c r="I240" s="322" t="s">
        <v>1400</v>
      </c>
    </row>
    <row r="241" spans="2:9" hidden="1">
      <c r="B241" s="322" t="s">
        <v>1390</v>
      </c>
      <c r="C241" s="322" t="s">
        <v>1059</v>
      </c>
      <c r="D241" s="100" t="s">
        <v>359</v>
      </c>
      <c r="E241" s="100" t="s">
        <v>1354</v>
      </c>
      <c r="F241" s="100" t="s">
        <v>23</v>
      </c>
      <c r="G241" s="329" t="s">
        <v>1392</v>
      </c>
      <c r="H241" s="322" t="s">
        <v>1395</v>
      </c>
      <c r="I241" s="322" t="s">
        <v>1400</v>
      </c>
    </row>
    <row r="242" spans="2:9" hidden="1">
      <c r="B242" s="322" t="s">
        <v>1390</v>
      </c>
      <c r="C242" s="322" t="s">
        <v>1059</v>
      </c>
      <c r="D242" s="100" t="s">
        <v>363</v>
      </c>
      <c r="E242" s="100" t="s">
        <v>1355</v>
      </c>
      <c r="F242" s="100" t="s">
        <v>24</v>
      </c>
      <c r="G242" s="329" t="s">
        <v>1392</v>
      </c>
      <c r="H242" s="322" t="s">
        <v>1395</v>
      </c>
      <c r="I242" s="322" t="s">
        <v>1400</v>
      </c>
    </row>
    <row r="243" spans="2:9" hidden="1">
      <c r="B243" s="322" t="s">
        <v>1390</v>
      </c>
      <c r="C243" s="322" t="s">
        <v>1059</v>
      </c>
      <c r="D243" s="100" t="s">
        <v>367</v>
      </c>
      <c r="E243" s="100" t="s">
        <v>1356</v>
      </c>
      <c r="F243" s="100" t="s">
        <v>25</v>
      </c>
      <c r="G243" s="329" t="s">
        <v>1392</v>
      </c>
      <c r="H243" s="322" t="s">
        <v>1395</v>
      </c>
      <c r="I243" s="322" t="s">
        <v>1400</v>
      </c>
    </row>
    <row r="244" spans="2:9" hidden="1">
      <c r="B244" s="322" t="s">
        <v>1390</v>
      </c>
      <c r="C244" s="322" t="s">
        <v>1059</v>
      </c>
      <c r="D244" s="100" t="s">
        <v>371</v>
      </c>
      <c r="E244" s="100" t="s">
        <v>1357</v>
      </c>
      <c r="F244" s="100" t="s">
        <v>26</v>
      </c>
      <c r="G244" s="329" t="s">
        <v>1392</v>
      </c>
      <c r="H244" s="322" t="s">
        <v>1395</v>
      </c>
      <c r="I244" s="322" t="s">
        <v>1400</v>
      </c>
    </row>
    <row r="245" spans="2:9" hidden="1">
      <c r="B245" s="322" t="s">
        <v>1390</v>
      </c>
      <c r="C245" s="322" t="s">
        <v>1059</v>
      </c>
      <c r="D245" s="100" t="s">
        <v>375</v>
      </c>
      <c r="E245" s="100" t="s">
        <v>1358</v>
      </c>
      <c r="F245" s="100" t="s">
        <v>27</v>
      </c>
      <c r="G245" s="329" t="s">
        <v>1392</v>
      </c>
      <c r="H245" s="322" t="s">
        <v>1395</v>
      </c>
      <c r="I245" s="322" t="s">
        <v>1400</v>
      </c>
    </row>
    <row r="246" spans="2:9" hidden="1">
      <c r="B246" s="322" t="s">
        <v>1390</v>
      </c>
      <c r="C246" s="322" t="s">
        <v>1059</v>
      </c>
      <c r="D246" s="100" t="s">
        <v>379</v>
      </c>
      <c r="E246" s="100" t="s">
        <v>1359</v>
      </c>
      <c r="F246" s="100" t="s">
        <v>28</v>
      </c>
      <c r="G246" s="329" t="s">
        <v>1392</v>
      </c>
      <c r="H246" s="322" t="s">
        <v>1395</v>
      </c>
      <c r="I246" s="322" t="s">
        <v>1400</v>
      </c>
    </row>
    <row r="247" spans="2:9" hidden="1">
      <c r="B247" s="322" t="s">
        <v>1390</v>
      </c>
      <c r="C247" s="322" t="s">
        <v>1059</v>
      </c>
      <c r="D247" s="100" t="s">
        <v>383</v>
      </c>
      <c r="E247" s="100" t="s">
        <v>1360</v>
      </c>
      <c r="F247" s="100" t="s">
        <v>29</v>
      </c>
      <c r="G247" s="329" t="s">
        <v>1392</v>
      </c>
      <c r="H247" s="322" t="s">
        <v>1395</v>
      </c>
      <c r="I247" s="322" t="s">
        <v>1400</v>
      </c>
    </row>
    <row r="248" spans="2:9" hidden="1">
      <c r="B248" s="322" t="s">
        <v>1390</v>
      </c>
      <c r="C248" s="322" t="s">
        <v>1059</v>
      </c>
      <c r="D248" s="100" t="s">
        <v>387</v>
      </c>
      <c r="E248" s="100" t="s">
        <v>1294</v>
      </c>
      <c r="F248" s="100" t="s">
        <v>21</v>
      </c>
      <c r="G248" s="329" t="s">
        <v>1392</v>
      </c>
      <c r="H248" s="322" t="s">
        <v>1395</v>
      </c>
      <c r="I248" s="322" t="s">
        <v>1400</v>
      </c>
    </row>
    <row r="249" spans="2:9" hidden="1">
      <c r="B249" s="322" t="s">
        <v>1390</v>
      </c>
      <c r="C249" s="322" t="s">
        <v>1059</v>
      </c>
      <c r="D249" s="100" t="s">
        <v>391</v>
      </c>
      <c r="E249" s="100" t="s">
        <v>1361</v>
      </c>
      <c r="F249" s="100" t="s">
        <v>23</v>
      </c>
      <c r="G249" s="329" t="s">
        <v>1392</v>
      </c>
      <c r="H249" s="322" t="s">
        <v>1395</v>
      </c>
      <c r="I249" s="322" t="s">
        <v>1400</v>
      </c>
    </row>
    <row r="250" spans="2:9" hidden="1">
      <c r="B250" s="322" t="s">
        <v>1390</v>
      </c>
      <c r="C250" s="322" t="s">
        <v>1059</v>
      </c>
      <c r="D250" s="100" t="s">
        <v>395</v>
      </c>
      <c r="E250" s="100" t="s">
        <v>1362</v>
      </c>
      <c r="F250" s="100" t="s">
        <v>24</v>
      </c>
      <c r="G250" s="329" t="s">
        <v>1392</v>
      </c>
      <c r="H250" s="322" t="s">
        <v>1395</v>
      </c>
      <c r="I250" s="322" t="s">
        <v>1400</v>
      </c>
    </row>
    <row r="251" spans="2:9" hidden="1">
      <c r="B251" s="322" t="s">
        <v>1390</v>
      </c>
      <c r="C251" s="322" t="s">
        <v>1059</v>
      </c>
      <c r="D251" s="100" t="s">
        <v>399</v>
      </c>
      <c r="E251" s="100" t="s">
        <v>1363</v>
      </c>
      <c r="F251" s="100" t="s">
        <v>25</v>
      </c>
      <c r="G251" s="329" t="s">
        <v>1392</v>
      </c>
      <c r="H251" s="322" t="s">
        <v>1395</v>
      </c>
      <c r="I251" s="322" t="s">
        <v>1400</v>
      </c>
    </row>
    <row r="252" spans="2:9" hidden="1">
      <c r="B252" s="322" t="s">
        <v>1390</v>
      </c>
      <c r="C252" s="322" t="s">
        <v>1059</v>
      </c>
      <c r="D252" s="100" t="s">
        <v>403</v>
      </c>
      <c r="E252" s="100" t="s">
        <v>1364</v>
      </c>
      <c r="F252" s="100" t="s">
        <v>26</v>
      </c>
      <c r="G252" s="329" t="s">
        <v>1392</v>
      </c>
      <c r="H252" s="322" t="s">
        <v>1395</v>
      </c>
      <c r="I252" s="322" t="s">
        <v>1400</v>
      </c>
    </row>
    <row r="253" spans="2:9" hidden="1">
      <c r="B253" s="322" t="s">
        <v>1390</v>
      </c>
      <c r="C253" s="322" t="s">
        <v>1059</v>
      </c>
      <c r="D253" s="100" t="s">
        <v>407</v>
      </c>
      <c r="E253" s="100" t="s">
        <v>1365</v>
      </c>
      <c r="F253" s="100" t="s">
        <v>27</v>
      </c>
      <c r="G253" s="329" t="s">
        <v>1392</v>
      </c>
      <c r="H253" s="322" t="s">
        <v>1395</v>
      </c>
      <c r="I253" s="322" t="s">
        <v>1400</v>
      </c>
    </row>
    <row r="254" spans="2:9" hidden="1">
      <c r="B254" s="322" t="s">
        <v>1390</v>
      </c>
      <c r="C254" s="322" t="s">
        <v>1059</v>
      </c>
      <c r="D254" s="100" t="s">
        <v>411</v>
      </c>
      <c r="E254" s="100" t="s">
        <v>1366</v>
      </c>
      <c r="F254" s="100" t="s">
        <v>28</v>
      </c>
      <c r="G254" s="329" t="s">
        <v>1392</v>
      </c>
      <c r="H254" s="322" t="s">
        <v>1395</v>
      </c>
      <c r="I254" s="322" t="s">
        <v>1400</v>
      </c>
    </row>
    <row r="255" spans="2:9" hidden="1">
      <c r="B255" s="322" t="s">
        <v>1390</v>
      </c>
      <c r="C255" s="322" t="s">
        <v>1059</v>
      </c>
      <c r="D255" s="100" t="s">
        <v>415</v>
      </c>
      <c r="E255" s="100" t="s">
        <v>1367</v>
      </c>
      <c r="F255" s="100" t="s">
        <v>29</v>
      </c>
      <c r="G255" s="329" t="s">
        <v>1392</v>
      </c>
      <c r="H255" s="322" t="s">
        <v>1395</v>
      </c>
      <c r="I255" s="322" t="s">
        <v>1400</v>
      </c>
    </row>
    <row r="256" spans="2:9" hidden="1">
      <c r="B256" s="322" t="s">
        <v>1390</v>
      </c>
      <c r="C256" s="322" t="s">
        <v>1059</v>
      </c>
      <c r="D256" s="100" t="s">
        <v>419</v>
      </c>
      <c r="E256" s="100" t="s">
        <v>1368</v>
      </c>
      <c r="F256" s="100" t="s">
        <v>30</v>
      </c>
      <c r="G256" s="329" t="s">
        <v>1392</v>
      </c>
      <c r="H256" s="322" t="s">
        <v>1395</v>
      </c>
      <c r="I256" s="322" t="s">
        <v>1400</v>
      </c>
    </row>
    <row r="257" spans="2:9" hidden="1">
      <c r="B257" s="322" t="s">
        <v>1390</v>
      </c>
      <c r="C257" s="322" t="s">
        <v>1059</v>
      </c>
      <c r="D257" s="100" t="s">
        <v>423</v>
      </c>
      <c r="E257" s="100" t="s">
        <v>1369</v>
      </c>
      <c r="F257" s="100" t="s">
        <v>31</v>
      </c>
      <c r="G257" s="329" t="s">
        <v>1392</v>
      </c>
      <c r="H257" s="322" t="s">
        <v>1395</v>
      </c>
      <c r="I257" s="322" t="s">
        <v>1400</v>
      </c>
    </row>
    <row r="258" spans="2:9" hidden="1">
      <c r="B258" s="322" t="s">
        <v>1390</v>
      </c>
      <c r="C258" s="322" t="s">
        <v>1059</v>
      </c>
      <c r="D258" s="100" t="s">
        <v>427</v>
      </c>
      <c r="E258" s="100" t="s">
        <v>1370</v>
      </c>
      <c r="F258" s="100" t="s">
        <v>33</v>
      </c>
      <c r="G258" s="329" t="s">
        <v>1392</v>
      </c>
      <c r="H258" s="322" t="s">
        <v>1395</v>
      </c>
      <c r="I258" s="322" t="s">
        <v>1400</v>
      </c>
    </row>
    <row r="259" spans="2:9" hidden="1">
      <c r="B259" s="322" t="s">
        <v>1390</v>
      </c>
      <c r="C259" s="322" t="s">
        <v>1059</v>
      </c>
      <c r="D259" s="100" t="s">
        <v>431</v>
      </c>
      <c r="E259" s="100" t="s">
        <v>1371</v>
      </c>
      <c r="F259" s="100" t="s">
        <v>34</v>
      </c>
      <c r="G259" s="329" t="s">
        <v>1392</v>
      </c>
      <c r="H259" s="322" t="s">
        <v>1395</v>
      </c>
      <c r="I259" s="322" t="s">
        <v>1400</v>
      </c>
    </row>
    <row r="260" spans="2:9" hidden="1">
      <c r="B260" s="322" t="s">
        <v>1390</v>
      </c>
      <c r="C260" s="322" t="s">
        <v>1059</v>
      </c>
      <c r="D260" s="100" t="s">
        <v>435</v>
      </c>
      <c r="E260" s="100" t="s">
        <v>1372</v>
      </c>
      <c r="F260" s="100" t="s">
        <v>35</v>
      </c>
      <c r="G260" s="329" t="s">
        <v>1392</v>
      </c>
      <c r="H260" s="322" t="s">
        <v>1395</v>
      </c>
      <c r="I260" s="322" t="s">
        <v>1400</v>
      </c>
    </row>
    <row r="261" spans="2:9" hidden="1">
      <c r="B261" s="322" t="s">
        <v>1390</v>
      </c>
      <c r="C261" s="322" t="s">
        <v>1059</v>
      </c>
      <c r="D261" s="100" t="s">
        <v>439</v>
      </c>
      <c r="E261" s="100" t="s">
        <v>1373</v>
      </c>
      <c r="F261" s="100" t="s">
        <v>36</v>
      </c>
      <c r="G261" s="329" t="s">
        <v>1392</v>
      </c>
      <c r="H261" s="322" t="s">
        <v>1395</v>
      </c>
      <c r="I261" s="322" t="s">
        <v>1400</v>
      </c>
    </row>
    <row r="262" spans="2:9" hidden="1">
      <c r="B262" s="322" t="s">
        <v>1390</v>
      </c>
      <c r="C262" s="322" t="s">
        <v>1059</v>
      </c>
      <c r="D262" s="100" t="s">
        <v>447</v>
      </c>
      <c r="E262" s="100" t="s">
        <v>1375</v>
      </c>
      <c r="F262" s="100" t="s">
        <v>1399</v>
      </c>
      <c r="G262" s="329" t="s">
        <v>1392</v>
      </c>
      <c r="H262" s="322" t="s">
        <v>1395</v>
      </c>
      <c r="I262" s="322" t="s">
        <v>1399</v>
      </c>
    </row>
    <row r="263" spans="2:9" hidden="1">
      <c r="B263" s="322" t="s">
        <v>1390</v>
      </c>
      <c r="C263" s="322" t="s">
        <v>1059</v>
      </c>
      <c r="D263" s="100" t="s">
        <v>451</v>
      </c>
      <c r="E263" s="100" t="s">
        <v>1376</v>
      </c>
      <c r="F263" s="100" t="s">
        <v>30</v>
      </c>
      <c r="G263" s="329" t="s">
        <v>1392</v>
      </c>
      <c r="H263" s="322" t="s">
        <v>1395</v>
      </c>
      <c r="I263" s="322" t="s">
        <v>1400</v>
      </c>
    </row>
    <row r="264" spans="2:9" hidden="1">
      <c r="B264" s="322" t="s">
        <v>1390</v>
      </c>
      <c r="C264" s="322" t="s">
        <v>1059</v>
      </c>
      <c r="D264" s="100" t="s">
        <v>455</v>
      </c>
      <c r="E264" s="100" t="s">
        <v>1298</v>
      </c>
      <c r="F264" s="100" t="s">
        <v>31</v>
      </c>
      <c r="G264" s="329" t="s">
        <v>1392</v>
      </c>
      <c r="H264" s="322" t="s">
        <v>1395</v>
      </c>
      <c r="I264" s="322" t="s">
        <v>1400</v>
      </c>
    </row>
    <row r="265" spans="2:9" hidden="1">
      <c r="B265" s="322" t="s">
        <v>1390</v>
      </c>
      <c r="C265" s="322" t="s">
        <v>1059</v>
      </c>
      <c r="D265" s="100" t="s">
        <v>459</v>
      </c>
      <c r="E265" s="100" t="s">
        <v>1377</v>
      </c>
      <c r="F265" s="100" t="s">
        <v>33</v>
      </c>
      <c r="G265" s="329" t="s">
        <v>1392</v>
      </c>
      <c r="H265" s="322" t="s">
        <v>1395</v>
      </c>
      <c r="I265" s="322" t="s">
        <v>1400</v>
      </c>
    </row>
    <row r="266" spans="2:9" hidden="1">
      <c r="B266" s="322" t="s">
        <v>1390</v>
      </c>
      <c r="C266" s="322" t="s">
        <v>1059</v>
      </c>
      <c r="D266" s="100" t="s">
        <v>463</v>
      </c>
      <c r="E266" s="100" t="s">
        <v>1378</v>
      </c>
      <c r="F266" s="100" t="s">
        <v>34</v>
      </c>
      <c r="G266" s="329" t="s">
        <v>1392</v>
      </c>
      <c r="H266" s="322" t="s">
        <v>1395</v>
      </c>
      <c r="I266" s="322" t="s">
        <v>1400</v>
      </c>
    </row>
    <row r="267" spans="2:9" hidden="1">
      <c r="B267" s="322" t="s">
        <v>1390</v>
      </c>
      <c r="C267" s="322" t="s">
        <v>1059</v>
      </c>
      <c r="D267" s="100" t="s">
        <v>467</v>
      </c>
      <c r="E267" s="100" t="s">
        <v>1379</v>
      </c>
      <c r="F267" s="100" t="s">
        <v>35</v>
      </c>
      <c r="G267" s="329" t="s">
        <v>1392</v>
      </c>
      <c r="H267" s="322" t="s">
        <v>1395</v>
      </c>
      <c r="I267" s="322" t="s">
        <v>1400</v>
      </c>
    </row>
    <row r="268" spans="2:9" hidden="1">
      <c r="B268" s="322" t="s">
        <v>1390</v>
      </c>
      <c r="C268" s="322" t="s">
        <v>1059</v>
      </c>
      <c r="D268" s="100" t="s">
        <v>471</v>
      </c>
      <c r="E268" s="100" t="s">
        <v>1380</v>
      </c>
      <c r="F268" s="100" t="s">
        <v>36</v>
      </c>
      <c r="G268" s="329" t="s">
        <v>1392</v>
      </c>
      <c r="H268" s="322" t="s">
        <v>1395</v>
      </c>
      <c r="I268" s="322" t="s">
        <v>1400</v>
      </c>
    </row>
    <row r="269" spans="2:9" hidden="1">
      <c r="B269" s="322" t="s">
        <v>1390</v>
      </c>
      <c r="C269" s="322" t="s">
        <v>1059</v>
      </c>
      <c r="D269" s="100" t="s">
        <v>483</v>
      </c>
      <c r="E269" s="100" t="s">
        <v>1383</v>
      </c>
      <c r="F269" s="100" t="s">
        <v>30</v>
      </c>
      <c r="G269" s="329" t="s">
        <v>1392</v>
      </c>
      <c r="H269" s="322" t="s">
        <v>1395</v>
      </c>
      <c r="I269" s="322" t="s">
        <v>1400</v>
      </c>
    </row>
    <row r="270" spans="2:9" hidden="1">
      <c r="B270" s="322" t="s">
        <v>1390</v>
      </c>
      <c r="C270" s="322" t="s">
        <v>1059</v>
      </c>
      <c r="D270" s="100" t="s">
        <v>487</v>
      </c>
      <c r="E270" s="100" t="s">
        <v>1299</v>
      </c>
      <c r="F270" s="100" t="s">
        <v>31</v>
      </c>
      <c r="G270" s="329" t="s">
        <v>1392</v>
      </c>
      <c r="H270" s="322" t="s">
        <v>1395</v>
      </c>
      <c r="I270" s="322" t="s">
        <v>1400</v>
      </c>
    </row>
    <row r="271" spans="2:9" hidden="1">
      <c r="B271" s="322" t="s">
        <v>1390</v>
      </c>
      <c r="C271" s="322" t="s">
        <v>1059</v>
      </c>
      <c r="D271" s="100" t="s">
        <v>491</v>
      </c>
      <c r="E271" s="100" t="s">
        <v>1384</v>
      </c>
      <c r="F271" s="100" t="s">
        <v>33</v>
      </c>
      <c r="G271" s="329" t="s">
        <v>1392</v>
      </c>
      <c r="H271" s="322" t="s">
        <v>1395</v>
      </c>
      <c r="I271" s="322" t="s">
        <v>1400</v>
      </c>
    </row>
    <row r="272" spans="2:9" hidden="1">
      <c r="B272" s="322" t="s">
        <v>1390</v>
      </c>
      <c r="C272" s="322" t="s">
        <v>1059</v>
      </c>
      <c r="D272" s="100" t="s">
        <v>495</v>
      </c>
      <c r="E272" s="100" t="s">
        <v>1385</v>
      </c>
      <c r="F272" s="100" t="s">
        <v>34</v>
      </c>
      <c r="G272" s="329" t="s">
        <v>1392</v>
      </c>
      <c r="H272" s="322" t="s">
        <v>1395</v>
      </c>
      <c r="I272" s="322" t="s">
        <v>1400</v>
      </c>
    </row>
    <row r="273" spans="2:9" hidden="1">
      <c r="B273" s="322" t="s">
        <v>1390</v>
      </c>
      <c r="C273" s="322" t="s">
        <v>1059</v>
      </c>
      <c r="D273" s="100" t="s">
        <v>499</v>
      </c>
      <c r="E273" s="100" t="s">
        <v>1386</v>
      </c>
      <c r="F273" s="100" t="s">
        <v>35</v>
      </c>
      <c r="G273" s="329" t="s">
        <v>1392</v>
      </c>
      <c r="H273" s="322" t="s">
        <v>1395</v>
      </c>
      <c r="I273" s="322" t="s">
        <v>1400</v>
      </c>
    </row>
    <row r="274" spans="2:9" hidden="1">
      <c r="B274" s="322" t="s">
        <v>1390</v>
      </c>
      <c r="C274" s="322" t="s">
        <v>1059</v>
      </c>
      <c r="D274" s="100" t="s">
        <v>503</v>
      </c>
      <c r="E274" s="100" t="s">
        <v>1387</v>
      </c>
      <c r="F274" s="100" t="s">
        <v>36</v>
      </c>
      <c r="G274" s="329" t="s">
        <v>1392</v>
      </c>
      <c r="H274" s="322" t="s">
        <v>1395</v>
      </c>
      <c r="I274" s="322" t="s">
        <v>1400</v>
      </c>
    </row>
    <row r="275" spans="2:9">
      <c r="B275" s="322" t="s">
        <v>1390</v>
      </c>
      <c r="C275" s="322" t="s">
        <v>1078</v>
      </c>
      <c r="D275" s="100" t="s">
        <v>131</v>
      </c>
      <c r="E275" s="100" t="s">
        <v>1302</v>
      </c>
      <c r="F275" s="100" t="s">
        <v>1032</v>
      </c>
      <c r="G275" s="329" t="s">
        <v>1401</v>
      </c>
      <c r="H275" s="322" t="s">
        <v>1402</v>
      </c>
      <c r="I275" s="322" t="s">
        <v>921</v>
      </c>
    </row>
    <row r="276" spans="2:9">
      <c r="B276" s="322" t="s">
        <v>1390</v>
      </c>
      <c r="C276" s="322" t="s">
        <v>1078</v>
      </c>
      <c r="D276" s="100" t="s">
        <v>135</v>
      </c>
      <c r="E276" s="100" t="s">
        <v>1303</v>
      </c>
      <c r="F276" s="100" t="s">
        <v>1033</v>
      </c>
      <c r="G276" s="329" t="s">
        <v>1401</v>
      </c>
      <c r="H276" s="322" t="s">
        <v>1402</v>
      </c>
      <c r="I276" s="322" t="s">
        <v>921</v>
      </c>
    </row>
    <row r="277" spans="2:9">
      <c r="B277" s="322" t="s">
        <v>1390</v>
      </c>
      <c r="C277" s="322" t="s">
        <v>1078</v>
      </c>
      <c r="D277" s="100" t="s">
        <v>139</v>
      </c>
      <c r="E277" s="100" t="s">
        <v>1304</v>
      </c>
      <c r="F277" s="100" t="s">
        <v>1034</v>
      </c>
      <c r="G277" s="329" t="s">
        <v>1401</v>
      </c>
      <c r="H277" s="322" t="s">
        <v>1402</v>
      </c>
      <c r="I277" s="322" t="s">
        <v>921</v>
      </c>
    </row>
    <row r="278" spans="2:9">
      <c r="B278" s="322" t="s">
        <v>1390</v>
      </c>
      <c r="C278" s="322" t="s">
        <v>1078</v>
      </c>
      <c r="D278" s="100" t="s">
        <v>143</v>
      </c>
      <c r="E278" s="100" t="s">
        <v>1305</v>
      </c>
      <c r="F278" s="100" t="s">
        <v>1035</v>
      </c>
      <c r="G278" s="329" t="s">
        <v>1401</v>
      </c>
      <c r="H278" s="322" t="s">
        <v>1402</v>
      </c>
      <c r="I278" s="322" t="s">
        <v>921</v>
      </c>
    </row>
    <row r="279" spans="2:9">
      <c r="B279" s="322" t="s">
        <v>1390</v>
      </c>
      <c r="C279" s="322" t="s">
        <v>1078</v>
      </c>
      <c r="D279" s="100" t="s">
        <v>147</v>
      </c>
      <c r="E279" s="100" t="s">
        <v>1306</v>
      </c>
      <c r="F279" s="100" t="s">
        <v>1036</v>
      </c>
      <c r="G279" s="329" t="s">
        <v>1401</v>
      </c>
      <c r="H279" s="322" t="s">
        <v>1402</v>
      </c>
      <c r="I279" s="322" t="s">
        <v>921</v>
      </c>
    </row>
    <row r="280" spans="2:9">
      <c r="B280" s="322" t="s">
        <v>1390</v>
      </c>
      <c r="C280" s="322" t="s">
        <v>1078</v>
      </c>
      <c r="D280" s="100" t="s">
        <v>151</v>
      </c>
      <c r="E280" s="100" t="s">
        <v>1307</v>
      </c>
      <c r="F280" s="100" t="s">
        <v>1037</v>
      </c>
      <c r="G280" s="329" t="s">
        <v>1401</v>
      </c>
      <c r="H280" s="322" t="s">
        <v>1402</v>
      </c>
      <c r="I280" s="322" t="s">
        <v>921</v>
      </c>
    </row>
    <row r="281" spans="2:9">
      <c r="B281" s="322" t="s">
        <v>1390</v>
      </c>
      <c r="C281" s="322" t="s">
        <v>1078</v>
      </c>
      <c r="D281" s="100" t="s">
        <v>155</v>
      </c>
      <c r="E281" s="100" t="s">
        <v>1308</v>
      </c>
      <c r="F281" s="100" t="s">
        <v>1038</v>
      </c>
      <c r="G281" s="329" t="s">
        <v>1401</v>
      </c>
      <c r="H281" s="322" t="s">
        <v>1402</v>
      </c>
      <c r="I281" s="322" t="s">
        <v>921</v>
      </c>
    </row>
    <row r="282" spans="2:9">
      <c r="B282" s="322" t="s">
        <v>1390</v>
      </c>
      <c r="C282" s="322" t="s">
        <v>1078</v>
      </c>
      <c r="D282" s="100" t="s">
        <v>159</v>
      </c>
      <c r="E282" s="100" t="s">
        <v>1309</v>
      </c>
      <c r="F282" s="100" t="s">
        <v>1039</v>
      </c>
      <c r="G282" s="329" t="s">
        <v>1401</v>
      </c>
      <c r="H282" s="322" t="s">
        <v>1402</v>
      </c>
      <c r="I282" s="322" t="s">
        <v>921</v>
      </c>
    </row>
    <row r="283" spans="2:9">
      <c r="B283" s="322" t="s">
        <v>1390</v>
      </c>
      <c r="C283" s="322" t="s">
        <v>1078</v>
      </c>
      <c r="D283" s="100" t="s">
        <v>163</v>
      </c>
      <c r="E283" s="100" t="s">
        <v>1293</v>
      </c>
      <c r="F283" s="100" t="s">
        <v>1032</v>
      </c>
      <c r="G283" s="329" t="s">
        <v>1401</v>
      </c>
      <c r="H283" s="322" t="s">
        <v>1402</v>
      </c>
      <c r="I283" s="322" t="s">
        <v>921</v>
      </c>
    </row>
    <row r="284" spans="2:9">
      <c r="B284" s="322" t="s">
        <v>1390</v>
      </c>
      <c r="C284" s="322" t="s">
        <v>1078</v>
      </c>
      <c r="D284" s="100" t="s">
        <v>167</v>
      </c>
      <c r="E284" s="100" t="s">
        <v>1310</v>
      </c>
      <c r="F284" s="100" t="s">
        <v>1033</v>
      </c>
      <c r="G284" s="329" t="s">
        <v>1401</v>
      </c>
      <c r="H284" s="322" t="s">
        <v>1402</v>
      </c>
      <c r="I284" s="322" t="s">
        <v>921</v>
      </c>
    </row>
    <row r="285" spans="2:9">
      <c r="B285" s="322" t="s">
        <v>1390</v>
      </c>
      <c r="C285" s="322" t="s">
        <v>1078</v>
      </c>
      <c r="D285" s="100" t="s">
        <v>171</v>
      </c>
      <c r="E285" s="100" t="s">
        <v>1311</v>
      </c>
      <c r="F285" s="100" t="s">
        <v>1034</v>
      </c>
      <c r="G285" s="329" t="s">
        <v>1401</v>
      </c>
      <c r="H285" s="322" t="s">
        <v>1402</v>
      </c>
      <c r="I285" s="322" t="s">
        <v>921</v>
      </c>
    </row>
    <row r="286" spans="2:9">
      <c r="B286" s="322" t="s">
        <v>1390</v>
      </c>
      <c r="C286" s="322" t="s">
        <v>1078</v>
      </c>
      <c r="D286" s="100" t="s">
        <v>175</v>
      </c>
      <c r="E286" s="100" t="s">
        <v>1312</v>
      </c>
      <c r="F286" s="100" t="s">
        <v>1035</v>
      </c>
      <c r="G286" s="329" t="s">
        <v>1401</v>
      </c>
      <c r="H286" s="322" t="s">
        <v>1402</v>
      </c>
      <c r="I286" s="322" t="s">
        <v>921</v>
      </c>
    </row>
    <row r="287" spans="2:9">
      <c r="B287" s="322" t="s">
        <v>1390</v>
      </c>
      <c r="C287" s="322" t="s">
        <v>1078</v>
      </c>
      <c r="D287" s="100" t="s">
        <v>179</v>
      </c>
      <c r="E287" s="100" t="s">
        <v>1313</v>
      </c>
      <c r="F287" s="100" t="s">
        <v>1036</v>
      </c>
      <c r="G287" s="329" t="s">
        <v>1401</v>
      </c>
      <c r="H287" s="322" t="s">
        <v>1402</v>
      </c>
      <c r="I287" s="322" t="s">
        <v>921</v>
      </c>
    </row>
    <row r="288" spans="2:9">
      <c r="B288" s="322" t="s">
        <v>1390</v>
      </c>
      <c r="C288" s="322" t="s">
        <v>1078</v>
      </c>
      <c r="D288" s="100" t="s">
        <v>183</v>
      </c>
      <c r="E288" s="100" t="s">
        <v>1314</v>
      </c>
      <c r="F288" s="100" t="s">
        <v>1037</v>
      </c>
      <c r="G288" s="329" t="s">
        <v>1401</v>
      </c>
      <c r="H288" s="322" t="s">
        <v>1402</v>
      </c>
      <c r="I288" s="322" t="s">
        <v>921</v>
      </c>
    </row>
    <row r="289" spans="2:9">
      <c r="B289" s="322" t="s">
        <v>1390</v>
      </c>
      <c r="C289" s="322" t="s">
        <v>1078</v>
      </c>
      <c r="D289" s="100" t="s">
        <v>187</v>
      </c>
      <c r="E289" s="100" t="s">
        <v>1315</v>
      </c>
      <c r="F289" s="100" t="s">
        <v>1038</v>
      </c>
      <c r="G289" s="329" t="s">
        <v>1401</v>
      </c>
      <c r="H289" s="322" t="s">
        <v>1402</v>
      </c>
      <c r="I289" s="322" t="s">
        <v>921</v>
      </c>
    </row>
    <row r="290" spans="2:9">
      <c r="B290" s="322" t="s">
        <v>1390</v>
      </c>
      <c r="C290" s="322" t="s">
        <v>1078</v>
      </c>
      <c r="D290" s="100" t="s">
        <v>191</v>
      </c>
      <c r="E290" s="100" t="s">
        <v>1316</v>
      </c>
      <c r="F290" s="100" t="s">
        <v>1039</v>
      </c>
      <c r="G290" s="329" t="s">
        <v>1401</v>
      </c>
      <c r="H290" s="322" t="s">
        <v>1402</v>
      </c>
      <c r="I290" s="322" t="s">
        <v>921</v>
      </c>
    </row>
    <row r="291" spans="2:9">
      <c r="B291" s="322" t="s">
        <v>1390</v>
      </c>
      <c r="C291" s="322" t="s">
        <v>1078</v>
      </c>
      <c r="D291" s="100" t="s">
        <v>195</v>
      </c>
      <c r="E291" s="100" t="s">
        <v>1317</v>
      </c>
      <c r="F291" s="100" t="s">
        <v>1032</v>
      </c>
      <c r="G291" s="329" t="s">
        <v>1401</v>
      </c>
      <c r="H291" s="322" t="s">
        <v>1402</v>
      </c>
      <c r="I291" s="322" t="s">
        <v>921</v>
      </c>
    </row>
    <row r="292" spans="2:9">
      <c r="B292" s="322" t="s">
        <v>1390</v>
      </c>
      <c r="C292" s="322" t="s">
        <v>1078</v>
      </c>
      <c r="D292" s="100" t="s">
        <v>199</v>
      </c>
      <c r="E292" s="100" t="s">
        <v>1318</v>
      </c>
      <c r="F292" s="100" t="s">
        <v>1033</v>
      </c>
      <c r="G292" s="329" t="s">
        <v>1401</v>
      </c>
      <c r="H292" s="322" t="s">
        <v>1402</v>
      </c>
      <c r="I292" s="322" t="s">
        <v>921</v>
      </c>
    </row>
    <row r="293" spans="2:9">
      <c r="B293" s="322" t="s">
        <v>1390</v>
      </c>
      <c r="C293" s="322" t="s">
        <v>1078</v>
      </c>
      <c r="D293" s="100" t="s">
        <v>203</v>
      </c>
      <c r="E293" s="100" t="s">
        <v>1319</v>
      </c>
      <c r="F293" s="100" t="s">
        <v>1034</v>
      </c>
      <c r="G293" s="329" t="s">
        <v>1401</v>
      </c>
      <c r="H293" s="322" t="s">
        <v>1402</v>
      </c>
      <c r="I293" s="322" t="s">
        <v>921</v>
      </c>
    </row>
    <row r="294" spans="2:9">
      <c r="B294" s="322" t="s">
        <v>1390</v>
      </c>
      <c r="C294" s="322" t="s">
        <v>1078</v>
      </c>
      <c r="D294" s="100" t="s">
        <v>207</v>
      </c>
      <c r="E294" s="100" t="s">
        <v>1320</v>
      </c>
      <c r="F294" s="100" t="s">
        <v>1035</v>
      </c>
      <c r="G294" s="329" t="s">
        <v>1401</v>
      </c>
      <c r="H294" s="322" t="s">
        <v>1402</v>
      </c>
      <c r="I294" s="322" t="s">
        <v>921</v>
      </c>
    </row>
    <row r="295" spans="2:9">
      <c r="B295" s="322" t="s">
        <v>1390</v>
      </c>
      <c r="C295" s="322" t="s">
        <v>1078</v>
      </c>
      <c r="D295" s="100" t="s">
        <v>211</v>
      </c>
      <c r="E295" s="100" t="s">
        <v>1321</v>
      </c>
      <c r="F295" s="100" t="s">
        <v>1036</v>
      </c>
      <c r="G295" s="329" t="s">
        <v>1401</v>
      </c>
      <c r="H295" s="322" t="s">
        <v>1402</v>
      </c>
      <c r="I295" s="322" t="s">
        <v>921</v>
      </c>
    </row>
    <row r="296" spans="2:9">
      <c r="B296" s="322" t="s">
        <v>1390</v>
      </c>
      <c r="C296" s="322" t="s">
        <v>1078</v>
      </c>
      <c r="D296" s="100" t="s">
        <v>215</v>
      </c>
      <c r="E296" s="100" t="s">
        <v>1322</v>
      </c>
      <c r="F296" s="100" t="s">
        <v>1037</v>
      </c>
      <c r="G296" s="329" t="s">
        <v>1401</v>
      </c>
      <c r="H296" s="322" t="s">
        <v>1402</v>
      </c>
      <c r="I296" s="322" t="s">
        <v>921</v>
      </c>
    </row>
    <row r="297" spans="2:9">
      <c r="B297" s="322" t="s">
        <v>1390</v>
      </c>
      <c r="C297" s="322" t="s">
        <v>1078</v>
      </c>
      <c r="D297" s="100" t="s">
        <v>219</v>
      </c>
      <c r="E297" s="100" t="s">
        <v>1323</v>
      </c>
      <c r="F297" s="100" t="s">
        <v>1038</v>
      </c>
      <c r="G297" s="329" t="s">
        <v>1401</v>
      </c>
      <c r="H297" s="322" t="s">
        <v>1402</v>
      </c>
      <c r="I297" s="322" t="s">
        <v>921</v>
      </c>
    </row>
    <row r="298" spans="2:9">
      <c r="B298" s="322" t="s">
        <v>1390</v>
      </c>
      <c r="C298" s="322" t="s">
        <v>1078</v>
      </c>
      <c r="D298" s="100" t="s">
        <v>223</v>
      </c>
      <c r="E298" s="100" t="s">
        <v>1324</v>
      </c>
      <c r="F298" s="100" t="s">
        <v>1039</v>
      </c>
      <c r="G298" s="329" t="s">
        <v>1401</v>
      </c>
      <c r="H298" s="322" t="s">
        <v>1402</v>
      </c>
      <c r="I298" s="322" t="s">
        <v>921</v>
      </c>
    </row>
    <row r="299" spans="2:9" hidden="1">
      <c r="B299" s="322" t="s">
        <v>1390</v>
      </c>
      <c r="C299" s="322" t="s">
        <v>1078</v>
      </c>
      <c r="D299" s="100" t="s">
        <v>227</v>
      </c>
      <c r="E299" s="100" t="s">
        <v>1295</v>
      </c>
      <c r="F299" s="100" t="s">
        <v>1060</v>
      </c>
      <c r="G299" s="329" t="s">
        <v>1401</v>
      </c>
      <c r="H299" s="322" t="s">
        <v>1198</v>
      </c>
      <c r="I299" s="322" t="s">
        <v>921</v>
      </c>
    </row>
    <row r="300" spans="2:9" hidden="1">
      <c r="B300" s="322" t="s">
        <v>1390</v>
      </c>
      <c r="C300" s="322" t="s">
        <v>1078</v>
      </c>
      <c r="D300" s="100" t="s">
        <v>231</v>
      </c>
      <c r="E300" s="100" t="s">
        <v>1325</v>
      </c>
      <c r="F300" s="100" t="s">
        <v>1061</v>
      </c>
      <c r="G300" s="329" t="s">
        <v>1401</v>
      </c>
      <c r="H300" s="322" t="s">
        <v>1198</v>
      </c>
      <c r="I300" s="322" t="s">
        <v>921</v>
      </c>
    </row>
    <row r="301" spans="2:9" hidden="1">
      <c r="B301" s="322" t="s">
        <v>1390</v>
      </c>
      <c r="C301" s="322" t="s">
        <v>1078</v>
      </c>
      <c r="D301" s="100" t="s">
        <v>235</v>
      </c>
      <c r="E301" s="100" t="s">
        <v>1326</v>
      </c>
      <c r="F301" s="100" t="s">
        <v>1062</v>
      </c>
      <c r="G301" s="329" t="s">
        <v>1401</v>
      </c>
      <c r="H301" s="322" t="s">
        <v>1198</v>
      </c>
      <c r="I301" s="322" t="s">
        <v>921</v>
      </c>
    </row>
    <row r="302" spans="2:9" hidden="1">
      <c r="B302" s="322" t="s">
        <v>1390</v>
      </c>
      <c r="C302" s="322" t="s">
        <v>1078</v>
      </c>
      <c r="D302" s="100" t="s">
        <v>239</v>
      </c>
      <c r="E302" s="100" t="s">
        <v>1327</v>
      </c>
      <c r="F302" s="100" t="s">
        <v>1063</v>
      </c>
      <c r="G302" s="329" t="s">
        <v>1401</v>
      </c>
      <c r="H302" s="322" t="s">
        <v>1198</v>
      </c>
      <c r="I302" s="322" t="s">
        <v>921</v>
      </c>
    </row>
    <row r="303" spans="2:9" hidden="1">
      <c r="B303" s="322" t="s">
        <v>1390</v>
      </c>
      <c r="C303" s="322" t="s">
        <v>1078</v>
      </c>
      <c r="D303" s="100" t="s">
        <v>247</v>
      </c>
      <c r="E303" s="100" t="s">
        <v>1329</v>
      </c>
      <c r="F303" s="100" t="s">
        <v>1065</v>
      </c>
      <c r="G303" s="329" t="s">
        <v>1401</v>
      </c>
      <c r="H303" s="322" t="s">
        <v>1198</v>
      </c>
      <c r="I303" s="322" t="s">
        <v>921</v>
      </c>
    </row>
    <row r="304" spans="2:9" hidden="1">
      <c r="B304" s="322" t="s">
        <v>1390</v>
      </c>
      <c r="C304" s="322" t="s">
        <v>1078</v>
      </c>
      <c r="D304" s="100" t="s">
        <v>255</v>
      </c>
      <c r="E304" s="100" t="s">
        <v>1331</v>
      </c>
      <c r="F304" s="100" t="s">
        <v>1067</v>
      </c>
      <c r="G304" s="329" t="s">
        <v>1401</v>
      </c>
      <c r="H304" s="322" t="s">
        <v>1198</v>
      </c>
      <c r="I304" s="322" t="s">
        <v>921</v>
      </c>
    </row>
    <row r="305" spans="2:9" hidden="1">
      <c r="B305" s="322" t="s">
        <v>1390</v>
      </c>
      <c r="C305" s="322" t="s">
        <v>1078</v>
      </c>
      <c r="D305" s="100" t="s">
        <v>259</v>
      </c>
      <c r="E305" s="100" t="s">
        <v>1296</v>
      </c>
      <c r="F305" s="100" t="s">
        <v>1060</v>
      </c>
      <c r="G305" s="329" t="s">
        <v>1401</v>
      </c>
      <c r="H305" s="322" t="s">
        <v>1198</v>
      </c>
      <c r="I305" s="322" t="s">
        <v>921</v>
      </c>
    </row>
    <row r="306" spans="2:9" hidden="1">
      <c r="B306" s="322" t="s">
        <v>1390</v>
      </c>
      <c r="C306" s="322" t="s">
        <v>1078</v>
      </c>
      <c r="D306" s="100" t="s">
        <v>263</v>
      </c>
      <c r="E306" s="100" t="s">
        <v>1332</v>
      </c>
      <c r="F306" s="100" t="s">
        <v>1061</v>
      </c>
      <c r="G306" s="329" t="s">
        <v>1401</v>
      </c>
      <c r="H306" s="322" t="s">
        <v>1198</v>
      </c>
      <c r="I306" s="322" t="s">
        <v>921</v>
      </c>
    </row>
    <row r="307" spans="2:9" hidden="1">
      <c r="B307" s="322" t="s">
        <v>1390</v>
      </c>
      <c r="C307" s="322" t="s">
        <v>1078</v>
      </c>
      <c r="D307" s="100" t="s">
        <v>267</v>
      </c>
      <c r="E307" s="100" t="s">
        <v>1333</v>
      </c>
      <c r="F307" s="100" t="s">
        <v>1062</v>
      </c>
      <c r="G307" s="329" t="s">
        <v>1401</v>
      </c>
      <c r="H307" s="322" t="s">
        <v>1198</v>
      </c>
      <c r="I307" s="322" t="s">
        <v>921</v>
      </c>
    </row>
    <row r="308" spans="2:9" hidden="1">
      <c r="B308" s="322" t="s">
        <v>1390</v>
      </c>
      <c r="C308" s="322" t="s">
        <v>1078</v>
      </c>
      <c r="D308" s="100" t="s">
        <v>271</v>
      </c>
      <c r="E308" s="100" t="s">
        <v>1334</v>
      </c>
      <c r="F308" s="100" t="s">
        <v>1063</v>
      </c>
      <c r="G308" s="329" t="s">
        <v>1401</v>
      </c>
      <c r="H308" s="322" t="s">
        <v>1198</v>
      </c>
      <c r="I308" s="322" t="s">
        <v>921</v>
      </c>
    </row>
    <row r="309" spans="2:9" hidden="1">
      <c r="B309" s="322" t="s">
        <v>1390</v>
      </c>
      <c r="C309" s="322" t="s">
        <v>1078</v>
      </c>
      <c r="D309" s="100" t="s">
        <v>279</v>
      </c>
      <c r="E309" s="100" t="s">
        <v>1336</v>
      </c>
      <c r="F309" s="100" t="s">
        <v>1065</v>
      </c>
      <c r="G309" s="329" t="s">
        <v>1401</v>
      </c>
      <c r="H309" s="322" t="s">
        <v>1198</v>
      </c>
      <c r="I309" s="322" t="s">
        <v>921</v>
      </c>
    </row>
    <row r="310" spans="2:9" hidden="1">
      <c r="B310" s="322" t="s">
        <v>1390</v>
      </c>
      <c r="C310" s="322" t="s">
        <v>1078</v>
      </c>
      <c r="D310" s="100" t="s">
        <v>287</v>
      </c>
      <c r="E310" s="100" t="s">
        <v>1338</v>
      </c>
      <c r="F310" s="100" t="s">
        <v>1067</v>
      </c>
      <c r="G310" s="329" t="s">
        <v>1401</v>
      </c>
      <c r="H310" s="322" t="s">
        <v>1198</v>
      </c>
      <c r="I310" s="322" t="s">
        <v>921</v>
      </c>
    </row>
    <row r="311" spans="2:9" hidden="1">
      <c r="B311" s="322" t="s">
        <v>1390</v>
      </c>
      <c r="C311" s="322" t="s">
        <v>1078</v>
      </c>
      <c r="D311" s="100" t="s">
        <v>291</v>
      </c>
      <c r="E311" s="100" t="s">
        <v>1297</v>
      </c>
      <c r="F311" s="100" t="s">
        <v>1060</v>
      </c>
      <c r="G311" s="329" t="s">
        <v>1401</v>
      </c>
      <c r="H311" s="322" t="s">
        <v>1198</v>
      </c>
      <c r="I311" s="322" t="s">
        <v>921</v>
      </c>
    </row>
    <row r="312" spans="2:9" hidden="1">
      <c r="B312" s="322" t="s">
        <v>1390</v>
      </c>
      <c r="C312" s="322" t="s">
        <v>1078</v>
      </c>
      <c r="D312" s="100" t="s">
        <v>295</v>
      </c>
      <c r="E312" s="100" t="s">
        <v>1339</v>
      </c>
      <c r="F312" s="100" t="s">
        <v>1061</v>
      </c>
      <c r="G312" s="329" t="s">
        <v>1401</v>
      </c>
      <c r="H312" s="322" t="s">
        <v>1198</v>
      </c>
      <c r="I312" s="322" t="s">
        <v>921</v>
      </c>
    </row>
    <row r="313" spans="2:9" hidden="1">
      <c r="B313" s="322" t="s">
        <v>1390</v>
      </c>
      <c r="C313" s="322" t="s">
        <v>1078</v>
      </c>
      <c r="D313" s="100" t="s">
        <v>299</v>
      </c>
      <c r="E313" s="100" t="s">
        <v>1340</v>
      </c>
      <c r="F313" s="100" t="s">
        <v>1062</v>
      </c>
      <c r="G313" s="329" t="s">
        <v>1401</v>
      </c>
      <c r="H313" s="322" t="s">
        <v>1198</v>
      </c>
      <c r="I313" s="322" t="s">
        <v>921</v>
      </c>
    </row>
    <row r="314" spans="2:9" hidden="1">
      <c r="B314" s="322" t="s">
        <v>1390</v>
      </c>
      <c r="C314" s="322" t="s">
        <v>1078</v>
      </c>
      <c r="D314" s="100" t="s">
        <v>303</v>
      </c>
      <c r="E314" s="100" t="s">
        <v>1341</v>
      </c>
      <c r="F314" s="100" t="s">
        <v>1063</v>
      </c>
      <c r="G314" s="329" t="s">
        <v>1401</v>
      </c>
      <c r="H314" s="322" t="s">
        <v>1198</v>
      </c>
      <c r="I314" s="322" t="s">
        <v>921</v>
      </c>
    </row>
    <row r="315" spans="2:9" hidden="1">
      <c r="B315" s="322" t="s">
        <v>1390</v>
      </c>
      <c r="C315" s="322" t="s">
        <v>1078</v>
      </c>
      <c r="D315" s="100" t="s">
        <v>307</v>
      </c>
      <c r="E315" s="100" t="s">
        <v>1342</v>
      </c>
      <c r="F315" s="100" t="s">
        <v>1064</v>
      </c>
      <c r="G315" s="329" t="s">
        <v>1401</v>
      </c>
      <c r="H315" s="322" t="s">
        <v>1198</v>
      </c>
      <c r="I315" s="322" t="s">
        <v>921</v>
      </c>
    </row>
    <row r="316" spans="2:9" hidden="1">
      <c r="B316" s="322" t="s">
        <v>1390</v>
      </c>
      <c r="C316" s="322" t="s">
        <v>1078</v>
      </c>
      <c r="D316" s="100" t="s">
        <v>311</v>
      </c>
      <c r="E316" s="100" t="s">
        <v>1343</v>
      </c>
      <c r="F316" s="100" t="s">
        <v>1065</v>
      </c>
      <c r="G316" s="329" t="s">
        <v>1401</v>
      </c>
      <c r="H316" s="322" t="s">
        <v>1198</v>
      </c>
      <c r="I316" s="322" t="s">
        <v>921</v>
      </c>
    </row>
    <row r="317" spans="2:9" hidden="1">
      <c r="B317" s="322" t="s">
        <v>1390</v>
      </c>
      <c r="C317" s="322" t="s">
        <v>1078</v>
      </c>
      <c r="D317" s="100" t="s">
        <v>319</v>
      </c>
      <c r="E317" s="100" t="s">
        <v>1345</v>
      </c>
      <c r="F317" s="100" t="s">
        <v>1067</v>
      </c>
      <c r="G317" s="329" t="s">
        <v>1401</v>
      </c>
      <c r="H317" s="322" t="s">
        <v>1198</v>
      </c>
      <c r="I317" s="322" t="s">
        <v>921</v>
      </c>
    </row>
    <row r="318" spans="2:9" hidden="1">
      <c r="B318" s="322" t="s">
        <v>1390</v>
      </c>
      <c r="C318" s="322" t="s">
        <v>1078</v>
      </c>
      <c r="D318" s="100" t="s">
        <v>323</v>
      </c>
      <c r="E318" s="100" t="s">
        <v>1292</v>
      </c>
      <c r="F318" s="100" t="s">
        <v>1068</v>
      </c>
      <c r="G318" s="329" t="s">
        <v>1401</v>
      </c>
      <c r="H318" s="322" t="s">
        <v>1198</v>
      </c>
      <c r="I318" s="322" t="s">
        <v>921</v>
      </c>
    </row>
    <row r="319" spans="2:9" hidden="1">
      <c r="B319" s="322" t="s">
        <v>1390</v>
      </c>
      <c r="C319" s="322" t="s">
        <v>1078</v>
      </c>
      <c r="D319" s="100" t="s">
        <v>327</v>
      </c>
      <c r="E319" s="100" t="s">
        <v>1346</v>
      </c>
      <c r="F319" s="100" t="s">
        <v>1069</v>
      </c>
      <c r="G319" s="329" t="s">
        <v>1401</v>
      </c>
      <c r="H319" s="322" t="s">
        <v>1198</v>
      </c>
      <c r="I319" s="322" t="s">
        <v>921</v>
      </c>
    </row>
    <row r="320" spans="2:9" hidden="1">
      <c r="B320" s="322" t="s">
        <v>1390</v>
      </c>
      <c r="C320" s="322" t="s">
        <v>1078</v>
      </c>
      <c r="D320" s="100" t="s">
        <v>331</v>
      </c>
      <c r="E320" s="100" t="s">
        <v>1347</v>
      </c>
      <c r="F320" s="100" t="s">
        <v>1070</v>
      </c>
      <c r="G320" s="329" t="s">
        <v>1401</v>
      </c>
      <c r="H320" s="322" t="s">
        <v>1198</v>
      </c>
      <c r="I320" s="322" t="s">
        <v>921</v>
      </c>
    </row>
    <row r="321" spans="2:9" hidden="1">
      <c r="B321" s="322" t="s">
        <v>1390</v>
      </c>
      <c r="C321" s="322" t="s">
        <v>1078</v>
      </c>
      <c r="D321" s="100" t="s">
        <v>335</v>
      </c>
      <c r="E321" s="100" t="s">
        <v>1348</v>
      </c>
      <c r="F321" s="100" t="s">
        <v>1071</v>
      </c>
      <c r="G321" s="329" t="s">
        <v>1401</v>
      </c>
      <c r="H321" s="322" t="s">
        <v>1198</v>
      </c>
      <c r="I321" s="322" t="s">
        <v>921</v>
      </c>
    </row>
    <row r="322" spans="2:9" hidden="1">
      <c r="B322" s="322" t="s">
        <v>1390</v>
      </c>
      <c r="C322" s="322" t="s">
        <v>1078</v>
      </c>
      <c r="D322" s="100" t="s">
        <v>339</v>
      </c>
      <c r="E322" s="100" t="s">
        <v>1349</v>
      </c>
      <c r="F322" s="100" t="s">
        <v>1072</v>
      </c>
      <c r="G322" s="329" t="s">
        <v>1401</v>
      </c>
      <c r="H322" s="322" t="s">
        <v>1198</v>
      </c>
      <c r="I322" s="322" t="s">
        <v>921</v>
      </c>
    </row>
    <row r="323" spans="2:9" hidden="1">
      <c r="B323" s="322" t="s">
        <v>1390</v>
      </c>
      <c r="C323" s="322" t="s">
        <v>1078</v>
      </c>
      <c r="D323" s="100" t="s">
        <v>343</v>
      </c>
      <c r="E323" s="100" t="s">
        <v>1350</v>
      </c>
      <c r="F323" s="100" t="s">
        <v>1073</v>
      </c>
      <c r="G323" s="329" t="s">
        <v>1401</v>
      </c>
      <c r="H323" s="322" t="s">
        <v>1198</v>
      </c>
      <c r="I323" s="322" t="s">
        <v>921</v>
      </c>
    </row>
    <row r="324" spans="2:9" hidden="1">
      <c r="B324" s="322" t="s">
        <v>1390</v>
      </c>
      <c r="C324" s="322" t="s">
        <v>1078</v>
      </c>
      <c r="D324" s="100" t="s">
        <v>347</v>
      </c>
      <c r="E324" s="100" t="s">
        <v>1351</v>
      </c>
      <c r="F324" s="100" t="s">
        <v>1074</v>
      </c>
      <c r="G324" s="329" t="s">
        <v>1401</v>
      </c>
      <c r="H324" s="322" t="s">
        <v>1198</v>
      </c>
      <c r="I324" s="322" t="s">
        <v>921</v>
      </c>
    </row>
    <row r="325" spans="2:9" hidden="1">
      <c r="B325" s="322" t="s">
        <v>1390</v>
      </c>
      <c r="C325" s="322" t="s">
        <v>1078</v>
      </c>
      <c r="D325" s="100" t="s">
        <v>351</v>
      </c>
      <c r="E325" s="100" t="s">
        <v>1352</v>
      </c>
      <c r="F325" s="100" t="s">
        <v>1075</v>
      </c>
      <c r="G325" s="329" t="s">
        <v>1401</v>
      </c>
      <c r="H325" s="322" t="s">
        <v>1198</v>
      </c>
      <c r="I325" s="322" t="s">
        <v>921</v>
      </c>
    </row>
    <row r="326" spans="2:9" hidden="1">
      <c r="B326" s="322" t="s">
        <v>1390</v>
      </c>
      <c r="C326" s="322" t="s">
        <v>1078</v>
      </c>
      <c r="D326" s="100" t="s">
        <v>355</v>
      </c>
      <c r="E326" s="100" t="s">
        <v>1353</v>
      </c>
      <c r="F326" s="100" t="s">
        <v>1068</v>
      </c>
      <c r="G326" s="329" t="s">
        <v>1401</v>
      </c>
      <c r="H326" s="322" t="s">
        <v>1198</v>
      </c>
      <c r="I326" s="322" t="s">
        <v>921</v>
      </c>
    </row>
    <row r="327" spans="2:9" hidden="1">
      <c r="B327" s="322" t="s">
        <v>1390</v>
      </c>
      <c r="C327" s="322" t="s">
        <v>1078</v>
      </c>
      <c r="D327" s="100" t="s">
        <v>359</v>
      </c>
      <c r="E327" s="100" t="s">
        <v>1354</v>
      </c>
      <c r="F327" s="100" t="s">
        <v>1069</v>
      </c>
      <c r="G327" s="329" t="s">
        <v>1401</v>
      </c>
      <c r="H327" s="322" t="s">
        <v>1198</v>
      </c>
      <c r="I327" s="322" t="s">
        <v>921</v>
      </c>
    </row>
    <row r="328" spans="2:9" hidden="1">
      <c r="B328" s="322" t="s">
        <v>1390</v>
      </c>
      <c r="C328" s="322" t="s">
        <v>1078</v>
      </c>
      <c r="D328" s="100" t="s">
        <v>363</v>
      </c>
      <c r="E328" s="100" t="s">
        <v>1355</v>
      </c>
      <c r="F328" s="100" t="s">
        <v>1070</v>
      </c>
      <c r="G328" s="329" t="s">
        <v>1401</v>
      </c>
      <c r="H328" s="322" t="s">
        <v>1198</v>
      </c>
      <c r="I328" s="322" t="s">
        <v>921</v>
      </c>
    </row>
    <row r="329" spans="2:9" hidden="1">
      <c r="B329" s="322" t="s">
        <v>1390</v>
      </c>
      <c r="C329" s="322" t="s">
        <v>1078</v>
      </c>
      <c r="D329" s="100" t="s">
        <v>367</v>
      </c>
      <c r="E329" s="100" t="s">
        <v>1356</v>
      </c>
      <c r="F329" s="100" t="s">
        <v>1071</v>
      </c>
      <c r="G329" s="329" t="s">
        <v>1401</v>
      </c>
      <c r="H329" s="322" t="s">
        <v>1198</v>
      </c>
      <c r="I329" s="322" t="s">
        <v>921</v>
      </c>
    </row>
    <row r="330" spans="2:9" hidden="1">
      <c r="B330" s="322" t="s">
        <v>1390</v>
      </c>
      <c r="C330" s="322" t="s">
        <v>1078</v>
      </c>
      <c r="D330" s="100" t="s">
        <v>371</v>
      </c>
      <c r="E330" s="100" t="s">
        <v>1357</v>
      </c>
      <c r="F330" s="100" t="s">
        <v>1072</v>
      </c>
      <c r="G330" s="329" t="s">
        <v>1401</v>
      </c>
      <c r="H330" s="322" t="s">
        <v>1198</v>
      </c>
      <c r="I330" s="322" t="s">
        <v>921</v>
      </c>
    </row>
    <row r="331" spans="2:9" hidden="1">
      <c r="B331" s="322" t="s">
        <v>1390</v>
      </c>
      <c r="C331" s="322" t="s">
        <v>1078</v>
      </c>
      <c r="D331" s="100" t="s">
        <v>375</v>
      </c>
      <c r="E331" s="100" t="s">
        <v>1358</v>
      </c>
      <c r="F331" s="100" t="s">
        <v>1073</v>
      </c>
      <c r="G331" s="329" t="s">
        <v>1401</v>
      </c>
      <c r="H331" s="322" t="s">
        <v>1198</v>
      </c>
      <c r="I331" s="322" t="s">
        <v>921</v>
      </c>
    </row>
    <row r="332" spans="2:9" hidden="1">
      <c r="B332" s="322" t="s">
        <v>1390</v>
      </c>
      <c r="C332" s="322" t="s">
        <v>1078</v>
      </c>
      <c r="D332" s="100" t="s">
        <v>379</v>
      </c>
      <c r="E332" s="100" t="s">
        <v>1359</v>
      </c>
      <c r="F332" s="100" t="s">
        <v>1074</v>
      </c>
      <c r="G332" s="329" t="s">
        <v>1401</v>
      </c>
      <c r="H332" s="322" t="s">
        <v>1198</v>
      </c>
      <c r="I332" s="322" t="s">
        <v>921</v>
      </c>
    </row>
    <row r="333" spans="2:9" hidden="1">
      <c r="B333" s="322" t="s">
        <v>1390</v>
      </c>
      <c r="C333" s="322" t="s">
        <v>1078</v>
      </c>
      <c r="D333" s="100" t="s">
        <v>383</v>
      </c>
      <c r="E333" s="100" t="s">
        <v>1360</v>
      </c>
      <c r="F333" s="100" t="s">
        <v>1075</v>
      </c>
      <c r="G333" s="329" t="s">
        <v>1401</v>
      </c>
      <c r="H333" s="322" t="s">
        <v>1198</v>
      </c>
      <c r="I333" s="322" t="s">
        <v>921</v>
      </c>
    </row>
    <row r="334" spans="2:9" hidden="1">
      <c r="B334" s="322" t="s">
        <v>1390</v>
      </c>
      <c r="C334" s="322" t="s">
        <v>1078</v>
      </c>
      <c r="D334" s="100" t="s">
        <v>387</v>
      </c>
      <c r="E334" s="100" t="s">
        <v>1294</v>
      </c>
      <c r="F334" s="100" t="s">
        <v>1068</v>
      </c>
      <c r="G334" s="329" t="s">
        <v>1401</v>
      </c>
      <c r="H334" s="322" t="s">
        <v>1198</v>
      </c>
      <c r="I334" s="322" t="s">
        <v>921</v>
      </c>
    </row>
    <row r="335" spans="2:9" hidden="1">
      <c r="B335" s="322" t="s">
        <v>1390</v>
      </c>
      <c r="C335" s="322" t="s">
        <v>1078</v>
      </c>
      <c r="D335" s="100" t="s">
        <v>391</v>
      </c>
      <c r="E335" s="100" t="s">
        <v>1361</v>
      </c>
      <c r="F335" s="100" t="s">
        <v>1069</v>
      </c>
      <c r="G335" s="329" t="s">
        <v>1401</v>
      </c>
      <c r="H335" s="322" t="s">
        <v>1198</v>
      </c>
      <c r="I335" s="322" t="s">
        <v>921</v>
      </c>
    </row>
    <row r="336" spans="2:9" hidden="1">
      <c r="B336" s="322" t="s">
        <v>1390</v>
      </c>
      <c r="C336" s="322" t="s">
        <v>1078</v>
      </c>
      <c r="D336" s="100" t="s">
        <v>395</v>
      </c>
      <c r="E336" s="100" t="s">
        <v>1362</v>
      </c>
      <c r="F336" s="100" t="s">
        <v>1070</v>
      </c>
      <c r="G336" s="329" t="s">
        <v>1401</v>
      </c>
      <c r="H336" s="322" t="s">
        <v>1198</v>
      </c>
      <c r="I336" s="322" t="s">
        <v>921</v>
      </c>
    </row>
    <row r="337" spans="2:9" hidden="1">
      <c r="B337" s="322" t="s">
        <v>1390</v>
      </c>
      <c r="C337" s="322" t="s">
        <v>1078</v>
      </c>
      <c r="D337" s="100" t="s">
        <v>399</v>
      </c>
      <c r="E337" s="100" t="s">
        <v>1363</v>
      </c>
      <c r="F337" s="100" t="s">
        <v>1071</v>
      </c>
      <c r="G337" s="329" t="s">
        <v>1401</v>
      </c>
      <c r="H337" s="322" t="s">
        <v>1198</v>
      </c>
      <c r="I337" s="322" t="s">
        <v>921</v>
      </c>
    </row>
    <row r="338" spans="2:9" hidden="1">
      <c r="B338" s="322" t="s">
        <v>1390</v>
      </c>
      <c r="C338" s="322" t="s">
        <v>1078</v>
      </c>
      <c r="D338" s="100" t="s">
        <v>403</v>
      </c>
      <c r="E338" s="100" t="s">
        <v>1364</v>
      </c>
      <c r="F338" s="100" t="s">
        <v>1072</v>
      </c>
      <c r="G338" s="329" t="s">
        <v>1401</v>
      </c>
      <c r="H338" s="322" t="s">
        <v>1198</v>
      </c>
      <c r="I338" s="322" t="s">
        <v>921</v>
      </c>
    </row>
    <row r="339" spans="2:9" hidden="1">
      <c r="B339" s="322" t="s">
        <v>1390</v>
      </c>
      <c r="C339" s="322" t="s">
        <v>1078</v>
      </c>
      <c r="D339" s="100" t="s">
        <v>407</v>
      </c>
      <c r="E339" s="100" t="s">
        <v>1365</v>
      </c>
      <c r="F339" s="100" t="s">
        <v>1073</v>
      </c>
      <c r="G339" s="329" t="s">
        <v>1401</v>
      </c>
      <c r="H339" s="322" t="s">
        <v>1198</v>
      </c>
      <c r="I339" s="322" t="s">
        <v>921</v>
      </c>
    </row>
    <row r="340" spans="2:9" hidden="1">
      <c r="B340" s="322" t="s">
        <v>1390</v>
      </c>
      <c r="C340" s="322" t="s">
        <v>1078</v>
      </c>
      <c r="D340" s="100" t="s">
        <v>411</v>
      </c>
      <c r="E340" s="100" t="s">
        <v>1366</v>
      </c>
      <c r="F340" s="100" t="s">
        <v>1074</v>
      </c>
      <c r="G340" s="329" t="s">
        <v>1401</v>
      </c>
      <c r="H340" s="322" t="s">
        <v>1198</v>
      </c>
      <c r="I340" s="322" t="s">
        <v>921</v>
      </c>
    </row>
    <row r="341" spans="2:9" hidden="1">
      <c r="B341" s="322" t="s">
        <v>1390</v>
      </c>
      <c r="C341" s="322" t="s">
        <v>1078</v>
      </c>
      <c r="D341" s="100" t="s">
        <v>415</v>
      </c>
      <c r="E341" s="100" t="s">
        <v>1367</v>
      </c>
      <c r="F341" s="100" t="s">
        <v>1075</v>
      </c>
      <c r="G341" s="329" t="s">
        <v>1401</v>
      </c>
      <c r="H341" s="322" t="s">
        <v>1198</v>
      </c>
      <c r="I341" s="322" t="s">
        <v>921</v>
      </c>
    </row>
    <row r="342" spans="2:9" hidden="1">
      <c r="B342" s="322" t="s">
        <v>1390</v>
      </c>
      <c r="C342" s="322" t="s">
        <v>1078</v>
      </c>
      <c r="D342" s="100" t="s">
        <v>419</v>
      </c>
      <c r="E342" s="100" t="s">
        <v>1368</v>
      </c>
      <c r="F342" s="100" t="s">
        <v>37</v>
      </c>
      <c r="G342" s="329" t="s">
        <v>1401</v>
      </c>
      <c r="H342" s="322" t="s">
        <v>1395</v>
      </c>
      <c r="I342" s="322" t="s">
        <v>1400</v>
      </c>
    </row>
    <row r="343" spans="2:9" hidden="1">
      <c r="B343" s="322" t="s">
        <v>1390</v>
      </c>
      <c r="C343" s="322" t="s">
        <v>1078</v>
      </c>
      <c r="D343" s="100" t="s">
        <v>423</v>
      </c>
      <c r="E343" s="100" t="s">
        <v>1369</v>
      </c>
      <c r="F343" s="100" t="s">
        <v>38</v>
      </c>
      <c r="G343" s="329" t="s">
        <v>1401</v>
      </c>
      <c r="H343" s="322" t="s">
        <v>1395</v>
      </c>
      <c r="I343" s="322" t="s">
        <v>1400</v>
      </c>
    </row>
    <row r="344" spans="2:9" hidden="1">
      <c r="B344" s="322" t="s">
        <v>1390</v>
      </c>
      <c r="C344" s="322" t="s">
        <v>1078</v>
      </c>
      <c r="D344" s="100" t="s">
        <v>427</v>
      </c>
      <c r="E344" s="100" t="s">
        <v>1370</v>
      </c>
      <c r="F344" s="100" t="s">
        <v>39</v>
      </c>
      <c r="G344" s="329" t="s">
        <v>1401</v>
      </c>
      <c r="H344" s="322" t="s">
        <v>1395</v>
      </c>
      <c r="I344" s="322" t="s">
        <v>1400</v>
      </c>
    </row>
    <row r="345" spans="2:9" hidden="1">
      <c r="B345" s="322" t="s">
        <v>1390</v>
      </c>
      <c r="C345" s="322" t="s">
        <v>1078</v>
      </c>
      <c r="D345" s="100" t="s">
        <v>431</v>
      </c>
      <c r="E345" s="100" t="s">
        <v>1371</v>
      </c>
      <c r="F345" s="100" t="s">
        <v>41</v>
      </c>
      <c r="G345" s="329" t="s">
        <v>1401</v>
      </c>
      <c r="H345" s="322" t="s">
        <v>1395</v>
      </c>
      <c r="I345" s="322" t="s">
        <v>1400</v>
      </c>
    </row>
    <row r="346" spans="2:9" hidden="1">
      <c r="B346" s="322" t="s">
        <v>1390</v>
      </c>
      <c r="C346" s="322" t="s">
        <v>1078</v>
      </c>
      <c r="D346" s="100" t="s">
        <v>435</v>
      </c>
      <c r="E346" s="100" t="s">
        <v>1372</v>
      </c>
      <c r="F346" s="100" t="s">
        <v>1076</v>
      </c>
      <c r="G346" s="329" t="s">
        <v>1401</v>
      </c>
      <c r="H346" s="322" t="s">
        <v>1198</v>
      </c>
      <c r="I346" s="322" t="s">
        <v>921</v>
      </c>
    </row>
    <row r="347" spans="2:9" hidden="1">
      <c r="B347" s="322" t="s">
        <v>1390</v>
      </c>
      <c r="C347" s="322" t="s">
        <v>1078</v>
      </c>
      <c r="D347" s="100" t="s">
        <v>439</v>
      </c>
      <c r="E347" s="100" t="s">
        <v>1373</v>
      </c>
      <c r="F347" s="100" t="s">
        <v>1077</v>
      </c>
      <c r="G347" s="329" t="s">
        <v>1401</v>
      </c>
      <c r="H347" s="322" t="s">
        <v>1198</v>
      </c>
      <c r="I347" s="322" t="s">
        <v>921</v>
      </c>
    </row>
    <row r="348" spans="2:9" hidden="1">
      <c r="B348" s="322" t="s">
        <v>1390</v>
      </c>
      <c r="C348" s="322" t="s">
        <v>1078</v>
      </c>
      <c r="D348" s="100" t="s">
        <v>451</v>
      </c>
      <c r="E348" s="100" t="s">
        <v>1376</v>
      </c>
      <c r="F348" s="100" t="s">
        <v>37</v>
      </c>
      <c r="G348" s="329" t="s">
        <v>1401</v>
      </c>
      <c r="H348" s="322" t="s">
        <v>1395</v>
      </c>
      <c r="I348" s="322" t="s">
        <v>1400</v>
      </c>
    </row>
    <row r="349" spans="2:9" hidden="1">
      <c r="B349" s="322" t="s">
        <v>1390</v>
      </c>
      <c r="C349" s="322" t="s">
        <v>1078</v>
      </c>
      <c r="D349" s="100" t="s">
        <v>455</v>
      </c>
      <c r="E349" s="100" t="s">
        <v>1298</v>
      </c>
      <c r="F349" s="100" t="s">
        <v>38</v>
      </c>
      <c r="G349" s="329" t="s">
        <v>1401</v>
      </c>
      <c r="H349" s="322" t="s">
        <v>1395</v>
      </c>
      <c r="I349" s="322" t="s">
        <v>1400</v>
      </c>
    </row>
    <row r="350" spans="2:9" hidden="1">
      <c r="B350" s="322" t="s">
        <v>1390</v>
      </c>
      <c r="C350" s="322" t="s">
        <v>1078</v>
      </c>
      <c r="D350" s="100" t="s">
        <v>459</v>
      </c>
      <c r="E350" s="100" t="s">
        <v>1377</v>
      </c>
      <c r="F350" s="100" t="s">
        <v>39</v>
      </c>
      <c r="G350" s="329" t="s">
        <v>1401</v>
      </c>
      <c r="H350" s="322" t="s">
        <v>1395</v>
      </c>
      <c r="I350" s="322" t="s">
        <v>1400</v>
      </c>
    </row>
    <row r="351" spans="2:9" hidden="1">
      <c r="B351" s="322" t="s">
        <v>1390</v>
      </c>
      <c r="C351" s="322" t="s">
        <v>1078</v>
      </c>
      <c r="D351" s="100" t="s">
        <v>463</v>
      </c>
      <c r="E351" s="100" t="s">
        <v>1378</v>
      </c>
      <c r="F351" s="100" t="s">
        <v>41</v>
      </c>
      <c r="G351" s="329" t="s">
        <v>1401</v>
      </c>
      <c r="H351" s="322" t="s">
        <v>1395</v>
      </c>
      <c r="I351" s="322" t="s">
        <v>1400</v>
      </c>
    </row>
    <row r="352" spans="2:9" hidden="1">
      <c r="B352" s="322" t="s">
        <v>1390</v>
      </c>
      <c r="C352" s="322" t="s">
        <v>1078</v>
      </c>
      <c r="D352" s="100" t="s">
        <v>467</v>
      </c>
      <c r="E352" s="100" t="s">
        <v>1379</v>
      </c>
      <c r="F352" s="100" t="s">
        <v>1076</v>
      </c>
      <c r="G352" s="329" t="s">
        <v>1401</v>
      </c>
      <c r="H352" s="322" t="s">
        <v>1198</v>
      </c>
      <c r="I352" s="322" t="s">
        <v>921</v>
      </c>
    </row>
    <row r="353" spans="2:9" hidden="1">
      <c r="B353" s="322" t="s">
        <v>1390</v>
      </c>
      <c r="C353" s="322" t="s">
        <v>1078</v>
      </c>
      <c r="D353" s="100" t="s">
        <v>471</v>
      </c>
      <c r="E353" s="100" t="s">
        <v>1380</v>
      </c>
      <c r="F353" s="100" t="s">
        <v>1077</v>
      </c>
      <c r="G353" s="329" t="s">
        <v>1401</v>
      </c>
      <c r="H353" s="322" t="s">
        <v>1198</v>
      </c>
      <c r="I353" s="322" t="s">
        <v>921</v>
      </c>
    </row>
    <row r="354" spans="2:9" hidden="1">
      <c r="B354" s="322" t="s">
        <v>1390</v>
      </c>
      <c r="C354" s="322" t="s">
        <v>1078</v>
      </c>
      <c r="D354" s="100" t="s">
        <v>479</v>
      </c>
      <c r="E354" s="100" t="s">
        <v>1382</v>
      </c>
      <c r="F354" s="100" t="s">
        <v>1399</v>
      </c>
      <c r="G354" s="329" t="s">
        <v>1401</v>
      </c>
      <c r="H354" s="322" t="s">
        <v>1198</v>
      </c>
      <c r="I354" s="322" t="s">
        <v>1399</v>
      </c>
    </row>
    <row r="355" spans="2:9" hidden="1">
      <c r="B355" s="322" t="s">
        <v>1390</v>
      </c>
      <c r="C355" s="322" t="s">
        <v>1078</v>
      </c>
      <c r="D355" s="100" t="s">
        <v>483</v>
      </c>
      <c r="E355" s="100" t="s">
        <v>1383</v>
      </c>
      <c r="F355" s="100" t="s">
        <v>37</v>
      </c>
      <c r="G355" s="329" t="s">
        <v>1401</v>
      </c>
      <c r="H355" s="322" t="s">
        <v>1395</v>
      </c>
      <c r="I355" s="322" t="s">
        <v>1400</v>
      </c>
    </row>
    <row r="356" spans="2:9" hidden="1">
      <c r="B356" s="322" t="s">
        <v>1390</v>
      </c>
      <c r="C356" s="322" t="s">
        <v>1078</v>
      </c>
      <c r="D356" s="100" t="s">
        <v>487</v>
      </c>
      <c r="E356" s="100" t="s">
        <v>1299</v>
      </c>
      <c r="F356" s="100" t="s">
        <v>38</v>
      </c>
      <c r="G356" s="329" t="s">
        <v>1401</v>
      </c>
      <c r="H356" s="322" t="s">
        <v>1395</v>
      </c>
      <c r="I356" s="322" t="s">
        <v>1400</v>
      </c>
    </row>
    <row r="357" spans="2:9" hidden="1">
      <c r="B357" s="322" t="s">
        <v>1390</v>
      </c>
      <c r="C357" s="322" t="s">
        <v>1078</v>
      </c>
      <c r="D357" s="100" t="s">
        <v>491</v>
      </c>
      <c r="E357" s="100" t="s">
        <v>1384</v>
      </c>
      <c r="F357" s="100" t="s">
        <v>39</v>
      </c>
      <c r="G357" s="329" t="s">
        <v>1401</v>
      </c>
      <c r="H357" s="322" t="s">
        <v>1395</v>
      </c>
      <c r="I357" s="322" t="s">
        <v>1400</v>
      </c>
    </row>
    <row r="358" spans="2:9" hidden="1">
      <c r="B358" s="322" t="s">
        <v>1390</v>
      </c>
      <c r="C358" s="322" t="s">
        <v>1078</v>
      </c>
      <c r="D358" s="100" t="s">
        <v>495</v>
      </c>
      <c r="E358" s="100" t="s">
        <v>1385</v>
      </c>
      <c r="F358" s="100" t="s">
        <v>41</v>
      </c>
      <c r="G358" s="329" t="s">
        <v>1401</v>
      </c>
      <c r="H358" s="322" t="s">
        <v>1395</v>
      </c>
      <c r="I358" s="322" t="s">
        <v>1400</v>
      </c>
    </row>
    <row r="359" spans="2:9" hidden="1">
      <c r="B359" s="322" t="s">
        <v>1390</v>
      </c>
      <c r="C359" s="322" t="s">
        <v>1078</v>
      </c>
      <c r="D359" s="100" t="s">
        <v>499</v>
      </c>
      <c r="E359" s="100" t="s">
        <v>1386</v>
      </c>
      <c r="F359" s="100" t="s">
        <v>1076</v>
      </c>
      <c r="G359" s="329" t="s">
        <v>1401</v>
      </c>
      <c r="H359" s="322" t="s">
        <v>1198</v>
      </c>
      <c r="I359" s="322" t="s">
        <v>921</v>
      </c>
    </row>
    <row r="360" spans="2:9" hidden="1">
      <c r="B360" s="322" t="s">
        <v>1390</v>
      </c>
      <c r="C360" s="322" t="s">
        <v>1078</v>
      </c>
      <c r="D360" s="100" t="s">
        <v>503</v>
      </c>
      <c r="E360" s="100" t="s">
        <v>1387</v>
      </c>
      <c r="F360" s="100" t="s">
        <v>1077</v>
      </c>
      <c r="G360" s="329" t="s">
        <v>1401</v>
      </c>
      <c r="H360" s="322" t="s">
        <v>1198</v>
      </c>
      <c r="I360" s="322" t="s">
        <v>921</v>
      </c>
    </row>
    <row r="361" spans="2:9" hidden="1">
      <c r="B361" s="322" t="s">
        <v>1390</v>
      </c>
      <c r="C361" s="322" t="s">
        <v>66</v>
      </c>
      <c r="D361" s="100" t="s">
        <v>131</v>
      </c>
      <c r="E361" s="100" t="s">
        <v>1302</v>
      </c>
      <c r="F361" s="100" t="s">
        <v>1090</v>
      </c>
      <c r="G361" s="329" t="s">
        <v>1403</v>
      </c>
      <c r="H361" s="322" t="s">
        <v>1404</v>
      </c>
      <c r="I361" s="322" t="s">
        <v>1400</v>
      </c>
    </row>
    <row r="362" spans="2:9" hidden="1">
      <c r="B362" s="322" t="s">
        <v>1390</v>
      </c>
      <c r="C362" s="322" t="s">
        <v>66</v>
      </c>
      <c r="D362" s="100" t="s">
        <v>135</v>
      </c>
      <c r="E362" s="100" t="s">
        <v>1303</v>
      </c>
      <c r="F362" s="100" t="s">
        <v>1091</v>
      </c>
      <c r="G362" s="329" t="s">
        <v>1403</v>
      </c>
      <c r="H362" s="322" t="s">
        <v>1404</v>
      </c>
      <c r="I362" s="322" t="s">
        <v>1400</v>
      </c>
    </row>
    <row r="363" spans="2:9" hidden="1">
      <c r="B363" s="322" t="s">
        <v>1390</v>
      </c>
      <c r="C363" s="322" t="s">
        <v>66</v>
      </c>
      <c r="D363" s="100" t="s">
        <v>139</v>
      </c>
      <c r="E363" s="100" t="s">
        <v>1304</v>
      </c>
      <c r="F363" s="100" t="s">
        <v>1092</v>
      </c>
      <c r="G363" s="329" t="s">
        <v>1403</v>
      </c>
      <c r="H363" s="322" t="s">
        <v>1404</v>
      </c>
      <c r="I363" s="322" t="s">
        <v>1400</v>
      </c>
    </row>
    <row r="364" spans="2:9" hidden="1">
      <c r="B364" s="322" t="s">
        <v>1390</v>
      </c>
      <c r="C364" s="322" t="s">
        <v>66</v>
      </c>
      <c r="D364" s="100" t="s">
        <v>143</v>
      </c>
      <c r="E364" s="100" t="s">
        <v>1305</v>
      </c>
      <c r="F364" s="100" t="s">
        <v>1093</v>
      </c>
      <c r="G364" s="329" t="s">
        <v>1403</v>
      </c>
      <c r="H364" s="322" t="s">
        <v>1404</v>
      </c>
      <c r="I364" s="322" t="s">
        <v>1400</v>
      </c>
    </row>
    <row r="365" spans="2:9" hidden="1">
      <c r="B365" s="322" t="s">
        <v>1390</v>
      </c>
      <c r="C365" s="322" t="s">
        <v>66</v>
      </c>
      <c r="D365" s="100" t="s">
        <v>147</v>
      </c>
      <c r="E365" s="100" t="s">
        <v>1306</v>
      </c>
      <c r="F365" s="100" t="s">
        <v>1094</v>
      </c>
      <c r="G365" s="329" t="s">
        <v>1403</v>
      </c>
      <c r="H365" s="322" t="s">
        <v>1404</v>
      </c>
      <c r="I365" s="322" t="s">
        <v>1400</v>
      </c>
    </row>
    <row r="366" spans="2:9" hidden="1">
      <c r="B366" s="322" t="s">
        <v>1390</v>
      </c>
      <c r="C366" s="322" t="s">
        <v>66</v>
      </c>
      <c r="D366" s="100" t="s">
        <v>151</v>
      </c>
      <c r="E366" s="100" t="s">
        <v>1307</v>
      </c>
      <c r="F366" s="100" t="s">
        <v>1095</v>
      </c>
      <c r="G366" s="329" t="s">
        <v>1403</v>
      </c>
      <c r="H366" s="322" t="s">
        <v>1404</v>
      </c>
      <c r="I366" s="322" t="s">
        <v>1400</v>
      </c>
    </row>
    <row r="367" spans="2:9" hidden="1">
      <c r="B367" s="322" t="s">
        <v>1390</v>
      </c>
      <c r="C367" s="322" t="s">
        <v>66</v>
      </c>
      <c r="D367" s="100" t="s">
        <v>155</v>
      </c>
      <c r="E367" s="100" t="s">
        <v>1308</v>
      </c>
      <c r="F367" s="100" t="s">
        <v>1096</v>
      </c>
      <c r="G367" s="329" t="s">
        <v>1403</v>
      </c>
      <c r="H367" s="322" t="s">
        <v>1404</v>
      </c>
      <c r="I367" s="322" t="s">
        <v>1400</v>
      </c>
    </row>
    <row r="368" spans="2:9" hidden="1">
      <c r="B368" s="322" t="s">
        <v>1390</v>
      </c>
      <c r="C368" s="322" t="s">
        <v>66</v>
      </c>
      <c r="D368" s="100" t="s">
        <v>159</v>
      </c>
      <c r="E368" s="100" t="s">
        <v>1309</v>
      </c>
      <c r="F368" s="100" t="s">
        <v>1097</v>
      </c>
      <c r="G368" s="329" t="s">
        <v>1403</v>
      </c>
      <c r="H368" s="322" t="s">
        <v>1404</v>
      </c>
      <c r="I368" s="322" t="s">
        <v>1400</v>
      </c>
    </row>
    <row r="369" spans="2:9" hidden="1">
      <c r="B369" s="322" t="s">
        <v>1390</v>
      </c>
      <c r="C369" s="322" t="s">
        <v>66</v>
      </c>
      <c r="D369" s="100" t="s">
        <v>163</v>
      </c>
      <c r="E369" s="100" t="s">
        <v>1293</v>
      </c>
      <c r="F369" s="100" t="s">
        <v>1090</v>
      </c>
      <c r="G369" s="329" t="s">
        <v>1403</v>
      </c>
      <c r="H369" s="322" t="s">
        <v>1404</v>
      </c>
      <c r="I369" s="322" t="s">
        <v>1400</v>
      </c>
    </row>
    <row r="370" spans="2:9" hidden="1">
      <c r="B370" s="322" t="s">
        <v>1390</v>
      </c>
      <c r="C370" s="322" t="s">
        <v>66</v>
      </c>
      <c r="D370" s="100" t="s">
        <v>167</v>
      </c>
      <c r="E370" s="100" t="s">
        <v>1310</v>
      </c>
      <c r="F370" s="100" t="s">
        <v>1091</v>
      </c>
      <c r="G370" s="329" t="s">
        <v>1403</v>
      </c>
      <c r="H370" s="322" t="s">
        <v>1404</v>
      </c>
      <c r="I370" s="322" t="s">
        <v>1400</v>
      </c>
    </row>
    <row r="371" spans="2:9" hidden="1">
      <c r="B371" s="322" t="s">
        <v>1390</v>
      </c>
      <c r="C371" s="322" t="s">
        <v>66</v>
      </c>
      <c r="D371" s="100" t="s">
        <v>171</v>
      </c>
      <c r="E371" s="100" t="s">
        <v>1311</v>
      </c>
      <c r="F371" s="100" t="s">
        <v>1092</v>
      </c>
      <c r="G371" s="329" t="s">
        <v>1403</v>
      </c>
      <c r="H371" s="322" t="s">
        <v>1404</v>
      </c>
      <c r="I371" s="322" t="s">
        <v>1400</v>
      </c>
    </row>
    <row r="372" spans="2:9" hidden="1">
      <c r="B372" s="322" t="s">
        <v>1390</v>
      </c>
      <c r="C372" s="322" t="s">
        <v>66</v>
      </c>
      <c r="D372" s="100" t="s">
        <v>175</v>
      </c>
      <c r="E372" s="100" t="s">
        <v>1312</v>
      </c>
      <c r="F372" s="100" t="s">
        <v>1093</v>
      </c>
      <c r="G372" s="329" t="s">
        <v>1403</v>
      </c>
      <c r="H372" s="322" t="s">
        <v>1404</v>
      </c>
      <c r="I372" s="322" t="s">
        <v>1400</v>
      </c>
    </row>
    <row r="373" spans="2:9" hidden="1">
      <c r="B373" s="322" t="s">
        <v>1390</v>
      </c>
      <c r="C373" s="322" t="s">
        <v>66</v>
      </c>
      <c r="D373" s="100" t="s">
        <v>179</v>
      </c>
      <c r="E373" s="100" t="s">
        <v>1313</v>
      </c>
      <c r="F373" s="100" t="s">
        <v>1094</v>
      </c>
      <c r="G373" s="329" t="s">
        <v>1403</v>
      </c>
      <c r="H373" s="322" t="s">
        <v>1404</v>
      </c>
      <c r="I373" s="322" t="s">
        <v>1400</v>
      </c>
    </row>
    <row r="374" spans="2:9" hidden="1">
      <c r="B374" s="322" t="s">
        <v>1390</v>
      </c>
      <c r="C374" s="322" t="s">
        <v>66</v>
      </c>
      <c r="D374" s="100" t="s">
        <v>183</v>
      </c>
      <c r="E374" s="100" t="s">
        <v>1314</v>
      </c>
      <c r="F374" s="100" t="s">
        <v>1095</v>
      </c>
      <c r="G374" s="329" t="s">
        <v>1403</v>
      </c>
      <c r="H374" s="322" t="s">
        <v>1404</v>
      </c>
      <c r="I374" s="322" t="s">
        <v>1400</v>
      </c>
    </row>
    <row r="375" spans="2:9" hidden="1">
      <c r="B375" s="322" t="s">
        <v>1390</v>
      </c>
      <c r="C375" s="322" t="s">
        <v>66</v>
      </c>
      <c r="D375" s="100" t="s">
        <v>187</v>
      </c>
      <c r="E375" s="100" t="s">
        <v>1315</v>
      </c>
      <c r="F375" s="100" t="s">
        <v>1096</v>
      </c>
      <c r="G375" s="329" t="s">
        <v>1403</v>
      </c>
      <c r="H375" s="322" t="s">
        <v>1404</v>
      </c>
      <c r="I375" s="322" t="s">
        <v>1400</v>
      </c>
    </row>
    <row r="376" spans="2:9" hidden="1">
      <c r="B376" s="322" t="s">
        <v>1390</v>
      </c>
      <c r="C376" s="322" t="s">
        <v>66</v>
      </c>
      <c r="D376" s="100" t="s">
        <v>191</v>
      </c>
      <c r="E376" s="100" t="s">
        <v>1316</v>
      </c>
      <c r="F376" s="100" t="s">
        <v>1097</v>
      </c>
      <c r="G376" s="329" t="s">
        <v>1403</v>
      </c>
      <c r="H376" s="322" t="s">
        <v>1404</v>
      </c>
      <c r="I376" s="322" t="s">
        <v>1400</v>
      </c>
    </row>
    <row r="377" spans="2:9" hidden="1">
      <c r="B377" s="322" t="s">
        <v>1390</v>
      </c>
      <c r="C377" s="322" t="s">
        <v>66</v>
      </c>
      <c r="D377" s="100" t="s">
        <v>195</v>
      </c>
      <c r="E377" s="100" t="s">
        <v>1317</v>
      </c>
      <c r="F377" s="100" t="s">
        <v>1090</v>
      </c>
      <c r="G377" s="329" t="s">
        <v>1403</v>
      </c>
      <c r="H377" s="322" t="s">
        <v>1404</v>
      </c>
      <c r="I377" s="322" t="s">
        <v>1400</v>
      </c>
    </row>
    <row r="378" spans="2:9" hidden="1">
      <c r="B378" s="322" t="s">
        <v>1390</v>
      </c>
      <c r="C378" s="322" t="s">
        <v>66</v>
      </c>
      <c r="D378" s="100" t="s">
        <v>199</v>
      </c>
      <c r="E378" s="100" t="s">
        <v>1318</v>
      </c>
      <c r="F378" s="100" t="s">
        <v>1091</v>
      </c>
      <c r="G378" s="329" t="s">
        <v>1403</v>
      </c>
      <c r="H378" s="322" t="s">
        <v>1404</v>
      </c>
      <c r="I378" s="322" t="s">
        <v>1400</v>
      </c>
    </row>
    <row r="379" spans="2:9" hidden="1">
      <c r="B379" s="322" t="s">
        <v>1390</v>
      </c>
      <c r="C379" s="322" t="s">
        <v>66</v>
      </c>
      <c r="D379" s="100" t="s">
        <v>203</v>
      </c>
      <c r="E379" s="100" t="s">
        <v>1319</v>
      </c>
      <c r="F379" s="100" t="s">
        <v>1092</v>
      </c>
      <c r="G379" s="329" t="s">
        <v>1403</v>
      </c>
      <c r="H379" s="322" t="s">
        <v>1404</v>
      </c>
      <c r="I379" s="322" t="s">
        <v>1400</v>
      </c>
    </row>
    <row r="380" spans="2:9" hidden="1">
      <c r="B380" s="322" t="s">
        <v>1390</v>
      </c>
      <c r="C380" s="322" t="s">
        <v>66</v>
      </c>
      <c r="D380" s="100" t="s">
        <v>207</v>
      </c>
      <c r="E380" s="100" t="s">
        <v>1320</v>
      </c>
      <c r="F380" s="100" t="s">
        <v>1093</v>
      </c>
      <c r="G380" s="329" t="s">
        <v>1403</v>
      </c>
      <c r="H380" s="322" t="s">
        <v>1404</v>
      </c>
      <c r="I380" s="322" t="s">
        <v>1400</v>
      </c>
    </row>
    <row r="381" spans="2:9" hidden="1">
      <c r="B381" s="322" t="s">
        <v>1390</v>
      </c>
      <c r="C381" s="322" t="s">
        <v>66</v>
      </c>
      <c r="D381" s="100" t="s">
        <v>211</v>
      </c>
      <c r="E381" s="100" t="s">
        <v>1321</v>
      </c>
      <c r="F381" s="100" t="s">
        <v>1094</v>
      </c>
      <c r="G381" s="329" t="s">
        <v>1403</v>
      </c>
      <c r="H381" s="322" t="s">
        <v>1404</v>
      </c>
      <c r="I381" s="322" t="s">
        <v>1400</v>
      </c>
    </row>
    <row r="382" spans="2:9" hidden="1">
      <c r="B382" s="322" t="s">
        <v>1390</v>
      </c>
      <c r="C382" s="322" t="s">
        <v>66</v>
      </c>
      <c r="D382" s="100" t="s">
        <v>215</v>
      </c>
      <c r="E382" s="100" t="s">
        <v>1322</v>
      </c>
      <c r="F382" s="100" t="s">
        <v>1095</v>
      </c>
      <c r="G382" s="329" t="s">
        <v>1403</v>
      </c>
      <c r="H382" s="322" t="s">
        <v>1404</v>
      </c>
      <c r="I382" s="322" t="s">
        <v>1400</v>
      </c>
    </row>
    <row r="383" spans="2:9" hidden="1">
      <c r="B383" s="322" t="s">
        <v>1390</v>
      </c>
      <c r="C383" s="322" t="s">
        <v>66</v>
      </c>
      <c r="D383" s="100" t="s">
        <v>219</v>
      </c>
      <c r="E383" s="100" t="s">
        <v>1323</v>
      </c>
      <c r="F383" s="100" t="s">
        <v>1096</v>
      </c>
      <c r="G383" s="329" t="s">
        <v>1403</v>
      </c>
      <c r="H383" s="322" t="s">
        <v>1404</v>
      </c>
      <c r="I383" s="322" t="s">
        <v>1400</v>
      </c>
    </row>
    <row r="384" spans="2:9" hidden="1">
      <c r="B384" s="322" t="s">
        <v>1390</v>
      </c>
      <c r="C384" s="322" t="s">
        <v>66</v>
      </c>
      <c r="D384" s="100" t="s">
        <v>223</v>
      </c>
      <c r="E384" s="100" t="s">
        <v>1324</v>
      </c>
      <c r="F384" s="100" t="s">
        <v>1097</v>
      </c>
      <c r="G384" s="329" t="s">
        <v>1403</v>
      </c>
      <c r="H384" s="322" t="s">
        <v>1404</v>
      </c>
      <c r="I384" s="322" t="s">
        <v>1400</v>
      </c>
    </row>
    <row r="385" spans="2:9" hidden="1">
      <c r="B385" s="322" t="s">
        <v>1390</v>
      </c>
      <c r="C385" s="322" t="s">
        <v>66</v>
      </c>
      <c r="D385" s="100" t="s">
        <v>227</v>
      </c>
      <c r="E385" s="100" t="s">
        <v>1295</v>
      </c>
      <c r="F385" s="100" t="s">
        <v>1099</v>
      </c>
      <c r="G385" s="329" t="s">
        <v>1403</v>
      </c>
      <c r="H385" s="322" t="s">
        <v>1405</v>
      </c>
      <c r="I385" s="322" t="s">
        <v>1400</v>
      </c>
    </row>
    <row r="386" spans="2:9" hidden="1">
      <c r="B386" s="322" t="s">
        <v>1390</v>
      </c>
      <c r="C386" s="322" t="s">
        <v>66</v>
      </c>
      <c r="D386" s="100" t="s">
        <v>231</v>
      </c>
      <c r="E386" s="100" t="s">
        <v>1325</v>
      </c>
      <c r="F386" s="100" t="s">
        <v>1100</v>
      </c>
      <c r="G386" s="329" t="s">
        <v>1403</v>
      </c>
      <c r="H386" s="322" t="s">
        <v>1405</v>
      </c>
      <c r="I386" s="322" t="s">
        <v>1400</v>
      </c>
    </row>
    <row r="387" spans="2:9" hidden="1">
      <c r="B387" s="322" t="s">
        <v>1390</v>
      </c>
      <c r="C387" s="322" t="s">
        <v>66</v>
      </c>
      <c r="D387" s="100" t="s">
        <v>235</v>
      </c>
      <c r="E387" s="100" t="s">
        <v>1326</v>
      </c>
      <c r="F387" s="100" t="s">
        <v>1101</v>
      </c>
      <c r="G387" s="329" t="s">
        <v>1403</v>
      </c>
      <c r="H387" s="322" t="s">
        <v>1405</v>
      </c>
      <c r="I387" s="322" t="s">
        <v>1400</v>
      </c>
    </row>
    <row r="388" spans="2:9" hidden="1">
      <c r="B388" s="322" t="s">
        <v>1390</v>
      </c>
      <c r="C388" s="322" t="s">
        <v>66</v>
      </c>
      <c r="D388" s="100" t="s">
        <v>239</v>
      </c>
      <c r="E388" s="100" t="s">
        <v>1327</v>
      </c>
      <c r="F388" s="100" t="s">
        <v>1102</v>
      </c>
      <c r="G388" s="329" t="s">
        <v>1403</v>
      </c>
      <c r="H388" s="322" t="s">
        <v>1405</v>
      </c>
      <c r="I388" s="322" t="s">
        <v>1400</v>
      </c>
    </row>
    <row r="389" spans="2:9" hidden="1">
      <c r="B389" s="322" t="s">
        <v>1390</v>
      </c>
      <c r="C389" s="322" t="s">
        <v>66</v>
      </c>
      <c r="D389" s="100" t="s">
        <v>243</v>
      </c>
      <c r="E389" s="100" t="s">
        <v>1328</v>
      </c>
      <c r="F389" s="100" t="s">
        <v>1103</v>
      </c>
      <c r="G389" s="329" t="s">
        <v>1403</v>
      </c>
      <c r="H389" s="322" t="s">
        <v>1405</v>
      </c>
      <c r="I389" s="322" t="s">
        <v>1400</v>
      </c>
    </row>
    <row r="390" spans="2:9" hidden="1">
      <c r="B390" s="322" t="s">
        <v>1390</v>
      </c>
      <c r="C390" s="322" t="s">
        <v>66</v>
      </c>
      <c r="D390" s="100" t="s">
        <v>247</v>
      </c>
      <c r="E390" s="100" t="s">
        <v>1329</v>
      </c>
      <c r="F390" s="100" t="s">
        <v>1105</v>
      </c>
      <c r="G390" s="329" t="s">
        <v>1403</v>
      </c>
      <c r="H390" s="322" t="s">
        <v>1406</v>
      </c>
      <c r="I390" s="322" t="s">
        <v>1400</v>
      </c>
    </row>
    <row r="391" spans="2:9" hidden="1">
      <c r="B391" s="322" t="s">
        <v>1390</v>
      </c>
      <c r="C391" s="322" t="s">
        <v>66</v>
      </c>
      <c r="D391" s="100" t="s">
        <v>251</v>
      </c>
      <c r="E391" s="100" t="s">
        <v>1330</v>
      </c>
      <c r="F391" s="100" t="s">
        <v>1106</v>
      </c>
      <c r="G391" s="329" t="s">
        <v>1403</v>
      </c>
      <c r="H391" s="322" t="s">
        <v>1406</v>
      </c>
      <c r="I391" s="322" t="s">
        <v>1400</v>
      </c>
    </row>
    <row r="392" spans="2:9" hidden="1">
      <c r="B392" s="322" t="s">
        <v>1390</v>
      </c>
      <c r="C392" s="322" t="s">
        <v>66</v>
      </c>
      <c r="D392" s="100" t="s">
        <v>255</v>
      </c>
      <c r="E392" s="100" t="s">
        <v>1331</v>
      </c>
      <c r="F392" s="100" t="s">
        <v>1107</v>
      </c>
      <c r="G392" s="329" t="s">
        <v>1403</v>
      </c>
      <c r="H392" s="322" t="s">
        <v>1406</v>
      </c>
      <c r="I392" s="322" t="s">
        <v>1400</v>
      </c>
    </row>
    <row r="393" spans="2:9" hidden="1">
      <c r="B393" s="322" t="s">
        <v>1390</v>
      </c>
      <c r="C393" s="322" t="s">
        <v>66</v>
      </c>
      <c r="D393" s="100" t="s">
        <v>259</v>
      </c>
      <c r="E393" s="100" t="s">
        <v>1296</v>
      </c>
      <c r="F393" s="100" t="s">
        <v>1177</v>
      </c>
      <c r="G393" s="329" t="s">
        <v>1403</v>
      </c>
      <c r="H393" s="322" t="s">
        <v>1405</v>
      </c>
      <c r="I393" s="322" t="s">
        <v>1400</v>
      </c>
    </row>
    <row r="394" spans="2:9" hidden="1">
      <c r="B394" s="322" t="s">
        <v>1390</v>
      </c>
      <c r="C394" s="322" t="s">
        <v>66</v>
      </c>
      <c r="D394" s="100" t="s">
        <v>263</v>
      </c>
      <c r="E394" s="100" t="s">
        <v>1332</v>
      </c>
      <c r="F394" s="100" t="s">
        <v>1100</v>
      </c>
      <c r="G394" s="329" t="s">
        <v>1403</v>
      </c>
      <c r="H394" s="322" t="s">
        <v>1405</v>
      </c>
      <c r="I394" s="322" t="s">
        <v>1400</v>
      </c>
    </row>
    <row r="395" spans="2:9" hidden="1">
      <c r="B395" s="322" t="s">
        <v>1390</v>
      </c>
      <c r="C395" s="322" t="s">
        <v>66</v>
      </c>
      <c r="D395" s="100" t="s">
        <v>267</v>
      </c>
      <c r="E395" s="100" t="s">
        <v>1333</v>
      </c>
      <c r="F395" s="100" t="s">
        <v>1101</v>
      </c>
      <c r="G395" s="329" t="s">
        <v>1403</v>
      </c>
      <c r="H395" s="322" t="s">
        <v>1405</v>
      </c>
      <c r="I395" s="322" t="s">
        <v>1400</v>
      </c>
    </row>
    <row r="396" spans="2:9" hidden="1">
      <c r="B396" s="322" t="s">
        <v>1390</v>
      </c>
      <c r="C396" s="322" t="s">
        <v>66</v>
      </c>
      <c r="D396" s="100" t="s">
        <v>271</v>
      </c>
      <c r="E396" s="100" t="s">
        <v>1334</v>
      </c>
      <c r="F396" s="100" t="s">
        <v>1102</v>
      </c>
      <c r="G396" s="329" t="s">
        <v>1403</v>
      </c>
      <c r="H396" s="322" t="s">
        <v>1405</v>
      </c>
      <c r="I396" s="322" t="s">
        <v>1400</v>
      </c>
    </row>
    <row r="397" spans="2:9" hidden="1">
      <c r="B397" s="322" t="s">
        <v>1390</v>
      </c>
      <c r="C397" s="322" t="s">
        <v>66</v>
      </c>
      <c r="D397" s="100" t="s">
        <v>275</v>
      </c>
      <c r="E397" s="100" t="s">
        <v>1335</v>
      </c>
      <c r="F397" s="100" t="s">
        <v>1103</v>
      </c>
      <c r="G397" s="329" t="s">
        <v>1403</v>
      </c>
      <c r="H397" s="322" t="s">
        <v>1405</v>
      </c>
      <c r="I397" s="322" t="s">
        <v>1400</v>
      </c>
    </row>
    <row r="398" spans="2:9" hidden="1">
      <c r="B398" s="322" t="s">
        <v>1390</v>
      </c>
      <c r="C398" s="322" t="s">
        <v>66</v>
      </c>
      <c r="D398" s="100" t="s">
        <v>279</v>
      </c>
      <c r="E398" s="100" t="s">
        <v>1336</v>
      </c>
      <c r="F398" s="100" t="s">
        <v>1105</v>
      </c>
      <c r="G398" s="329" t="s">
        <v>1403</v>
      </c>
      <c r="H398" s="322" t="s">
        <v>1406</v>
      </c>
      <c r="I398" s="322" t="s">
        <v>1400</v>
      </c>
    </row>
    <row r="399" spans="2:9" hidden="1">
      <c r="B399" s="322" t="s">
        <v>1390</v>
      </c>
      <c r="C399" s="322" t="s">
        <v>66</v>
      </c>
      <c r="D399" s="100" t="s">
        <v>283</v>
      </c>
      <c r="E399" s="100" t="s">
        <v>1337</v>
      </c>
      <c r="F399" s="100" t="s">
        <v>1106</v>
      </c>
      <c r="G399" s="329" t="s">
        <v>1403</v>
      </c>
      <c r="H399" s="322" t="s">
        <v>1406</v>
      </c>
      <c r="I399" s="322" t="s">
        <v>1400</v>
      </c>
    </row>
    <row r="400" spans="2:9" hidden="1">
      <c r="B400" s="322" t="s">
        <v>1390</v>
      </c>
      <c r="C400" s="322" t="s">
        <v>66</v>
      </c>
      <c r="D400" s="100" t="s">
        <v>287</v>
      </c>
      <c r="E400" s="100" t="s">
        <v>1338</v>
      </c>
      <c r="F400" s="100" t="s">
        <v>1107</v>
      </c>
      <c r="G400" s="329" t="s">
        <v>1403</v>
      </c>
      <c r="H400" s="322" t="s">
        <v>1406</v>
      </c>
      <c r="I400" s="322" t="s">
        <v>1400</v>
      </c>
    </row>
    <row r="401" spans="2:9" hidden="1">
      <c r="B401" s="322" t="s">
        <v>1390</v>
      </c>
      <c r="C401" s="322" t="s">
        <v>66</v>
      </c>
      <c r="D401" s="100" t="s">
        <v>291</v>
      </c>
      <c r="E401" s="100" t="s">
        <v>1297</v>
      </c>
      <c r="F401" s="100" t="s">
        <v>1178</v>
      </c>
      <c r="G401" s="329" t="s">
        <v>1403</v>
      </c>
      <c r="H401" s="322" t="s">
        <v>1405</v>
      </c>
      <c r="I401" s="322" t="s">
        <v>1400</v>
      </c>
    </row>
    <row r="402" spans="2:9" hidden="1">
      <c r="B402" s="322" t="s">
        <v>1390</v>
      </c>
      <c r="C402" s="322" t="s">
        <v>66</v>
      </c>
      <c r="D402" s="100" t="s">
        <v>295</v>
      </c>
      <c r="E402" s="100" t="s">
        <v>1339</v>
      </c>
      <c r="F402" s="100" t="s">
        <v>1100</v>
      </c>
      <c r="G402" s="329" t="s">
        <v>1403</v>
      </c>
      <c r="H402" s="322" t="s">
        <v>1405</v>
      </c>
      <c r="I402" s="322" t="s">
        <v>1400</v>
      </c>
    </row>
    <row r="403" spans="2:9" hidden="1">
      <c r="B403" s="322" t="s">
        <v>1390</v>
      </c>
      <c r="C403" s="322" t="s">
        <v>66</v>
      </c>
      <c r="D403" s="100" t="s">
        <v>299</v>
      </c>
      <c r="E403" s="100" t="s">
        <v>1340</v>
      </c>
      <c r="F403" s="100" t="s">
        <v>1101</v>
      </c>
      <c r="G403" s="329" t="s">
        <v>1403</v>
      </c>
      <c r="H403" s="322" t="s">
        <v>1405</v>
      </c>
      <c r="I403" s="322" t="s">
        <v>1400</v>
      </c>
    </row>
    <row r="404" spans="2:9" hidden="1">
      <c r="B404" s="322" t="s">
        <v>1390</v>
      </c>
      <c r="C404" s="322" t="s">
        <v>66</v>
      </c>
      <c r="D404" s="100" t="s">
        <v>303</v>
      </c>
      <c r="E404" s="100" t="s">
        <v>1341</v>
      </c>
      <c r="F404" s="100" t="s">
        <v>1102</v>
      </c>
      <c r="G404" s="329" t="s">
        <v>1403</v>
      </c>
      <c r="H404" s="322" t="s">
        <v>1405</v>
      </c>
      <c r="I404" s="322" t="s">
        <v>1400</v>
      </c>
    </row>
    <row r="405" spans="2:9" hidden="1">
      <c r="B405" s="322" t="s">
        <v>1390</v>
      </c>
      <c r="C405" s="322" t="s">
        <v>66</v>
      </c>
      <c r="D405" s="100" t="s">
        <v>307</v>
      </c>
      <c r="E405" s="100" t="s">
        <v>1342</v>
      </c>
      <c r="F405" s="100" t="s">
        <v>1103</v>
      </c>
      <c r="G405" s="329" t="s">
        <v>1403</v>
      </c>
      <c r="H405" s="322" t="s">
        <v>1405</v>
      </c>
      <c r="I405" s="322" t="s">
        <v>1400</v>
      </c>
    </row>
    <row r="406" spans="2:9" hidden="1">
      <c r="B406" s="322" t="s">
        <v>1390</v>
      </c>
      <c r="C406" s="322" t="s">
        <v>66</v>
      </c>
      <c r="D406" s="100" t="s">
        <v>311</v>
      </c>
      <c r="E406" s="100" t="s">
        <v>1343</v>
      </c>
      <c r="F406" s="100" t="s">
        <v>1105</v>
      </c>
      <c r="G406" s="329" t="s">
        <v>1403</v>
      </c>
      <c r="H406" s="322" t="s">
        <v>1406</v>
      </c>
      <c r="I406" s="322" t="s">
        <v>1400</v>
      </c>
    </row>
    <row r="407" spans="2:9" hidden="1">
      <c r="B407" s="322" t="s">
        <v>1390</v>
      </c>
      <c r="C407" s="322" t="s">
        <v>66</v>
      </c>
      <c r="D407" s="100" t="s">
        <v>315</v>
      </c>
      <c r="E407" s="100" t="s">
        <v>1344</v>
      </c>
      <c r="F407" s="100" t="s">
        <v>1106</v>
      </c>
      <c r="G407" s="329" t="s">
        <v>1403</v>
      </c>
      <c r="H407" s="322" t="s">
        <v>1406</v>
      </c>
      <c r="I407" s="322" t="s">
        <v>1400</v>
      </c>
    </row>
    <row r="408" spans="2:9" hidden="1">
      <c r="B408" s="322" t="s">
        <v>1390</v>
      </c>
      <c r="C408" s="322" t="s">
        <v>66</v>
      </c>
      <c r="D408" s="100" t="s">
        <v>319</v>
      </c>
      <c r="E408" s="100" t="s">
        <v>1345</v>
      </c>
      <c r="F408" s="100" t="s">
        <v>1107</v>
      </c>
      <c r="G408" s="329" t="s">
        <v>1403</v>
      </c>
      <c r="H408" s="322" t="s">
        <v>1406</v>
      </c>
      <c r="I408" s="322" t="s">
        <v>1400</v>
      </c>
    </row>
    <row r="409" spans="2:9" hidden="1">
      <c r="B409" s="322" t="s">
        <v>1390</v>
      </c>
      <c r="C409" s="322" t="s">
        <v>66</v>
      </c>
      <c r="D409" s="100" t="s">
        <v>323</v>
      </c>
      <c r="E409" s="100" t="s">
        <v>1292</v>
      </c>
      <c r="F409" s="100" t="s">
        <v>1108</v>
      </c>
      <c r="G409" s="329" t="s">
        <v>1403</v>
      </c>
      <c r="H409" s="322" t="s">
        <v>1406</v>
      </c>
      <c r="I409" s="322" t="s">
        <v>1400</v>
      </c>
    </row>
    <row r="410" spans="2:9" hidden="1">
      <c r="B410" s="322" t="s">
        <v>1390</v>
      </c>
      <c r="C410" s="322" t="s">
        <v>66</v>
      </c>
      <c r="D410" s="100" t="s">
        <v>327</v>
      </c>
      <c r="E410" s="100" t="s">
        <v>1346</v>
      </c>
      <c r="F410" s="100" t="s">
        <v>1109</v>
      </c>
      <c r="G410" s="329" t="s">
        <v>1403</v>
      </c>
      <c r="H410" s="322" t="s">
        <v>1406</v>
      </c>
      <c r="I410" s="322" t="s">
        <v>1400</v>
      </c>
    </row>
    <row r="411" spans="2:9" hidden="1">
      <c r="B411" s="322" t="s">
        <v>1390</v>
      </c>
      <c r="C411" s="322" t="s">
        <v>66</v>
      </c>
      <c r="D411" s="100" t="s">
        <v>331</v>
      </c>
      <c r="E411" s="100" t="s">
        <v>1347</v>
      </c>
      <c r="F411" s="100" t="s">
        <v>1110</v>
      </c>
      <c r="G411" s="329" t="s">
        <v>1403</v>
      </c>
      <c r="H411" s="322" t="s">
        <v>1406</v>
      </c>
      <c r="I411" s="322" t="s">
        <v>1400</v>
      </c>
    </row>
    <row r="412" spans="2:9" hidden="1">
      <c r="B412" s="322" t="s">
        <v>1390</v>
      </c>
      <c r="C412" s="322" t="s">
        <v>66</v>
      </c>
      <c r="D412" s="100" t="s">
        <v>335</v>
      </c>
      <c r="E412" s="100" t="s">
        <v>1348</v>
      </c>
      <c r="F412" s="100" t="s">
        <v>1111</v>
      </c>
      <c r="G412" s="329" t="s">
        <v>1403</v>
      </c>
      <c r="H412" s="322" t="s">
        <v>1406</v>
      </c>
      <c r="I412" s="322" t="s">
        <v>1400</v>
      </c>
    </row>
    <row r="413" spans="2:9" hidden="1">
      <c r="B413" s="322" t="s">
        <v>1390</v>
      </c>
      <c r="C413" s="322" t="s">
        <v>66</v>
      </c>
      <c r="D413" s="100" t="s">
        <v>339</v>
      </c>
      <c r="E413" s="100" t="s">
        <v>1349</v>
      </c>
      <c r="F413" s="100" t="s">
        <v>1112</v>
      </c>
      <c r="G413" s="329" t="s">
        <v>1403</v>
      </c>
      <c r="H413" s="322" t="s">
        <v>1406</v>
      </c>
      <c r="I413" s="322" t="s">
        <v>1400</v>
      </c>
    </row>
    <row r="414" spans="2:9" hidden="1">
      <c r="B414" s="322" t="s">
        <v>1390</v>
      </c>
      <c r="C414" s="322" t="s">
        <v>66</v>
      </c>
      <c r="D414" s="100" t="s">
        <v>343</v>
      </c>
      <c r="E414" s="100" t="s">
        <v>1350</v>
      </c>
      <c r="F414" s="100" t="s">
        <v>1113</v>
      </c>
      <c r="G414" s="329" t="s">
        <v>1403</v>
      </c>
      <c r="H414" s="322" t="s">
        <v>1406</v>
      </c>
      <c r="I414" s="322" t="s">
        <v>1400</v>
      </c>
    </row>
    <row r="415" spans="2:9" hidden="1">
      <c r="B415" s="322" t="s">
        <v>1390</v>
      </c>
      <c r="C415" s="322" t="s">
        <v>66</v>
      </c>
      <c r="D415" s="100" t="s">
        <v>347</v>
      </c>
      <c r="E415" s="100" t="s">
        <v>1351</v>
      </c>
      <c r="F415" s="100" t="s">
        <v>1114</v>
      </c>
      <c r="G415" s="329" t="s">
        <v>1403</v>
      </c>
      <c r="H415" s="322" t="s">
        <v>1406</v>
      </c>
      <c r="I415" s="322" t="s">
        <v>1400</v>
      </c>
    </row>
    <row r="416" spans="2:9" hidden="1">
      <c r="B416" s="322" t="s">
        <v>1390</v>
      </c>
      <c r="C416" s="322" t="s">
        <v>66</v>
      </c>
      <c r="D416" s="100" t="s">
        <v>351</v>
      </c>
      <c r="E416" s="100" t="s">
        <v>1352</v>
      </c>
      <c r="F416" s="100" t="s">
        <v>1115</v>
      </c>
      <c r="G416" s="329" t="s">
        <v>1403</v>
      </c>
      <c r="H416" s="322" t="s">
        <v>1406</v>
      </c>
      <c r="I416" s="322" t="s">
        <v>1400</v>
      </c>
    </row>
    <row r="417" spans="2:9" hidden="1">
      <c r="B417" s="322" t="s">
        <v>1390</v>
      </c>
      <c r="C417" s="322" t="s">
        <v>66</v>
      </c>
      <c r="D417" s="100" t="s">
        <v>355</v>
      </c>
      <c r="E417" s="100" t="s">
        <v>1353</v>
      </c>
      <c r="F417" s="100" t="s">
        <v>1108</v>
      </c>
      <c r="G417" s="329" t="s">
        <v>1403</v>
      </c>
      <c r="H417" s="322" t="s">
        <v>1406</v>
      </c>
      <c r="I417" s="322" t="s">
        <v>1400</v>
      </c>
    </row>
    <row r="418" spans="2:9" hidden="1">
      <c r="B418" s="322" t="s">
        <v>1390</v>
      </c>
      <c r="C418" s="322" t="s">
        <v>66</v>
      </c>
      <c r="D418" s="100" t="s">
        <v>359</v>
      </c>
      <c r="E418" s="100" t="s">
        <v>1354</v>
      </c>
      <c r="F418" s="100" t="s">
        <v>1109</v>
      </c>
      <c r="G418" s="329" t="s">
        <v>1403</v>
      </c>
      <c r="H418" s="322" t="s">
        <v>1406</v>
      </c>
      <c r="I418" s="322" t="s">
        <v>1400</v>
      </c>
    </row>
    <row r="419" spans="2:9" hidden="1">
      <c r="B419" s="322" t="s">
        <v>1390</v>
      </c>
      <c r="C419" s="322" t="s">
        <v>66</v>
      </c>
      <c r="D419" s="100" t="s">
        <v>363</v>
      </c>
      <c r="E419" s="100" t="s">
        <v>1355</v>
      </c>
      <c r="F419" s="100" t="s">
        <v>1110</v>
      </c>
      <c r="G419" s="329" t="s">
        <v>1403</v>
      </c>
      <c r="H419" s="322" t="s">
        <v>1406</v>
      </c>
      <c r="I419" s="322" t="s">
        <v>1400</v>
      </c>
    </row>
    <row r="420" spans="2:9" hidden="1">
      <c r="B420" s="322" t="s">
        <v>1390</v>
      </c>
      <c r="C420" s="322" t="s">
        <v>66</v>
      </c>
      <c r="D420" s="100" t="s">
        <v>367</v>
      </c>
      <c r="E420" s="100" t="s">
        <v>1356</v>
      </c>
      <c r="F420" s="100" t="s">
        <v>1111</v>
      </c>
      <c r="G420" s="329" t="s">
        <v>1403</v>
      </c>
      <c r="H420" s="322" t="s">
        <v>1406</v>
      </c>
      <c r="I420" s="322" t="s">
        <v>1400</v>
      </c>
    </row>
    <row r="421" spans="2:9" hidden="1">
      <c r="B421" s="322" t="s">
        <v>1390</v>
      </c>
      <c r="C421" s="322" t="s">
        <v>66</v>
      </c>
      <c r="D421" s="100" t="s">
        <v>371</v>
      </c>
      <c r="E421" s="100" t="s">
        <v>1357</v>
      </c>
      <c r="F421" s="100" t="s">
        <v>1112</v>
      </c>
      <c r="G421" s="329" t="s">
        <v>1403</v>
      </c>
      <c r="H421" s="322" t="s">
        <v>1406</v>
      </c>
      <c r="I421" s="322" t="s">
        <v>1400</v>
      </c>
    </row>
    <row r="422" spans="2:9" hidden="1">
      <c r="B422" s="322" t="s">
        <v>1390</v>
      </c>
      <c r="C422" s="322" t="s">
        <v>66</v>
      </c>
      <c r="D422" s="100" t="s">
        <v>375</v>
      </c>
      <c r="E422" s="100" t="s">
        <v>1358</v>
      </c>
      <c r="F422" s="100" t="s">
        <v>1113</v>
      </c>
      <c r="G422" s="329" t="s">
        <v>1403</v>
      </c>
      <c r="H422" s="322" t="s">
        <v>1406</v>
      </c>
      <c r="I422" s="322" t="s">
        <v>1400</v>
      </c>
    </row>
    <row r="423" spans="2:9" hidden="1">
      <c r="B423" s="322" t="s">
        <v>1390</v>
      </c>
      <c r="C423" s="322" t="s">
        <v>66</v>
      </c>
      <c r="D423" s="100" t="s">
        <v>379</v>
      </c>
      <c r="E423" s="100" t="s">
        <v>1359</v>
      </c>
      <c r="F423" s="100" t="s">
        <v>1114</v>
      </c>
      <c r="G423" s="329" t="s">
        <v>1403</v>
      </c>
      <c r="H423" s="322" t="s">
        <v>1406</v>
      </c>
      <c r="I423" s="322" t="s">
        <v>1400</v>
      </c>
    </row>
    <row r="424" spans="2:9" hidden="1">
      <c r="B424" s="322" t="s">
        <v>1390</v>
      </c>
      <c r="C424" s="322" t="s">
        <v>66</v>
      </c>
      <c r="D424" s="100" t="s">
        <v>383</v>
      </c>
      <c r="E424" s="100" t="s">
        <v>1360</v>
      </c>
      <c r="F424" s="100" t="s">
        <v>1115</v>
      </c>
      <c r="G424" s="329" t="s">
        <v>1403</v>
      </c>
      <c r="H424" s="322" t="s">
        <v>1406</v>
      </c>
      <c r="I424" s="322" t="s">
        <v>1400</v>
      </c>
    </row>
    <row r="425" spans="2:9" hidden="1">
      <c r="B425" s="322" t="s">
        <v>1390</v>
      </c>
      <c r="C425" s="322" t="s">
        <v>66</v>
      </c>
      <c r="D425" s="100" t="s">
        <v>387</v>
      </c>
      <c r="E425" s="100" t="s">
        <v>1294</v>
      </c>
      <c r="F425" s="100" t="s">
        <v>1108</v>
      </c>
      <c r="G425" s="329" t="s">
        <v>1403</v>
      </c>
      <c r="H425" s="322" t="s">
        <v>1406</v>
      </c>
      <c r="I425" s="322" t="s">
        <v>1400</v>
      </c>
    </row>
    <row r="426" spans="2:9" hidden="1">
      <c r="B426" s="322" t="s">
        <v>1390</v>
      </c>
      <c r="C426" s="322" t="s">
        <v>66</v>
      </c>
      <c r="D426" s="100" t="s">
        <v>391</v>
      </c>
      <c r="E426" s="100" t="s">
        <v>1361</v>
      </c>
      <c r="F426" s="100" t="s">
        <v>1109</v>
      </c>
      <c r="G426" s="329" t="s">
        <v>1403</v>
      </c>
      <c r="H426" s="322" t="s">
        <v>1406</v>
      </c>
      <c r="I426" s="322" t="s">
        <v>1400</v>
      </c>
    </row>
    <row r="427" spans="2:9" hidden="1">
      <c r="B427" s="322" t="s">
        <v>1390</v>
      </c>
      <c r="C427" s="322" t="s">
        <v>66</v>
      </c>
      <c r="D427" s="100" t="s">
        <v>395</v>
      </c>
      <c r="E427" s="100" t="s">
        <v>1362</v>
      </c>
      <c r="F427" s="100" t="s">
        <v>1110</v>
      </c>
      <c r="G427" s="329" t="s">
        <v>1403</v>
      </c>
      <c r="H427" s="322" t="s">
        <v>1406</v>
      </c>
      <c r="I427" s="322" t="s">
        <v>1400</v>
      </c>
    </row>
    <row r="428" spans="2:9" hidden="1">
      <c r="B428" s="322" t="s">
        <v>1390</v>
      </c>
      <c r="C428" s="322" t="s">
        <v>66</v>
      </c>
      <c r="D428" s="100" t="s">
        <v>399</v>
      </c>
      <c r="E428" s="100" t="s">
        <v>1363</v>
      </c>
      <c r="F428" s="100" t="s">
        <v>1111</v>
      </c>
      <c r="G428" s="329" t="s">
        <v>1403</v>
      </c>
      <c r="H428" s="322" t="s">
        <v>1406</v>
      </c>
      <c r="I428" s="322" t="s">
        <v>1400</v>
      </c>
    </row>
    <row r="429" spans="2:9" hidden="1">
      <c r="B429" s="322" t="s">
        <v>1390</v>
      </c>
      <c r="C429" s="322" t="s">
        <v>66</v>
      </c>
      <c r="D429" s="100" t="s">
        <v>403</v>
      </c>
      <c r="E429" s="100" t="s">
        <v>1364</v>
      </c>
      <c r="F429" s="100" t="s">
        <v>1112</v>
      </c>
      <c r="G429" s="329" t="s">
        <v>1403</v>
      </c>
      <c r="H429" s="322" t="s">
        <v>1406</v>
      </c>
      <c r="I429" s="322" t="s">
        <v>1400</v>
      </c>
    </row>
    <row r="430" spans="2:9" hidden="1">
      <c r="B430" s="322" t="s">
        <v>1390</v>
      </c>
      <c r="C430" s="322" t="s">
        <v>66</v>
      </c>
      <c r="D430" s="100" t="s">
        <v>407</v>
      </c>
      <c r="E430" s="100" t="s">
        <v>1365</v>
      </c>
      <c r="F430" s="100" t="s">
        <v>1113</v>
      </c>
      <c r="G430" s="329" t="s">
        <v>1403</v>
      </c>
      <c r="H430" s="322" t="s">
        <v>1406</v>
      </c>
      <c r="I430" s="322" t="s">
        <v>1400</v>
      </c>
    </row>
    <row r="431" spans="2:9" hidden="1">
      <c r="B431" s="322" t="s">
        <v>1390</v>
      </c>
      <c r="C431" s="322" t="s">
        <v>66</v>
      </c>
      <c r="D431" s="100" t="s">
        <v>411</v>
      </c>
      <c r="E431" s="100" t="s">
        <v>1366</v>
      </c>
      <c r="F431" s="100" t="s">
        <v>1114</v>
      </c>
      <c r="G431" s="329" t="s">
        <v>1403</v>
      </c>
      <c r="H431" s="322" t="s">
        <v>1406</v>
      </c>
      <c r="I431" s="322" t="s">
        <v>1400</v>
      </c>
    </row>
    <row r="432" spans="2:9" hidden="1">
      <c r="B432" s="322" t="s">
        <v>1390</v>
      </c>
      <c r="C432" s="322" t="s">
        <v>66</v>
      </c>
      <c r="D432" s="100" t="s">
        <v>415</v>
      </c>
      <c r="E432" s="100" t="s">
        <v>1367</v>
      </c>
      <c r="F432" s="100" t="s">
        <v>1115</v>
      </c>
      <c r="G432" s="329" t="s">
        <v>1403</v>
      </c>
      <c r="H432" s="322" t="s">
        <v>1406</v>
      </c>
      <c r="I432" s="322" t="s">
        <v>1400</v>
      </c>
    </row>
    <row r="433" spans="2:9" hidden="1">
      <c r="B433" s="322" t="s">
        <v>1390</v>
      </c>
      <c r="C433" s="322" t="s">
        <v>66</v>
      </c>
      <c r="D433" s="100" t="s">
        <v>419</v>
      </c>
      <c r="E433" s="100" t="s">
        <v>1368</v>
      </c>
      <c r="F433" s="100" t="s">
        <v>1116</v>
      </c>
      <c r="G433" s="329" t="s">
        <v>1403</v>
      </c>
      <c r="H433" s="322" t="s">
        <v>1406</v>
      </c>
      <c r="I433" s="322" t="s">
        <v>1400</v>
      </c>
    </row>
    <row r="434" spans="2:9" hidden="1">
      <c r="B434" s="322" t="s">
        <v>1390</v>
      </c>
      <c r="C434" s="322" t="s">
        <v>66</v>
      </c>
      <c r="D434" s="100" t="s">
        <v>423</v>
      </c>
      <c r="E434" s="100" t="s">
        <v>1369</v>
      </c>
      <c r="F434" s="100" t="s">
        <v>1117</v>
      </c>
      <c r="G434" s="329" t="s">
        <v>1403</v>
      </c>
      <c r="H434" s="322" t="s">
        <v>1406</v>
      </c>
      <c r="I434" s="322" t="s">
        <v>1400</v>
      </c>
    </row>
    <row r="435" spans="2:9" hidden="1">
      <c r="B435" s="322" t="s">
        <v>1390</v>
      </c>
      <c r="C435" s="322" t="s">
        <v>66</v>
      </c>
      <c r="D435" s="100" t="s">
        <v>427</v>
      </c>
      <c r="E435" s="100" t="s">
        <v>1370</v>
      </c>
      <c r="F435" s="100" t="s">
        <v>1118</v>
      </c>
      <c r="G435" s="329" t="s">
        <v>1403</v>
      </c>
      <c r="H435" s="322" t="s">
        <v>1406</v>
      </c>
      <c r="I435" s="322" t="s">
        <v>1400</v>
      </c>
    </row>
    <row r="436" spans="2:9" hidden="1">
      <c r="B436" s="322" t="s">
        <v>1390</v>
      </c>
      <c r="C436" s="322" t="s">
        <v>66</v>
      </c>
      <c r="D436" s="100" t="s">
        <v>431</v>
      </c>
      <c r="E436" s="100" t="s">
        <v>1371</v>
      </c>
      <c r="F436" s="100" t="s">
        <v>1119</v>
      </c>
      <c r="G436" s="329" t="s">
        <v>1403</v>
      </c>
      <c r="H436" s="322" t="s">
        <v>1406</v>
      </c>
      <c r="I436" s="322" t="s">
        <v>1400</v>
      </c>
    </row>
    <row r="437" spans="2:9" hidden="1">
      <c r="B437" s="322" t="s">
        <v>1390</v>
      </c>
      <c r="C437" s="322" t="s">
        <v>66</v>
      </c>
      <c r="D437" s="100" t="s">
        <v>435</v>
      </c>
      <c r="E437" s="100" t="s">
        <v>1372</v>
      </c>
      <c r="F437" s="100" t="s">
        <v>1120</v>
      </c>
      <c r="G437" s="329" t="s">
        <v>1403</v>
      </c>
      <c r="H437" s="322" t="s">
        <v>1406</v>
      </c>
      <c r="I437" s="322" t="s">
        <v>1400</v>
      </c>
    </row>
    <row r="438" spans="2:9" hidden="1">
      <c r="B438" s="322" t="s">
        <v>1390</v>
      </c>
      <c r="C438" s="322" t="s">
        <v>66</v>
      </c>
      <c r="D438" s="100" t="s">
        <v>439</v>
      </c>
      <c r="E438" s="100" t="s">
        <v>1373</v>
      </c>
      <c r="F438" s="100" t="s">
        <v>1121</v>
      </c>
      <c r="G438" s="329" t="s">
        <v>1403</v>
      </c>
      <c r="H438" s="322" t="s">
        <v>1406</v>
      </c>
      <c r="I438" s="322" t="s">
        <v>1400</v>
      </c>
    </row>
    <row r="439" spans="2:9" hidden="1">
      <c r="B439" s="322" t="s">
        <v>1390</v>
      </c>
      <c r="C439" s="322" t="s">
        <v>66</v>
      </c>
      <c r="D439" s="100" t="s">
        <v>451</v>
      </c>
      <c r="E439" s="100" t="s">
        <v>1376</v>
      </c>
      <c r="F439" s="100" t="s">
        <v>1116</v>
      </c>
      <c r="G439" s="329" t="s">
        <v>1403</v>
      </c>
      <c r="H439" s="322" t="s">
        <v>1406</v>
      </c>
      <c r="I439" s="322" t="s">
        <v>1400</v>
      </c>
    </row>
    <row r="440" spans="2:9" hidden="1">
      <c r="B440" s="322" t="s">
        <v>1390</v>
      </c>
      <c r="C440" s="322" t="s">
        <v>66</v>
      </c>
      <c r="D440" s="100" t="s">
        <v>455</v>
      </c>
      <c r="E440" s="100" t="s">
        <v>1298</v>
      </c>
      <c r="F440" s="100" t="s">
        <v>1117</v>
      </c>
      <c r="G440" s="329" t="s">
        <v>1403</v>
      </c>
      <c r="H440" s="322" t="s">
        <v>1406</v>
      </c>
      <c r="I440" s="322" t="s">
        <v>1400</v>
      </c>
    </row>
    <row r="441" spans="2:9" hidden="1">
      <c r="B441" s="322" t="s">
        <v>1390</v>
      </c>
      <c r="C441" s="322" t="s">
        <v>66</v>
      </c>
      <c r="D441" s="100" t="s">
        <v>459</v>
      </c>
      <c r="E441" s="100" t="s">
        <v>1377</v>
      </c>
      <c r="F441" s="100" t="s">
        <v>1118</v>
      </c>
      <c r="G441" s="329" t="s">
        <v>1403</v>
      </c>
      <c r="H441" s="322" t="s">
        <v>1406</v>
      </c>
      <c r="I441" s="322" t="s">
        <v>1400</v>
      </c>
    </row>
    <row r="442" spans="2:9" hidden="1">
      <c r="B442" s="322" t="s">
        <v>1390</v>
      </c>
      <c r="C442" s="322" t="s">
        <v>66</v>
      </c>
      <c r="D442" s="100" t="s">
        <v>463</v>
      </c>
      <c r="E442" s="100" t="s">
        <v>1378</v>
      </c>
      <c r="F442" s="100" t="s">
        <v>1119</v>
      </c>
      <c r="G442" s="329" t="s">
        <v>1403</v>
      </c>
      <c r="H442" s="322" t="s">
        <v>1406</v>
      </c>
      <c r="I442" s="322" t="s">
        <v>1400</v>
      </c>
    </row>
    <row r="443" spans="2:9" hidden="1">
      <c r="B443" s="322" t="s">
        <v>1390</v>
      </c>
      <c r="C443" s="322" t="s">
        <v>66</v>
      </c>
      <c r="D443" s="100" t="s">
        <v>467</v>
      </c>
      <c r="E443" s="100" t="s">
        <v>1379</v>
      </c>
      <c r="F443" s="100" t="s">
        <v>1120</v>
      </c>
      <c r="G443" s="329" t="s">
        <v>1403</v>
      </c>
      <c r="H443" s="322" t="s">
        <v>1406</v>
      </c>
      <c r="I443" s="322" t="s">
        <v>1400</v>
      </c>
    </row>
    <row r="444" spans="2:9" hidden="1">
      <c r="B444" s="322" t="s">
        <v>1390</v>
      </c>
      <c r="C444" s="322" t="s">
        <v>66</v>
      </c>
      <c r="D444" s="100" t="s">
        <v>471</v>
      </c>
      <c r="E444" s="100" t="s">
        <v>1380</v>
      </c>
      <c r="F444" s="100" t="s">
        <v>1121</v>
      </c>
      <c r="G444" s="329" t="s">
        <v>1403</v>
      </c>
      <c r="H444" s="322" t="s">
        <v>1406</v>
      </c>
      <c r="I444" s="322" t="s">
        <v>1400</v>
      </c>
    </row>
    <row r="445" spans="2:9" hidden="1">
      <c r="B445" s="322" t="s">
        <v>1390</v>
      </c>
      <c r="C445" s="322" t="s">
        <v>66</v>
      </c>
      <c r="D445" s="100" t="s">
        <v>479</v>
      </c>
      <c r="E445" s="100" t="s">
        <v>1382</v>
      </c>
      <c r="F445" s="100" t="s">
        <v>1399</v>
      </c>
      <c r="G445" s="329" t="s">
        <v>1403</v>
      </c>
      <c r="H445" s="322" t="s">
        <v>1406</v>
      </c>
      <c r="I445" s="322" t="s">
        <v>1399</v>
      </c>
    </row>
    <row r="446" spans="2:9" hidden="1">
      <c r="B446" s="322" t="s">
        <v>1390</v>
      </c>
      <c r="C446" s="322" t="s">
        <v>66</v>
      </c>
      <c r="D446" s="100" t="s">
        <v>483</v>
      </c>
      <c r="E446" s="100" t="s">
        <v>1383</v>
      </c>
      <c r="F446" s="100" t="s">
        <v>1116</v>
      </c>
      <c r="G446" s="329" t="s">
        <v>1403</v>
      </c>
      <c r="H446" s="322" t="s">
        <v>1406</v>
      </c>
      <c r="I446" s="322" t="s">
        <v>1400</v>
      </c>
    </row>
    <row r="447" spans="2:9" hidden="1">
      <c r="B447" s="322" t="s">
        <v>1390</v>
      </c>
      <c r="C447" s="322" t="s">
        <v>66</v>
      </c>
      <c r="D447" s="100" t="s">
        <v>487</v>
      </c>
      <c r="E447" s="100" t="s">
        <v>1299</v>
      </c>
      <c r="F447" s="100" t="s">
        <v>1117</v>
      </c>
      <c r="G447" s="329" t="s">
        <v>1403</v>
      </c>
      <c r="H447" s="322" t="s">
        <v>1406</v>
      </c>
      <c r="I447" s="322" t="s">
        <v>1400</v>
      </c>
    </row>
    <row r="448" spans="2:9" hidden="1">
      <c r="B448" s="322" t="s">
        <v>1390</v>
      </c>
      <c r="C448" s="322" t="s">
        <v>66</v>
      </c>
      <c r="D448" s="100" t="s">
        <v>491</v>
      </c>
      <c r="E448" s="100" t="s">
        <v>1384</v>
      </c>
      <c r="F448" s="100" t="s">
        <v>1118</v>
      </c>
      <c r="G448" s="329" t="s">
        <v>1403</v>
      </c>
      <c r="H448" s="322" t="s">
        <v>1406</v>
      </c>
      <c r="I448" s="322" t="s">
        <v>1400</v>
      </c>
    </row>
    <row r="449" spans="2:9" hidden="1">
      <c r="B449" s="322" t="s">
        <v>1390</v>
      </c>
      <c r="C449" s="322" t="s">
        <v>66</v>
      </c>
      <c r="D449" s="100" t="s">
        <v>495</v>
      </c>
      <c r="E449" s="100" t="s">
        <v>1385</v>
      </c>
      <c r="F449" s="100" t="s">
        <v>1119</v>
      </c>
      <c r="G449" s="329" t="s">
        <v>1403</v>
      </c>
      <c r="H449" s="322" t="s">
        <v>1406</v>
      </c>
      <c r="I449" s="322" t="s">
        <v>1400</v>
      </c>
    </row>
    <row r="450" spans="2:9" hidden="1">
      <c r="B450" s="322" t="s">
        <v>1390</v>
      </c>
      <c r="C450" s="322" t="s">
        <v>66</v>
      </c>
      <c r="D450" s="100" t="s">
        <v>499</v>
      </c>
      <c r="E450" s="100" t="s">
        <v>1386</v>
      </c>
      <c r="F450" s="100" t="s">
        <v>1120</v>
      </c>
      <c r="G450" s="329" t="s">
        <v>1403</v>
      </c>
      <c r="H450" s="322" t="s">
        <v>1406</v>
      </c>
      <c r="I450" s="322" t="s">
        <v>1400</v>
      </c>
    </row>
    <row r="451" spans="2:9" hidden="1">
      <c r="B451" s="322" t="s">
        <v>1390</v>
      </c>
      <c r="C451" s="322" t="s">
        <v>66</v>
      </c>
      <c r="D451" s="100" t="s">
        <v>503</v>
      </c>
      <c r="E451" s="100" t="s">
        <v>1387</v>
      </c>
      <c r="F451" s="100" t="s">
        <v>1121</v>
      </c>
      <c r="G451" s="329" t="s">
        <v>1403</v>
      </c>
      <c r="H451" s="322" t="s">
        <v>1406</v>
      </c>
      <c r="I451" s="322" t="s">
        <v>1400</v>
      </c>
    </row>
    <row r="452" spans="2:9" hidden="1">
      <c r="B452" s="322" t="s">
        <v>1390</v>
      </c>
      <c r="C452" s="322" t="s">
        <v>1179</v>
      </c>
      <c r="D452" s="100" t="s">
        <v>131</v>
      </c>
      <c r="E452" s="100" t="s">
        <v>1302</v>
      </c>
      <c r="F452" s="100" t="s">
        <v>1122</v>
      </c>
      <c r="G452" s="329" t="s">
        <v>1407</v>
      </c>
      <c r="H452" s="322" t="s">
        <v>1406</v>
      </c>
      <c r="I452" s="322" t="s">
        <v>1400</v>
      </c>
    </row>
    <row r="453" spans="2:9" hidden="1">
      <c r="B453" s="322" t="s">
        <v>1390</v>
      </c>
      <c r="C453" s="322" t="s">
        <v>1179</v>
      </c>
      <c r="D453" s="100" t="s">
        <v>135</v>
      </c>
      <c r="E453" s="100" t="s">
        <v>1303</v>
      </c>
      <c r="F453" s="100" t="s">
        <v>1123</v>
      </c>
      <c r="G453" s="329" t="s">
        <v>1407</v>
      </c>
      <c r="H453" s="322" t="s">
        <v>1406</v>
      </c>
      <c r="I453" s="322" t="s">
        <v>1400</v>
      </c>
    </row>
    <row r="454" spans="2:9" hidden="1">
      <c r="B454" s="322" t="s">
        <v>1390</v>
      </c>
      <c r="C454" s="322" t="s">
        <v>1179</v>
      </c>
      <c r="D454" s="100" t="s">
        <v>139</v>
      </c>
      <c r="E454" s="100" t="s">
        <v>1304</v>
      </c>
      <c r="F454" s="100" t="s">
        <v>1124</v>
      </c>
      <c r="G454" s="329" t="s">
        <v>1407</v>
      </c>
      <c r="H454" s="322" t="s">
        <v>1406</v>
      </c>
      <c r="I454" s="322" t="s">
        <v>1400</v>
      </c>
    </row>
    <row r="455" spans="2:9" hidden="1">
      <c r="B455" s="322" t="s">
        <v>1390</v>
      </c>
      <c r="C455" s="322" t="s">
        <v>1179</v>
      </c>
      <c r="D455" s="100" t="s">
        <v>143</v>
      </c>
      <c r="E455" s="100" t="s">
        <v>1305</v>
      </c>
      <c r="F455" s="100" t="s">
        <v>1125</v>
      </c>
      <c r="G455" s="329" t="s">
        <v>1407</v>
      </c>
      <c r="H455" s="322" t="s">
        <v>1406</v>
      </c>
      <c r="I455" s="322" t="s">
        <v>1400</v>
      </c>
    </row>
    <row r="456" spans="2:9" hidden="1">
      <c r="B456" s="322" t="s">
        <v>1390</v>
      </c>
      <c r="C456" s="322" t="s">
        <v>1179</v>
      </c>
      <c r="D456" s="100" t="s">
        <v>147</v>
      </c>
      <c r="E456" s="100" t="s">
        <v>1306</v>
      </c>
      <c r="F456" s="100" t="s">
        <v>1126</v>
      </c>
      <c r="G456" s="329" t="s">
        <v>1407</v>
      </c>
      <c r="H456" s="322" t="s">
        <v>1406</v>
      </c>
      <c r="I456" s="322" t="s">
        <v>1400</v>
      </c>
    </row>
    <row r="457" spans="2:9" hidden="1">
      <c r="B457" s="322" t="s">
        <v>1390</v>
      </c>
      <c r="C457" s="322" t="s">
        <v>1179</v>
      </c>
      <c r="D457" s="100" t="s">
        <v>151</v>
      </c>
      <c r="E457" s="100" t="s">
        <v>1307</v>
      </c>
      <c r="F457" s="100" t="s">
        <v>1127</v>
      </c>
      <c r="G457" s="329" t="s">
        <v>1407</v>
      </c>
      <c r="H457" s="322" t="s">
        <v>1406</v>
      </c>
      <c r="I457" s="322" t="s">
        <v>1400</v>
      </c>
    </row>
    <row r="458" spans="2:9" hidden="1">
      <c r="B458" s="322" t="s">
        <v>1390</v>
      </c>
      <c r="C458" s="322" t="s">
        <v>1179</v>
      </c>
      <c r="D458" s="100" t="s">
        <v>155</v>
      </c>
      <c r="E458" s="100" t="s">
        <v>1308</v>
      </c>
      <c r="F458" s="100" t="s">
        <v>1128</v>
      </c>
      <c r="G458" s="329" t="s">
        <v>1407</v>
      </c>
      <c r="H458" s="322" t="s">
        <v>1406</v>
      </c>
      <c r="I458" s="322" t="s">
        <v>1400</v>
      </c>
    </row>
    <row r="459" spans="2:9" hidden="1">
      <c r="B459" s="322" t="s">
        <v>1390</v>
      </c>
      <c r="C459" s="322" t="s">
        <v>1179</v>
      </c>
      <c r="D459" s="100" t="s">
        <v>159</v>
      </c>
      <c r="E459" s="100" t="s">
        <v>1309</v>
      </c>
      <c r="F459" s="100" t="s">
        <v>1129</v>
      </c>
      <c r="G459" s="329" t="s">
        <v>1407</v>
      </c>
      <c r="H459" s="322" t="s">
        <v>1406</v>
      </c>
      <c r="I459" s="322" t="s">
        <v>1400</v>
      </c>
    </row>
    <row r="460" spans="2:9" hidden="1">
      <c r="B460" s="322" t="s">
        <v>1390</v>
      </c>
      <c r="C460" s="322" t="s">
        <v>1179</v>
      </c>
      <c r="D460" s="100" t="s">
        <v>163</v>
      </c>
      <c r="E460" s="100" t="s">
        <v>1293</v>
      </c>
      <c r="F460" s="100" t="s">
        <v>1122</v>
      </c>
      <c r="G460" s="329" t="s">
        <v>1407</v>
      </c>
      <c r="H460" s="322" t="s">
        <v>1406</v>
      </c>
      <c r="I460" s="322" t="s">
        <v>1400</v>
      </c>
    </row>
    <row r="461" spans="2:9" hidden="1">
      <c r="B461" s="322" t="s">
        <v>1390</v>
      </c>
      <c r="C461" s="322" t="s">
        <v>1179</v>
      </c>
      <c r="D461" s="100" t="s">
        <v>167</v>
      </c>
      <c r="E461" s="100" t="s">
        <v>1310</v>
      </c>
      <c r="F461" s="100" t="s">
        <v>1123</v>
      </c>
      <c r="G461" s="329" t="s">
        <v>1407</v>
      </c>
      <c r="H461" s="322" t="s">
        <v>1406</v>
      </c>
      <c r="I461" s="322" t="s">
        <v>1400</v>
      </c>
    </row>
    <row r="462" spans="2:9" hidden="1">
      <c r="B462" s="322" t="s">
        <v>1390</v>
      </c>
      <c r="C462" s="322" t="s">
        <v>1179</v>
      </c>
      <c r="D462" s="100" t="s">
        <v>171</v>
      </c>
      <c r="E462" s="100" t="s">
        <v>1311</v>
      </c>
      <c r="F462" s="100" t="s">
        <v>1124</v>
      </c>
      <c r="G462" s="329" t="s">
        <v>1407</v>
      </c>
      <c r="H462" s="322" t="s">
        <v>1406</v>
      </c>
      <c r="I462" s="322" t="s">
        <v>1400</v>
      </c>
    </row>
    <row r="463" spans="2:9" hidden="1">
      <c r="B463" s="322" t="s">
        <v>1390</v>
      </c>
      <c r="C463" s="322" t="s">
        <v>1179</v>
      </c>
      <c r="D463" s="100" t="s">
        <v>175</v>
      </c>
      <c r="E463" s="100" t="s">
        <v>1312</v>
      </c>
      <c r="F463" s="100" t="s">
        <v>1125</v>
      </c>
      <c r="G463" s="329" t="s">
        <v>1407</v>
      </c>
      <c r="H463" s="322" t="s">
        <v>1406</v>
      </c>
      <c r="I463" s="322" t="s">
        <v>1400</v>
      </c>
    </row>
    <row r="464" spans="2:9" hidden="1">
      <c r="B464" s="322" t="s">
        <v>1390</v>
      </c>
      <c r="C464" s="322" t="s">
        <v>1179</v>
      </c>
      <c r="D464" s="100" t="s">
        <v>179</v>
      </c>
      <c r="E464" s="100" t="s">
        <v>1313</v>
      </c>
      <c r="F464" s="100" t="s">
        <v>1126</v>
      </c>
      <c r="G464" s="329" t="s">
        <v>1407</v>
      </c>
      <c r="H464" s="322" t="s">
        <v>1406</v>
      </c>
      <c r="I464" s="322" t="s">
        <v>1400</v>
      </c>
    </row>
    <row r="465" spans="2:9" hidden="1">
      <c r="B465" s="322" t="s">
        <v>1390</v>
      </c>
      <c r="C465" s="322" t="s">
        <v>1179</v>
      </c>
      <c r="D465" s="100" t="s">
        <v>183</v>
      </c>
      <c r="E465" s="100" t="s">
        <v>1314</v>
      </c>
      <c r="F465" s="100" t="s">
        <v>1127</v>
      </c>
      <c r="G465" s="329" t="s">
        <v>1407</v>
      </c>
      <c r="H465" s="322" t="s">
        <v>1406</v>
      </c>
      <c r="I465" s="322" t="s">
        <v>1400</v>
      </c>
    </row>
    <row r="466" spans="2:9" hidden="1">
      <c r="B466" s="322" t="s">
        <v>1390</v>
      </c>
      <c r="C466" s="322" t="s">
        <v>1179</v>
      </c>
      <c r="D466" s="100" t="s">
        <v>187</v>
      </c>
      <c r="E466" s="100" t="s">
        <v>1315</v>
      </c>
      <c r="F466" s="100" t="s">
        <v>1128</v>
      </c>
      <c r="G466" s="329" t="s">
        <v>1407</v>
      </c>
      <c r="H466" s="322" t="s">
        <v>1406</v>
      </c>
      <c r="I466" s="322" t="s">
        <v>1400</v>
      </c>
    </row>
    <row r="467" spans="2:9" hidden="1">
      <c r="B467" s="322" t="s">
        <v>1390</v>
      </c>
      <c r="C467" s="322" t="s">
        <v>1179</v>
      </c>
      <c r="D467" s="100" t="s">
        <v>191</v>
      </c>
      <c r="E467" s="100" t="s">
        <v>1316</v>
      </c>
      <c r="F467" s="100" t="s">
        <v>1129</v>
      </c>
      <c r="G467" s="329" t="s">
        <v>1407</v>
      </c>
      <c r="H467" s="322" t="s">
        <v>1406</v>
      </c>
      <c r="I467" s="322" t="s">
        <v>1400</v>
      </c>
    </row>
    <row r="468" spans="2:9" hidden="1">
      <c r="B468" s="322" t="s">
        <v>1390</v>
      </c>
      <c r="C468" s="322" t="s">
        <v>1179</v>
      </c>
      <c r="D468" s="100" t="s">
        <v>195</v>
      </c>
      <c r="E468" s="100" t="s">
        <v>1317</v>
      </c>
      <c r="F468" s="100" t="s">
        <v>1122</v>
      </c>
      <c r="G468" s="329" t="s">
        <v>1407</v>
      </c>
      <c r="H468" s="322" t="s">
        <v>1406</v>
      </c>
      <c r="I468" s="322" t="s">
        <v>1400</v>
      </c>
    </row>
    <row r="469" spans="2:9" hidden="1">
      <c r="B469" s="322" t="s">
        <v>1390</v>
      </c>
      <c r="C469" s="322" t="s">
        <v>1179</v>
      </c>
      <c r="D469" s="100" t="s">
        <v>199</v>
      </c>
      <c r="E469" s="100" t="s">
        <v>1318</v>
      </c>
      <c r="F469" s="100" t="s">
        <v>1123</v>
      </c>
      <c r="G469" s="329" t="s">
        <v>1407</v>
      </c>
      <c r="H469" s="322" t="s">
        <v>1406</v>
      </c>
      <c r="I469" s="322" t="s">
        <v>1400</v>
      </c>
    </row>
    <row r="470" spans="2:9" hidden="1">
      <c r="B470" s="322" t="s">
        <v>1390</v>
      </c>
      <c r="C470" s="322" t="s">
        <v>1179</v>
      </c>
      <c r="D470" s="100" t="s">
        <v>203</v>
      </c>
      <c r="E470" s="100" t="s">
        <v>1319</v>
      </c>
      <c r="F470" s="100" t="s">
        <v>1124</v>
      </c>
      <c r="G470" s="329" t="s">
        <v>1407</v>
      </c>
      <c r="H470" s="322" t="s">
        <v>1406</v>
      </c>
      <c r="I470" s="322" t="s">
        <v>1400</v>
      </c>
    </row>
    <row r="471" spans="2:9" hidden="1">
      <c r="B471" s="322" t="s">
        <v>1390</v>
      </c>
      <c r="C471" s="322" t="s">
        <v>1179</v>
      </c>
      <c r="D471" s="100" t="s">
        <v>207</v>
      </c>
      <c r="E471" s="100" t="s">
        <v>1320</v>
      </c>
      <c r="F471" s="100" t="s">
        <v>1125</v>
      </c>
      <c r="G471" s="329" t="s">
        <v>1407</v>
      </c>
      <c r="H471" s="322" t="s">
        <v>1406</v>
      </c>
      <c r="I471" s="322" t="s">
        <v>1400</v>
      </c>
    </row>
    <row r="472" spans="2:9" hidden="1">
      <c r="B472" s="322" t="s">
        <v>1390</v>
      </c>
      <c r="C472" s="322" t="s">
        <v>1179</v>
      </c>
      <c r="D472" s="100" t="s">
        <v>211</v>
      </c>
      <c r="E472" s="100" t="s">
        <v>1321</v>
      </c>
      <c r="F472" s="100" t="s">
        <v>1126</v>
      </c>
      <c r="G472" s="329" t="s">
        <v>1407</v>
      </c>
      <c r="H472" s="322" t="s">
        <v>1406</v>
      </c>
      <c r="I472" s="322" t="s">
        <v>1400</v>
      </c>
    </row>
    <row r="473" spans="2:9" hidden="1">
      <c r="B473" s="322" t="s">
        <v>1390</v>
      </c>
      <c r="C473" s="322" t="s">
        <v>1179</v>
      </c>
      <c r="D473" s="100" t="s">
        <v>215</v>
      </c>
      <c r="E473" s="100" t="s">
        <v>1322</v>
      </c>
      <c r="F473" s="100" t="s">
        <v>1127</v>
      </c>
      <c r="G473" s="329" t="s">
        <v>1407</v>
      </c>
      <c r="H473" s="322" t="s">
        <v>1406</v>
      </c>
      <c r="I473" s="322" t="s">
        <v>1400</v>
      </c>
    </row>
    <row r="474" spans="2:9" hidden="1">
      <c r="B474" s="322" t="s">
        <v>1390</v>
      </c>
      <c r="C474" s="322" t="s">
        <v>1179</v>
      </c>
      <c r="D474" s="100" t="s">
        <v>219</v>
      </c>
      <c r="E474" s="100" t="s">
        <v>1323</v>
      </c>
      <c r="F474" s="100" t="s">
        <v>1128</v>
      </c>
      <c r="G474" s="329" t="s">
        <v>1407</v>
      </c>
      <c r="H474" s="322" t="s">
        <v>1406</v>
      </c>
      <c r="I474" s="322" t="s">
        <v>1400</v>
      </c>
    </row>
    <row r="475" spans="2:9" hidden="1">
      <c r="B475" s="322" t="s">
        <v>1390</v>
      </c>
      <c r="C475" s="322" t="s">
        <v>1179</v>
      </c>
      <c r="D475" s="100" t="s">
        <v>223</v>
      </c>
      <c r="E475" s="100" t="s">
        <v>1324</v>
      </c>
      <c r="F475" s="100" t="s">
        <v>1129</v>
      </c>
      <c r="G475" s="329" t="s">
        <v>1407</v>
      </c>
      <c r="H475" s="322" t="s">
        <v>1406</v>
      </c>
      <c r="I475" s="322" t="s">
        <v>1400</v>
      </c>
    </row>
    <row r="476" spans="2:9" hidden="1">
      <c r="B476" s="322" t="s">
        <v>1390</v>
      </c>
      <c r="C476" s="322" t="s">
        <v>1179</v>
      </c>
      <c r="D476" s="100" t="s">
        <v>227</v>
      </c>
      <c r="E476" s="100" t="s">
        <v>1295</v>
      </c>
      <c r="F476" s="100" t="s">
        <v>1130</v>
      </c>
      <c r="G476" s="329" t="s">
        <v>1407</v>
      </c>
      <c r="H476" s="322" t="s">
        <v>1408</v>
      </c>
      <c r="I476" s="322" t="s">
        <v>1400</v>
      </c>
    </row>
    <row r="477" spans="2:9" hidden="1">
      <c r="B477" s="322" t="s">
        <v>1390</v>
      </c>
      <c r="C477" s="322" t="s">
        <v>1179</v>
      </c>
      <c r="D477" s="100" t="s">
        <v>231</v>
      </c>
      <c r="E477" s="100" t="s">
        <v>1325</v>
      </c>
      <c r="F477" s="100" t="s">
        <v>1131</v>
      </c>
      <c r="G477" s="329" t="s">
        <v>1407</v>
      </c>
      <c r="H477" s="322" t="s">
        <v>1408</v>
      </c>
      <c r="I477" s="322" t="s">
        <v>1400</v>
      </c>
    </row>
    <row r="478" spans="2:9" hidden="1">
      <c r="B478" s="322" t="s">
        <v>1390</v>
      </c>
      <c r="C478" s="322" t="s">
        <v>1179</v>
      </c>
      <c r="D478" s="100" t="s">
        <v>235</v>
      </c>
      <c r="E478" s="100" t="s">
        <v>1326</v>
      </c>
      <c r="F478" s="100" t="s">
        <v>1132</v>
      </c>
      <c r="G478" s="329" t="s">
        <v>1407</v>
      </c>
      <c r="H478" s="322" t="s">
        <v>1408</v>
      </c>
      <c r="I478" s="322" t="s">
        <v>1400</v>
      </c>
    </row>
    <row r="479" spans="2:9" hidden="1">
      <c r="B479" s="322" t="s">
        <v>1390</v>
      </c>
      <c r="C479" s="322" t="s">
        <v>1179</v>
      </c>
      <c r="D479" s="100" t="s">
        <v>239</v>
      </c>
      <c r="E479" s="100" t="s">
        <v>1327</v>
      </c>
      <c r="F479" s="100" t="s">
        <v>1133</v>
      </c>
      <c r="G479" s="329" t="s">
        <v>1407</v>
      </c>
      <c r="H479" s="322" t="s">
        <v>1408</v>
      </c>
      <c r="I479" s="322" t="s">
        <v>1400</v>
      </c>
    </row>
    <row r="480" spans="2:9" hidden="1">
      <c r="B480" s="322" t="s">
        <v>1390</v>
      </c>
      <c r="C480" s="322" t="s">
        <v>1179</v>
      </c>
      <c r="D480" s="100" t="s">
        <v>243</v>
      </c>
      <c r="E480" s="100" t="s">
        <v>1328</v>
      </c>
      <c r="F480" s="100" t="s">
        <v>1134</v>
      </c>
      <c r="G480" s="329" t="s">
        <v>1407</v>
      </c>
      <c r="H480" s="322" t="s">
        <v>1408</v>
      </c>
      <c r="I480" s="322" t="s">
        <v>1400</v>
      </c>
    </row>
    <row r="481" spans="2:9" hidden="1">
      <c r="B481" s="322" t="s">
        <v>1390</v>
      </c>
      <c r="C481" s="322" t="s">
        <v>1179</v>
      </c>
      <c r="D481" s="100" t="s">
        <v>247</v>
      </c>
      <c r="E481" s="100" t="s">
        <v>1329</v>
      </c>
      <c r="F481" s="100" t="s">
        <v>1135</v>
      </c>
      <c r="G481" s="329" t="s">
        <v>1407</v>
      </c>
      <c r="H481" s="322" t="s">
        <v>1408</v>
      </c>
      <c r="I481" s="322" t="s">
        <v>1400</v>
      </c>
    </row>
    <row r="482" spans="2:9" hidden="1">
      <c r="B482" s="322" t="s">
        <v>1390</v>
      </c>
      <c r="C482" s="322" t="s">
        <v>1179</v>
      </c>
      <c r="D482" s="100" t="s">
        <v>251</v>
      </c>
      <c r="E482" s="100" t="s">
        <v>1330</v>
      </c>
      <c r="F482" s="100" t="s">
        <v>1136</v>
      </c>
      <c r="G482" s="329" t="s">
        <v>1407</v>
      </c>
      <c r="H482" s="322" t="s">
        <v>1408</v>
      </c>
      <c r="I482" s="322" t="s">
        <v>1400</v>
      </c>
    </row>
    <row r="483" spans="2:9" hidden="1">
      <c r="B483" s="322" t="s">
        <v>1390</v>
      </c>
      <c r="C483" s="322" t="s">
        <v>1179</v>
      </c>
      <c r="D483" s="100" t="s">
        <v>255</v>
      </c>
      <c r="E483" s="100" t="s">
        <v>1331</v>
      </c>
      <c r="F483" s="100" t="s">
        <v>1137</v>
      </c>
      <c r="G483" s="329" t="s">
        <v>1407</v>
      </c>
      <c r="H483" s="322" t="s">
        <v>1408</v>
      </c>
      <c r="I483" s="322" t="s">
        <v>1400</v>
      </c>
    </row>
    <row r="484" spans="2:9" hidden="1">
      <c r="B484" s="322" t="s">
        <v>1390</v>
      </c>
      <c r="C484" s="322" t="s">
        <v>1179</v>
      </c>
      <c r="D484" s="100" t="s">
        <v>259</v>
      </c>
      <c r="E484" s="100" t="s">
        <v>1296</v>
      </c>
      <c r="F484" s="100" t="s">
        <v>1130</v>
      </c>
      <c r="G484" s="329" t="s">
        <v>1407</v>
      </c>
      <c r="H484" s="322" t="s">
        <v>1408</v>
      </c>
      <c r="I484" s="322" t="s">
        <v>1400</v>
      </c>
    </row>
    <row r="485" spans="2:9" hidden="1">
      <c r="B485" s="322" t="s">
        <v>1390</v>
      </c>
      <c r="C485" s="322" t="s">
        <v>1179</v>
      </c>
      <c r="D485" s="100" t="s">
        <v>263</v>
      </c>
      <c r="E485" s="100" t="s">
        <v>1332</v>
      </c>
      <c r="F485" s="100" t="s">
        <v>1131</v>
      </c>
      <c r="G485" s="329" t="s">
        <v>1407</v>
      </c>
      <c r="H485" s="322" t="s">
        <v>1408</v>
      </c>
      <c r="I485" s="322" t="s">
        <v>1400</v>
      </c>
    </row>
    <row r="486" spans="2:9" hidden="1">
      <c r="B486" s="322" t="s">
        <v>1390</v>
      </c>
      <c r="C486" s="322" t="s">
        <v>1179</v>
      </c>
      <c r="D486" s="100" t="s">
        <v>267</v>
      </c>
      <c r="E486" s="100" t="s">
        <v>1333</v>
      </c>
      <c r="F486" s="100" t="s">
        <v>1132</v>
      </c>
      <c r="G486" s="329" t="s">
        <v>1407</v>
      </c>
      <c r="H486" s="322" t="s">
        <v>1408</v>
      </c>
      <c r="I486" s="322" t="s">
        <v>1400</v>
      </c>
    </row>
    <row r="487" spans="2:9" hidden="1">
      <c r="B487" s="322" t="s">
        <v>1390</v>
      </c>
      <c r="C487" s="322" t="s">
        <v>1179</v>
      </c>
      <c r="D487" s="100" t="s">
        <v>271</v>
      </c>
      <c r="E487" s="100" t="s">
        <v>1334</v>
      </c>
      <c r="F487" s="100" t="s">
        <v>1133</v>
      </c>
      <c r="G487" s="329" t="s">
        <v>1407</v>
      </c>
      <c r="H487" s="322" t="s">
        <v>1408</v>
      </c>
      <c r="I487" s="322" t="s">
        <v>1400</v>
      </c>
    </row>
    <row r="488" spans="2:9" hidden="1">
      <c r="B488" s="322" t="s">
        <v>1390</v>
      </c>
      <c r="C488" s="322" t="s">
        <v>1179</v>
      </c>
      <c r="D488" s="100" t="s">
        <v>275</v>
      </c>
      <c r="E488" s="100" t="s">
        <v>1335</v>
      </c>
      <c r="F488" s="100" t="s">
        <v>1134</v>
      </c>
      <c r="G488" s="329" t="s">
        <v>1407</v>
      </c>
      <c r="H488" s="322" t="s">
        <v>1408</v>
      </c>
      <c r="I488" s="322" t="s">
        <v>1400</v>
      </c>
    </row>
    <row r="489" spans="2:9" hidden="1">
      <c r="B489" s="322" t="s">
        <v>1390</v>
      </c>
      <c r="C489" s="322" t="s">
        <v>1179</v>
      </c>
      <c r="D489" s="100" t="s">
        <v>279</v>
      </c>
      <c r="E489" s="100" t="s">
        <v>1336</v>
      </c>
      <c r="F489" s="100" t="s">
        <v>1135</v>
      </c>
      <c r="G489" s="329" t="s">
        <v>1407</v>
      </c>
      <c r="H489" s="322" t="s">
        <v>1408</v>
      </c>
      <c r="I489" s="322" t="s">
        <v>1400</v>
      </c>
    </row>
    <row r="490" spans="2:9" hidden="1">
      <c r="B490" s="322" t="s">
        <v>1390</v>
      </c>
      <c r="C490" s="322" t="s">
        <v>1179</v>
      </c>
      <c r="D490" s="100" t="s">
        <v>283</v>
      </c>
      <c r="E490" s="100" t="s">
        <v>1337</v>
      </c>
      <c r="F490" s="100" t="s">
        <v>1136</v>
      </c>
      <c r="G490" s="329" t="s">
        <v>1407</v>
      </c>
      <c r="H490" s="322" t="s">
        <v>1408</v>
      </c>
      <c r="I490" s="322" t="s">
        <v>1400</v>
      </c>
    </row>
    <row r="491" spans="2:9" hidden="1">
      <c r="B491" s="322" t="s">
        <v>1390</v>
      </c>
      <c r="C491" s="322" t="s">
        <v>1179</v>
      </c>
      <c r="D491" s="100" t="s">
        <v>287</v>
      </c>
      <c r="E491" s="100" t="s">
        <v>1338</v>
      </c>
      <c r="F491" s="100" t="s">
        <v>1137</v>
      </c>
      <c r="G491" s="329" t="s">
        <v>1407</v>
      </c>
      <c r="H491" s="322" t="s">
        <v>1408</v>
      </c>
      <c r="I491" s="322" t="s">
        <v>1400</v>
      </c>
    </row>
    <row r="492" spans="2:9" hidden="1">
      <c r="B492" s="322" t="s">
        <v>1390</v>
      </c>
      <c r="C492" s="322" t="s">
        <v>1179</v>
      </c>
      <c r="D492" s="100" t="s">
        <v>291</v>
      </c>
      <c r="E492" s="100" t="s">
        <v>1297</v>
      </c>
      <c r="F492" s="100" t="s">
        <v>1130</v>
      </c>
      <c r="G492" s="329" t="s">
        <v>1407</v>
      </c>
      <c r="H492" s="322" t="s">
        <v>1408</v>
      </c>
      <c r="I492" s="322" t="s">
        <v>1400</v>
      </c>
    </row>
    <row r="493" spans="2:9" hidden="1">
      <c r="B493" s="322" t="s">
        <v>1390</v>
      </c>
      <c r="C493" s="322" t="s">
        <v>1179</v>
      </c>
      <c r="D493" s="100" t="s">
        <v>295</v>
      </c>
      <c r="E493" s="100" t="s">
        <v>1339</v>
      </c>
      <c r="F493" s="100" t="s">
        <v>1131</v>
      </c>
      <c r="G493" s="329" t="s">
        <v>1407</v>
      </c>
      <c r="H493" s="322" t="s">
        <v>1408</v>
      </c>
      <c r="I493" s="322" t="s">
        <v>1400</v>
      </c>
    </row>
    <row r="494" spans="2:9" hidden="1">
      <c r="B494" s="322" t="s">
        <v>1390</v>
      </c>
      <c r="C494" s="322" t="s">
        <v>1179</v>
      </c>
      <c r="D494" s="100" t="s">
        <v>299</v>
      </c>
      <c r="E494" s="100" t="s">
        <v>1340</v>
      </c>
      <c r="F494" s="100" t="s">
        <v>1132</v>
      </c>
      <c r="G494" s="329" t="s">
        <v>1407</v>
      </c>
      <c r="H494" s="322" t="s">
        <v>1408</v>
      </c>
      <c r="I494" s="322" t="s">
        <v>1400</v>
      </c>
    </row>
    <row r="495" spans="2:9" hidden="1">
      <c r="B495" s="322" t="s">
        <v>1390</v>
      </c>
      <c r="C495" s="322" t="s">
        <v>1179</v>
      </c>
      <c r="D495" s="100" t="s">
        <v>303</v>
      </c>
      <c r="E495" s="100" t="s">
        <v>1341</v>
      </c>
      <c r="F495" s="100" t="s">
        <v>1133</v>
      </c>
      <c r="G495" s="329" t="s">
        <v>1407</v>
      </c>
      <c r="H495" s="322" t="s">
        <v>1408</v>
      </c>
      <c r="I495" s="322" t="s">
        <v>1400</v>
      </c>
    </row>
    <row r="496" spans="2:9" hidden="1">
      <c r="B496" s="322" t="s">
        <v>1390</v>
      </c>
      <c r="C496" s="322" t="s">
        <v>1179</v>
      </c>
      <c r="D496" s="100" t="s">
        <v>307</v>
      </c>
      <c r="E496" s="100" t="s">
        <v>1342</v>
      </c>
      <c r="F496" s="100" t="s">
        <v>1134</v>
      </c>
      <c r="G496" s="329" t="s">
        <v>1407</v>
      </c>
      <c r="H496" s="322" t="s">
        <v>1408</v>
      </c>
      <c r="I496" s="322" t="s">
        <v>1400</v>
      </c>
    </row>
    <row r="497" spans="2:9" hidden="1">
      <c r="B497" s="322" t="s">
        <v>1390</v>
      </c>
      <c r="C497" s="322" t="s">
        <v>1179</v>
      </c>
      <c r="D497" s="100" t="s">
        <v>311</v>
      </c>
      <c r="E497" s="100" t="s">
        <v>1343</v>
      </c>
      <c r="F497" s="100" t="s">
        <v>1135</v>
      </c>
      <c r="G497" s="329" t="s">
        <v>1407</v>
      </c>
      <c r="H497" s="322" t="s">
        <v>1408</v>
      </c>
      <c r="I497" s="322" t="s">
        <v>1400</v>
      </c>
    </row>
    <row r="498" spans="2:9" hidden="1">
      <c r="B498" s="322" t="s">
        <v>1390</v>
      </c>
      <c r="C498" s="322" t="s">
        <v>1179</v>
      </c>
      <c r="D498" s="100" t="s">
        <v>315</v>
      </c>
      <c r="E498" s="100" t="s">
        <v>1344</v>
      </c>
      <c r="F498" s="100" t="s">
        <v>1136</v>
      </c>
      <c r="G498" s="329" t="s">
        <v>1407</v>
      </c>
      <c r="H498" s="322" t="s">
        <v>1408</v>
      </c>
      <c r="I498" s="322" t="s">
        <v>1400</v>
      </c>
    </row>
    <row r="499" spans="2:9" hidden="1">
      <c r="B499" s="322" t="s">
        <v>1390</v>
      </c>
      <c r="C499" s="322" t="s">
        <v>1179</v>
      </c>
      <c r="D499" s="100" t="s">
        <v>319</v>
      </c>
      <c r="E499" s="100" t="s">
        <v>1345</v>
      </c>
      <c r="F499" s="100" t="s">
        <v>1137</v>
      </c>
      <c r="G499" s="329" t="s">
        <v>1407</v>
      </c>
      <c r="H499" s="322" t="s">
        <v>1408</v>
      </c>
      <c r="I499" s="322" t="s">
        <v>1400</v>
      </c>
    </row>
    <row r="500" spans="2:9" hidden="1">
      <c r="B500" s="322" t="s">
        <v>1390</v>
      </c>
      <c r="C500" s="322" t="s">
        <v>1179</v>
      </c>
      <c r="D500" s="100" t="s">
        <v>323</v>
      </c>
      <c r="E500" s="100" t="s">
        <v>1292</v>
      </c>
      <c r="F500" s="100" t="s">
        <v>1138</v>
      </c>
      <c r="G500" s="329" t="s">
        <v>1407</v>
      </c>
      <c r="H500" s="322" t="s">
        <v>1408</v>
      </c>
      <c r="I500" s="322" t="s">
        <v>1400</v>
      </c>
    </row>
    <row r="501" spans="2:9" hidden="1">
      <c r="B501" s="322" t="s">
        <v>1390</v>
      </c>
      <c r="C501" s="322" t="s">
        <v>1179</v>
      </c>
      <c r="D501" s="100" t="s">
        <v>327</v>
      </c>
      <c r="E501" s="100" t="s">
        <v>1346</v>
      </c>
      <c r="F501" s="100" t="s">
        <v>1139</v>
      </c>
      <c r="G501" s="329" t="s">
        <v>1407</v>
      </c>
      <c r="H501" s="322" t="s">
        <v>1406</v>
      </c>
      <c r="I501" s="322" t="s">
        <v>1400</v>
      </c>
    </row>
    <row r="502" spans="2:9">
      <c r="B502" s="322" t="s">
        <v>1390</v>
      </c>
      <c r="C502" s="322" t="s">
        <v>1179</v>
      </c>
      <c r="D502" s="100" t="s">
        <v>331</v>
      </c>
      <c r="E502" s="100" t="s">
        <v>1347</v>
      </c>
      <c r="F502" s="100" t="s">
        <v>1081</v>
      </c>
      <c r="G502" s="329" t="s">
        <v>1407</v>
      </c>
      <c r="H502" s="322" t="s">
        <v>1402</v>
      </c>
      <c r="I502" s="322" t="s">
        <v>1414</v>
      </c>
    </row>
    <row r="503" spans="2:9">
      <c r="B503" s="322" t="s">
        <v>1390</v>
      </c>
      <c r="C503" s="322" t="s">
        <v>1179</v>
      </c>
      <c r="D503" s="100" t="s">
        <v>335</v>
      </c>
      <c r="E503" s="100" t="s">
        <v>1348</v>
      </c>
      <c r="F503" s="100" t="s">
        <v>1082</v>
      </c>
      <c r="G503" s="329" t="s">
        <v>1407</v>
      </c>
      <c r="H503" s="322" t="s">
        <v>1402</v>
      </c>
      <c r="I503" s="322" t="s">
        <v>1414</v>
      </c>
    </row>
    <row r="504" spans="2:9">
      <c r="B504" s="322" t="s">
        <v>1390</v>
      </c>
      <c r="C504" s="322" t="s">
        <v>1179</v>
      </c>
      <c r="D504" s="100" t="s">
        <v>339</v>
      </c>
      <c r="E504" s="100" t="s">
        <v>1349</v>
      </c>
      <c r="F504" s="100" t="s">
        <v>1083</v>
      </c>
      <c r="G504" s="329" t="s">
        <v>1407</v>
      </c>
      <c r="H504" s="322" t="s">
        <v>1402</v>
      </c>
      <c r="I504" s="322" t="s">
        <v>1414</v>
      </c>
    </row>
    <row r="505" spans="2:9">
      <c r="B505" s="322" t="s">
        <v>1390</v>
      </c>
      <c r="C505" s="322" t="s">
        <v>1179</v>
      </c>
      <c r="D505" s="100" t="s">
        <v>343</v>
      </c>
      <c r="E505" s="100" t="s">
        <v>1350</v>
      </c>
      <c r="F505" s="100" t="s">
        <v>1084</v>
      </c>
      <c r="G505" s="329" t="s">
        <v>1407</v>
      </c>
      <c r="H505" s="322" t="s">
        <v>1402</v>
      </c>
      <c r="I505" s="322" t="s">
        <v>1414</v>
      </c>
    </row>
    <row r="506" spans="2:9">
      <c r="B506" s="322" t="s">
        <v>1390</v>
      </c>
      <c r="C506" s="322" t="s">
        <v>1179</v>
      </c>
      <c r="D506" s="100" t="s">
        <v>347</v>
      </c>
      <c r="E506" s="100" t="s">
        <v>1351</v>
      </c>
      <c r="F506" s="100" t="s">
        <v>1085</v>
      </c>
      <c r="G506" s="329" t="s">
        <v>1407</v>
      </c>
      <c r="H506" s="322" t="s">
        <v>1402</v>
      </c>
      <c r="I506" s="322" t="s">
        <v>1414</v>
      </c>
    </row>
    <row r="507" spans="2:9">
      <c r="B507" s="322" t="s">
        <v>1390</v>
      </c>
      <c r="C507" s="322" t="s">
        <v>1179</v>
      </c>
      <c r="D507" s="100" t="s">
        <v>351</v>
      </c>
      <c r="E507" s="100" t="s">
        <v>1352</v>
      </c>
      <c r="F507" s="100" t="s">
        <v>1086</v>
      </c>
      <c r="G507" s="329" t="s">
        <v>1407</v>
      </c>
      <c r="H507" s="322" t="s">
        <v>1402</v>
      </c>
      <c r="I507" s="322" t="s">
        <v>1414</v>
      </c>
    </row>
    <row r="508" spans="2:9" hidden="1">
      <c r="B508" s="322" t="s">
        <v>1390</v>
      </c>
      <c r="C508" s="322" t="s">
        <v>1179</v>
      </c>
      <c r="D508" s="100" t="s">
        <v>355</v>
      </c>
      <c r="E508" s="100" t="s">
        <v>1353</v>
      </c>
      <c r="F508" s="100" t="s">
        <v>1133</v>
      </c>
      <c r="G508" s="329" t="s">
        <v>1407</v>
      </c>
      <c r="H508" s="322" t="s">
        <v>1408</v>
      </c>
      <c r="I508" s="322" t="s">
        <v>1400</v>
      </c>
    </row>
    <row r="509" spans="2:9" hidden="1">
      <c r="B509" s="322" t="s">
        <v>1390</v>
      </c>
      <c r="C509" s="322" t="s">
        <v>1179</v>
      </c>
      <c r="D509" s="100" t="s">
        <v>359</v>
      </c>
      <c r="E509" s="100" t="s">
        <v>1354</v>
      </c>
      <c r="F509" s="100" t="s">
        <v>1180</v>
      </c>
      <c r="G509" s="329" t="s">
        <v>1407</v>
      </c>
      <c r="H509" s="322" t="s">
        <v>1406</v>
      </c>
      <c r="I509" s="322" t="s">
        <v>1400</v>
      </c>
    </row>
    <row r="510" spans="2:9">
      <c r="B510" s="322" t="s">
        <v>1390</v>
      </c>
      <c r="C510" s="322" t="s">
        <v>1179</v>
      </c>
      <c r="D510" s="100" t="s">
        <v>363</v>
      </c>
      <c r="E510" s="100" t="s">
        <v>1355</v>
      </c>
      <c r="F510" s="100" t="s">
        <v>1081</v>
      </c>
      <c r="G510" s="329" t="s">
        <v>1407</v>
      </c>
      <c r="H510" s="322" t="s">
        <v>1402</v>
      </c>
      <c r="I510" s="322" t="s">
        <v>1414</v>
      </c>
    </row>
    <row r="511" spans="2:9">
      <c r="B511" s="322" t="s">
        <v>1390</v>
      </c>
      <c r="C511" s="322" t="s">
        <v>1179</v>
      </c>
      <c r="D511" s="100" t="s">
        <v>367</v>
      </c>
      <c r="E511" s="100" t="s">
        <v>1356</v>
      </c>
      <c r="F511" s="100" t="s">
        <v>1082</v>
      </c>
      <c r="G511" s="329" t="s">
        <v>1407</v>
      </c>
      <c r="H511" s="322" t="s">
        <v>1402</v>
      </c>
      <c r="I511" s="322" t="s">
        <v>1414</v>
      </c>
    </row>
    <row r="512" spans="2:9">
      <c r="B512" s="322" t="s">
        <v>1390</v>
      </c>
      <c r="C512" s="322" t="s">
        <v>1179</v>
      </c>
      <c r="D512" s="100" t="s">
        <v>371</v>
      </c>
      <c r="E512" s="100" t="s">
        <v>1357</v>
      </c>
      <c r="F512" s="100" t="s">
        <v>1083</v>
      </c>
      <c r="G512" s="329" t="s">
        <v>1407</v>
      </c>
      <c r="H512" s="322" t="s">
        <v>1402</v>
      </c>
      <c r="I512" s="322" t="s">
        <v>1414</v>
      </c>
    </row>
    <row r="513" spans="2:9">
      <c r="B513" s="322" t="s">
        <v>1390</v>
      </c>
      <c r="C513" s="322" t="s">
        <v>1179</v>
      </c>
      <c r="D513" s="100" t="s">
        <v>375</v>
      </c>
      <c r="E513" s="100" t="s">
        <v>1358</v>
      </c>
      <c r="F513" s="100" t="s">
        <v>1084</v>
      </c>
      <c r="G513" s="329" t="s">
        <v>1407</v>
      </c>
      <c r="H513" s="322" t="s">
        <v>1402</v>
      </c>
      <c r="I513" s="322" t="s">
        <v>1414</v>
      </c>
    </row>
    <row r="514" spans="2:9">
      <c r="B514" s="322" t="s">
        <v>1390</v>
      </c>
      <c r="C514" s="322" t="s">
        <v>1179</v>
      </c>
      <c r="D514" s="100" t="s">
        <v>379</v>
      </c>
      <c r="E514" s="100" t="s">
        <v>1359</v>
      </c>
      <c r="F514" s="100" t="s">
        <v>1085</v>
      </c>
      <c r="G514" s="329" t="s">
        <v>1407</v>
      </c>
      <c r="H514" s="322" t="s">
        <v>1402</v>
      </c>
      <c r="I514" s="322" t="s">
        <v>1414</v>
      </c>
    </row>
    <row r="515" spans="2:9">
      <c r="B515" s="322" t="s">
        <v>1390</v>
      </c>
      <c r="C515" s="322" t="s">
        <v>1179</v>
      </c>
      <c r="D515" s="100" t="s">
        <v>383</v>
      </c>
      <c r="E515" s="100" t="s">
        <v>1360</v>
      </c>
      <c r="F515" s="100" t="s">
        <v>1086</v>
      </c>
      <c r="G515" s="329" t="s">
        <v>1407</v>
      </c>
      <c r="H515" s="322" t="s">
        <v>1402</v>
      </c>
      <c r="I515" s="322" t="s">
        <v>1414</v>
      </c>
    </row>
    <row r="516" spans="2:9" hidden="1">
      <c r="B516" s="322" t="s">
        <v>1390</v>
      </c>
      <c r="C516" s="322" t="s">
        <v>1179</v>
      </c>
      <c r="D516" s="100" t="s">
        <v>387</v>
      </c>
      <c r="E516" s="100" t="s">
        <v>1294</v>
      </c>
      <c r="F516" s="100" t="s">
        <v>1134</v>
      </c>
      <c r="G516" s="329" t="s">
        <v>1407</v>
      </c>
      <c r="H516" s="322" t="s">
        <v>1408</v>
      </c>
      <c r="I516" s="322" t="s">
        <v>1400</v>
      </c>
    </row>
    <row r="517" spans="2:9" hidden="1">
      <c r="B517" s="322" t="s">
        <v>1390</v>
      </c>
      <c r="C517" s="322" t="s">
        <v>1179</v>
      </c>
      <c r="D517" s="100" t="s">
        <v>391</v>
      </c>
      <c r="E517" s="100" t="s">
        <v>1361</v>
      </c>
      <c r="F517" s="100" t="s">
        <v>1181</v>
      </c>
      <c r="G517" s="329" t="s">
        <v>1407</v>
      </c>
      <c r="H517" s="322" t="s">
        <v>1406</v>
      </c>
      <c r="I517" s="322" t="s">
        <v>1400</v>
      </c>
    </row>
    <row r="518" spans="2:9">
      <c r="B518" s="322" t="s">
        <v>1390</v>
      </c>
      <c r="C518" s="322" t="s">
        <v>1179</v>
      </c>
      <c r="D518" s="100" t="s">
        <v>395</v>
      </c>
      <c r="E518" s="100" t="s">
        <v>1362</v>
      </c>
      <c r="F518" s="100" t="s">
        <v>1081</v>
      </c>
      <c r="G518" s="329" t="s">
        <v>1407</v>
      </c>
      <c r="H518" s="322" t="s">
        <v>1402</v>
      </c>
      <c r="I518" s="322" t="s">
        <v>1414</v>
      </c>
    </row>
    <row r="519" spans="2:9">
      <c r="B519" s="322" t="s">
        <v>1390</v>
      </c>
      <c r="C519" s="322" t="s">
        <v>1179</v>
      </c>
      <c r="D519" s="100" t="s">
        <v>399</v>
      </c>
      <c r="E519" s="100" t="s">
        <v>1363</v>
      </c>
      <c r="F519" s="100" t="s">
        <v>1082</v>
      </c>
      <c r="G519" s="329" t="s">
        <v>1407</v>
      </c>
      <c r="H519" s="322" t="s">
        <v>1402</v>
      </c>
      <c r="I519" s="322" t="s">
        <v>1414</v>
      </c>
    </row>
    <row r="520" spans="2:9">
      <c r="B520" s="322" t="s">
        <v>1390</v>
      </c>
      <c r="C520" s="322" t="s">
        <v>1179</v>
      </c>
      <c r="D520" s="100" t="s">
        <v>403</v>
      </c>
      <c r="E520" s="100" t="s">
        <v>1364</v>
      </c>
      <c r="F520" s="100" t="s">
        <v>1083</v>
      </c>
      <c r="G520" s="329" t="s">
        <v>1407</v>
      </c>
      <c r="H520" s="322" t="s">
        <v>1402</v>
      </c>
      <c r="I520" s="322" t="s">
        <v>1414</v>
      </c>
    </row>
    <row r="521" spans="2:9">
      <c r="B521" s="322" t="s">
        <v>1390</v>
      </c>
      <c r="C521" s="322" t="s">
        <v>1179</v>
      </c>
      <c r="D521" s="100" t="s">
        <v>407</v>
      </c>
      <c r="E521" s="100" t="s">
        <v>1365</v>
      </c>
      <c r="F521" s="100" t="s">
        <v>1084</v>
      </c>
      <c r="G521" s="329" t="s">
        <v>1407</v>
      </c>
      <c r="H521" s="322" t="s">
        <v>1402</v>
      </c>
      <c r="I521" s="322" t="s">
        <v>1414</v>
      </c>
    </row>
    <row r="522" spans="2:9">
      <c r="B522" s="322" t="s">
        <v>1390</v>
      </c>
      <c r="C522" s="322" t="s">
        <v>1179</v>
      </c>
      <c r="D522" s="100" t="s">
        <v>411</v>
      </c>
      <c r="E522" s="100" t="s">
        <v>1366</v>
      </c>
      <c r="F522" s="100" t="s">
        <v>1085</v>
      </c>
      <c r="G522" s="329" t="s">
        <v>1407</v>
      </c>
      <c r="H522" s="322" t="s">
        <v>1402</v>
      </c>
      <c r="I522" s="322" t="s">
        <v>1414</v>
      </c>
    </row>
    <row r="523" spans="2:9">
      <c r="B523" s="322" t="s">
        <v>1390</v>
      </c>
      <c r="C523" s="322" t="s">
        <v>1179</v>
      </c>
      <c r="D523" s="100" t="s">
        <v>415</v>
      </c>
      <c r="E523" s="100" t="s">
        <v>1367</v>
      </c>
      <c r="F523" s="100" t="s">
        <v>1086</v>
      </c>
      <c r="G523" s="329" t="s">
        <v>1407</v>
      </c>
      <c r="H523" s="322" t="s">
        <v>1402</v>
      </c>
      <c r="I523" s="322" t="s">
        <v>1414</v>
      </c>
    </row>
    <row r="524" spans="2:9" hidden="1">
      <c r="B524" s="322" t="s">
        <v>1390</v>
      </c>
      <c r="C524" s="322" t="s">
        <v>1179</v>
      </c>
      <c r="D524" s="100" t="s">
        <v>419</v>
      </c>
      <c r="E524" s="100" t="s">
        <v>1368</v>
      </c>
      <c r="F524" s="100" t="s">
        <v>1204</v>
      </c>
      <c r="G524" s="329" t="s">
        <v>1407</v>
      </c>
      <c r="I524" s="322" t="s">
        <v>1409</v>
      </c>
    </row>
    <row r="525" spans="2:9" hidden="1">
      <c r="B525" s="322" t="s">
        <v>1390</v>
      </c>
      <c r="C525" s="322" t="s">
        <v>1179</v>
      </c>
      <c r="D525" s="100" t="s">
        <v>423</v>
      </c>
      <c r="E525" s="100" t="s">
        <v>1369</v>
      </c>
      <c r="F525" s="100" t="s">
        <v>1205</v>
      </c>
      <c r="G525" s="329" t="s">
        <v>1407</v>
      </c>
      <c r="I525" s="322" t="s">
        <v>1409</v>
      </c>
    </row>
    <row r="526" spans="2:9" hidden="1">
      <c r="B526" s="322" t="s">
        <v>1390</v>
      </c>
      <c r="C526" s="322" t="s">
        <v>1179</v>
      </c>
      <c r="D526" s="100" t="s">
        <v>427</v>
      </c>
      <c r="E526" s="100" t="s">
        <v>1370</v>
      </c>
      <c r="F526" s="100" t="s">
        <v>1206</v>
      </c>
      <c r="G526" s="329" t="s">
        <v>1407</v>
      </c>
      <c r="I526" s="322" t="s">
        <v>1409</v>
      </c>
    </row>
    <row r="527" spans="2:9" hidden="1">
      <c r="B527" s="322" t="s">
        <v>1390</v>
      </c>
      <c r="C527" s="322" t="s">
        <v>1179</v>
      </c>
      <c r="D527" s="100" t="s">
        <v>431</v>
      </c>
      <c r="E527" s="100" t="s">
        <v>1371</v>
      </c>
      <c r="F527" s="100" t="s">
        <v>1207</v>
      </c>
      <c r="G527" s="329" t="s">
        <v>1407</v>
      </c>
      <c r="I527" s="322" t="s">
        <v>1409</v>
      </c>
    </row>
    <row r="528" spans="2:9" hidden="1">
      <c r="B528" s="322" t="s">
        <v>1390</v>
      </c>
      <c r="C528" s="322" t="s">
        <v>1179</v>
      </c>
      <c r="D528" s="100" t="s">
        <v>447</v>
      </c>
      <c r="E528" s="100" t="s">
        <v>1375</v>
      </c>
      <c r="F528" s="100" t="s">
        <v>102</v>
      </c>
      <c r="G528" s="329" t="s">
        <v>1407</v>
      </c>
      <c r="I528" s="322" t="s">
        <v>1399</v>
      </c>
    </row>
    <row r="529" spans="2:9" hidden="1">
      <c r="B529" s="322" t="s">
        <v>1390</v>
      </c>
      <c r="C529" s="322" t="s">
        <v>1179</v>
      </c>
      <c r="D529" s="100" t="s">
        <v>451</v>
      </c>
      <c r="E529" s="100" t="s">
        <v>1376</v>
      </c>
      <c r="F529" s="100" t="s">
        <v>1204</v>
      </c>
      <c r="G529" s="329" t="s">
        <v>1407</v>
      </c>
      <c r="H529" s="322" t="s">
        <v>1408</v>
      </c>
      <c r="I529" s="322" t="s">
        <v>1409</v>
      </c>
    </row>
    <row r="530" spans="2:9" hidden="1">
      <c r="B530" s="322" t="s">
        <v>1390</v>
      </c>
      <c r="C530" s="322" t="s">
        <v>1179</v>
      </c>
      <c r="D530" s="100" t="s">
        <v>455</v>
      </c>
      <c r="E530" s="100" t="s">
        <v>1298</v>
      </c>
      <c r="F530" s="100" t="s">
        <v>1205</v>
      </c>
      <c r="G530" s="329" t="s">
        <v>1407</v>
      </c>
      <c r="I530" s="322" t="s">
        <v>1409</v>
      </c>
    </row>
    <row r="531" spans="2:9" hidden="1">
      <c r="B531" s="322" t="s">
        <v>1390</v>
      </c>
      <c r="C531" s="322" t="s">
        <v>1179</v>
      </c>
      <c r="D531" s="100" t="s">
        <v>459</v>
      </c>
      <c r="E531" s="100" t="s">
        <v>1377</v>
      </c>
      <c r="F531" s="100" t="s">
        <v>1206</v>
      </c>
      <c r="G531" s="329" t="s">
        <v>1407</v>
      </c>
      <c r="I531" s="322" t="s">
        <v>1409</v>
      </c>
    </row>
    <row r="532" spans="2:9" hidden="1">
      <c r="B532" s="322" t="s">
        <v>1390</v>
      </c>
      <c r="C532" s="322" t="s">
        <v>1179</v>
      </c>
      <c r="D532" s="100" t="s">
        <v>463</v>
      </c>
      <c r="E532" s="100" t="s">
        <v>1378</v>
      </c>
      <c r="F532" s="100" t="s">
        <v>1207</v>
      </c>
      <c r="G532" s="329" t="s">
        <v>1407</v>
      </c>
      <c r="I532" s="322" t="s">
        <v>1409</v>
      </c>
    </row>
    <row r="533" spans="2:9" hidden="1">
      <c r="B533" s="322" t="s">
        <v>1390</v>
      </c>
      <c r="C533" s="322" t="s">
        <v>1179</v>
      </c>
      <c r="D533" s="100" t="s">
        <v>483</v>
      </c>
      <c r="E533" s="100" t="s">
        <v>1383</v>
      </c>
      <c r="F533" s="100" t="s">
        <v>1204</v>
      </c>
      <c r="G533" s="329" t="s">
        <v>1407</v>
      </c>
      <c r="I533" s="322" t="s">
        <v>1409</v>
      </c>
    </row>
    <row r="534" spans="2:9" hidden="1">
      <c r="B534" s="322" t="s">
        <v>1390</v>
      </c>
      <c r="C534" s="322" t="s">
        <v>1179</v>
      </c>
      <c r="D534" s="100" t="s">
        <v>487</v>
      </c>
      <c r="E534" s="100" t="s">
        <v>1299</v>
      </c>
      <c r="F534" s="100" t="s">
        <v>1205</v>
      </c>
      <c r="G534" s="329" t="s">
        <v>1407</v>
      </c>
      <c r="I534" s="322" t="s">
        <v>1409</v>
      </c>
    </row>
    <row r="535" spans="2:9" hidden="1">
      <c r="B535" s="322" t="s">
        <v>1390</v>
      </c>
      <c r="C535" s="322" t="s">
        <v>1179</v>
      </c>
      <c r="D535" s="100" t="s">
        <v>491</v>
      </c>
      <c r="E535" s="100" t="s">
        <v>1384</v>
      </c>
      <c r="F535" s="100" t="s">
        <v>1206</v>
      </c>
      <c r="G535" s="329" t="s">
        <v>1407</v>
      </c>
      <c r="I535" s="322" t="s">
        <v>1409</v>
      </c>
    </row>
    <row r="536" spans="2:9" hidden="1">
      <c r="B536" s="322" t="s">
        <v>1390</v>
      </c>
      <c r="C536" s="322" t="s">
        <v>1179</v>
      </c>
      <c r="D536" s="100" t="s">
        <v>495</v>
      </c>
      <c r="E536" s="100" t="s">
        <v>1385</v>
      </c>
      <c r="F536" s="100" t="s">
        <v>1207</v>
      </c>
      <c r="G536" s="329" t="s">
        <v>1407</v>
      </c>
      <c r="I536" s="322" t="s">
        <v>1409</v>
      </c>
    </row>
    <row r="537" spans="2:9" hidden="1">
      <c r="B537" s="322" t="s">
        <v>1390</v>
      </c>
      <c r="C537" s="322" t="s">
        <v>1203</v>
      </c>
      <c r="D537" s="174" t="s">
        <v>131</v>
      </c>
      <c r="E537" s="321" t="s">
        <v>1302</v>
      </c>
      <c r="F537" s="100" t="s">
        <v>1199</v>
      </c>
      <c r="G537" s="329" t="s">
        <v>1393</v>
      </c>
      <c r="H537" s="322" t="s">
        <v>1198</v>
      </c>
      <c r="I537" s="322" t="s">
        <v>921</v>
      </c>
    </row>
    <row r="538" spans="2:9" hidden="1">
      <c r="B538" s="322" t="s">
        <v>1390</v>
      </c>
      <c r="C538" s="322" t="s">
        <v>1203</v>
      </c>
      <c r="D538" s="174" t="s">
        <v>135</v>
      </c>
      <c r="E538" s="321" t="s">
        <v>1303</v>
      </c>
      <c r="F538" s="100" t="s">
        <v>1200</v>
      </c>
      <c r="G538" s="329" t="s">
        <v>1393</v>
      </c>
      <c r="H538" s="322" t="s">
        <v>1198</v>
      </c>
      <c r="I538" s="322" t="s">
        <v>921</v>
      </c>
    </row>
    <row r="539" spans="2:9" hidden="1">
      <c r="B539" s="322" t="s">
        <v>1390</v>
      </c>
      <c r="C539" s="322" t="s">
        <v>1203</v>
      </c>
      <c r="D539" s="174" t="s">
        <v>139</v>
      </c>
      <c r="E539" s="321" t="s">
        <v>1304</v>
      </c>
      <c r="F539" s="100" t="s">
        <v>1201</v>
      </c>
      <c r="G539" s="329" t="s">
        <v>1393</v>
      </c>
      <c r="H539" s="322" t="s">
        <v>1198</v>
      </c>
      <c r="I539" s="322" t="s">
        <v>921</v>
      </c>
    </row>
    <row r="540" spans="2:9">
      <c r="B540" s="322" t="s">
        <v>1390</v>
      </c>
      <c r="C540" s="322" t="s">
        <v>1203</v>
      </c>
      <c r="D540" s="174" t="s">
        <v>147</v>
      </c>
      <c r="E540" s="321" t="s">
        <v>1306</v>
      </c>
      <c r="F540" s="100" t="s">
        <v>1190</v>
      </c>
      <c r="G540" s="329" t="s">
        <v>1393</v>
      </c>
      <c r="H540" s="322" t="s">
        <v>1402</v>
      </c>
      <c r="I540" s="322" t="s">
        <v>921</v>
      </c>
    </row>
    <row r="541" spans="2:9">
      <c r="B541" s="322" t="s">
        <v>1390</v>
      </c>
      <c r="C541" s="322" t="s">
        <v>1203</v>
      </c>
      <c r="D541" s="174" t="s">
        <v>151</v>
      </c>
      <c r="E541" s="321" t="s">
        <v>1307</v>
      </c>
      <c r="F541" s="100" t="s">
        <v>1187</v>
      </c>
      <c r="G541" s="329" t="s">
        <v>1393</v>
      </c>
      <c r="H541" s="322" t="s">
        <v>1402</v>
      </c>
      <c r="I541" s="322" t="s">
        <v>921</v>
      </c>
    </row>
    <row r="542" spans="2:9">
      <c r="B542" s="322" t="s">
        <v>1390</v>
      </c>
      <c r="C542" s="322" t="s">
        <v>1203</v>
      </c>
      <c r="D542" s="174" t="s">
        <v>155</v>
      </c>
      <c r="E542" s="321" t="s">
        <v>1308</v>
      </c>
      <c r="F542" s="100" t="s">
        <v>911</v>
      </c>
      <c r="G542" s="329" t="s">
        <v>1393</v>
      </c>
      <c r="H542" s="322" t="s">
        <v>1402</v>
      </c>
      <c r="I542" s="322" t="s">
        <v>921</v>
      </c>
    </row>
    <row r="543" spans="2:9">
      <c r="B543" s="322" t="s">
        <v>1390</v>
      </c>
      <c r="C543" s="322" t="s">
        <v>1203</v>
      </c>
      <c r="D543" s="174" t="s">
        <v>159</v>
      </c>
      <c r="E543" s="321" t="s">
        <v>1309</v>
      </c>
      <c r="F543" s="100" t="s">
        <v>1191</v>
      </c>
      <c r="G543" s="329" t="s">
        <v>1393</v>
      </c>
      <c r="H543" s="322" t="s">
        <v>1402</v>
      </c>
      <c r="I543" s="322" t="s">
        <v>921</v>
      </c>
    </row>
    <row r="544" spans="2:9" hidden="1">
      <c r="B544" s="322" t="s">
        <v>1390</v>
      </c>
      <c r="C544" s="322" t="s">
        <v>1203</v>
      </c>
      <c r="D544" s="174" t="s">
        <v>163</v>
      </c>
      <c r="E544" s="321" t="s">
        <v>1293</v>
      </c>
      <c r="F544" s="100" t="s">
        <v>1199</v>
      </c>
      <c r="G544" s="329" t="s">
        <v>1393</v>
      </c>
      <c r="H544" s="322" t="s">
        <v>1198</v>
      </c>
      <c r="I544" s="322" t="s">
        <v>921</v>
      </c>
    </row>
    <row r="545" spans="2:9" hidden="1">
      <c r="B545" s="322" t="s">
        <v>1390</v>
      </c>
      <c r="C545" s="322" t="s">
        <v>1203</v>
      </c>
      <c r="D545" s="174" t="s">
        <v>167</v>
      </c>
      <c r="E545" s="321" t="s">
        <v>1310</v>
      </c>
      <c r="F545" s="100" t="s">
        <v>1200</v>
      </c>
      <c r="G545" s="329" t="s">
        <v>1393</v>
      </c>
      <c r="H545" s="322" t="s">
        <v>1198</v>
      </c>
      <c r="I545" s="322" t="s">
        <v>921</v>
      </c>
    </row>
    <row r="546" spans="2:9" hidden="1">
      <c r="B546" s="322" t="s">
        <v>1390</v>
      </c>
      <c r="C546" s="322" t="s">
        <v>1203</v>
      </c>
      <c r="D546" s="174" t="s">
        <v>171</v>
      </c>
      <c r="E546" s="321" t="s">
        <v>1311</v>
      </c>
      <c r="F546" s="100" t="s">
        <v>1201</v>
      </c>
      <c r="G546" s="329" t="s">
        <v>1393</v>
      </c>
      <c r="H546" s="322" t="s">
        <v>1198</v>
      </c>
      <c r="I546" s="322" t="s">
        <v>921</v>
      </c>
    </row>
    <row r="547" spans="2:9" hidden="1">
      <c r="B547" s="322" t="s">
        <v>1390</v>
      </c>
      <c r="C547" s="322" t="s">
        <v>1203</v>
      </c>
      <c r="D547" s="174" t="s">
        <v>175</v>
      </c>
      <c r="E547" s="321" t="s">
        <v>1312</v>
      </c>
      <c r="F547" s="100" t="s">
        <v>1202</v>
      </c>
      <c r="G547" s="329" t="s">
        <v>1393</v>
      </c>
      <c r="H547" s="322" t="s">
        <v>1198</v>
      </c>
      <c r="I547" s="322" t="s">
        <v>921</v>
      </c>
    </row>
    <row r="548" spans="2:9">
      <c r="B548" s="322" t="s">
        <v>1390</v>
      </c>
      <c r="C548" s="322" t="s">
        <v>1203</v>
      </c>
      <c r="D548" s="174" t="s">
        <v>179</v>
      </c>
      <c r="E548" s="321" t="s">
        <v>1313</v>
      </c>
      <c r="F548" s="100" t="s">
        <v>1190</v>
      </c>
      <c r="G548" s="329" t="s">
        <v>1393</v>
      </c>
      <c r="H548" s="322" t="s">
        <v>1402</v>
      </c>
      <c r="I548" s="322" t="s">
        <v>921</v>
      </c>
    </row>
    <row r="549" spans="2:9">
      <c r="B549" s="322" t="s">
        <v>1390</v>
      </c>
      <c r="C549" s="322" t="s">
        <v>1203</v>
      </c>
      <c r="D549" s="174" t="s">
        <v>183</v>
      </c>
      <c r="E549" s="321" t="s">
        <v>1314</v>
      </c>
      <c r="F549" s="100" t="s">
        <v>1187</v>
      </c>
      <c r="G549" s="329" t="s">
        <v>1393</v>
      </c>
      <c r="H549" s="322" t="s">
        <v>1402</v>
      </c>
      <c r="I549" s="322" t="s">
        <v>921</v>
      </c>
    </row>
    <row r="550" spans="2:9">
      <c r="B550" s="322" t="s">
        <v>1390</v>
      </c>
      <c r="C550" s="322" t="s">
        <v>1203</v>
      </c>
      <c r="D550" s="174" t="s">
        <v>187</v>
      </c>
      <c r="E550" s="321" t="s">
        <v>1315</v>
      </c>
      <c r="F550" s="100" t="s">
        <v>911</v>
      </c>
      <c r="G550" s="329" t="s">
        <v>1393</v>
      </c>
      <c r="H550" s="322" t="s">
        <v>1402</v>
      </c>
      <c r="I550" s="322" t="s">
        <v>921</v>
      </c>
    </row>
    <row r="551" spans="2:9">
      <c r="B551" s="322" t="s">
        <v>1390</v>
      </c>
      <c r="C551" s="322" t="s">
        <v>1203</v>
      </c>
      <c r="D551" s="174" t="s">
        <v>191</v>
      </c>
      <c r="E551" s="321" t="s">
        <v>1316</v>
      </c>
      <c r="F551" s="100" t="s">
        <v>1191</v>
      </c>
      <c r="G551" s="329" t="s">
        <v>1393</v>
      </c>
      <c r="H551" s="322" t="s">
        <v>1402</v>
      </c>
      <c r="I551" s="322" t="s">
        <v>921</v>
      </c>
    </row>
    <row r="552" spans="2:9" hidden="1">
      <c r="B552" s="322" t="s">
        <v>1390</v>
      </c>
      <c r="C552" s="322" t="s">
        <v>1203</v>
      </c>
      <c r="D552" s="174" t="s">
        <v>195</v>
      </c>
      <c r="E552" s="321" t="s">
        <v>1317</v>
      </c>
      <c r="F552" s="100" t="s">
        <v>1199</v>
      </c>
      <c r="G552" s="329" t="s">
        <v>1393</v>
      </c>
      <c r="H552" s="322" t="s">
        <v>1198</v>
      </c>
      <c r="I552" s="322" t="s">
        <v>921</v>
      </c>
    </row>
    <row r="553" spans="2:9" hidden="1">
      <c r="B553" s="322" t="s">
        <v>1390</v>
      </c>
      <c r="C553" s="322" t="s">
        <v>1203</v>
      </c>
      <c r="D553" s="174" t="s">
        <v>203</v>
      </c>
      <c r="E553" s="321" t="s">
        <v>1319</v>
      </c>
      <c r="F553" s="100" t="s">
        <v>1201</v>
      </c>
      <c r="G553" s="329" t="s">
        <v>1393</v>
      </c>
      <c r="H553" s="322" t="s">
        <v>1198</v>
      </c>
      <c r="I553" s="322" t="s">
        <v>921</v>
      </c>
    </row>
    <row r="554" spans="2:9" hidden="1">
      <c r="B554" s="322" t="s">
        <v>1390</v>
      </c>
      <c r="C554" s="322" t="s">
        <v>1203</v>
      </c>
      <c r="D554" s="174" t="s">
        <v>207</v>
      </c>
      <c r="E554" s="321" t="s">
        <v>1320</v>
      </c>
      <c r="F554" s="100" t="s">
        <v>1202</v>
      </c>
      <c r="G554" s="329" t="s">
        <v>1393</v>
      </c>
      <c r="H554" s="322" t="s">
        <v>1198</v>
      </c>
      <c r="I554" s="322" t="s">
        <v>921</v>
      </c>
    </row>
    <row r="555" spans="2:9">
      <c r="B555" s="322" t="s">
        <v>1390</v>
      </c>
      <c r="C555" s="322" t="s">
        <v>1203</v>
      </c>
      <c r="D555" s="174" t="s">
        <v>211</v>
      </c>
      <c r="E555" s="321" t="s">
        <v>1321</v>
      </c>
      <c r="F555" s="100" t="s">
        <v>1190</v>
      </c>
      <c r="G555" s="329" t="s">
        <v>1393</v>
      </c>
      <c r="H555" s="322" t="s">
        <v>1402</v>
      </c>
      <c r="I555" s="322" t="s">
        <v>921</v>
      </c>
    </row>
    <row r="556" spans="2:9">
      <c r="B556" s="322" t="s">
        <v>1390</v>
      </c>
      <c r="C556" s="322" t="s">
        <v>1203</v>
      </c>
      <c r="D556" s="174" t="s">
        <v>215</v>
      </c>
      <c r="E556" s="321" t="s">
        <v>1322</v>
      </c>
      <c r="F556" s="100" t="s">
        <v>1187</v>
      </c>
      <c r="G556" s="329" t="s">
        <v>1393</v>
      </c>
      <c r="H556" s="322" t="s">
        <v>1402</v>
      </c>
      <c r="I556" s="322" t="s">
        <v>921</v>
      </c>
    </row>
    <row r="557" spans="2:9">
      <c r="B557" s="322" t="s">
        <v>1390</v>
      </c>
      <c r="C557" s="322" t="s">
        <v>1203</v>
      </c>
      <c r="D557" s="174" t="s">
        <v>219</v>
      </c>
      <c r="E557" s="321" t="s">
        <v>1323</v>
      </c>
      <c r="F557" s="100" t="s">
        <v>911</v>
      </c>
      <c r="G557" s="329" t="s">
        <v>1393</v>
      </c>
      <c r="H557" s="322" t="s">
        <v>1402</v>
      </c>
      <c r="I557" s="322" t="s">
        <v>921</v>
      </c>
    </row>
    <row r="558" spans="2:9">
      <c r="B558" s="322" t="s">
        <v>1390</v>
      </c>
      <c r="C558" s="322" t="s">
        <v>1203</v>
      </c>
      <c r="D558" s="174" t="s">
        <v>223</v>
      </c>
      <c r="E558" s="321" t="s">
        <v>1324</v>
      </c>
      <c r="F558" s="100" t="s">
        <v>1191</v>
      </c>
      <c r="G558" s="329" t="s">
        <v>1393</v>
      </c>
      <c r="H558" s="322" t="s">
        <v>1402</v>
      </c>
      <c r="I558" s="322" t="s">
        <v>921</v>
      </c>
    </row>
    <row r="559" spans="2:9">
      <c r="B559" s="322" t="s">
        <v>1390</v>
      </c>
      <c r="C559" s="322" t="s">
        <v>1203</v>
      </c>
      <c r="D559" s="174" t="s">
        <v>227</v>
      </c>
      <c r="E559" s="321" t="s">
        <v>1295</v>
      </c>
      <c r="F559" s="100" t="s">
        <v>1188</v>
      </c>
      <c r="G559" s="329" t="s">
        <v>1393</v>
      </c>
      <c r="H559" s="322" t="s">
        <v>1402</v>
      </c>
      <c r="I559" s="322" t="s">
        <v>921</v>
      </c>
    </row>
    <row r="560" spans="2:9">
      <c r="B560" s="322" t="s">
        <v>1390</v>
      </c>
      <c r="C560" s="322" t="s">
        <v>1203</v>
      </c>
      <c r="D560" s="174" t="s">
        <v>231</v>
      </c>
      <c r="E560" s="321" t="s">
        <v>1325</v>
      </c>
      <c r="F560" s="100" t="s">
        <v>1208</v>
      </c>
      <c r="G560" s="329" t="s">
        <v>1393</v>
      </c>
      <c r="H560" s="322" t="s">
        <v>1402</v>
      </c>
      <c r="I560" s="322" t="s">
        <v>921</v>
      </c>
    </row>
    <row r="561" spans="2:9">
      <c r="B561" s="322" t="s">
        <v>1390</v>
      </c>
      <c r="C561" s="322" t="s">
        <v>1203</v>
      </c>
      <c r="D561" s="174" t="s">
        <v>239</v>
      </c>
      <c r="E561" s="321" t="s">
        <v>1327</v>
      </c>
      <c r="F561" s="100" t="s">
        <v>1210</v>
      </c>
      <c r="G561" s="329" t="s">
        <v>1393</v>
      </c>
      <c r="H561" s="322" t="s">
        <v>1402</v>
      </c>
      <c r="I561" s="322" t="s">
        <v>921</v>
      </c>
    </row>
    <row r="562" spans="2:9">
      <c r="B562" s="322" t="s">
        <v>1390</v>
      </c>
      <c r="C562" s="322" t="s">
        <v>1203</v>
      </c>
      <c r="D562" s="174" t="s">
        <v>243</v>
      </c>
      <c r="E562" s="321" t="s">
        <v>1328</v>
      </c>
      <c r="F562" s="100" t="s">
        <v>1211</v>
      </c>
      <c r="G562" s="329" t="s">
        <v>1393</v>
      </c>
      <c r="H562" s="322" t="s">
        <v>1402</v>
      </c>
      <c r="I562" s="322" t="s">
        <v>921</v>
      </c>
    </row>
    <row r="563" spans="2:9">
      <c r="B563" s="322" t="s">
        <v>1390</v>
      </c>
      <c r="C563" s="322" t="s">
        <v>1203</v>
      </c>
      <c r="D563" s="174" t="s">
        <v>255</v>
      </c>
      <c r="E563" s="321" t="s">
        <v>1331</v>
      </c>
      <c r="F563" s="100" t="s">
        <v>1214</v>
      </c>
      <c r="G563" s="329" t="s">
        <v>1393</v>
      </c>
      <c r="H563" s="322" t="s">
        <v>1402</v>
      </c>
      <c r="I563" s="322" t="s">
        <v>921</v>
      </c>
    </row>
    <row r="564" spans="2:9">
      <c r="B564" s="322" t="s">
        <v>1390</v>
      </c>
      <c r="C564" s="322" t="s">
        <v>1203</v>
      </c>
      <c r="D564" s="174" t="s">
        <v>259</v>
      </c>
      <c r="E564" s="321" t="s">
        <v>1296</v>
      </c>
      <c r="F564" s="100" t="s">
        <v>1188</v>
      </c>
      <c r="G564" s="329" t="s">
        <v>1393</v>
      </c>
      <c r="H564" s="322" t="s">
        <v>1402</v>
      </c>
      <c r="I564" s="322" t="s">
        <v>921</v>
      </c>
    </row>
    <row r="565" spans="2:9">
      <c r="B565" s="322" t="s">
        <v>1390</v>
      </c>
      <c r="C565" s="322" t="s">
        <v>1203</v>
      </c>
      <c r="D565" s="174" t="s">
        <v>263</v>
      </c>
      <c r="E565" s="321" t="s">
        <v>1332</v>
      </c>
      <c r="F565" s="100" t="s">
        <v>1208</v>
      </c>
      <c r="G565" s="329" t="s">
        <v>1393</v>
      </c>
      <c r="H565" s="322" t="s">
        <v>1402</v>
      </c>
      <c r="I565" s="322" t="s">
        <v>921</v>
      </c>
    </row>
    <row r="566" spans="2:9">
      <c r="B566" s="322" t="s">
        <v>1390</v>
      </c>
      <c r="C566" s="322" t="s">
        <v>1203</v>
      </c>
      <c r="D566" s="174" t="s">
        <v>271</v>
      </c>
      <c r="E566" s="321" t="s">
        <v>1334</v>
      </c>
      <c r="F566" s="100" t="s">
        <v>1210</v>
      </c>
      <c r="G566" s="329" t="s">
        <v>1393</v>
      </c>
      <c r="H566" s="322" t="s">
        <v>1402</v>
      </c>
      <c r="I566" s="322" t="s">
        <v>921</v>
      </c>
    </row>
    <row r="567" spans="2:9">
      <c r="B567" s="322" t="s">
        <v>1390</v>
      </c>
      <c r="C567" s="322" t="s">
        <v>1203</v>
      </c>
      <c r="D567" s="174" t="s">
        <v>275</v>
      </c>
      <c r="E567" s="321" t="s">
        <v>1335</v>
      </c>
      <c r="F567" s="100" t="s">
        <v>1211</v>
      </c>
      <c r="G567" s="329" t="s">
        <v>1393</v>
      </c>
      <c r="H567" s="322" t="s">
        <v>1402</v>
      </c>
      <c r="I567" s="322" t="s">
        <v>921</v>
      </c>
    </row>
    <row r="568" spans="2:9">
      <c r="B568" s="322" t="s">
        <v>1390</v>
      </c>
      <c r="C568" s="322" t="s">
        <v>1203</v>
      </c>
      <c r="D568" s="174" t="s">
        <v>287</v>
      </c>
      <c r="E568" s="321" t="s">
        <v>1338</v>
      </c>
      <c r="F568" s="100" t="s">
        <v>1214</v>
      </c>
      <c r="G568" s="329" t="s">
        <v>1393</v>
      </c>
      <c r="H568" s="322" t="s">
        <v>1402</v>
      </c>
      <c r="I568" s="322" t="s">
        <v>921</v>
      </c>
    </row>
    <row r="569" spans="2:9">
      <c r="B569" s="322" t="s">
        <v>1390</v>
      </c>
      <c r="C569" s="322" t="s">
        <v>1203</v>
      </c>
      <c r="D569" s="174" t="s">
        <v>291</v>
      </c>
      <c r="E569" s="321" t="s">
        <v>1297</v>
      </c>
      <c r="F569" s="100" t="s">
        <v>1188</v>
      </c>
      <c r="G569" s="329" t="s">
        <v>1393</v>
      </c>
      <c r="H569" s="322" t="s">
        <v>1402</v>
      </c>
      <c r="I569" s="322" t="s">
        <v>921</v>
      </c>
    </row>
    <row r="570" spans="2:9">
      <c r="B570" s="322" t="s">
        <v>1390</v>
      </c>
      <c r="C570" s="322" t="s">
        <v>1203</v>
      </c>
      <c r="D570" s="174" t="s">
        <v>295</v>
      </c>
      <c r="E570" s="321" t="s">
        <v>1339</v>
      </c>
      <c r="F570" s="100" t="s">
        <v>1208</v>
      </c>
      <c r="G570" s="329" t="s">
        <v>1393</v>
      </c>
      <c r="H570" s="322" t="s">
        <v>1402</v>
      </c>
      <c r="I570" s="322" t="s">
        <v>921</v>
      </c>
    </row>
    <row r="571" spans="2:9">
      <c r="B571" s="322" t="s">
        <v>1390</v>
      </c>
      <c r="C571" s="322" t="s">
        <v>1203</v>
      </c>
      <c r="D571" s="174" t="s">
        <v>303</v>
      </c>
      <c r="E571" s="321" t="s">
        <v>1341</v>
      </c>
      <c r="F571" s="100" t="s">
        <v>1210</v>
      </c>
      <c r="G571" s="329" t="s">
        <v>1393</v>
      </c>
      <c r="H571" s="322" t="s">
        <v>1402</v>
      </c>
      <c r="I571" s="322" t="s">
        <v>921</v>
      </c>
    </row>
    <row r="572" spans="2:9">
      <c r="B572" s="322" t="s">
        <v>1390</v>
      </c>
      <c r="C572" s="322" t="s">
        <v>1203</v>
      </c>
      <c r="D572" s="174" t="s">
        <v>307</v>
      </c>
      <c r="E572" s="321" t="s">
        <v>1342</v>
      </c>
      <c r="F572" s="100" t="s">
        <v>1211</v>
      </c>
      <c r="G572" s="329" t="s">
        <v>1393</v>
      </c>
      <c r="H572" s="322" t="s">
        <v>1402</v>
      </c>
      <c r="I572" s="322" t="s">
        <v>921</v>
      </c>
    </row>
    <row r="573" spans="2:9">
      <c r="B573" s="322" t="s">
        <v>1390</v>
      </c>
      <c r="C573" s="322" t="s">
        <v>1203</v>
      </c>
      <c r="D573" s="174" t="s">
        <v>319</v>
      </c>
      <c r="E573" s="321" t="s">
        <v>1345</v>
      </c>
      <c r="F573" s="100" t="s">
        <v>1214</v>
      </c>
      <c r="G573" s="329" t="s">
        <v>1393</v>
      </c>
      <c r="H573" s="322" t="s">
        <v>1402</v>
      </c>
      <c r="I573" s="322" t="s">
        <v>921</v>
      </c>
    </row>
    <row r="574" spans="2:9">
      <c r="B574" s="322" t="s">
        <v>1390</v>
      </c>
      <c r="C574" s="322" t="s">
        <v>1203</v>
      </c>
      <c r="D574" s="174" t="s">
        <v>323</v>
      </c>
      <c r="E574" s="321" t="s">
        <v>1292</v>
      </c>
      <c r="F574" s="100" t="s">
        <v>1215</v>
      </c>
      <c r="G574" s="329" t="s">
        <v>1393</v>
      </c>
      <c r="H574" s="322" t="s">
        <v>1402</v>
      </c>
      <c r="I574" s="322" t="s">
        <v>921</v>
      </c>
    </row>
    <row r="575" spans="2:9">
      <c r="B575" s="322" t="s">
        <v>1390</v>
      </c>
      <c r="C575" s="322" t="s">
        <v>1203</v>
      </c>
      <c r="D575" s="174" t="s">
        <v>327</v>
      </c>
      <c r="E575" s="321" t="s">
        <v>1346</v>
      </c>
      <c r="F575" s="100" t="s">
        <v>1216</v>
      </c>
      <c r="G575" s="329" t="s">
        <v>1393</v>
      </c>
      <c r="H575" s="322" t="s">
        <v>1402</v>
      </c>
      <c r="I575" s="322" t="s">
        <v>921</v>
      </c>
    </row>
    <row r="576" spans="2:9">
      <c r="B576" s="322" t="s">
        <v>1390</v>
      </c>
      <c r="C576" s="322" t="s">
        <v>1203</v>
      </c>
      <c r="D576" s="174" t="s">
        <v>331</v>
      </c>
      <c r="E576" s="321" t="s">
        <v>1347</v>
      </c>
      <c r="F576" s="100" t="s">
        <v>1217</v>
      </c>
      <c r="G576" s="329" t="s">
        <v>1393</v>
      </c>
      <c r="H576" s="322" t="s">
        <v>1402</v>
      </c>
      <c r="I576" s="322" t="s">
        <v>921</v>
      </c>
    </row>
    <row r="577" spans="2:9">
      <c r="B577" s="322" t="s">
        <v>1390</v>
      </c>
      <c r="C577" s="322" t="s">
        <v>1203</v>
      </c>
      <c r="D577" s="174" t="s">
        <v>335</v>
      </c>
      <c r="E577" s="321" t="s">
        <v>1348</v>
      </c>
      <c r="F577" s="100" t="s">
        <v>1218</v>
      </c>
      <c r="G577" s="329" t="s">
        <v>1393</v>
      </c>
      <c r="H577" s="322" t="s">
        <v>1402</v>
      </c>
      <c r="I577" s="322" t="s">
        <v>921</v>
      </c>
    </row>
    <row r="578" spans="2:9">
      <c r="B578" s="322" t="s">
        <v>1390</v>
      </c>
      <c r="C578" s="322" t="s">
        <v>1203</v>
      </c>
      <c r="D578" s="174" t="s">
        <v>339</v>
      </c>
      <c r="E578" s="321" t="s">
        <v>1349</v>
      </c>
      <c r="F578" s="100" t="s">
        <v>1219</v>
      </c>
      <c r="G578" s="329" t="s">
        <v>1393</v>
      </c>
      <c r="H578" s="322" t="s">
        <v>1402</v>
      </c>
      <c r="I578" s="322" t="s">
        <v>921</v>
      </c>
    </row>
    <row r="579" spans="2:9">
      <c r="B579" s="322" t="s">
        <v>1390</v>
      </c>
      <c r="C579" s="322" t="s">
        <v>1203</v>
      </c>
      <c r="D579" s="174" t="s">
        <v>343</v>
      </c>
      <c r="E579" s="321" t="s">
        <v>1350</v>
      </c>
      <c r="F579" s="100" t="s">
        <v>1220</v>
      </c>
      <c r="G579" s="329" t="s">
        <v>1393</v>
      </c>
      <c r="H579" s="322" t="s">
        <v>1402</v>
      </c>
      <c r="I579" s="322" t="s">
        <v>921</v>
      </c>
    </row>
    <row r="580" spans="2:9">
      <c r="B580" s="322" t="s">
        <v>1390</v>
      </c>
      <c r="C580" s="322" t="s">
        <v>1203</v>
      </c>
      <c r="D580" s="174" t="s">
        <v>351</v>
      </c>
      <c r="E580" s="321" t="s">
        <v>1352</v>
      </c>
      <c r="F580" s="100" t="s">
        <v>1222</v>
      </c>
      <c r="G580" s="329" t="s">
        <v>1393</v>
      </c>
      <c r="H580" s="322" t="s">
        <v>1402</v>
      </c>
      <c r="I580" s="322" t="s">
        <v>921</v>
      </c>
    </row>
    <row r="581" spans="2:9">
      <c r="B581" s="322" t="s">
        <v>1390</v>
      </c>
      <c r="C581" s="322" t="s">
        <v>1203</v>
      </c>
      <c r="D581" s="174" t="s">
        <v>355</v>
      </c>
      <c r="E581" s="321" t="s">
        <v>1353</v>
      </c>
      <c r="F581" s="100" t="s">
        <v>1215</v>
      </c>
      <c r="G581" s="329" t="s">
        <v>1393</v>
      </c>
      <c r="H581" s="322" t="s">
        <v>1402</v>
      </c>
      <c r="I581" s="322" t="s">
        <v>921</v>
      </c>
    </row>
    <row r="582" spans="2:9">
      <c r="B582" s="322" t="s">
        <v>1390</v>
      </c>
      <c r="C582" s="322" t="s">
        <v>1203</v>
      </c>
      <c r="D582" s="174" t="s">
        <v>359</v>
      </c>
      <c r="E582" s="321" t="s">
        <v>1354</v>
      </c>
      <c r="F582" s="100" t="s">
        <v>1216</v>
      </c>
      <c r="G582" s="329" t="s">
        <v>1393</v>
      </c>
      <c r="H582" s="322" t="s">
        <v>1402</v>
      </c>
      <c r="I582" s="322" t="s">
        <v>921</v>
      </c>
    </row>
    <row r="583" spans="2:9">
      <c r="B583" s="322" t="s">
        <v>1390</v>
      </c>
      <c r="C583" s="322" t="s">
        <v>1203</v>
      </c>
      <c r="D583" s="174" t="s">
        <v>363</v>
      </c>
      <c r="E583" s="321" t="s">
        <v>1355</v>
      </c>
      <c r="F583" s="100" t="s">
        <v>1217</v>
      </c>
      <c r="G583" s="329" t="s">
        <v>1393</v>
      </c>
      <c r="H583" s="322" t="s">
        <v>1402</v>
      </c>
      <c r="I583" s="322" t="s">
        <v>921</v>
      </c>
    </row>
    <row r="584" spans="2:9">
      <c r="B584" s="322" t="s">
        <v>1390</v>
      </c>
      <c r="C584" s="322" t="s">
        <v>1203</v>
      </c>
      <c r="D584" s="174" t="s">
        <v>367</v>
      </c>
      <c r="E584" s="321" t="s">
        <v>1356</v>
      </c>
      <c r="F584" s="100" t="s">
        <v>1218</v>
      </c>
      <c r="G584" s="329" t="s">
        <v>1393</v>
      </c>
      <c r="H584" s="322" t="s">
        <v>1402</v>
      </c>
      <c r="I584" s="322" t="s">
        <v>921</v>
      </c>
    </row>
    <row r="585" spans="2:9">
      <c r="B585" s="322" t="s">
        <v>1390</v>
      </c>
      <c r="C585" s="322" t="s">
        <v>1203</v>
      </c>
      <c r="D585" s="174" t="s">
        <v>371</v>
      </c>
      <c r="E585" s="321" t="s">
        <v>1357</v>
      </c>
      <c r="F585" s="100" t="s">
        <v>1219</v>
      </c>
      <c r="G585" s="329" t="s">
        <v>1393</v>
      </c>
      <c r="H585" s="322" t="s">
        <v>1402</v>
      </c>
      <c r="I585" s="322" t="s">
        <v>921</v>
      </c>
    </row>
    <row r="586" spans="2:9">
      <c r="B586" s="322" t="s">
        <v>1390</v>
      </c>
      <c r="C586" s="322" t="s">
        <v>1203</v>
      </c>
      <c r="D586" s="174" t="s">
        <v>375</v>
      </c>
      <c r="E586" s="321" t="s">
        <v>1358</v>
      </c>
      <c r="F586" s="100" t="s">
        <v>1220</v>
      </c>
      <c r="G586" s="329" t="s">
        <v>1393</v>
      </c>
      <c r="H586" s="322" t="s">
        <v>1402</v>
      </c>
      <c r="I586" s="322" t="s">
        <v>921</v>
      </c>
    </row>
    <row r="587" spans="2:9">
      <c r="B587" s="322" t="s">
        <v>1390</v>
      </c>
      <c r="C587" s="322" t="s">
        <v>1203</v>
      </c>
      <c r="D587" s="174" t="s">
        <v>383</v>
      </c>
      <c r="E587" s="321" t="s">
        <v>1360</v>
      </c>
      <c r="F587" s="100" t="s">
        <v>1222</v>
      </c>
      <c r="G587" s="329" t="s">
        <v>1393</v>
      </c>
      <c r="H587" s="322" t="s">
        <v>1402</v>
      </c>
      <c r="I587" s="322" t="s">
        <v>921</v>
      </c>
    </row>
    <row r="588" spans="2:9">
      <c r="B588" s="322" t="s">
        <v>1390</v>
      </c>
      <c r="C588" s="322" t="s">
        <v>1203</v>
      </c>
      <c r="D588" s="174" t="s">
        <v>387</v>
      </c>
      <c r="E588" s="321" t="s">
        <v>1294</v>
      </c>
      <c r="F588" s="100" t="s">
        <v>1215</v>
      </c>
      <c r="G588" s="329" t="s">
        <v>1393</v>
      </c>
      <c r="H588" s="322" t="s">
        <v>1402</v>
      </c>
      <c r="I588" s="322" t="s">
        <v>921</v>
      </c>
    </row>
    <row r="589" spans="2:9">
      <c r="B589" s="322" t="s">
        <v>1390</v>
      </c>
      <c r="C589" s="322" t="s">
        <v>1203</v>
      </c>
      <c r="D589" s="174" t="s">
        <v>391</v>
      </c>
      <c r="E589" s="321" t="s">
        <v>1361</v>
      </c>
      <c r="F589" s="100" t="s">
        <v>1216</v>
      </c>
      <c r="G589" s="329" t="s">
        <v>1393</v>
      </c>
      <c r="H589" s="322" t="s">
        <v>1402</v>
      </c>
      <c r="I589" s="322" t="s">
        <v>921</v>
      </c>
    </row>
    <row r="590" spans="2:9">
      <c r="B590" s="322" t="s">
        <v>1390</v>
      </c>
      <c r="C590" s="322" t="s">
        <v>1203</v>
      </c>
      <c r="D590" s="174" t="s">
        <v>395</v>
      </c>
      <c r="E590" s="321" t="s">
        <v>1362</v>
      </c>
      <c r="F590" s="100" t="s">
        <v>1217</v>
      </c>
      <c r="G590" s="329" t="s">
        <v>1393</v>
      </c>
      <c r="H590" s="322" t="s">
        <v>1402</v>
      </c>
      <c r="I590" s="322" t="s">
        <v>921</v>
      </c>
    </row>
    <row r="591" spans="2:9">
      <c r="B591" s="322" t="s">
        <v>1390</v>
      </c>
      <c r="C591" s="322" t="s">
        <v>1203</v>
      </c>
      <c r="D591" s="174" t="s">
        <v>399</v>
      </c>
      <c r="E591" s="321" t="s">
        <v>1363</v>
      </c>
      <c r="F591" s="100" t="s">
        <v>1218</v>
      </c>
      <c r="G591" s="329" t="s">
        <v>1393</v>
      </c>
      <c r="H591" s="322" t="s">
        <v>1402</v>
      </c>
      <c r="I591" s="322" t="s">
        <v>921</v>
      </c>
    </row>
    <row r="592" spans="2:9">
      <c r="B592" s="322" t="s">
        <v>1390</v>
      </c>
      <c r="C592" s="322" t="s">
        <v>1203</v>
      </c>
      <c r="D592" s="174" t="s">
        <v>403</v>
      </c>
      <c r="E592" s="321" t="s">
        <v>1364</v>
      </c>
      <c r="F592" s="100" t="s">
        <v>1219</v>
      </c>
      <c r="G592" s="329" t="s">
        <v>1393</v>
      </c>
      <c r="H592" s="322" t="s">
        <v>1402</v>
      </c>
      <c r="I592" s="322" t="s">
        <v>921</v>
      </c>
    </row>
    <row r="593" spans="2:9">
      <c r="B593" s="322" t="s">
        <v>1390</v>
      </c>
      <c r="C593" s="322" t="s">
        <v>1203</v>
      </c>
      <c r="D593" s="174" t="s">
        <v>407</v>
      </c>
      <c r="E593" s="321" t="s">
        <v>1365</v>
      </c>
      <c r="F593" s="100" t="s">
        <v>1220</v>
      </c>
      <c r="G593" s="329" t="s">
        <v>1393</v>
      </c>
      <c r="H593" s="322" t="s">
        <v>1402</v>
      </c>
      <c r="I593" s="322" t="s">
        <v>921</v>
      </c>
    </row>
    <row r="594" spans="2:9">
      <c r="B594" s="322" t="s">
        <v>1390</v>
      </c>
      <c r="C594" s="322" t="s">
        <v>1203</v>
      </c>
      <c r="D594" s="174" t="s">
        <v>415</v>
      </c>
      <c r="E594" s="321" t="s">
        <v>1367</v>
      </c>
      <c r="F594" s="100" t="s">
        <v>1222</v>
      </c>
      <c r="G594" s="329" t="s">
        <v>1393</v>
      </c>
      <c r="H594" s="322" t="s">
        <v>1402</v>
      </c>
      <c r="I594" s="322" t="s">
        <v>921</v>
      </c>
    </row>
    <row r="595" spans="2:9">
      <c r="B595" s="322" t="s">
        <v>1390</v>
      </c>
      <c r="C595" s="322" t="s">
        <v>1203</v>
      </c>
      <c r="D595" s="174" t="s">
        <v>419</v>
      </c>
      <c r="E595" s="321" t="s">
        <v>1368</v>
      </c>
      <c r="F595" s="100" t="s">
        <v>1223</v>
      </c>
      <c r="G595" s="329" t="s">
        <v>1393</v>
      </c>
      <c r="H595" s="322" t="s">
        <v>1402</v>
      </c>
      <c r="I595" s="322" t="s">
        <v>921</v>
      </c>
    </row>
    <row r="596" spans="2:9">
      <c r="B596" s="322" t="s">
        <v>1390</v>
      </c>
      <c r="C596" s="322" t="s">
        <v>1203</v>
      </c>
      <c r="D596" s="174" t="s">
        <v>423</v>
      </c>
      <c r="E596" s="321" t="s">
        <v>1369</v>
      </c>
      <c r="F596" s="100" t="s">
        <v>1224</v>
      </c>
      <c r="G596" s="329" t="s">
        <v>1393</v>
      </c>
      <c r="H596" s="322" t="s">
        <v>1402</v>
      </c>
      <c r="I596" s="322" t="s">
        <v>921</v>
      </c>
    </row>
    <row r="597" spans="2:9">
      <c r="B597" s="322" t="s">
        <v>1390</v>
      </c>
      <c r="C597" s="322" t="s">
        <v>1203</v>
      </c>
      <c r="D597" s="174" t="s">
        <v>427</v>
      </c>
      <c r="E597" s="321" t="s">
        <v>1370</v>
      </c>
      <c r="F597" s="100" t="s">
        <v>1225</v>
      </c>
      <c r="G597" s="329" t="s">
        <v>1393</v>
      </c>
      <c r="H597" s="322" t="s">
        <v>1402</v>
      </c>
      <c r="I597" s="322" t="s">
        <v>921</v>
      </c>
    </row>
    <row r="598" spans="2:9">
      <c r="B598" s="322" t="s">
        <v>1390</v>
      </c>
      <c r="C598" s="322" t="s">
        <v>1203</v>
      </c>
      <c r="D598" s="174" t="s">
        <v>431</v>
      </c>
      <c r="E598" s="321" t="s">
        <v>1371</v>
      </c>
      <c r="F598" s="100" t="s">
        <v>1226</v>
      </c>
      <c r="G598" s="329" t="s">
        <v>1393</v>
      </c>
      <c r="H598" s="322" t="s">
        <v>1402</v>
      </c>
      <c r="I598" s="322" t="s">
        <v>921</v>
      </c>
    </row>
    <row r="599" spans="2:9">
      <c r="B599" s="322" t="s">
        <v>1390</v>
      </c>
      <c r="C599" s="322" t="s">
        <v>1203</v>
      </c>
      <c r="D599" s="174" t="s">
        <v>451</v>
      </c>
      <c r="E599" s="321" t="s">
        <v>1376</v>
      </c>
      <c r="F599" s="100" t="s">
        <v>1223</v>
      </c>
      <c r="G599" s="329" t="s">
        <v>1393</v>
      </c>
      <c r="H599" s="322" t="s">
        <v>1402</v>
      </c>
      <c r="I599" s="322" t="s">
        <v>921</v>
      </c>
    </row>
    <row r="600" spans="2:9">
      <c r="B600" s="322" t="s">
        <v>1390</v>
      </c>
      <c r="C600" s="322" t="s">
        <v>1203</v>
      </c>
      <c r="D600" s="174" t="s">
        <v>455</v>
      </c>
      <c r="E600" s="321" t="s">
        <v>1298</v>
      </c>
      <c r="F600" s="100" t="s">
        <v>1224</v>
      </c>
      <c r="G600" s="329" t="s">
        <v>1393</v>
      </c>
      <c r="H600" s="322" t="s">
        <v>1402</v>
      </c>
      <c r="I600" s="322" t="s">
        <v>921</v>
      </c>
    </row>
    <row r="601" spans="2:9">
      <c r="B601" s="322" t="s">
        <v>1390</v>
      </c>
      <c r="C601" s="322" t="s">
        <v>1203</v>
      </c>
      <c r="D601" s="174" t="s">
        <v>459</v>
      </c>
      <c r="E601" s="321" t="s">
        <v>1377</v>
      </c>
      <c r="F601" s="100" t="s">
        <v>1225</v>
      </c>
      <c r="G601" s="329" t="s">
        <v>1393</v>
      </c>
      <c r="H601" s="322" t="s">
        <v>1402</v>
      </c>
      <c r="I601" s="322" t="s">
        <v>921</v>
      </c>
    </row>
    <row r="602" spans="2:9">
      <c r="B602" s="322" t="s">
        <v>1390</v>
      </c>
      <c r="C602" s="322" t="s">
        <v>1203</v>
      </c>
      <c r="D602" s="174" t="s">
        <v>463</v>
      </c>
      <c r="E602" s="321" t="s">
        <v>1378</v>
      </c>
      <c r="F602" s="100" t="s">
        <v>1226</v>
      </c>
      <c r="G602" s="329" t="s">
        <v>1393</v>
      </c>
      <c r="H602" s="322" t="s">
        <v>1402</v>
      </c>
      <c r="I602" s="322" t="s">
        <v>921</v>
      </c>
    </row>
    <row r="603" spans="2:9">
      <c r="B603" s="322" t="s">
        <v>1390</v>
      </c>
      <c r="C603" s="322" t="s">
        <v>1203</v>
      </c>
      <c r="D603" s="174" t="s">
        <v>483</v>
      </c>
      <c r="E603" s="321" t="s">
        <v>1383</v>
      </c>
      <c r="F603" s="100" t="s">
        <v>1223</v>
      </c>
      <c r="G603" s="329" t="s">
        <v>1393</v>
      </c>
      <c r="H603" s="322" t="s">
        <v>1402</v>
      </c>
      <c r="I603" s="322" t="s">
        <v>921</v>
      </c>
    </row>
    <row r="604" spans="2:9">
      <c r="B604" s="322" t="s">
        <v>1390</v>
      </c>
      <c r="C604" s="322" t="s">
        <v>1203</v>
      </c>
      <c r="D604" s="174" t="s">
        <v>487</v>
      </c>
      <c r="E604" s="321" t="s">
        <v>1299</v>
      </c>
      <c r="F604" s="100" t="s">
        <v>1224</v>
      </c>
      <c r="G604" s="329" t="s">
        <v>1393</v>
      </c>
      <c r="H604" s="322" t="s">
        <v>1402</v>
      </c>
      <c r="I604" s="322" t="s">
        <v>921</v>
      </c>
    </row>
    <row r="605" spans="2:9">
      <c r="B605" s="322" t="s">
        <v>1390</v>
      </c>
      <c r="C605" s="322" t="s">
        <v>1203</v>
      </c>
      <c r="D605" s="174" t="s">
        <v>491</v>
      </c>
      <c r="E605" s="321" t="s">
        <v>1384</v>
      </c>
      <c r="F605" s="100" t="s">
        <v>1225</v>
      </c>
      <c r="G605" s="329" t="s">
        <v>1393</v>
      </c>
      <c r="H605" s="322" t="s">
        <v>1402</v>
      </c>
      <c r="I605" s="322" t="s">
        <v>921</v>
      </c>
    </row>
    <row r="606" spans="2:9">
      <c r="B606" s="322" t="s">
        <v>1390</v>
      </c>
      <c r="C606" s="322" t="s">
        <v>1203</v>
      </c>
      <c r="D606" s="174" t="s">
        <v>495</v>
      </c>
      <c r="E606" s="321" t="s">
        <v>1385</v>
      </c>
      <c r="F606" s="100" t="s">
        <v>1226</v>
      </c>
      <c r="G606" s="329" t="s">
        <v>1393</v>
      </c>
      <c r="H606" s="322" t="s">
        <v>1402</v>
      </c>
      <c r="I606" s="322" t="s">
        <v>921</v>
      </c>
    </row>
    <row r="607" spans="2:9">
      <c r="B607" s="322" t="s">
        <v>1390</v>
      </c>
      <c r="C607" s="322" t="s">
        <v>1203</v>
      </c>
      <c r="D607" s="174" t="s">
        <v>511</v>
      </c>
      <c r="E607" s="321" t="s">
        <v>1389</v>
      </c>
      <c r="F607" s="100" t="s">
        <v>102</v>
      </c>
      <c r="G607" s="329" t="s">
        <v>1393</v>
      </c>
      <c r="H607" s="322" t="s">
        <v>1402</v>
      </c>
      <c r="I607" s="322" t="s">
        <v>1399</v>
      </c>
    </row>
    <row r="608" spans="2:9" hidden="1">
      <c r="B608" s="322" t="s">
        <v>1390</v>
      </c>
      <c r="C608" s="322" t="s">
        <v>1230</v>
      </c>
      <c r="D608" s="174" t="s">
        <v>131</v>
      </c>
      <c r="E608" s="321" t="s">
        <v>1302</v>
      </c>
      <c r="F608" s="100" t="s">
        <v>1238</v>
      </c>
      <c r="G608" s="329" t="s">
        <v>1394</v>
      </c>
      <c r="H608" s="322" t="s">
        <v>1410</v>
      </c>
      <c r="I608" s="322" t="s">
        <v>1414</v>
      </c>
    </row>
    <row r="609" spans="2:9" hidden="1">
      <c r="B609" s="322" t="s">
        <v>1390</v>
      </c>
      <c r="C609" s="322" t="s">
        <v>1230</v>
      </c>
      <c r="D609" s="174" t="s">
        <v>135</v>
      </c>
      <c r="E609" s="321" t="s">
        <v>1303</v>
      </c>
      <c r="F609" s="100" t="s">
        <v>1239</v>
      </c>
      <c r="G609" s="329" t="s">
        <v>1394</v>
      </c>
      <c r="H609" s="322" t="s">
        <v>1410</v>
      </c>
      <c r="I609" s="322" t="s">
        <v>1414</v>
      </c>
    </row>
    <row r="610" spans="2:9" hidden="1">
      <c r="B610" s="322" t="s">
        <v>1390</v>
      </c>
      <c r="C610" s="322" t="s">
        <v>1230</v>
      </c>
      <c r="D610" s="174" t="s">
        <v>139</v>
      </c>
      <c r="E610" s="321" t="s">
        <v>1304</v>
      </c>
      <c r="F610" s="100" t="s">
        <v>1240</v>
      </c>
      <c r="G610" s="329" t="s">
        <v>1394</v>
      </c>
      <c r="H610" s="322" t="s">
        <v>1410</v>
      </c>
      <c r="I610" s="322" t="s">
        <v>1414</v>
      </c>
    </row>
    <row r="611" spans="2:9" hidden="1">
      <c r="B611" s="322" t="s">
        <v>1390</v>
      </c>
      <c r="C611" s="322" t="s">
        <v>1230</v>
      </c>
      <c r="D611" s="174" t="s">
        <v>143</v>
      </c>
      <c r="E611" s="321" t="s">
        <v>1305</v>
      </c>
      <c r="F611" s="100" t="s">
        <v>1241</v>
      </c>
      <c r="G611" s="329" t="s">
        <v>1394</v>
      </c>
      <c r="H611" s="322" t="s">
        <v>1410</v>
      </c>
      <c r="I611" s="322" t="s">
        <v>1414</v>
      </c>
    </row>
    <row r="612" spans="2:9" hidden="1">
      <c r="B612" s="322" t="s">
        <v>1390</v>
      </c>
      <c r="C612" s="322" t="s">
        <v>1230</v>
      </c>
      <c r="D612" s="174" t="s">
        <v>147</v>
      </c>
      <c r="E612" s="321" t="s">
        <v>1306</v>
      </c>
      <c r="F612" s="100" t="s">
        <v>1242</v>
      </c>
      <c r="G612" s="329" t="s">
        <v>1394</v>
      </c>
      <c r="H612" s="322" t="s">
        <v>1410</v>
      </c>
      <c r="I612" s="322" t="s">
        <v>1414</v>
      </c>
    </row>
    <row r="613" spans="2:9" hidden="1">
      <c r="B613" s="322" t="s">
        <v>1390</v>
      </c>
      <c r="C613" s="322" t="s">
        <v>1230</v>
      </c>
      <c r="D613" s="174" t="s">
        <v>151</v>
      </c>
      <c r="E613" s="321" t="s">
        <v>1307</v>
      </c>
      <c r="F613" s="100" t="s">
        <v>1243</v>
      </c>
      <c r="G613" s="329" t="s">
        <v>1394</v>
      </c>
      <c r="H613" s="322" t="s">
        <v>1410</v>
      </c>
      <c r="I613" s="322" t="s">
        <v>1414</v>
      </c>
    </row>
    <row r="614" spans="2:9" hidden="1">
      <c r="B614" s="322" t="s">
        <v>1390</v>
      </c>
      <c r="C614" s="322" t="s">
        <v>1230</v>
      </c>
      <c r="D614" s="174" t="s">
        <v>155</v>
      </c>
      <c r="E614" s="321" t="s">
        <v>1308</v>
      </c>
      <c r="F614" s="100" t="s">
        <v>1244</v>
      </c>
      <c r="G614" s="329" t="s">
        <v>1394</v>
      </c>
      <c r="H614" s="322" t="s">
        <v>1410</v>
      </c>
      <c r="I614" s="322" t="s">
        <v>1414</v>
      </c>
    </row>
    <row r="615" spans="2:9" hidden="1">
      <c r="B615" s="322" t="s">
        <v>1390</v>
      </c>
      <c r="C615" s="322" t="s">
        <v>1230</v>
      </c>
      <c r="D615" s="174" t="s">
        <v>159</v>
      </c>
      <c r="E615" s="321" t="s">
        <v>1309</v>
      </c>
      <c r="F615" s="100" t="s">
        <v>1245</v>
      </c>
      <c r="G615" s="329" t="s">
        <v>1394</v>
      </c>
      <c r="H615" s="322" t="s">
        <v>1410</v>
      </c>
      <c r="I615" s="322" t="s">
        <v>1414</v>
      </c>
    </row>
    <row r="616" spans="2:9" hidden="1">
      <c r="B616" s="322" t="s">
        <v>1390</v>
      </c>
      <c r="C616" s="322" t="s">
        <v>1230</v>
      </c>
      <c r="D616" s="174" t="s">
        <v>163</v>
      </c>
      <c r="E616" s="321" t="s">
        <v>1293</v>
      </c>
      <c r="F616" s="100" t="s">
        <v>1238</v>
      </c>
      <c r="G616" s="329" t="s">
        <v>1394</v>
      </c>
      <c r="H616" s="322" t="s">
        <v>1410</v>
      </c>
      <c r="I616" s="322" t="s">
        <v>1414</v>
      </c>
    </row>
    <row r="617" spans="2:9" hidden="1">
      <c r="B617" s="322" t="s">
        <v>1390</v>
      </c>
      <c r="C617" s="322" t="s">
        <v>1230</v>
      </c>
      <c r="D617" s="174" t="s">
        <v>167</v>
      </c>
      <c r="E617" s="321" t="s">
        <v>1310</v>
      </c>
      <c r="F617" s="100" t="s">
        <v>1239</v>
      </c>
      <c r="G617" s="329" t="s">
        <v>1394</v>
      </c>
      <c r="H617" s="322" t="s">
        <v>1410</v>
      </c>
      <c r="I617" s="322" t="s">
        <v>1414</v>
      </c>
    </row>
    <row r="618" spans="2:9" hidden="1">
      <c r="B618" s="322" t="s">
        <v>1390</v>
      </c>
      <c r="C618" s="322" t="s">
        <v>1230</v>
      </c>
      <c r="D618" s="174" t="s">
        <v>171</v>
      </c>
      <c r="E618" s="321" t="s">
        <v>1311</v>
      </c>
      <c r="F618" s="100" t="s">
        <v>1240</v>
      </c>
      <c r="G618" s="329" t="s">
        <v>1394</v>
      </c>
      <c r="H618" s="322" t="s">
        <v>1410</v>
      </c>
      <c r="I618" s="322" t="s">
        <v>1414</v>
      </c>
    </row>
    <row r="619" spans="2:9" hidden="1">
      <c r="B619" s="322" t="s">
        <v>1390</v>
      </c>
      <c r="C619" s="322" t="s">
        <v>1230</v>
      </c>
      <c r="D619" s="174" t="s">
        <v>175</v>
      </c>
      <c r="E619" s="321" t="s">
        <v>1312</v>
      </c>
      <c r="F619" s="100" t="s">
        <v>1241</v>
      </c>
      <c r="G619" s="329" t="s">
        <v>1394</v>
      </c>
      <c r="H619" s="322" t="s">
        <v>1410</v>
      </c>
      <c r="I619" s="322" t="s">
        <v>1414</v>
      </c>
    </row>
    <row r="620" spans="2:9" hidden="1">
      <c r="B620" s="322" t="s">
        <v>1390</v>
      </c>
      <c r="C620" s="322" t="s">
        <v>1230</v>
      </c>
      <c r="D620" s="174" t="s">
        <v>179</v>
      </c>
      <c r="E620" s="321" t="s">
        <v>1313</v>
      </c>
      <c r="F620" s="100" t="s">
        <v>1242</v>
      </c>
      <c r="G620" s="329" t="s">
        <v>1394</v>
      </c>
      <c r="H620" s="322" t="s">
        <v>1410</v>
      </c>
      <c r="I620" s="322" t="s">
        <v>1414</v>
      </c>
    </row>
    <row r="621" spans="2:9" hidden="1">
      <c r="B621" s="322" t="s">
        <v>1390</v>
      </c>
      <c r="C621" s="322" t="s">
        <v>1230</v>
      </c>
      <c r="D621" s="174" t="s">
        <v>183</v>
      </c>
      <c r="E621" s="321" t="s">
        <v>1314</v>
      </c>
      <c r="F621" s="100" t="s">
        <v>1243</v>
      </c>
      <c r="G621" s="329" t="s">
        <v>1394</v>
      </c>
      <c r="H621" s="322" t="s">
        <v>1410</v>
      </c>
      <c r="I621" s="322" t="s">
        <v>1414</v>
      </c>
    </row>
    <row r="622" spans="2:9" hidden="1">
      <c r="B622" s="322" t="s">
        <v>1390</v>
      </c>
      <c r="C622" s="322" t="s">
        <v>1230</v>
      </c>
      <c r="D622" s="174" t="s">
        <v>187</v>
      </c>
      <c r="E622" s="321" t="s">
        <v>1315</v>
      </c>
      <c r="F622" s="100" t="s">
        <v>1244</v>
      </c>
      <c r="G622" s="329" t="s">
        <v>1394</v>
      </c>
      <c r="H622" s="322" t="s">
        <v>1410</v>
      </c>
      <c r="I622" s="322" t="s">
        <v>1414</v>
      </c>
    </row>
    <row r="623" spans="2:9" hidden="1">
      <c r="B623" s="322" t="s">
        <v>1390</v>
      </c>
      <c r="C623" s="322" t="s">
        <v>1230</v>
      </c>
      <c r="D623" s="174" t="s">
        <v>191</v>
      </c>
      <c r="E623" s="321" t="s">
        <v>1316</v>
      </c>
      <c r="F623" s="100" t="s">
        <v>1245</v>
      </c>
      <c r="G623" s="329" t="s">
        <v>1394</v>
      </c>
      <c r="H623" s="322" t="s">
        <v>1410</v>
      </c>
      <c r="I623" s="322" t="s">
        <v>1414</v>
      </c>
    </row>
    <row r="624" spans="2:9" hidden="1">
      <c r="B624" s="322" t="s">
        <v>1390</v>
      </c>
      <c r="C624" s="322" t="s">
        <v>1230</v>
      </c>
      <c r="D624" s="174" t="s">
        <v>195</v>
      </c>
      <c r="E624" s="321" t="s">
        <v>1317</v>
      </c>
      <c r="F624" s="100" t="s">
        <v>1238</v>
      </c>
      <c r="G624" s="329" t="s">
        <v>1394</v>
      </c>
      <c r="H624" s="322" t="s">
        <v>1410</v>
      </c>
      <c r="I624" s="322" t="s">
        <v>1414</v>
      </c>
    </row>
    <row r="625" spans="2:9" hidden="1">
      <c r="B625" s="322" t="s">
        <v>1390</v>
      </c>
      <c r="C625" s="322" t="s">
        <v>1230</v>
      </c>
      <c r="D625" s="174" t="s">
        <v>199</v>
      </c>
      <c r="E625" s="321" t="s">
        <v>1318</v>
      </c>
      <c r="F625" s="100" t="s">
        <v>1239</v>
      </c>
      <c r="G625" s="329" t="s">
        <v>1394</v>
      </c>
      <c r="H625" s="322" t="s">
        <v>1410</v>
      </c>
      <c r="I625" s="322" t="s">
        <v>1414</v>
      </c>
    </row>
    <row r="626" spans="2:9" hidden="1">
      <c r="B626" s="322" t="s">
        <v>1390</v>
      </c>
      <c r="C626" s="322" t="s">
        <v>1230</v>
      </c>
      <c r="D626" s="174" t="s">
        <v>203</v>
      </c>
      <c r="E626" s="321" t="s">
        <v>1319</v>
      </c>
      <c r="F626" s="100" t="s">
        <v>1240</v>
      </c>
      <c r="G626" s="329" t="s">
        <v>1394</v>
      </c>
      <c r="H626" s="322" t="s">
        <v>1410</v>
      </c>
      <c r="I626" s="322" t="s">
        <v>1414</v>
      </c>
    </row>
    <row r="627" spans="2:9" hidden="1">
      <c r="B627" s="322" t="s">
        <v>1390</v>
      </c>
      <c r="C627" s="322" t="s">
        <v>1230</v>
      </c>
      <c r="D627" s="174" t="s">
        <v>207</v>
      </c>
      <c r="E627" s="321" t="s">
        <v>1320</v>
      </c>
      <c r="F627" s="100" t="s">
        <v>1241</v>
      </c>
      <c r="G627" s="329" t="s">
        <v>1394</v>
      </c>
      <c r="H627" s="322" t="s">
        <v>1410</v>
      </c>
      <c r="I627" s="322" t="s">
        <v>1414</v>
      </c>
    </row>
    <row r="628" spans="2:9" hidden="1">
      <c r="B628" s="322" t="s">
        <v>1390</v>
      </c>
      <c r="C628" s="322" t="s">
        <v>1230</v>
      </c>
      <c r="D628" s="174" t="s">
        <v>211</v>
      </c>
      <c r="E628" s="321" t="s">
        <v>1321</v>
      </c>
      <c r="F628" s="100" t="s">
        <v>1242</v>
      </c>
      <c r="G628" s="329" t="s">
        <v>1394</v>
      </c>
      <c r="H628" s="322" t="s">
        <v>1410</v>
      </c>
      <c r="I628" s="322" t="s">
        <v>1414</v>
      </c>
    </row>
    <row r="629" spans="2:9" hidden="1">
      <c r="B629" s="322" t="s">
        <v>1390</v>
      </c>
      <c r="C629" s="322" t="s">
        <v>1230</v>
      </c>
      <c r="D629" s="174" t="s">
        <v>215</v>
      </c>
      <c r="E629" s="321" t="s">
        <v>1322</v>
      </c>
      <c r="F629" s="100" t="s">
        <v>1243</v>
      </c>
      <c r="G629" s="329" t="s">
        <v>1394</v>
      </c>
      <c r="H629" s="322" t="s">
        <v>1410</v>
      </c>
      <c r="I629" s="322" t="s">
        <v>1414</v>
      </c>
    </row>
    <row r="630" spans="2:9" hidden="1">
      <c r="B630" s="322" t="s">
        <v>1390</v>
      </c>
      <c r="C630" s="322" t="s">
        <v>1230</v>
      </c>
      <c r="D630" s="174" t="s">
        <v>219</v>
      </c>
      <c r="E630" s="321" t="s">
        <v>1323</v>
      </c>
      <c r="F630" s="100" t="s">
        <v>1244</v>
      </c>
      <c r="G630" s="329" t="s">
        <v>1394</v>
      </c>
      <c r="H630" s="322" t="s">
        <v>1410</v>
      </c>
      <c r="I630" s="322" t="s">
        <v>1414</v>
      </c>
    </row>
    <row r="631" spans="2:9" hidden="1">
      <c r="B631" s="322" t="s">
        <v>1390</v>
      </c>
      <c r="C631" s="322" t="s">
        <v>1230</v>
      </c>
      <c r="D631" s="174" t="s">
        <v>223</v>
      </c>
      <c r="E631" s="321" t="s">
        <v>1324</v>
      </c>
      <c r="F631" s="100" t="s">
        <v>1245</v>
      </c>
      <c r="G631" s="329" t="s">
        <v>1394</v>
      </c>
      <c r="H631" s="322" t="s">
        <v>1410</v>
      </c>
      <c r="I631" s="322" t="s">
        <v>1414</v>
      </c>
    </row>
    <row r="632" spans="2:9" hidden="1">
      <c r="B632" s="322" t="s">
        <v>1390</v>
      </c>
      <c r="C632" s="322" t="s">
        <v>1230</v>
      </c>
      <c r="D632" s="174" t="s">
        <v>227</v>
      </c>
      <c r="E632" s="321" t="s">
        <v>1295</v>
      </c>
      <c r="F632" s="100" t="s">
        <v>1246</v>
      </c>
      <c r="G632" s="329" t="s">
        <v>1394</v>
      </c>
      <c r="H632" s="322" t="s">
        <v>1410</v>
      </c>
      <c r="I632" s="322" t="s">
        <v>1414</v>
      </c>
    </row>
    <row r="633" spans="2:9" hidden="1">
      <c r="B633" s="322" t="s">
        <v>1390</v>
      </c>
      <c r="C633" s="322" t="s">
        <v>1230</v>
      </c>
      <c r="D633" s="174" t="s">
        <v>231</v>
      </c>
      <c r="E633" s="321" t="s">
        <v>1325</v>
      </c>
      <c r="F633" s="100" t="s">
        <v>1247</v>
      </c>
      <c r="G633" s="329" t="s">
        <v>1394</v>
      </c>
      <c r="H633" s="322" t="s">
        <v>1410</v>
      </c>
      <c r="I633" s="322" t="s">
        <v>1414</v>
      </c>
    </row>
    <row r="634" spans="2:9" hidden="1">
      <c r="B634" s="322" t="s">
        <v>1390</v>
      </c>
      <c r="C634" s="322" t="s">
        <v>1230</v>
      </c>
      <c r="D634" s="174" t="s">
        <v>235</v>
      </c>
      <c r="E634" s="321" t="s">
        <v>1326</v>
      </c>
      <c r="F634" s="100" t="s">
        <v>1248</v>
      </c>
      <c r="G634" s="329" t="s">
        <v>1394</v>
      </c>
      <c r="H634" s="322" t="s">
        <v>1410</v>
      </c>
      <c r="I634" s="322" t="s">
        <v>1414</v>
      </c>
    </row>
    <row r="635" spans="2:9" hidden="1">
      <c r="B635" s="322" t="s">
        <v>1390</v>
      </c>
      <c r="C635" s="322" t="s">
        <v>1230</v>
      </c>
      <c r="D635" s="174" t="s">
        <v>239</v>
      </c>
      <c r="E635" s="321" t="s">
        <v>1327</v>
      </c>
      <c r="F635" s="100" t="s">
        <v>1249</v>
      </c>
      <c r="G635" s="329" t="s">
        <v>1394</v>
      </c>
      <c r="H635" s="322" t="s">
        <v>1410</v>
      </c>
      <c r="I635" s="322" t="s">
        <v>1414</v>
      </c>
    </row>
    <row r="636" spans="2:9" hidden="1">
      <c r="B636" s="322" t="s">
        <v>1390</v>
      </c>
      <c r="C636" s="322" t="s">
        <v>1230</v>
      </c>
      <c r="D636" s="174" t="s">
        <v>243</v>
      </c>
      <c r="E636" s="321" t="s">
        <v>1328</v>
      </c>
      <c r="F636" s="100" t="s">
        <v>1250</v>
      </c>
      <c r="G636" s="329" t="s">
        <v>1394</v>
      </c>
      <c r="H636" s="322" t="s">
        <v>1410</v>
      </c>
      <c r="I636" s="322" t="s">
        <v>1414</v>
      </c>
    </row>
    <row r="637" spans="2:9" hidden="1">
      <c r="B637" s="322" t="s">
        <v>1390</v>
      </c>
      <c r="C637" s="322" t="s">
        <v>1230</v>
      </c>
      <c r="D637" s="174" t="s">
        <v>247</v>
      </c>
      <c r="E637" s="321" t="s">
        <v>1329</v>
      </c>
      <c r="F637" s="100" t="s">
        <v>1251</v>
      </c>
      <c r="G637" s="329" t="s">
        <v>1394</v>
      </c>
      <c r="H637" s="322" t="s">
        <v>1410</v>
      </c>
      <c r="I637" s="322" t="s">
        <v>1414</v>
      </c>
    </row>
    <row r="638" spans="2:9" hidden="1">
      <c r="B638" s="322" t="s">
        <v>1390</v>
      </c>
      <c r="C638" s="322" t="s">
        <v>1230</v>
      </c>
      <c r="D638" s="174" t="s">
        <v>251</v>
      </c>
      <c r="E638" s="321" t="s">
        <v>1330</v>
      </c>
      <c r="F638" s="100" t="s">
        <v>1252</v>
      </c>
      <c r="G638" s="329" t="s">
        <v>1394</v>
      </c>
      <c r="H638" s="322" t="s">
        <v>1410</v>
      </c>
      <c r="I638" s="322" t="s">
        <v>1414</v>
      </c>
    </row>
    <row r="639" spans="2:9" hidden="1">
      <c r="B639" s="322" t="s">
        <v>1390</v>
      </c>
      <c r="C639" s="322" t="s">
        <v>1230</v>
      </c>
      <c r="D639" s="174" t="s">
        <v>255</v>
      </c>
      <c r="E639" s="321" t="s">
        <v>1331</v>
      </c>
      <c r="F639" s="100" t="s">
        <v>1253</v>
      </c>
      <c r="G639" s="329" t="s">
        <v>1394</v>
      </c>
      <c r="H639" s="322" t="s">
        <v>1410</v>
      </c>
      <c r="I639" s="322" t="s">
        <v>1414</v>
      </c>
    </row>
    <row r="640" spans="2:9" hidden="1">
      <c r="B640" s="322" t="s">
        <v>1390</v>
      </c>
      <c r="C640" s="322" t="s">
        <v>1230</v>
      </c>
      <c r="D640" s="174" t="s">
        <v>259</v>
      </c>
      <c r="E640" s="321" t="s">
        <v>1296</v>
      </c>
      <c r="F640" s="100" t="s">
        <v>1246</v>
      </c>
      <c r="G640" s="329" t="s">
        <v>1394</v>
      </c>
      <c r="H640" s="322" t="s">
        <v>1410</v>
      </c>
      <c r="I640" s="322" t="s">
        <v>1414</v>
      </c>
    </row>
    <row r="641" spans="2:9" hidden="1">
      <c r="B641" s="322" t="s">
        <v>1390</v>
      </c>
      <c r="C641" s="322" t="s">
        <v>1230</v>
      </c>
      <c r="D641" s="174" t="s">
        <v>263</v>
      </c>
      <c r="E641" s="321" t="s">
        <v>1332</v>
      </c>
      <c r="F641" s="100" t="s">
        <v>1247</v>
      </c>
      <c r="G641" s="329" t="s">
        <v>1394</v>
      </c>
      <c r="H641" s="322" t="s">
        <v>1410</v>
      </c>
      <c r="I641" s="322" t="s">
        <v>1414</v>
      </c>
    </row>
    <row r="642" spans="2:9" hidden="1">
      <c r="B642" s="322" t="s">
        <v>1390</v>
      </c>
      <c r="C642" s="322" t="s">
        <v>1230</v>
      </c>
      <c r="D642" s="174" t="s">
        <v>267</v>
      </c>
      <c r="E642" s="321" t="s">
        <v>1333</v>
      </c>
      <c r="F642" s="100" t="s">
        <v>1248</v>
      </c>
      <c r="G642" s="329" t="s">
        <v>1394</v>
      </c>
      <c r="H642" s="322" t="s">
        <v>1410</v>
      </c>
      <c r="I642" s="322" t="s">
        <v>1414</v>
      </c>
    </row>
    <row r="643" spans="2:9" hidden="1">
      <c r="B643" s="322" t="s">
        <v>1390</v>
      </c>
      <c r="C643" s="322" t="s">
        <v>1230</v>
      </c>
      <c r="D643" s="174" t="s">
        <v>271</v>
      </c>
      <c r="E643" s="321" t="s">
        <v>1334</v>
      </c>
      <c r="F643" s="100" t="s">
        <v>1249</v>
      </c>
      <c r="G643" s="329" t="s">
        <v>1394</v>
      </c>
      <c r="H643" s="322" t="s">
        <v>1410</v>
      </c>
      <c r="I643" s="322" t="s">
        <v>1414</v>
      </c>
    </row>
    <row r="644" spans="2:9" hidden="1">
      <c r="B644" s="322" t="s">
        <v>1390</v>
      </c>
      <c r="C644" s="322" t="s">
        <v>1230</v>
      </c>
      <c r="D644" s="174" t="s">
        <v>275</v>
      </c>
      <c r="E644" s="321" t="s">
        <v>1335</v>
      </c>
      <c r="F644" s="100" t="s">
        <v>1250</v>
      </c>
      <c r="G644" s="329" t="s">
        <v>1394</v>
      </c>
      <c r="H644" s="322" t="s">
        <v>1410</v>
      </c>
      <c r="I644" s="322" t="s">
        <v>1414</v>
      </c>
    </row>
    <row r="645" spans="2:9" hidden="1">
      <c r="B645" s="322" t="s">
        <v>1390</v>
      </c>
      <c r="C645" s="322" t="s">
        <v>1230</v>
      </c>
      <c r="D645" s="174" t="s">
        <v>279</v>
      </c>
      <c r="E645" s="321" t="s">
        <v>1336</v>
      </c>
      <c r="F645" s="100" t="s">
        <v>1251</v>
      </c>
      <c r="G645" s="329" t="s">
        <v>1394</v>
      </c>
      <c r="H645" s="322" t="s">
        <v>1410</v>
      </c>
      <c r="I645" s="322" t="s">
        <v>1414</v>
      </c>
    </row>
    <row r="646" spans="2:9" hidden="1">
      <c r="B646" s="322" t="s">
        <v>1390</v>
      </c>
      <c r="C646" s="322" t="s">
        <v>1230</v>
      </c>
      <c r="D646" s="174" t="s">
        <v>283</v>
      </c>
      <c r="E646" s="321" t="s">
        <v>1337</v>
      </c>
      <c r="F646" s="100" t="s">
        <v>1252</v>
      </c>
      <c r="G646" s="329" t="s">
        <v>1394</v>
      </c>
      <c r="H646" s="322" t="s">
        <v>1410</v>
      </c>
      <c r="I646" s="322" t="s">
        <v>1414</v>
      </c>
    </row>
    <row r="647" spans="2:9" hidden="1">
      <c r="B647" s="322" t="s">
        <v>1390</v>
      </c>
      <c r="C647" s="322" t="s">
        <v>1230</v>
      </c>
      <c r="D647" s="174" t="s">
        <v>287</v>
      </c>
      <c r="E647" s="321" t="s">
        <v>1338</v>
      </c>
      <c r="F647" s="100" t="s">
        <v>1253</v>
      </c>
      <c r="G647" s="329" t="s">
        <v>1394</v>
      </c>
      <c r="H647" s="322" t="s">
        <v>1410</v>
      </c>
      <c r="I647" s="322" t="s">
        <v>1414</v>
      </c>
    </row>
    <row r="648" spans="2:9" hidden="1">
      <c r="B648" s="322" t="s">
        <v>1390</v>
      </c>
      <c r="C648" s="322" t="s">
        <v>1230</v>
      </c>
      <c r="D648" s="174" t="s">
        <v>291</v>
      </c>
      <c r="E648" s="321" t="s">
        <v>1297</v>
      </c>
      <c r="F648" s="100" t="s">
        <v>1246</v>
      </c>
      <c r="G648" s="329" t="s">
        <v>1394</v>
      </c>
      <c r="H648" s="322" t="s">
        <v>1410</v>
      </c>
      <c r="I648" s="322" t="s">
        <v>1414</v>
      </c>
    </row>
    <row r="649" spans="2:9" hidden="1">
      <c r="B649" s="322" t="s">
        <v>1390</v>
      </c>
      <c r="C649" s="322" t="s">
        <v>1230</v>
      </c>
      <c r="D649" s="174" t="s">
        <v>295</v>
      </c>
      <c r="E649" s="321" t="s">
        <v>1339</v>
      </c>
      <c r="F649" s="100" t="s">
        <v>1247</v>
      </c>
      <c r="G649" s="329" t="s">
        <v>1394</v>
      </c>
      <c r="H649" s="322" t="s">
        <v>1410</v>
      </c>
      <c r="I649" s="322" t="s">
        <v>1414</v>
      </c>
    </row>
    <row r="650" spans="2:9" hidden="1">
      <c r="B650" s="322" t="s">
        <v>1390</v>
      </c>
      <c r="C650" s="322" t="s">
        <v>1230</v>
      </c>
      <c r="D650" s="174" t="s">
        <v>299</v>
      </c>
      <c r="E650" s="321" t="s">
        <v>1340</v>
      </c>
      <c r="F650" s="100" t="s">
        <v>1248</v>
      </c>
      <c r="G650" s="329" t="s">
        <v>1394</v>
      </c>
      <c r="H650" s="322" t="s">
        <v>1410</v>
      </c>
      <c r="I650" s="322" t="s">
        <v>1414</v>
      </c>
    </row>
    <row r="651" spans="2:9" hidden="1">
      <c r="B651" s="322" t="s">
        <v>1390</v>
      </c>
      <c r="C651" s="322" t="s">
        <v>1230</v>
      </c>
      <c r="D651" s="174" t="s">
        <v>303</v>
      </c>
      <c r="E651" s="321" t="s">
        <v>1341</v>
      </c>
      <c r="F651" s="100" t="s">
        <v>1249</v>
      </c>
      <c r="G651" s="329" t="s">
        <v>1394</v>
      </c>
      <c r="H651" s="322" t="s">
        <v>1410</v>
      </c>
      <c r="I651" s="322" t="s">
        <v>1414</v>
      </c>
    </row>
    <row r="652" spans="2:9" hidden="1">
      <c r="B652" s="322" t="s">
        <v>1390</v>
      </c>
      <c r="C652" s="322" t="s">
        <v>1230</v>
      </c>
      <c r="D652" s="174" t="s">
        <v>307</v>
      </c>
      <c r="E652" s="321" t="s">
        <v>1342</v>
      </c>
      <c r="F652" s="100" t="s">
        <v>1250</v>
      </c>
      <c r="G652" s="329" t="s">
        <v>1394</v>
      </c>
      <c r="H652" s="322" t="s">
        <v>1410</v>
      </c>
      <c r="I652" s="322" t="s">
        <v>1414</v>
      </c>
    </row>
    <row r="653" spans="2:9" hidden="1">
      <c r="B653" s="322" t="s">
        <v>1390</v>
      </c>
      <c r="C653" s="322" t="s">
        <v>1230</v>
      </c>
      <c r="D653" s="174" t="s">
        <v>311</v>
      </c>
      <c r="E653" s="321" t="s">
        <v>1343</v>
      </c>
      <c r="F653" s="100" t="s">
        <v>1251</v>
      </c>
      <c r="G653" s="329" t="s">
        <v>1394</v>
      </c>
      <c r="H653" s="322" t="s">
        <v>1410</v>
      </c>
      <c r="I653" s="322" t="s">
        <v>1414</v>
      </c>
    </row>
    <row r="654" spans="2:9" hidden="1">
      <c r="B654" s="322" t="s">
        <v>1390</v>
      </c>
      <c r="C654" s="322" t="s">
        <v>1230</v>
      </c>
      <c r="D654" s="174" t="s">
        <v>315</v>
      </c>
      <c r="E654" s="321" t="s">
        <v>1344</v>
      </c>
      <c r="F654" s="100" t="s">
        <v>1252</v>
      </c>
      <c r="G654" s="329" t="s">
        <v>1394</v>
      </c>
      <c r="H654" s="322" t="s">
        <v>1410</v>
      </c>
      <c r="I654" s="322" t="s">
        <v>1414</v>
      </c>
    </row>
    <row r="655" spans="2:9" hidden="1">
      <c r="B655" s="322" t="s">
        <v>1390</v>
      </c>
      <c r="C655" s="322" t="s">
        <v>1230</v>
      </c>
      <c r="D655" s="174" t="s">
        <v>319</v>
      </c>
      <c r="E655" s="321" t="s">
        <v>1345</v>
      </c>
      <c r="F655" s="100" t="s">
        <v>1253</v>
      </c>
      <c r="G655" s="329" t="s">
        <v>1394</v>
      </c>
      <c r="H655" s="322" t="s">
        <v>1410</v>
      </c>
      <c r="I655" s="322" t="s">
        <v>1414</v>
      </c>
    </row>
    <row r="656" spans="2:9" hidden="1">
      <c r="B656" s="322" t="s">
        <v>1390</v>
      </c>
      <c r="C656" s="322" t="s">
        <v>1230</v>
      </c>
      <c r="D656" s="174" t="s">
        <v>323</v>
      </c>
      <c r="E656" s="321" t="s">
        <v>1292</v>
      </c>
      <c r="F656" s="100" t="s">
        <v>912</v>
      </c>
      <c r="G656" s="329" t="s">
        <v>1394</v>
      </c>
      <c r="H656" s="322" t="s">
        <v>1411</v>
      </c>
      <c r="I656" s="322" t="s">
        <v>1415</v>
      </c>
    </row>
    <row r="657" spans="2:9" hidden="1">
      <c r="B657" s="322" t="s">
        <v>1390</v>
      </c>
      <c r="C657" s="322" t="s">
        <v>1230</v>
      </c>
      <c r="D657" s="174" t="s">
        <v>327</v>
      </c>
      <c r="E657" s="321" t="s">
        <v>1346</v>
      </c>
      <c r="F657" s="100" t="s">
        <v>913</v>
      </c>
      <c r="G657" s="329" t="s">
        <v>1394</v>
      </c>
      <c r="H657" s="322" t="s">
        <v>1411</v>
      </c>
      <c r="I657" s="322" t="s">
        <v>1415</v>
      </c>
    </row>
    <row r="658" spans="2:9" hidden="1">
      <c r="B658" s="322" t="s">
        <v>1390</v>
      </c>
      <c r="C658" s="322" t="s">
        <v>1230</v>
      </c>
      <c r="D658" s="174" t="s">
        <v>331</v>
      </c>
      <c r="E658" s="321" t="s">
        <v>1347</v>
      </c>
      <c r="F658" s="100" t="s">
        <v>914</v>
      </c>
      <c r="G658" s="329" t="s">
        <v>1394</v>
      </c>
      <c r="H658" s="322" t="s">
        <v>1411</v>
      </c>
      <c r="I658" s="322" t="s">
        <v>1415</v>
      </c>
    </row>
    <row r="659" spans="2:9" hidden="1">
      <c r="B659" s="322" t="s">
        <v>1390</v>
      </c>
      <c r="C659" s="322" t="s">
        <v>1230</v>
      </c>
      <c r="D659" s="174" t="s">
        <v>335</v>
      </c>
      <c r="E659" s="321" t="s">
        <v>1348</v>
      </c>
      <c r="F659" s="100" t="s">
        <v>915</v>
      </c>
      <c r="G659" s="329" t="s">
        <v>1394</v>
      </c>
      <c r="H659" s="322" t="s">
        <v>1411</v>
      </c>
      <c r="I659" s="322" t="s">
        <v>1415</v>
      </c>
    </row>
    <row r="660" spans="2:9" hidden="1">
      <c r="B660" s="322" t="s">
        <v>1390</v>
      </c>
      <c r="C660" s="322" t="s">
        <v>1230</v>
      </c>
      <c r="D660" s="174" t="s">
        <v>339</v>
      </c>
      <c r="E660" s="321" t="s">
        <v>1349</v>
      </c>
      <c r="F660" s="100" t="s">
        <v>916</v>
      </c>
      <c r="G660" s="329" t="s">
        <v>1394</v>
      </c>
      <c r="H660" s="322" t="s">
        <v>1411</v>
      </c>
      <c r="I660" s="322" t="s">
        <v>1415</v>
      </c>
    </row>
    <row r="661" spans="2:9" hidden="1">
      <c r="B661" s="322" t="s">
        <v>1390</v>
      </c>
      <c r="C661" s="322" t="s">
        <v>1230</v>
      </c>
      <c r="D661" s="174" t="s">
        <v>343</v>
      </c>
      <c r="E661" s="321" t="s">
        <v>1350</v>
      </c>
      <c r="F661" s="100" t="s">
        <v>917</v>
      </c>
      <c r="G661" s="329" t="s">
        <v>1394</v>
      </c>
      <c r="H661" s="322" t="s">
        <v>1411</v>
      </c>
      <c r="I661" s="322" t="s">
        <v>1415</v>
      </c>
    </row>
    <row r="662" spans="2:9" hidden="1">
      <c r="B662" s="322" t="s">
        <v>1390</v>
      </c>
      <c r="C662" s="322" t="s">
        <v>1230</v>
      </c>
      <c r="D662" s="174" t="s">
        <v>347</v>
      </c>
      <c r="E662" s="321" t="s">
        <v>1351</v>
      </c>
      <c r="F662" s="100" t="s">
        <v>918</v>
      </c>
      <c r="G662" s="329" t="s">
        <v>1394</v>
      </c>
      <c r="H662" s="322" t="s">
        <v>1411</v>
      </c>
      <c r="I662" s="322" t="s">
        <v>1415</v>
      </c>
    </row>
    <row r="663" spans="2:9" hidden="1">
      <c r="B663" s="322" t="s">
        <v>1390</v>
      </c>
      <c r="C663" s="322" t="s">
        <v>1230</v>
      </c>
      <c r="D663" s="174" t="s">
        <v>351</v>
      </c>
      <c r="E663" s="321" t="s">
        <v>1352</v>
      </c>
      <c r="F663" s="100" t="s">
        <v>919</v>
      </c>
      <c r="G663" s="329" t="s">
        <v>1394</v>
      </c>
      <c r="H663" s="322" t="s">
        <v>1411</v>
      </c>
      <c r="I663" s="322" t="s">
        <v>1415</v>
      </c>
    </row>
    <row r="664" spans="2:9" hidden="1">
      <c r="B664" s="322" t="s">
        <v>1390</v>
      </c>
      <c r="C664" s="322" t="s">
        <v>1230</v>
      </c>
      <c r="D664" s="174" t="s">
        <v>355</v>
      </c>
      <c r="E664" s="321" t="s">
        <v>1353</v>
      </c>
      <c r="F664" s="100" t="s">
        <v>912</v>
      </c>
      <c r="G664" s="329" t="s">
        <v>1394</v>
      </c>
      <c r="H664" s="322" t="s">
        <v>1411</v>
      </c>
      <c r="I664" s="322" t="s">
        <v>1415</v>
      </c>
    </row>
    <row r="665" spans="2:9" hidden="1">
      <c r="B665" s="322" t="s">
        <v>1390</v>
      </c>
      <c r="C665" s="322" t="s">
        <v>1230</v>
      </c>
      <c r="D665" s="174" t="s">
        <v>359</v>
      </c>
      <c r="E665" s="321" t="s">
        <v>1354</v>
      </c>
      <c r="F665" s="100" t="s">
        <v>913</v>
      </c>
      <c r="G665" s="329" t="s">
        <v>1394</v>
      </c>
      <c r="H665" s="322" t="s">
        <v>1411</v>
      </c>
      <c r="I665" s="322" t="s">
        <v>1415</v>
      </c>
    </row>
    <row r="666" spans="2:9" hidden="1">
      <c r="B666" s="322" t="s">
        <v>1390</v>
      </c>
      <c r="C666" s="322" t="s">
        <v>1230</v>
      </c>
      <c r="D666" s="174" t="s">
        <v>363</v>
      </c>
      <c r="E666" s="321" t="s">
        <v>1355</v>
      </c>
      <c r="F666" s="100" t="s">
        <v>914</v>
      </c>
      <c r="G666" s="329" t="s">
        <v>1394</v>
      </c>
      <c r="H666" s="322" t="s">
        <v>1411</v>
      </c>
      <c r="I666" s="322" t="s">
        <v>1415</v>
      </c>
    </row>
    <row r="667" spans="2:9" hidden="1">
      <c r="B667" s="322" t="s">
        <v>1390</v>
      </c>
      <c r="C667" s="322" t="s">
        <v>1230</v>
      </c>
      <c r="D667" s="174" t="s">
        <v>367</v>
      </c>
      <c r="E667" s="321" t="s">
        <v>1356</v>
      </c>
      <c r="F667" s="100" t="s">
        <v>915</v>
      </c>
      <c r="G667" s="329" t="s">
        <v>1394</v>
      </c>
      <c r="H667" s="322" t="s">
        <v>1411</v>
      </c>
      <c r="I667" s="322" t="s">
        <v>1415</v>
      </c>
    </row>
    <row r="668" spans="2:9" hidden="1">
      <c r="B668" s="322" t="s">
        <v>1390</v>
      </c>
      <c r="C668" s="322" t="s">
        <v>1230</v>
      </c>
      <c r="D668" s="174" t="s">
        <v>371</v>
      </c>
      <c r="E668" s="321" t="s">
        <v>1357</v>
      </c>
      <c r="F668" s="100" t="s">
        <v>916</v>
      </c>
      <c r="G668" s="329" t="s">
        <v>1394</v>
      </c>
      <c r="H668" s="322" t="s">
        <v>1411</v>
      </c>
      <c r="I668" s="322" t="s">
        <v>1415</v>
      </c>
    </row>
    <row r="669" spans="2:9" hidden="1">
      <c r="B669" s="322" t="s">
        <v>1390</v>
      </c>
      <c r="C669" s="322" t="s">
        <v>1230</v>
      </c>
      <c r="D669" s="174" t="s">
        <v>375</v>
      </c>
      <c r="E669" s="321" t="s">
        <v>1358</v>
      </c>
      <c r="F669" s="100" t="s">
        <v>917</v>
      </c>
      <c r="G669" s="329" t="s">
        <v>1394</v>
      </c>
      <c r="H669" s="322" t="s">
        <v>1411</v>
      </c>
      <c r="I669" s="322" t="s">
        <v>1415</v>
      </c>
    </row>
    <row r="670" spans="2:9" hidden="1">
      <c r="B670" s="322" t="s">
        <v>1390</v>
      </c>
      <c r="C670" s="322" t="s">
        <v>1230</v>
      </c>
      <c r="D670" s="174" t="s">
        <v>379</v>
      </c>
      <c r="E670" s="321" t="s">
        <v>1359</v>
      </c>
      <c r="F670" s="100" t="s">
        <v>918</v>
      </c>
      <c r="G670" s="329" t="s">
        <v>1394</v>
      </c>
      <c r="H670" s="322" t="s">
        <v>1411</v>
      </c>
      <c r="I670" s="322" t="s">
        <v>1415</v>
      </c>
    </row>
    <row r="671" spans="2:9" hidden="1">
      <c r="B671" s="322" t="s">
        <v>1390</v>
      </c>
      <c r="C671" s="322" t="s">
        <v>1230</v>
      </c>
      <c r="D671" s="174" t="s">
        <v>383</v>
      </c>
      <c r="E671" s="321" t="s">
        <v>1360</v>
      </c>
      <c r="F671" s="100" t="s">
        <v>919</v>
      </c>
      <c r="G671" s="329" t="s">
        <v>1394</v>
      </c>
      <c r="H671" s="322" t="s">
        <v>1411</v>
      </c>
      <c r="I671" s="322" t="s">
        <v>1415</v>
      </c>
    </row>
    <row r="672" spans="2:9" hidden="1">
      <c r="B672" s="322" t="s">
        <v>1390</v>
      </c>
      <c r="C672" s="322" t="s">
        <v>1230</v>
      </c>
      <c r="D672" s="174" t="s">
        <v>387</v>
      </c>
      <c r="E672" s="321" t="s">
        <v>1294</v>
      </c>
      <c r="F672" s="100" t="s">
        <v>912</v>
      </c>
      <c r="G672" s="329" t="s">
        <v>1394</v>
      </c>
      <c r="H672" s="322" t="s">
        <v>1411</v>
      </c>
      <c r="I672" s="322" t="s">
        <v>1415</v>
      </c>
    </row>
    <row r="673" spans="2:9" hidden="1">
      <c r="B673" s="322" t="s">
        <v>1390</v>
      </c>
      <c r="C673" s="322" t="s">
        <v>1230</v>
      </c>
      <c r="D673" s="174" t="s">
        <v>391</v>
      </c>
      <c r="E673" s="321" t="s">
        <v>1361</v>
      </c>
      <c r="F673" s="100" t="s">
        <v>913</v>
      </c>
      <c r="G673" s="329" t="s">
        <v>1394</v>
      </c>
      <c r="H673" s="322" t="s">
        <v>1411</v>
      </c>
      <c r="I673" s="322" t="s">
        <v>1415</v>
      </c>
    </row>
    <row r="674" spans="2:9" hidden="1">
      <c r="B674" s="322" t="s">
        <v>1390</v>
      </c>
      <c r="C674" s="322" t="s">
        <v>1230</v>
      </c>
      <c r="D674" s="174" t="s">
        <v>395</v>
      </c>
      <c r="E674" s="321" t="s">
        <v>1362</v>
      </c>
      <c r="F674" s="100" t="s">
        <v>914</v>
      </c>
      <c r="G674" s="329" t="s">
        <v>1394</v>
      </c>
      <c r="H674" s="322" t="s">
        <v>1411</v>
      </c>
      <c r="I674" s="322" t="s">
        <v>1415</v>
      </c>
    </row>
    <row r="675" spans="2:9" hidden="1">
      <c r="B675" s="322" t="s">
        <v>1390</v>
      </c>
      <c r="C675" s="322" t="s">
        <v>1230</v>
      </c>
      <c r="D675" s="174" t="s">
        <v>399</v>
      </c>
      <c r="E675" s="321" t="s">
        <v>1363</v>
      </c>
      <c r="F675" s="100" t="s">
        <v>915</v>
      </c>
      <c r="G675" s="329" t="s">
        <v>1394</v>
      </c>
      <c r="H675" s="322" t="s">
        <v>1411</v>
      </c>
      <c r="I675" s="322" t="s">
        <v>1415</v>
      </c>
    </row>
    <row r="676" spans="2:9" hidden="1">
      <c r="B676" s="322" t="s">
        <v>1390</v>
      </c>
      <c r="C676" s="322" t="s">
        <v>1230</v>
      </c>
      <c r="D676" s="174" t="s">
        <v>403</v>
      </c>
      <c r="E676" s="321" t="s">
        <v>1364</v>
      </c>
      <c r="F676" s="100" t="s">
        <v>916</v>
      </c>
      <c r="G676" s="329" t="s">
        <v>1394</v>
      </c>
      <c r="H676" s="322" t="s">
        <v>1411</v>
      </c>
      <c r="I676" s="322" t="s">
        <v>1415</v>
      </c>
    </row>
    <row r="677" spans="2:9" hidden="1">
      <c r="B677" s="322" t="s">
        <v>1390</v>
      </c>
      <c r="C677" s="322" t="s">
        <v>1230</v>
      </c>
      <c r="D677" s="174" t="s">
        <v>407</v>
      </c>
      <c r="E677" s="321" t="s">
        <v>1365</v>
      </c>
      <c r="F677" s="100" t="s">
        <v>917</v>
      </c>
      <c r="G677" s="329" t="s">
        <v>1394</v>
      </c>
      <c r="H677" s="322" t="s">
        <v>1411</v>
      </c>
      <c r="I677" s="322" t="s">
        <v>1415</v>
      </c>
    </row>
    <row r="678" spans="2:9" hidden="1">
      <c r="B678" s="322" t="s">
        <v>1390</v>
      </c>
      <c r="C678" s="322" t="s">
        <v>1230</v>
      </c>
      <c r="D678" s="174" t="s">
        <v>411</v>
      </c>
      <c r="E678" s="321" t="s">
        <v>1366</v>
      </c>
      <c r="F678" s="100" t="s">
        <v>918</v>
      </c>
      <c r="G678" s="329" t="s">
        <v>1394</v>
      </c>
      <c r="H678" s="322" t="s">
        <v>1411</v>
      </c>
      <c r="I678" s="322" t="s">
        <v>1415</v>
      </c>
    </row>
    <row r="679" spans="2:9" hidden="1">
      <c r="B679" s="322" t="s">
        <v>1390</v>
      </c>
      <c r="C679" s="322" t="s">
        <v>1230</v>
      </c>
      <c r="D679" s="174" t="s">
        <v>415</v>
      </c>
      <c r="E679" s="100" t="s">
        <v>1367</v>
      </c>
      <c r="F679" s="100" t="s">
        <v>919</v>
      </c>
      <c r="G679" s="329" t="s">
        <v>1394</v>
      </c>
      <c r="H679" s="322" t="s">
        <v>1411</v>
      </c>
      <c r="I679" s="322" t="s">
        <v>1415</v>
      </c>
    </row>
    <row r="680" spans="2:9" hidden="1">
      <c r="B680" s="322" t="s">
        <v>1390</v>
      </c>
      <c r="C680" s="322" t="s">
        <v>1230</v>
      </c>
      <c r="D680" s="174" t="s">
        <v>419</v>
      </c>
      <c r="E680" s="100" t="s">
        <v>1368</v>
      </c>
      <c r="F680" s="100" t="s">
        <v>920</v>
      </c>
      <c r="G680" s="329" t="s">
        <v>1394</v>
      </c>
      <c r="H680" s="322" t="s">
        <v>1411</v>
      </c>
      <c r="I680" s="322" t="s">
        <v>1415</v>
      </c>
    </row>
    <row r="681" spans="2:9" hidden="1">
      <c r="B681" s="322" t="s">
        <v>1390</v>
      </c>
      <c r="C681" s="322" t="s">
        <v>1230</v>
      </c>
      <c r="D681" s="174" t="s">
        <v>423</v>
      </c>
      <c r="E681" s="100" t="s">
        <v>1369</v>
      </c>
      <c r="F681" s="100" t="s">
        <v>1254</v>
      </c>
      <c r="G681" s="329" t="s">
        <v>1394</v>
      </c>
      <c r="H681" s="322" t="s">
        <v>1410</v>
      </c>
      <c r="I681" s="322" t="s">
        <v>1414</v>
      </c>
    </row>
    <row r="682" spans="2:9" hidden="1">
      <c r="B682" s="322" t="s">
        <v>1390</v>
      </c>
      <c r="C682" s="322" t="s">
        <v>1230</v>
      </c>
      <c r="D682" s="174" t="s">
        <v>427</v>
      </c>
      <c r="E682" s="100" t="s">
        <v>1370</v>
      </c>
      <c r="F682" s="100" t="s">
        <v>1255</v>
      </c>
      <c r="G682" s="329" t="s">
        <v>1394</v>
      </c>
      <c r="H682" s="322" t="s">
        <v>1412</v>
      </c>
      <c r="I682" s="322" t="s">
        <v>1414</v>
      </c>
    </row>
    <row r="683" spans="2:9" hidden="1">
      <c r="B683" s="322" t="s">
        <v>1390</v>
      </c>
      <c r="C683" s="322" t="s">
        <v>1230</v>
      </c>
      <c r="D683" s="174" t="s">
        <v>431</v>
      </c>
      <c r="E683" s="100" t="s">
        <v>1371</v>
      </c>
      <c r="F683" s="100" t="s">
        <v>1256</v>
      </c>
      <c r="G683" s="329" t="s">
        <v>1394</v>
      </c>
      <c r="H683" s="322" t="s">
        <v>1412</v>
      </c>
      <c r="I683" s="322" t="s">
        <v>1414</v>
      </c>
    </row>
    <row r="684" spans="2:9" hidden="1">
      <c r="B684" s="322" t="s">
        <v>1390</v>
      </c>
      <c r="C684" s="322" t="s">
        <v>1230</v>
      </c>
      <c r="D684" s="174" t="s">
        <v>435</v>
      </c>
      <c r="E684" s="100" t="s">
        <v>1372</v>
      </c>
      <c r="F684" s="100" t="s">
        <v>1257</v>
      </c>
      <c r="G684" s="329" t="s">
        <v>1394</v>
      </c>
      <c r="H684" s="322" t="s">
        <v>1412</v>
      </c>
      <c r="I684" s="322" t="s">
        <v>1414</v>
      </c>
    </row>
    <row r="685" spans="2:9" hidden="1">
      <c r="B685" s="322" t="s">
        <v>1390</v>
      </c>
      <c r="C685" s="322" t="s">
        <v>1230</v>
      </c>
      <c r="D685" s="174" t="s">
        <v>439</v>
      </c>
      <c r="E685" s="100" t="s">
        <v>1373</v>
      </c>
      <c r="F685" s="100" t="s">
        <v>1258</v>
      </c>
      <c r="G685" s="329" t="s">
        <v>1394</v>
      </c>
      <c r="H685" s="322" t="s">
        <v>1413</v>
      </c>
      <c r="I685" s="322" t="s">
        <v>1414</v>
      </c>
    </row>
    <row r="686" spans="2:9" hidden="1">
      <c r="B686" s="322" t="s">
        <v>1390</v>
      </c>
      <c r="C686" s="322" t="s">
        <v>1230</v>
      </c>
      <c r="D686" s="174" t="s">
        <v>451</v>
      </c>
      <c r="E686" s="100" t="s">
        <v>1376</v>
      </c>
      <c r="F686" s="100" t="s">
        <v>920</v>
      </c>
      <c r="G686" s="329" t="s">
        <v>1394</v>
      </c>
      <c r="H686" s="322" t="s">
        <v>1411</v>
      </c>
      <c r="I686" s="322" t="s">
        <v>1415</v>
      </c>
    </row>
    <row r="687" spans="2:9" hidden="1">
      <c r="B687" s="322" t="s">
        <v>1390</v>
      </c>
      <c r="C687" s="322" t="s">
        <v>1230</v>
      </c>
      <c r="D687" s="174" t="s">
        <v>455</v>
      </c>
      <c r="E687" s="100" t="s">
        <v>1298</v>
      </c>
      <c r="F687" s="100" t="s">
        <v>1254</v>
      </c>
      <c r="G687" s="329" t="s">
        <v>1394</v>
      </c>
      <c r="H687" s="322" t="s">
        <v>1410</v>
      </c>
      <c r="I687" s="322" t="s">
        <v>1414</v>
      </c>
    </row>
    <row r="688" spans="2:9" hidden="1">
      <c r="B688" s="322" t="s">
        <v>1390</v>
      </c>
      <c r="C688" s="322" t="s">
        <v>1230</v>
      </c>
      <c r="D688" s="174" t="s">
        <v>459</v>
      </c>
      <c r="E688" s="100" t="s">
        <v>1377</v>
      </c>
      <c r="F688" s="100" t="s">
        <v>1255</v>
      </c>
      <c r="G688" s="329" t="s">
        <v>1394</v>
      </c>
      <c r="H688" s="322" t="s">
        <v>1412</v>
      </c>
      <c r="I688" s="322" t="s">
        <v>1414</v>
      </c>
    </row>
    <row r="689" spans="2:9" hidden="1">
      <c r="B689" s="322" t="s">
        <v>1390</v>
      </c>
      <c r="C689" s="322" t="s">
        <v>1230</v>
      </c>
      <c r="D689" s="174" t="s">
        <v>463</v>
      </c>
      <c r="E689" s="100" t="s">
        <v>1378</v>
      </c>
      <c r="F689" s="100" t="s">
        <v>1256</v>
      </c>
      <c r="G689" s="329" t="s">
        <v>1394</v>
      </c>
      <c r="H689" s="322" t="s">
        <v>1412</v>
      </c>
      <c r="I689" s="322" t="s">
        <v>1414</v>
      </c>
    </row>
    <row r="690" spans="2:9" hidden="1">
      <c r="B690" s="322" t="s">
        <v>1390</v>
      </c>
      <c r="C690" s="322" t="s">
        <v>1230</v>
      </c>
      <c r="D690" s="174" t="s">
        <v>467</v>
      </c>
      <c r="E690" s="100" t="s">
        <v>1379</v>
      </c>
      <c r="F690" s="100" t="s">
        <v>1257</v>
      </c>
      <c r="G690" s="329" t="s">
        <v>1394</v>
      </c>
      <c r="H690" s="322" t="s">
        <v>1412</v>
      </c>
      <c r="I690" s="322" t="s">
        <v>1414</v>
      </c>
    </row>
    <row r="691" spans="2:9" hidden="1">
      <c r="B691" s="322" t="s">
        <v>1390</v>
      </c>
      <c r="C691" s="322" t="s">
        <v>1230</v>
      </c>
      <c r="D691" s="174" t="s">
        <v>471</v>
      </c>
      <c r="E691" s="100" t="s">
        <v>1380</v>
      </c>
      <c r="F691" s="100" t="s">
        <v>1258</v>
      </c>
      <c r="G691" s="329" t="s">
        <v>1394</v>
      </c>
      <c r="H691" s="322" t="s">
        <v>1413</v>
      </c>
      <c r="I691" s="322" t="s">
        <v>1414</v>
      </c>
    </row>
    <row r="692" spans="2:9" hidden="1">
      <c r="B692" s="322" t="s">
        <v>1390</v>
      </c>
      <c r="C692" s="322" t="s">
        <v>1230</v>
      </c>
      <c r="D692" s="174" t="s">
        <v>479</v>
      </c>
      <c r="E692" s="100" t="s">
        <v>1382</v>
      </c>
      <c r="F692" s="100" t="s">
        <v>102</v>
      </c>
      <c r="G692" s="329" t="s">
        <v>1394</v>
      </c>
      <c r="H692" s="322" t="s">
        <v>1410</v>
      </c>
      <c r="I692" s="322" t="s">
        <v>1399</v>
      </c>
    </row>
    <row r="693" spans="2:9" hidden="1">
      <c r="B693" s="322" t="s">
        <v>1390</v>
      </c>
      <c r="C693" s="322" t="s">
        <v>1230</v>
      </c>
      <c r="D693" s="174" t="s">
        <v>483</v>
      </c>
      <c r="E693" s="100" t="s">
        <v>1383</v>
      </c>
      <c r="F693" s="100" t="s">
        <v>920</v>
      </c>
      <c r="G693" s="329" t="s">
        <v>1394</v>
      </c>
      <c r="H693" s="322" t="s">
        <v>1411</v>
      </c>
      <c r="I693" s="322" t="s">
        <v>1415</v>
      </c>
    </row>
    <row r="694" spans="2:9" hidden="1">
      <c r="B694" s="322" t="s">
        <v>1390</v>
      </c>
      <c r="C694" s="322" t="s">
        <v>1230</v>
      </c>
      <c r="D694" s="174" t="s">
        <v>487</v>
      </c>
      <c r="E694" s="100" t="s">
        <v>1299</v>
      </c>
      <c r="F694" s="100" t="s">
        <v>1254</v>
      </c>
      <c r="G694" s="329" t="s">
        <v>1394</v>
      </c>
      <c r="H694" s="322" t="s">
        <v>1410</v>
      </c>
      <c r="I694" s="322" t="s">
        <v>1414</v>
      </c>
    </row>
    <row r="695" spans="2:9" hidden="1">
      <c r="B695" s="322" t="s">
        <v>1390</v>
      </c>
      <c r="C695" s="322" t="s">
        <v>1230</v>
      </c>
      <c r="D695" s="174" t="s">
        <v>491</v>
      </c>
      <c r="E695" s="100" t="s">
        <v>1384</v>
      </c>
      <c r="F695" s="100" t="s">
        <v>1255</v>
      </c>
      <c r="G695" s="329" t="s">
        <v>1394</v>
      </c>
      <c r="H695" s="322" t="s">
        <v>1412</v>
      </c>
      <c r="I695" s="322" t="s">
        <v>1414</v>
      </c>
    </row>
    <row r="696" spans="2:9" hidden="1">
      <c r="B696" s="322" t="s">
        <v>1390</v>
      </c>
      <c r="C696" s="322" t="s">
        <v>1230</v>
      </c>
      <c r="D696" s="174" t="s">
        <v>495</v>
      </c>
      <c r="E696" s="100" t="s">
        <v>1385</v>
      </c>
      <c r="F696" s="100" t="s">
        <v>1256</v>
      </c>
      <c r="G696" s="329" t="s">
        <v>1394</v>
      </c>
      <c r="H696" s="322" t="s">
        <v>1412</v>
      </c>
      <c r="I696" s="322" t="s">
        <v>1414</v>
      </c>
    </row>
    <row r="697" spans="2:9" hidden="1">
      <c r="B697" s="322" t="s">
        <v>1390</v>
      </c>
      <c r="C697" s="322" t="s">
        <v>1230</v>
      </c>
      <c r="D697" s="174" t="s">
        <v>499</v>
      </c>
      <c r="E697" s="100" t="s">
        <v>1386</v>
      </c>
      <c r="F697" s="100" t="s">
        <v>1257</v>
      </c>
      <c r="G697" s="329" t="s">
        <v>1394</v>
      </c>
      <c r="H697" s="322" t="s">
        <v>1412</v>
      </c>
      <c r="I697" s="322" t="s">
        <v>1414</v>
      </c>
    </row>
    <row r="698" spans="2:9" hidden="1">
      <c r="B698" s="322" t="s">
        <v>1390</v>
      </c>
      <c r="C698" s="322" t="s">
        <v>1230</v>
      </c>
      <c r="D698" s="174" t="s">
        <v>503</v>
      </c>
      <c r="E698" s="100" t="s">
        <v>1387</v>
      </c>
      <c r="F698" s="100" t="s">
        <v>1258</v>
      </c>
      <c r="G698" s="329" t="s">
        <v>1394</v>
      </c>
      <c r="H698" s="322" t="s">
        <v>1413</v>
      </c>
      <c r="I698" s="322" t="s">
        <v>1414</v>
      </c>
    </row>
    <row r="699" spans="2:9">
      <c r="B699" s="322"/>
    </row>
    <row r="700" spans="2:9">
      <c r="B700" s="322"/>
    </row>
    <row r="701" spans="2:9">
      <c r="B701" s="322"/>
    </row>
    <row r="702" spans="2:9">
      <c r="B702" s="322"/>
    </row>
    <row r="703" spans="2:9">
      <c r="B703" s="322"/>
    </row>
    <row r="704" spans="2:9">
      <c r="B704" s="322"/>
    </row>
    <row r="705" spans="2:2">
      <c r="B705" s="322"/>
    </row>
    <row r="706" spans="2:2">
      <c r="B706" s="322"/>
    </row>
    <row r="707" spans="2:2">
      <c r="B707" s="322"/>
    </row>
    <row r="708" spans="2:2">
      <c r="B708" s="322"/>
    </row>
    <row r="709" spans="2:2">
      <c r="B709" s="322"/>
    </row>
    <row r="710" spans="2:2">
      <c r="B710" s="322"/>
    </row>
    <row r="711" spans="2:2">
      <c r="B711" s="322"/>
    </row>
    <row r="712" spans="2:2">
      <c r="B712" s="322"/>
    </row>
    <row r="713" spans="2:2">
      <c r="B713" s="322"/>
    </row>
    <row r="714" spans="2:2">
      <c r="B714" s="322"/>
    </row>
    <row r="715" spans="2:2">
      <c r="B715" s="322"/>
    </row>
    <row r="716" spans="2:2">
      <c r="B716" s="322"/>
    </row>
    <row r="717" spans="2:2">
      <c r="B717" s="322"/>
    </row>
    <row r="718" spans="2:2">
      <c r="B718" s="322"/>
    </row>
    <row r="719" spans="2:2">
      <c r="B719" s="322"/>
    </row>
    <row r="720" spans="2:2">
      <c r="B720" s="322"/>
    </row>
    <row r="721" spans="2:2">
      <c r="B721" s="322"/>
    </row>
    <row r="722" spans="2:2">
      <c r="B722" s="322"/>
    </row>
    <row r="723" spans="2:2">
      <c r="B723" s="322"/>
    </row>
    <row r="724" spans="2:2">
      <c r="B724" s="322"/>
    </row>
    <row r="725" spans="2:2">
      <c r="B725" s="322"/>
    </row>
    <row r="726" spans="2:2">
      <c r="B726" s="322"/>
    </row>
    <row r="727" spans="2:2">
      <c r="B727" s="322"/>
    </row>
    <row r="728" spans="2:2">
      <c r="B728" s="322"/>
    </row>
    <row r="729" spans="2:2">
      <c r="B729" s="322"/>
    </row>
    <row r="730" spans="2:2">
      <c r="B730" s="322"/>
    </row>
    <row r="731" spans="2:2">
      <c r="B731" s="322"/>
    </row>
    <row r="732" spans="2:2">
      <c r="B732" s="322"/>
    </row>
    <row r="733" spans="2:2">
      <c r="B733" s="322"/>
    </row>
    <row r="734" spans="2:2">
      <c r="B734" s="322"/>
    </row>
    <row r="735" spans="2:2">
      <c r="B735" s="322"/>
    </row>
    <row r="736" spans="2:2">
      <c r="B736" s="322"/>
    </row>
    <row r="737" spans="2:2">
      <c r="B737" s="322"/>
    </row>
    <row r="738" spans="2:2">
      <c r="B738" s="322"/>
    </row>
    <row r="739" spans="2:2">
      <c r="B739" s="322"/>
    </row>
    <row r="740" spans="2:2">
      <c r="B740" s="322"/>
    </row>
    <row r="741" spans="2:2">
      <c r="B741" s="322"/>
    </row>
    <row r="742" spans="2:2">
      <c r="B742" s="322"/>
    </row>
    <row r="743" spans="2:2">
      <c r="B743" s="322"/>
    </row>
    <row r="744" spans="2:2">
      <c r="B744" s="322"/>
    </row>
    <row r="745" spans="2:2">
      <c r="B745" s="322"/>
    </row>
    <row r="746" spans="2:2">
      <c r="B746" s="322"/>
    </row>
    <row r="747" spans="2:2">
      <c r="B747" s="322"/>
    </row>
    <row r="748" spans="2:2">
      <c r="B748" s="322"/>
    </row>
    <row r="749" spans="2:2">
      <c r="B749" s="322"/>
    </row>
    <row r="750" spans="2:2">
      <c r="B750" s="322"/>
    </row>
    <row r="751" spans="2:2">
      <c r="B751" s="322"/>
    </row>
    <row r="752" spans="2:2">
      <c r="B752" s="322"/>
    </row>
    <row r="753" spans="2:2">
      <c r="B753" s="322"/>
    </row>
    <row r="754" spans="2:2">
      <c r="B754" s="322"/>
    </row>
    <row r="755" spans="2:2">
      <c r="B755" s="322"/>
    </row>
    <row r="756" spans="2:2">
      <c r="B756" s="322"/>
    </row>
    <row r="757" spans="2:2">
      <c r="B757" s="322"/>
    </row>
    <row r="758" spans="2:2">
      <c r="B758" s="322"/>
    </row>
    <row r="759" spans="2:2">
      <c r="B759" s="322"/>
    </row>
    <row r="760" spans="2:2">
      <c r="B760" s="322"/>
    </row>
    <row r="761" spans="2:2">
      <c r="B761" s="322"/>
    </row>
    <row r="762" spans="2:2">
      <c r="B762" s="322"/>
    </row>
    <row r="763" spans="2:2">
      <c r="B763" s="322"/>
    </row>
    <row r="764" spans="2:2">
      <c r="B764" s="322"/>
    </row>
    <row r="765" spans="2:2">
      <c r="B765" s="322"/>
    </row>
  </sheetData>
  <autoFilter ref="A1:I698" xr:uid="{00000000-0001-0000-0200-000000000000}">
    <filterColumn colId="7">
      <filters>
        <filter val="Nicaragua"/>
      </filters>
    </filterColumn>
  </autoFilter>
  <phoneticPr fontId="49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15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"/>
    </sheetView>
  </sheetViews>
  <sheetFormatPr defaultColWidth="10.81640625" defaultRowHeight="14.5"/>
  <cols>
    <col min="1" max="1" width="18" bestFit="1" customWidth="1"/>
    <col min="2" max="2" width="12" style="1" bestFit="1" customWidth="1"/>
    <col min="3" max="3" width="6.81640625" customWidth="1"/>
    <col min="4" max="4" width="7.36328125" customWidth="1"/>
    <col min="5" max="5" width="4.36328125" customWidth="1"/>
    <col min="6" max="6" width="24.36328125" customWidth="1"/>
    <col min="7" max="7" width="4" customWidth="1"/>
    <col min="8" max="8" width="9.36328125" customWidth="1"/>
    <col min="9" max="9" width="8.36328125" customWidth="1"/>
    <col min="10" max="10" width="9.36328125" customWidth="1"/>
    <col min="11" max="11" width="7.6328125" customWidth="1"/>
    <col min="12" max="12" width="11.36328125" customWidth="1"/>
    <col min="13" max="13" width="11.453125" customWidth="1"/>
    <col min="14" max="14" width="6.81640625" customWidth="1"/>
    <col min="17" max="17" width="14.36328125" bestFit="1" customWidth="1"/>
    <col min="18" max="20" width="11.453125" bestFit="1" customWidth="1"/>
  </cols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53</v>
      </c>
      <c r="J1" s="1" t="s">
        <v>55</v>
      </c>
      <c r="K1" s="1" t="s">
        <v>56</v>
      </c>
      <c r="L1" s="5" t="s">
        <v>54</v>
      </c>
      <c r="M1" s="1" t="s">
        <v>62</v>
      </c>
      <c r="N1" s="1" t="s">
        <v>63</v>
      </c>
      <c r="O1" s="1" t="s">
        <v>64</v>
      </c>
      <c r="P1" s="1" t="s">
        <v>961</v>
      </c>
      <c r="Q1" t="s">
        <v>1050</v>
      </c>
      <c r="R1" t="s">
        <v>1051</v>
      </c>
      <c r="S1" t="s">
        <v>1052</v>
      </c>
      <c r="T1" t="s">
        <v>1053</v>
      </c>
    </row>
    <row r="2" spans="1:20">
      <c r="A2" t="s">
        <v>0</v>
      </c>
      <c r="B2" s="1" t="s">
        <v>1</v>
      </c>
      <c r="C2">
        <v>6</v>
      </c>
      <c r="D2">
        <v>5</v>
      </c>
      <c r="E2">
        <v>9</v>
      </c>
      <c r="F2" t="s">
        <v>2</v>
      </c>
      <c r="G2">
        <v>1</v>
      </c>
      <c r="H2" t="s">
        <v>3</v>
      </c>
      <c r="I2">
        <v>51.7883</v>
      </c>
      <c r="J2">
        <v>-14.769600000000001</v>
      </c>
      <c r="K2" s="6">
        <v>474</v>
      </c>
      <c r="L2" s="4">
        <v>45181</v>
      </c>
      <c r="M2" s="4">
        <v>45342</v>
      </c>
      <c r="N2">
        <v>150</v>
      </c>
      <c r="O2">
        <v>25.5</v>
      </c>
      <c r="Q2">
        <v>40</v>
      </c>
      <c r="R2">
        <f>(Q2*O2/T2)-Q2</f>
        <v>11</v>
      </c>
      <c r="S2">
        <f>Q2+R2</f>
        <v>51</v>
      </c>
      <c r="T2">
        <v>20</v>
      </c>
    </row>
    <row r="3" spans="1:20">
      <c r="A3" t="s">
        <v>0</v>
      </c>
      <c r="B3" s="1" t="s">
        <v>4</v>
      </c>
      <c r="C3">
        <v>7</v>
      </c>
      <c r="D3">
        <v>5</v>
      </c>
      <c r="E3">
        <v>273</v>
      </c>
      <c r="F3" s="3" t="s">
        <v>5</v>
      </c>
      <c r="G3">
        <v>1</v>
      </c>
      <c r="H3" t="s">
        <v>3</v>
      </c>
      <c r="I3">
        <v>51.934699999999999</v>
      </c>
      <c r="J3">
        <v>-14.841799999999999</v>
      </c>
      <c r="K3" s="6">
        <v>498</v>
      </c>
      <c r="L3" s="4">
        <v>45181</v>
      </c>
      <c r="M3" s="4">
        <v>45342</v>
      </c>
      <c r="N3">
        <v>150</v>
      </c>
      <c r="O3">
        <v>9.41</v>
      </c>
      <c r="Q3">
        <v>40</v>
      </c>
      <c r="R3">
        <f>(Q3*O3/T3)-Q3</f>
        <v>-21.18</v>
      </c>
      <c r="S3">
        <f t="shared" ref="S3:S35" si="0">Q3+R3</f>
        <v>18.82</v>
      </c>
      <c r="T3">
        <v>20</v>
      </c>
    </row>
    <row r="4" spans="1:20">
      <c r="A4" t="s">
        <v>0</v>
      </c>
      <c r="B4" s="1" t="s">
        <v>6</v>
      </c>
      <c r="C4">
        <v>8</v>
      </c>
      <c r="D4">
        <v>5</v>
      </c>
      <c r="E4">
        <v>273</v>
      </c>
      <c r="F4" s="3" t="s">
        <v>5</v>
      </c>
      <c r="G4">
        <v>1</v>
      </c>
      <c r="H4" t="s">
        <v>3</v>
      </c>
      <c r="I4">
        <v>52.205800000000004</v>
      </c>
      <c r="J4">
        <v>-14.6686</v>
      </c>
      <c r="K4" s="6">
        <v>406</v>
      </c>
      <c r="L4" s="4">
        <v>45181</v>
      </c>
      <c r="M4" s="4">
        <v>45342</v>
      </c>
      <c r="N4">
        <v>150</v>
      </c>
      <c r="O4">
        <v>44.9</v>
      </c>
      <c r="Q4">
        <v>40</v>
      </c>
      <c r="R4">
        <f t="shared" ref="R4:R35" si="1">(Q4*O4/T4)-Q4</f>
        <v>49.8</v>
      </c>
      <c r="S4">
        <f t="shared" si="0"/>
        <v>89.8</v>
      </c>
      <c r="T4">
        <v>20</v>
      </c>
    </row>
    <row r="5" spans="1:20">
      <c r="A5" t="s">
        <v>0</v>
      </c>
      <c r="B5" s="1" t="s">
        <v>7</v>
      </c>
      <c r="C5">
        <v>9</v>
      </c>
      <c r="D5">
        <v>5</v>
      </c>
      <c r="E5">
        <v>9</v>
      </c>
      <c r="F5" t="s">
        <v>2</v>
      </c>
      <c r="G5">
        <v>1</v>
      </c>
      <c r="H5" t="s">
        <v>3</v>
      </c>
      <c r="I5">
        <v>52.4664</v>
      </c>
      <c r="J5">
        <v>-14.5449</v>
      </c>
      <c r="K5" s="6">
        <v>384</v>
      </c>
      <c r="L5" s="4">
        <v>45182</v>
      </c>
      <c r="M5" s="4">
        <v>45342</v>
      </c>
      <c r="N5">
        <v>150</v>
      </c>
      <c r="O5">
        <v>5.71</v>
      </c>
      <c r="Q5">
        <v>40</v>
      </c>
      <c r="R5">
        <f t="shared" si="1"/>
        <v>-28.58</v>
      </c>
      <c r="S5">
        <f t="shared" si="0"/>
        <v>11.420000000000002</v>
      </c>
      <c r="T5">
        <v>20</v>
      </c>
    </row>
    <row r="6" spans="1:20">
      <c r="A6" t="s">
        <v>0</v>
      </c>
      <c r="B6" s="1" t="s">
        <v>8</v>
      </c>
      <c r="C6">
        <v>10</v>
      </c>
      <c r="D6">
        <v>5</v>
      </c>
      <c r="E6">
        <v>85</v>
      </c>
      <c r="F6" t="s">
        <v>51</v>
      </c>
      <c r="G6">
        <v>1</v>
      </c>
      <c r="H6" t="s">
        <v>3</v>
      </c>
      <c r="I6">
        <v>52.2714</v>
      </c>
      <c r="J6">
        <v>-14.300599999999999</v>
      </c>
      <c r="K6" s="6">
        <v>333</v>
      </c>
      <c r="L6" s="4">
        <v>45182</v>
      </c>
      <c r="M6" s="4">
        <v>45342</v>
      </c>
      <c r="N6">
        <v>150</v>
      </c>
      <c r="O6">
        <v>13.8</v>
      </c>
      <c r="Q6">
        <v>40</v>
      </c>
      <c r="R6">
        <f t="shared" si="1"/>
        <v>-12.399999999999999</v>
      </c>
      <c r="S6">
        <f t="shared" si="0"/>
        <v>27.6</v>
      </c>
      <c r="T6">
        <v>20</v>
      </c>
    </row>
    <row r="7" spans="1:20">
      <c r="A7" t="s">
        <v>0</v>
      </c>
      <c r="B7" s="1" t="s">
        <v>9</v>
      </c>
      <c r="C7">
        <v>10</v>
      </c>
      <c r="D7">
        <v>5</v>
      </c>
      <c r="E7">
        <v>256</v>
      </c>
      <c r="F7" s="3" t="s">
        <v>10</v>
      </c>
      <c r="G7">
        <v>1</v>
      </c>
      <c r="H7" t="s">
        <v>3</v>
      </c>
      <c r="I7">
        <v>52.2714</v>
      </c>
      <c r="J7">
        <v>-14.300599999999999</v>
      </c>
      <c r="K7" s="6">
        <v>333</v>
      </c>
      <c r="L7" s="4">
        <v>45182</v>
      </c>
      <c r="M7" s="4">
        <v>45342</v>
      </c>
      <c r="N7">
        <v>150</v>
      </c>
      <c r="O7">
        <v>5.05</v>
      </c>
      <c r="Q7">
        <v>40</v>
      </c>
      <c r="R7">
        <f t="shared" si="1"/>
        <v>-29.9</v>
      </c>
      <c r="S7">
        <f t="shared" si="0"/>
        <v>10.100000000000001</v>
      </c>
      <c r="T7">
        <v>20</v>
      </c>
    </row>
    <row r="8" spans="1:20">
      <c r="A8" t="s">
        <v>0</v>
      </c>
      <c r="B8" s="1" t="s">
        <v>11</v>
      </c>
      <c r="C8">
        <v>11</v>
      </c>
      <c r="D8">
        <v>5</v>
      </c>
      <c r="E8">
        <v>9</v>
      </c>
      <c r="F8" t="s">
        <v>2</v>
      </c>
      <c r="G8">
        <v>1</v>
      </c>
      <c r="H8" t="s">
        <v>3</v>
      </c>
      <c r="I8">
        <v>52.313000000000002</v>
      </c>
      <c r="J8">
        <v>-14.012600000000001</v>
      </c>
      <c r="K8" s="6">
        <v>325</v>
      </c>
      <c r="L8" s="4">
        <v>45182</v>
      </c>
      <c r="M8" s="4">
        <v>45342</v>
      </c>
      <c r="N8">
        <v>150</v>
      </c>
      <c r="O8">
        <v>4.79</v>
      </c>
      <c r="Q8">
        <v>40</v>
      </c>
      <c r="R8">
        <f t="shared" si="1"/>
        <v>-30.42</v>
      </c>
      <c r="S8">
        <f t="shared" si="0"/>
        <v>9.5799999999999983</v>
      </c>
      <c r="T8">
        <v>20</v>
      </c>
    </row>
    <row r="9" spans="1:20">
      <c r="A9" t="s">
        <v>0</v>
      </c>
      <c r="B9" s="1" t="s">
        <v>12</v>
      </c>
      <c r="C9">
        <v>18</v>
      </c>
      <c r="D9">
        <v>5</v>
      </c>
      <c r="E9">
        <v>256</v>
      </c>
      <c r="F9" s="3" t="s">
        <v>10</v>
      </c>
      <c r="G9">
        <v>1</v>
      </c>
      <c r="H9" t="s">
        <v>3</v>
      </c>
      <c r="I9">
        <v>52.720199999999998</v>
      </c>
      <c r="J9">
        <v>-14.46</v>
      </c>
      <c r="K9" s="6">
        <v>383</v>
      </c>
      <c r="L9" s="4">
        <v>45184</v>
      </c>
      <c r="M9" s="4">
        <v>45342</v>
      </c>
      <c r="N9">
        <v>150</v>
      </c>
      <c r="O9">
        <v>60</v>
      </c>
      <c r="Q9">
        <v>40</v>
      </c>
      <c r="R9">
        <f t="shared" si="1"/>
        <v>80</v>
      </c>
      <c r="S9">
        <f t="shared" si="0"/>
        <v>120</v>
      </c>
      <c r="T9">
        <v>20</v>
      </c>
    </row>
    <row r="10" spans="1:20">
      <c r="A10" t="s">
        <v>0</v>
      </c>
      <c r="B10" s="1" t="s">
        <v>13</v>
      </c>
      <c r="C10">
        <v>19</v>
      </c>
      <c r="D10">
        <v>5</v>
      </c>
      <c r="E10">
        <v>256</v>
      </c>
      <c r="F10" s="3" t="s">
        <v>10</v>
      </c>
      <c r="G10">
        <v>1</v>
      </c>
      <c r="H10" t="s">
        <v>3</v>
      </c>
      <c r="I10">
        <v>52.874000000000002</v>
      </c>
      <c r="J10">
        <v>-14.565899999999999</v>
      </c>
      <c r="K10" s="6">
        <v>418</v>
      </c>
      <c r="L10" s="4">
        <v>45184</v>
      </c>
      <c r="M10" s="4">
        <v>45342</v>
      </c>
      <c r="N10">
        <v>150</v>
      </c>
      <c r="O10">
        <v>46.7</v>
      </c>
      <c r="Q10">
        <v>40</v>
      </c>
      <c r="R10">
        <f t="shared" si="1"/>
        <v>53.400000000000006</v>
      </c>
      <c r="S10">
        <f t="shared" si="0"/>
        <v>93.4</v>
      </c>
      <c r="T10">
        <v>20</v>
      </c>
    </row>
    <row r="11" spans="1:20">
      <c r="A11" t="s">
        <v>0</v>
      </c>
      <c r="B11" s="1" t="s">
        <v>14</v>
      </c>
      <c r="C11">
        <v>20</v>
      </c>
      <c r="D11">
        <v>5</v>
      </c>
      <c r="E11">
        <v>9</v>
      </c>
      <c r="F11" t="s">
        <v>2</v>
      </c>
      <c r="G11">
        <v>1</v>
      </c>
      <c r="H11" t="s">
        <v>3</v>
      </c>
      <c r="I11">
        <v>53.061999999999998</v>
      </c>
      <c r="J11">
        <v>-14.3705</v>
      </c>
      <c r="K11" s="6">
        <v>240</v>
      </c>
      <c r="L11" s="4">
        <v>45184</v>
      </c>
      <c r="M11" s="4">
        <v>45342</v>
      </c>
      <c r="N11">
        <v>150</v>
      </c>
      <c r="O11">
        <v>13.8</v>
      </c>
      <c r="Q11">
        <v>40</v>
      </c>
      <c r="R11">
        <f t="shared" si="1"/>
        <v>-12.399999999999999</v>
      </c>
      <c r="S11">
        <f t="shared" si="0"/>
        <v>27.6</v>
      </c>
      <c r="T11">
        <v>20</v>
      </c>
    </row>
    <row r="12" spans="1:20">
      <c r="A12" t="s">
        <v>0</v>
      </c>
      <c r="B12" s="1" t="s">
        <v>15</v>
      </c>
      <c r="C12">
        <v>20</v>
      </c>
      <c r="D12">
        <v>5</v>
      </c>
      <c r="E12">
        <v>85</v>
      </c>
      <c r="F12" t="s">
        <v>51</v>
      </c>
      <c r="G12">
        <v>1</v>
      </c>
      <c r="H12" t="s">
        <v>3</v>
      </c>
      <c r="I12">
        <v>53.061999999999998</v>
      </c>
      <c r="J12">
        <v>-14.3705</v>
      </c>
      <c r="K12" s="6">
        <v>240</v>
      </c>
      <c r="L12" s="4">
        <v>45184</v>
      </c>
      <c r="M12" s="4">
        <v>45342</v>
      </c>
      <c r="N12">
        <v>150</v>
      </c>
      <c r="O12">
        <v>40.299999999999997</v>
      </c>
      <c r="Q12">
        <v>40</v>
      </c>
      <c r="R12">
        <f t="shared" si="1"/>
        <v>40.599999999999994</v>
      </c>
      <c r="S12">
        <f t="shared" si="0"/>
        <v>80.599999999999994</v>
      </c>
      <c r="T12">
        <v>20</v>
      </c>
    </row>
    <row r="13" spans="1:20">
      <c r="A13" t="s">
        <v>0</v>
      </c>
      <c r="B13" s="1" t="s">
        <v>16</v>
      </c>
      <c r="C13">
        <v>21</v>
      </c>
      <c r="D13">
        <v>5</v>
      </c>
      <c r="E13">
        <v>9</v>
      </c>
      <c r="F13" t="s">
        <v>2</v>
      </c>
      <c r="G13">
        <v>1</v>
      </c>
      <c r="H13" t="s">
        <v>3</v>
      </c>
      <c r="I13">
        <v>53.267699999999998</v>
      </c>
      <c r="J13">
        <v>-14.5688</v>
      </c>
      <c r="K13" s="6">
        <v>497</v>
      </c>
      <c r="L13" s="4">
        <v>45184</v>
      </c>
      <c r="M13" s="4">
        <v>45342</v>
      </c>
      <c r="N13">
        <v>150</v>
      </c>
      <c r="O13">
        <v>23.4</v>
      </c>
      <c r="Q13">
        <v>40</v>
      </c>
      <c r="R13">
        <f t="shared" si="1"/>
        <v>6.7999999999999972</v>
      </c>
      <c r="S13">
        <f t="shared" si="0"/>
        <v>46.8</v>
      </c>
      <c r="T13">
        <v>20</v>
      </c>
    </row>
    <row r="14" spans="1:20">
      <c r="A14" t="s">
        <v>0</v>
      </c>
      <c r="B14" s="1" t="s">
        <v>17</v>
      </c>
      <c r="C14">
        <v>22</v>
      </c>
      <c r="D14">
        <v>5</v>
      </c>
      <c r="E14">
        <v>9</v>
      </c>
      <c r="F14" t="s">
        <v>2</v>
      </c>
      <c r="G14">
        <v>1</v>
      </c>
      <c r="H14" t="s">
        <v>3</v>
      </c>
      <c r="I14">
        <v>53.365400000000001</v>
      </c>
      <c r="J14">
        <v>-14.189399999999999</v>
      </c>
      <c r="K14" s="6">
        <v>239</v>
      </c>
      <c r="L14" s="4">
        <v>45185</v>
      </c>
      <c r="M14" s="4">
        <v>45342</v>
      </c>
      <c r="N14">
        <v>150</v>
      </c>
      <c r="O14">
        <v>16.3</v>
      </c>
      <c r="Q14">
        <v>40</v>
      </c>
      <c r="R14">
        <f t="shared" si="1"/>
        <v>-7.3999999999999986</v>
      </c>
      <c r="S14">
        <f t="shared" si="0"/>
        <v>32.6</v>
      </c>
      <c r="T14">
        <v>20</v>
      </c>
    </row>
    <row r="15" spans="1:20">
      <c r="A15" t="s">
        <v>0</v>
      </c>
      <c r="B15" s="1" t="s">
        <v>18</v>
      </c>
      <c r="C15">
        <v>25</v>
      </c>
      <c r="D15">
        <v>5</v>
      </c>
      <c r="E15">
        <v>9</v>
      </c>
      <c r="F15" t="s">
        <v>2</v>
      </c>
      <c r="G15">
        <v>1</v>
      </c>
      <c r="H15" t="s">
        <v>3</v>
      </c>
      <c r="I15">
        <v>53.794199999999996</v>
      </c>
      <c r="J15">
        <v>-13.4969</v>
      </c>
      <c r="K15" s="6">
        <v>344</v>
      </c>
      <c r="L15" s="4">
        <v>45185</v>
      </c>
      <c r="M15" s="4">
        <v>45342</v>
      </c>
      <c r="N15">
        <v>150</v>
      </c>
      <c r="O15">
        <v>14.5</v>
      </c>
      <c r="Q15">
        <v>40</v>
      </c>
      <c r="R15">
        <f t="shared" si="1"/>
        <v>-11</v>
      </c>
      <c r="S15">
        <f t="shared" si="0"/>
        <v>29</v>
      </c>
      <c r="T15">
        <v>20</v>
      </c>
    </row>
    <row r="16" spans="1:20">
      <c r="A16" t="s">
        <v>0</v>
      </c>
      <c r="B16" s="1" t="s">
        <v>19</v>
      </c>
      <c r="C16">
        <v>38</v>
      </c>
      <c r="D16">
        <v>5</v>
      </c>
      <c r="E16">
        <v>467</v>
      </c>
      <c r="F16" t="s">
        <v>52</v>
      </c>
      <c r="G16">
        <v>1</v>
      </c>
      <c r="H16" t="s">
        <v>3</v>
      </c>
      <c r="I16">
        <v>52.780700000000003</v>
      </c>
      <c r="J16">
        <v>-12.292999999999999</v>
      </c>
      <c r="K16" s="6">
        <v>344</v>
      </c>
      <c r="L16" s="4">
        <v>45195</v>
      </c>
      <c r="M16" s="4">
        <v>45342</v>
      </c>
      <c r="N16">
        <v>150</v>
      </c>
      <c r="O16">
        <v>37.6</v>
      </c>
      <c r="Q16">
        <v>40</v>
      </c>
      <c r="R16">
        <f t="shared" si="1"/>
        <v>35.200000000000003</v>
      </c>
      <c r="S16">
        <f t="shared" si="0"/>
        <v>75.2</v>
      </c>
      <c r="T16">
        <v>20</v>
      </c>
    </row>
    <row r="17" spans="1:20">
      <c r="A17" t="s">
        <v>0</v>
      </c>
      <c r="B17" s="1" t="s">
        <v>20</v>
      </c>
      <c r="C17">
        <v>46</v>
      </c>
      <c r="D17">
        <v>5</v>
      </c>
      <c r="E17">
        <v>85</v>
      </c>
      <c r="F17" t="s">
        <v>51</v>
      </c>
      <c r="G17">
        <v>1</v>
      </c>
      <c r="H17" t="s">
        <v>3</v>
      </c>
      <c r="I17">
        <v>52.883600000000001</v>
      </c>
      <c r="J17">
        <v>-13.474600000000001</v>
      </c>
      <c r="K17" s="6">
        <v>233</v>
      </c>
      <c r="L17" s="4">
        <v>45198</v>
      </c>
      <c r="M17" s="4">
        <v>45342</v>
      </c>
      <c r="N17">
        <v>150</v>
      </c>
      <c r="O17">
        <v>32.299999999999997</v>
      </c>
      <c r="Q17">
        <v>40</v>
      </c>
      <c r="R17">
        <f t="shared" si="1"/>
        <v>24.599999999999994</v>
      </c>
      <c r="S17">
        <f t="shared" si="0"/>
        <v>64.599999999999994</v>
      </c>
      <c r="T17">
        <v>20</v>
      </c>
    </row>
    <row r="18" spans="1:20">
      <c r="A18" t="s">
        <v>0</v>
      </c>
      <c r="B18" s="1" t="s">
        <v>21</v>
      </c>
      <c r="C18">
        <v>47</v>
      </c>
      <c r="D18">
        <v>5</v>
      </c>
      <c r="F18" s="3" t="s">
        <v>50</v>
      </c>
      <c r="G18">
        <v>1</v>
      </c>
      <c r="H18" t="s">
        <v>3</v>
      </c>
      <c r="I18">
        <v>52.965899999999998</v>
      </c>
      <c r="J18">
        <v>-13.7354</v>
      </c>
      <c r="K18" s="6">
        <v>192</v>
      </c>
      <c r="L18" s="4">
        <v>45198</v>
      </c>
      <c r="M18" s="4">
        <v>45342</v>
      </c>
      <c r="N18">
        <v>150</v>
      </c>
      <c r="O18">
        <v>28.8</v>
      </c>
      <c r="Q18">
        <v>40</v>
      </c>
      <c r="R18">
        <f t="shared" si="1"/>
        <v>17.600000000000001</v>
      </c>
      <c r="S18">
        <f t="shared" si="0"/>
        <v>57.6</v>
      </c>
      <c r="T18">
        <v>20</v>
      </c>
    </row>
    <row r="19" spans="1:20">
      <c r="A19" t="s">
        <v>0</v>
      </c>
      <c r="B19" s="1" t="s">
        <v>23</v>
      </c>
      <c r="C19">
        <v>47</v>
      </c>
      <c r="D19">
        <v>5</v>
      </c>
      <c r="E19">
        <v>18</v>
      </c>
      <c r="F19" s="3" t="s">
        <v>22</v>
      </c>
      <c r="G19">
        <v>1</v>
      </c>
      <c r="H19" t="s">
        <v>3</v>
      </c>
      <c r="I19">
        <v>52.965899999999998</v>
      </c>
      <c r="J19">
        <v>-13.7354</v>
      </c>
      <c r="K19" s="6">
        <v>192</v>
      </c>
      <c r="L19" s="4">
        <v>45198</v>
      </c>
      <c r="M19" s="4">
        <v>45342</v>
      </c>
      <c r="N19">
        <v>150</v>
      </c>
      <c r="O19">
        <v>9.4700000000000006</v>
      </c>
      <c r="Q19">
        <v>40</v>
      </c>
      <c r="R19">
        <f t="shared" si="1"/>
        <v>-21.06</v>
      </c>
      <c r="S19">
        <f t="shared" si="0"/>
        <v>18.940000000000001</v>
      </c>
      <c r="T19">
        <v>20</v>
      </c>
    </row>
    <row r="20" spans="1:20">
      <c r="A20" t="s">
        <v>0</v>
      </c>
      <c r="B20" s="1" t="s">
        <v>24</v>
      </c>
      <c r="C20">
        <v>48</v>
      </c>
      <c r="D20">
        <v>5</v>
      </c>
      <c r="E20">
        <v>18</v>
      </c>
      <c r="F20" s="3" t="s">
        <v>22</v>
      </c>
      <c r="G20">
        <v>1</v>
      </c>
      <c r="H20" t="s">
        <v>3</v>
      </c>
      <c r="I20">
        <v>52.802900000000001</v>
      </c>
      <c r="J20">
        <v>-13.859</v>
      </c>
      <c r="K20" s="6">
        <v>212</v>
      </c>
      <c r="L20" s="4">
        <v>45198</v>
      </c>
      <c r="M20" s="4">
        <v>45342</v>
      </c>
      <c r="N20">
        <v>150</v>
      </c>
      <c r="O20">
        <v>10.1</v>
      </c>
      <c r="Q20">
        <v>40</v>
      </c>
      <c r="R20">
        <f t="shared" si="1"/>
        <v>-19.8</v>
      </c>
      <c r="S20">
        <f t="shared" si="0"/>
        <v>20.2</v>
      </c>
      <c r="T20">
        <v>20</v>
      </c>
    </row>
    <row r="21" spans="1:20">
      <c r="A21" t="s">
        <v>0</v>
      </c>
      <c r="B21" s="1" t="s">
        <v>25</v>
      </c>
      <c r="C21">
        <v>49</v>
      </c>
      <c r="D21">
        <v>5</v>
      </c>
      <c r="E21">
        <v>18</v>
      </c>
      <c r="F21" s="3" t="s">
        <v>22</v>
      </c>
      <c r="G21">
        <v>1</v>
      </c>
      <c r="H21" t="s">
        <v>3</v>
      </c>
      <c r="I21">
        <v>52.938499999999998</v>
      </c>
      <c r="J21">
        <v>-14.025399999999999</v>
      </c>
      <c r="K21" s="6">
        <v>198</v>
      </c>
      <c r="L21" s="4">
        <v>45198</v>
      </c>
      <c r="M21" s="4">
        <v>45342</v>
      </c>
      <c r="N21">
        <v>150</v>
      </c>
      <c r="O21">
        <v>44.8</v>
      </c>
      <c r="Q21">
        <v>40</v>
      </c>
      <c r="R21">
        <f t="shared" si="1"/>
        <v>49.599999999999994</v>
      </c>
      <c r="S21">
        <f t="shared" si="0"/>
        <v>89.6</v>
      </c>
      <c r="T21">
        <v>20</v>
      </c>
    </row>
    <row r="22" spans="1:20">
      <c r="A22" t="s">
        <v>0</v>
      </c>
      <c r="B22" s="1" t="s">
        <v>26</v>
      </c>
      <c r="C22">
        <v>51</v>
      </c>
      <c r="D22">
        <v>5</v>
      </c>
      <c r="E22">
        <v>85</v>
      </c>
      <c r="F22" t="s">
        <v>51</v>
      </c>
      <c r="G22">
        <v>1</v>
      </c>
      <c r="H22" t="s">
        <v>3</v>
      </c>
      <c r="I22">
        <v>53.445</v>
      </c>
      <c r="J22">
        <v>-12.589499999999999</v>
      </c>
      <c r="K22" s="6">
        <v>311</v>
      </c>
      <c r="L22" s="4">
        <v>45199</v>
      </c>
      <c r="M22" s="4">
        <v>45342</v>
      </c>
      <c r="N22">
        <v>150</v>
      </c>
      <c r="O22">
        <v>54</v>
      </c>
      <c r="Q22">
        <v>40</v>
      </c>
      <c r="R22">
        <f t="shared" si="1"/>
        <v>68</v>
      </c>
      <c r="S22">
        <f t="shared" si="0"/>
        <v>108</v>
      </c>
      <c r="T22">
        <v>20</v>
      </c>
    </row>
    <row r="23" spans="1:20">
      <c r="A23" t="s">
        <v>0</v>
      </c>
      <c r="B23" s="1" t="s">
        <v>27</v>
      </c>
      <c r="C23">
        <v>54</v>
      </c>
      <c r="D23">
        <v>5</v>
      </c>
      <c r="E23">
        <v>85</v>
      </c>
      <c r="F23" t="s">
        <v>51</v>
      </c>
      <c r="G23">
        <v>1</v>
      </c>
      <c r="H23" t="s">
        <v>3</v>
      </c>
      <c r="I23">
        <v>53.208300000000001</v>
      </c>
      <c r="J23">
        <v>-12.6206</v>
      </c>
      <c r="K23" s="6">
        <v>356</v>
      </c>
      <c r="L23" s="4">
        <v>45199</v>
      </c>
      <c r="M23" s="4">
        <v>45342</v>
      </c>
      <c r="N23">
        <v>150</v>
      </c>
      <c r="O23">
        <v>29.2</v>
      </c>
      <c r="Q23">
        <v>40</v>
      </c>
      <c r="R23">
        <f t="shared" si="1"/>
        <v>18.399999999999999</v>
      </c>
      <c r="S23">
        <f t="shared" si="0"/>
        <v>58.4</v>
      </c>
      <c r="T23">
        <v>20</v>
      </c>
    </row>
    <row r="24" spans="1:20">
      <c r="A24" t="s">
        <v>0</v>
      </c>
      <c r="B24" s="1" t="s">
        <v>28</v>
      </c>
      <c r="C24">
        <v>58</v>
      </c>
      <c r="D24">
        <v>5</v>
      </c>
      <c r="E24">
        <v>256</v>
      </c>
      <c r="F24" s="3" t="s">
        <v>10</v>
      </c>
      <c r="G24">
        <v>1</v>
      </c>
      <c r="H24" t="s">
        <v>3</v>
      </c>
      <c r="I24">
        <v>52.371000000000002</v>
      </c>
      <c r="J24">
        <v>-12.822900000000001</v>
      </c>
      <c r="K24" s="6">
        <v>613</v>
      </c>
      <c r="L24" s="4">
        <v>45200</v>
      </c>
      <c r="M24" s="4">
        <v>45342</v>
      </c>
      <c r="N24">
        <v>150</v>
      </c>
      <c r="O24">
        <v>46.1</v>
      </c>
      <c r="Q24">
        <v>40</v>
      </c>
      <c r="R24">
        <f t="shared" si="1"/>
        <v>52.2</v>
      </c>
      <c r="S24">
        <f t="shared" si="0"/>
        <v>92.2</v>
      </c>
      <c r="T24">
        <v>20</v>
      </c>
    </row>
    <row r="25" spans="1:20">
      <c r="A25" t="s">
        <v>0</v>
      </c>
      <c r="B25" s="1" t="s">
        <v>29</v>
      </c>
      <c r="C25">
        <v>59</v>
      </c>
      <c r="D25">
        <v>5</v>
      </c>
      <c r="E25">
        <v>256</v>
      </c>
      <c r="F25" s="3" t="s">
        <v>10</v>
      </c>
      <c r="G25">
        <v>1</v>
      </c>
      <c r="H25" t="s">
        <v>3</v>
      </c>
      <c r="I25">
        <v>51.298900000000003</v>
      </c>
      <c r="J25">
        <v>-13.8942</v>
      </c>
      <c r="K25" s="6">
        <v>606</v>
      </c>
      <c r="L25" s="4">
        <v>45201</v>
      </c>
      <c r="M25" s="4">
        <v>45342</v>
      </c>
      <c r="N25">
        <v>150</v>
      </c>
      <c r="O25">
        <v>59</v>
      </c>
      <c r="Q25">
        <v>40</v>
      </c>
      <c r="R25">
        <f t="shared" si="1"/>
        <v>78</v>
      </c>
      <c r="S25">
        <f t="shared" si="0"/>
        <v>118</v>
      </c>
      <c r="T25">
        <v>20</v>
      </c>
    </row>
    <row r="26" spans="1:20">
      <c r="A26" t="s">
        <v>0</v>
      </c>
      <c r="B26" s="1" t="s">
        <v>30</v>
      </c>
      <c r="C26">
        <v>60</v>
      </c>
      <c r="D26">
        <v>5</v>
      </c>
      <c r="E26">
        <v>256</v>
      </c>
      <c r="F26" s="3" t="s">
        <v>10</v>
      </c>
      <c r="G26">
        <v>1</v>
      </c>
      <c r="H26" t="s">
        <v>3</v>
      </c>
      <c r="I26">
        <v>51.470599999999997</v>
      </c>
      <c r="J26">
        <v>-14.1622</v>
      </c>
      <c r="K26" s="6">
        <v>442</v>
      </c>
      <c r="L26" s="4">
        <v>45201</v>
      </c>
      <c r="M26" s="4">
        <v>45342</v>
      </c>
      <c r="N26">
        <v>150</v>
      </c>
      <c r="O26">
        <v>60</v>
      </c>
      <c r="Q26">
        <v>40</v>
      </c>
      <c r="R26">
        <f t="shared" si="1"/>
        <v>80</v>
      </c>
      <c r="S26">
        <f t="shared" si="0"/>
        <v>120</v>
      </c>
      <c r="T26">
        <v>20</v>
      </c>
    </row>
    <row r="27" spans="1:20">
      <c r="A27" t="s">
        <v>0</v>
      </c>
      <c r="B27" s="1" t="s">
        <v>31</v>
      </c>
      <c r="C27">
        <v>74</v>
      </c>
      <c r="D27">
        <v>5</v>
      </c>
      <c r="E27">
        <v>256</v>
      </c>
      <c r="F27" s="3" t="s">
        <v>10</v>
      </c>
      <c r="G27">
        <v>1</v>
      </c>
      <c r="H27" t="s">
        <v>3</v>
      </c>
      <c r="I27">
        <v>52.115499999999997</v>
      </c>
      <c r="J27">
        <v>-13.238099999999999</v>
      </c>
      <c r="K27" s="6">
        <v>614</v>
      </c>
      <c r="L27" s="4">
        <v>45204</v>
      </c>
      <c r="M27" s="4">
        <v>45342</v>
      </c>
      <c r="N27">
        <v>150</v>
      </c>
      <c r="O27">
        <v>22</v>
      </c>
      <c r="Q27">
        <v>40</v>
      </c>
      <c r="R27">
        <f t="shared" si="1"/>
        <v>4</v>
      </c>
      <c r="S27">
        <f t="shared" si="0"/>
        <v>44</v>
      </c>
      <c r="T27">
        <v>20</v>
      </c>
    </row>
    <row r="28" spans="1:20">
      <c r="A28" s="127" t="s">
        <v>0</v>
      </c>
      <c r="B28" s="128" t="s">
        <v>32</v>
      </c>
      <c r="C28" s="127">
        <v>77</v>
      </c>
      <c r="D28" s="127">
        <v>5</v>
      </c>
      <c r="E28" s="127">
        <v>85</v>
      </c>
      <c r="F28" s="127" t="s">
        <v>960</v>
      </c>
      <c r="G28" s="127">
        <v>1</v>
      </c>
      <c r="H28" s="127" t="s">
        <v>3</v>
      </c>
      <c r="I28" s="127">
        <v>52.6098</v>
      </c>
      <c r="J28" s="127">
        <v>-13.898300000000001</v>
      </c>
      <c r="K28" s="129">
        <v>279</v>
      </c>
      <c r="L28" s="130">
        <v>45205</v>
      </c>
      <c r="M28" s="130">
        <v>45342</v>
      </c>
      <c r="N28">
        <v>150</v>
      </c>
      <c r="O28" s="127"/>
      <c r="P28" s="127" t="s">
        <v>962</v>
      </c>
      <c r="Q28" s="127">
        <v>40</v>
      </c>
      <c r="R28" s="127">
        <f t="shared" si="1"/>
        <v>-40</v>
      </c>
      <c r="S28" s="127">
        <f t="shared" si="0"/>
        <v>0</v>
      </c>
      <c r="T28" s="127">
        <v>20</v>
      </c>
    </row>
    <row r="29" spans="1:20">
      <c r="A29" t="s">
        <v>0</v>
      </c>
      <c r="B29" s="1" t="s">
        <v>33</v>
      </c>
      <c r="C29">
        <v>77</v>
      </c>
      <c r="D29">
        <v>5</v>
      </c>
      <c r="E29">
        <v>85</v>
      </c>
      <c r="F29" t="s">
        <v>51</v>
      </c>
      <c r="G29">
        <v>1</v>
      </c>
      <c r="H29" t="s">
        <v>3</v>
      </c>
      <c r="I29">
        <v>52.6098</v>
      </c>
      <c r="J29">
        <v>-13.898300000000001</v>
      </c>
      <c r="K29" s="6">
        <v>279</v>
      </c>
      <c r="L29" s="4">
        <v>45205</v>
      </c>
      <c r="M29" s="4">
        <v>45342</v>
      </c>
      <c r="N29">
        <v>150</v>
      </c>
      <c r="O29">
        <v>44.4</v>
      </c>
      <c r="Q29">
        <v>40</v>
      </c>
      <c r="R29">
        <f t="shared" si="1"/>
        <v>48.8</v>
      </c>
      <c r="S29">
        <f t="shared" si="0"/>
        <v>88.8</v>
      </c>
      <c r="T29">
        <v>20</v>
      </c>
    </row>
    <row r="30" spans="1:20">
      <c r="A30" t="s">
        <v>0</v>
      </c>
      <c r="B30" s="1" t="s">
        <v>34</v>
      </c>
      <c r="C30">
        <v>77</v>
      </c>
      <c r="D30">
        <v>5</v>
      </c>
      <c r="E30">
        <v>85</v>
      </c>
      <c r="F30" t="s">
        <v>51</v>
      </c>
      <c r="G30">
        <v>1</v>
      </c>
      <c r="H30" t="s">
        <v>3</v>
      </c>
      <c r="I30">
        <v>52.6098</v>
      </c>
      <c r="J30">
        <v>-13.898300000000001</v>
      </c>
      <c r="K30" s="6">
        <v>279</v>
      </c>
      <c r="L30" s="4">
        <v>45205</v>
      </c>
      <c r="M30" s="4">
        <v>45342</v>
      </c>
      <c r="N30">
        <v>150</v>
      </c>
      <c r="O30">
        <v>52</v>
      </c>
      <c r="Q30">
        <v>40</v>
      </c>
      <c r="R30">
        <f t="shared" si="1"/>
        <v>64</v>
      </c>
      <c r="S30">
        <f t="shared" si="0"/>
        <v>104</v>
      </c>
      <c r="T30">
        <v>20</v>
      </c>
    </row>
    <row r="31" spans="1:20">
      <c r="A31" t="s">
        <v>0</v>
      </c>
      <c r="B31" s="1" t="s">
        <v>35</v>
      </c>
      <c r="C31">
        <v>84</v>
      </c>
      <c r="D31">
        <v>5</v>
      </c>
      <c r="E31">
        <v>256</v>
      </c>
      <c r="F31" s="3" t="s">
        <v>10</v>
      </c>
      <c r="G31">
        <v>1</v>
      </c>
      <c r="H31" t="s">
        <v>3</v>
      </c>
      <c r="I31">
        <v>51.901200000000003</v>
      </c>
      <c r="J31">
        <v>-13.5274</v>
      </c>
      <c r="K31" s="6">
        <v>564</v>
      </c>
      <c r="L31" s="4">
        <v>45206</v>
      </c>
      <c r="M31" s="4">
        <v>45342</v>
      </c>
      <c r="N31">
        <v>150</v>
      </c>
      <c r="O31">
        <v>48.5</v>
      </c>
      <c r="Q31">
        <v>40</v>
      </c>
      <c r="R31">
        <f t="shared" si="1"/>
        <v>57</v>
      </c>
      <c r="S31">
        <f t="shared" si="0"/>
        <v>97</v>
      </c>
      <c r="T31">
        <v>20</v>
      </c>
    </row>
    <row r="32" spans="1:20">
      <c r="A32" t="s">
        <v>0</v>
      </c>
      <c r="B32" s="1" t="s">
        <v>36</v>
      </c>
      <c r="C32">
        <v>87</v>
      </c>
      <c r="D32">
        <v>5</v>
      </c>
      <c r="E32">
        <v>256</v>
      </c>
      <c r="F32" s="3" t="s">
        <v>10</v>
      </c>
      <c r="G32">
        <v>1</v>
      </c>
      <c r="H32" t="s">
        <v>3</v>
      </c>
      <c r="I32">
        <v>51.646799999999999</v>
      </c>
      <c r="J32">
        <v>-13.65</v>
      </c>
      <c r="K32" s="6">
        <v>631</v>
      </c>
      <c r="L32" s="4">
        <v>45207</v>
      </c>
      <c r="M32" s="4">
        <v>45342</v>
      </c>
      <c r="N32">
        <v>150</v>
      </c>
      <c r="O32">
        <v>48</v>
      </c>
      <c r="Q32">
        <v>40</v>
      </c>
      <c r="R32">
        <f t="shared" si="1"/>
        <v>56</v>
      </c>
      <c r="S32">
        <f t="shared" si="0"/>
        <v>96</v>
      </c>
      <c r="T32">
        <v>20</v>
      </c>
    </row>
    <row r="33" spans="1:20">
      <c r="A33" t="s">
        <v>0</v>
      </c>
      <c r="B33" s="1" t="s">
        <v>37</v>
      </c>
      <c r="C33">
        <v>89</v>
      </c>
      <c r="D33">
        <v>5</v>
      </c>
      <c r="E33">
        <v>256</v>
      </c>
      <c r="F33" s="3" t="s">
        <v>10</v>
      </c>
      <c r="G33">
        <v>1</v>
      </c>
      <c r="H33" t="s">
        <v>3</v>
      </c>
      <c r="I33">
        <v>51.475200000000001</v>
      </c>
      <c r="J33">
        <v>-13.660600000000001</v>
      </c>
      <c r="K33" s="6">
        <v>675</v>
      </c>
      <c r="L33" s="4">
        <v>45207</v>
      </c>
      <c r="M33" s="4">
        <v>45342</v>
      </c>
      <c r="N33">
        <v>150</v>
      </c>
      <c r="O33">
        <v>30.8</v>
      </c>
      <c r="Q33">
        <v>40</v>
      </c>
      <c r="R33">
        <f t="shared" si="1"/>
        <v>21.6</v>
      </c>
      <c r="S33">
        <f t="shared" si="0"/>
        <v>61.6</v>
      </c>
      <c r="T33">
        <v>20</v>
      </c>
    </row>
    <row r="34" spans="1:20">
      <c r="A34" t="s">
        <v>0</v>
      </c>
      <c r="B34" s="1" t="s">
        <v>38</v>
      </c>
      <c r="C34">
        <v>90</v>
      </c>
      <c r="D34">
        <v>5</v>
      </c>
      <c r="E34">
        <v>256</v>
      </c>
      <c r="F34" s="3" t="s">
        <v>10</v>
      </c>
      <c r="G34">
        <v>1</v>
      </c>
      <c r="H34" t="s">
        <v>3</v>
      </c>
      <c r="I34">
        <v>50.7836</v>
      </c>
      <c r="J34">
        <v>-14.1432</v>
      </c>
      <c r="K34" s="6">
        <v>919</v>
      </c>
      <c r="L34" s="4">
        <v>45208</v>
      </c>
      <c r="M34" s="4">
        <v>45342</v>
      </c>
      <c r="N34">
        <v>150</v>
      </c>
      <c r="O34">
        <v>49.3</v>
      </c>
      <c r="Q34">
        <v>40</v>
      </c>
      <c r="R34">
        <f t="shared" si="1"/>
        <v>58.599999999999994</v>
      </c>
      <c r="S34">
        <f t="shared" si="0"/>
        <v>98.6</v>
      </c>
      <c r="T34">
        <v>20</v>
      </c>
    </row>
    <row r="35" spans="1:20">
      <c r="A35" t="s">
        <v>0</v>
      </c>
      <c r="B35" s="1" t="s">
        <v>39</v>
      </c>
      <c r="C35">
        <v>91</v>
      </c>
      <c r="D35">
        <v>5</v>
      </c>
      <c r="E35">
        <v>211</v>
      </c>
      <c r="F35" s="3" t="s">
        <v>40</v>
      </c>
      <c r="G35">
        <v>1</v>
      </c>
      <c r="H35" t="s">
        <v>3</v>
      </c>
      <c r="I35">
        <v>50.761299999999999</v>
      </c>
      <c r="J35">
        <v>-13.88</v>
      </c>
      <c r="K35" s="6">
        <v>1168</v>
      </c>
      <c r="L35" s="4">
        <v>45208</v>
      </c>
      <c r="M35" s="4">
        <v>45342</v>
      </c>
      <c r="N35">
        <v>150</v>
      </c>
      <c r="O35">
        <v>1.77</v>
      </c>
      <c r="Q35">
        <v>40</v>
      </c>
      <c r="R35">
        <f t="shared" si="1"/>
        <v>-36.46</v>
      </c>
      <c r="S35">
        <f t="shared" si="0"/>
        <v>3.5399999999999991</v>
      </c>
      <c r="T35">
        <v>20</v>
      </c>
    </row>
    <row r="36" spans="1:20">
      <c r="A36" t="s">
        <v>0</v>
      </c>
      <c r="B36" s="1" t="s">
        <v>41</v>
      </c>
      <c r="C36">
        <v>94</v>
      </c>
      <c r="D36">
        <v>5</v>
      </c>
      <c r="E36">
        <v>211</v>
      </c>
      <c r="F36" s="3" t="s">
        <v>40</v>
      </c>
      <c r="G36">
        <v>1</v>
      </c>
      <c r="H36" t="s">
        <v>3</v>
      </c>
      <c r="I36">
        <v>51.790999999999997</v>
      </c>
      <c r="J36">
        <v>-12.4658</v>
      </c>
      <c r="K36" s="6">
        <v>1149</v>
      </c>
      <c r="L36" s="4">
        <v>45209</v>
      </c>
      <c r="M36" s="4">
        <v>45342</v>
      </c>
      <c r="N36">
        <v>150</v>
      </c>
      <c r="O36">
        <v>7.75</v>
      </c>
      <c r="Q36">
        <v>40</v>
      </c>
      <c r="R36">
        <f t="shared" ref="R36:R90" si="2">(Q36*O36/T36)-Q36</f>
        <v>-24.5</v>
      </c>
      <c r="S36">
        <f t="shared" ref="S36:S90" si="3">Q36+R36</f>
        <v>15.5</v>
      </c>
      <c r="T36">
        <v>20</v>
      </c>
    </row>
    <row r="37" spans="1:20">
      <c r="A37" t="s">
        <v>1098</v>
      </c>
      <c r="B37" s="1" t="s">
        <v>1081</v>
      </c>
      <c r="C37" s="234" t="s">
        <v>1144</v>
      </c>
      <c r="F37" s="3"/>
      <c r="G37">
        <v>1</v>
      </c>
      <c r="H37" t="s">
        <v>120</v>
      </c>
      <c r="I37" s="240">
        <v>43.733319999999999</v>
      </c>
      <c r="J37" s="240">
        <v>-6.8310016666666664</v>
      </c>
      <c r="K37" s="234">
        <v>97.09</v>
      </c>
      <c r="L37" s="237">
        <v>44323</v>
      </c>
      <c r="M37" s="4" t="s">
        <v>1173</v>
      </c>
      <c r="O37">
        <v>5.44</v>
      </c>
      <c r="Q37">
        <v>20</v>
      </c>
      <c r="R37">
        <f t="shared" si="2"/>
        <v>-14.559999999999999</v>
      </c>
      <c r="S37">
        <f t="shared" si="3"/>
        <v>5.4400000000000013</v>
      </c>
      <c r="T37">
        <v>20</v>
      </c>
    </row>
    <row r="38" spans="1:20">
      <c r="A38" t="s">
        <v>1098</v>
      </c>
      <c r="B38" s="1" t="s">
        <v>1082</v>
      </c>
      <c r="C38" s="234" t="s">
        <v>1145</v>
      </c>
      <c r="F38" s="3"/>
      <c r="G38">
        <v>1</v>
      </c>
      <c r="H38" t="s">
        <v>120</v>
      </c>
      <c r="I38" s="240">
        <v>43.602035000000001</v>
      </c>
      <c r="J38" s="240">
        <v>-7.139523333333333</v>
      </c>
      <c r="K38" s="234">
        <v>53.47</v>
      </c>
      <c r="L38" s="237">
        <v>44326</v>
      </c>
      <c r="M38" s="4" t="s">
        <v>1173</v>
      </c>
      <c r="O38">
        <v>6.48</v>
      </c>
      <c r="Q38">
        <v>20</v>
      </c>
      <c r="R38">
        <f t="shared" si="2"/>
        <v>-13.52</v>
      </c>
      <c r="S38">
        <f t="shared" si="3"/>
        <v>6.48</v>
      </c>
      <c r="T38">
        <v>20</v>
      </c>
    </row>
    <row r="39" spans="1:20">
      <c r="A39" t="s">
        <v>1098</v>
      </c>
      <c r="B39" s="1" t="s">
        <v>1083</v>
      </c>
      <c r="C39" s="234" t="s">
        <v>1146</v>
      </c>
      <c r="F39" s="3"/>
      <c r="G39">
        <v>1</v>
      </c>
      <c r="H39" t="s">
        <v>120</v>
      </c>
      <c r="I39" s="240">
        <v>43.713468333333331</v>
      </c>
      <c r="J39" s="240">
        <v>-7.3155766666666668</v>
      </c>
      <c r="K39" s="234">
        <v>49.5</v>
      </c>
      <c r="L39" s="237">
        <v>44329</v>
      </c>
      <c r="M39" s="4" t="s">
        <v>1173</v>
      </c>
      <c r="O39">
        <v>3.98</v>
      </c>
      <c r="Q39">
        <v>20</v>
      </c>
      <c r="R39">
        <f t="shared" si="2"/>
        <v>-16.02</v>
      </c>
      <c r="S39">
        <f t="shared" si="3"/>
        <v>3.9800000000000004</v>
      </c>
      <c r="T39">
        <v>20</v>
      </c>
    </row>
    <row r="40" spans="1:20">
      <c r="A40" t="s">
        <v>1098</v>
      </c>
      <c r="B40" s="1" t="s">
        <v>1084</v>
      </c>
      <c r="C40" s="234" t="s">
        <v>1146</v>
      </c>
      <c r="F40" s="3"/>
      <c r="G40">
        <v>1</v>
      </c>
      <c r="H40" t="s">
        <v>120</v>
      </c>
      <c r="I40" s="240">
        <v>43.713468333333331</v>
      </c>
      <c r="J40" s="240">
        <v>-7.3155766666666668</v>
      </c>
      <c r="K40" s="234">
        <v>49.5</v>
      </c>
      <c r="L40" s="237">
        <v>44329</v>
      </c>
      <c r="M40" s="4" t="s">
        <v>1173</v>
      </c>
      <c r="O40">
        <v>1.62</v>
      </c>
      <c r="Q40">
        <v>20</v>
      </c>
      <c r="R40">
        <f t="shared" si="2"/>
        <v>-18.38</v>
      </c>
      <c r="S40">
        <f t="shared" si="3"/>
        <v>1.620000000000001</v>
      </c>
      <c r="T40">
        <v>20</v>
      </c>
    </row>
    <row r="41" spans="1:20">
      <c r="A41" t="s">
        <v>1098</v>
      </c>
      <c r="B41" s="1" t="s">
        <v>1085</v>
      </c>
      <c r="C41" s="234" t="s">
        <v>1147</v>
      </c>
      <c r="F41" s="3"/>
      <c r="G41">
        <v>1</v>
      </c>
      <c r="H41" t="s">
        <v>120</v>
      </c>
      <c r="I41" s="240">
        <v>42.774326666666667</v>
      </c>
      <c r="J41" s="240">
        <v>-9.2835883333333342</v>
      </c>
      <c r="K41" s="234">
        <v>96.27</v>
      </c>
      <c r="L41" s="237">
        <v>44333</v>
      </c>
      <c r="M41" s="4" t="s">
        <v>1173</v>
      </c>
      <c r="O41">
        <v>2.82</v>
      </c>
      <c r="Q41">
        <v>20</v>
      </c>
      <c r="R41">
        <f t="shared" si="2"/>
        <v>-17.18</v>
      </c>
      <c r="S41">
        <f t="shared" si="3"/>
        <v>2.8200000000000003</v>
      </c>
      <c r="T41">
        <v>20</v>
      </c>
    </row>
    <row r="42" spans="1:20">
      <c r="A42" t="s">
        <v>1098</v>
      </c>
      <c r="B42" s="1" t="s">
        <v>1086</v>
      </c>
      <c r="C42" s="234" t="s">
        <v>1148</v>
      </c>
      <c r="F42" s="3"/>
      <c r="G42">
        <v>1</v>
      </c>
      <c r="H42" t="s">
        <v>120</v>
      </c>
      <c r="I42" s="240">
        <v>43.684633333333331</v>
      </c>
      <c r="J42" s="240">
        <v>-5.7911166666666665</v>
      </c>
      <c r="K42" s="234" t="s">
        <v>1170</v>
      </c>
      <c r="L42" s="237">
        <v>44694</v>
      </c>
      <c r="M42" s="4" t="s">
        <v>1173</v>
      </c>
      <c r="O42">
        <v>5.08</v>
      </c>
      <c r="Q42">
        <v>20</v>
      </c>
      <c r="R42">
        <f t="shared" si="2"/>
        <v>-14.92</v>
      </c>
      <c r="S42">
        <f t="shared" si="3"/>
        <v>5.08</v>
      </c>
      <c r="T42">
        <v>20</v>
      </c>
    </row>
    <row r="43" spans="1:20">
      <c r="A43" t="s">
        <v>1089</v>
      </c>
      <c r="B43" s="231" t="s">
        <v>1090</v>
      </c>
      <c r="C43" s="234" t="s">
        <v>1149</v>
      </c>
      <c r="F43" s="3"/>
      <c r="G43">
        <v>1</v>
      </c>
      <c r="H43" t="s">
        <v>120</v>
      </c>
      <c r="I43" s="241">
        <v>43.6845</v>
      </c>
      <c r="J43" s="241">
        <v>-5.7895000000000003</v>
      </c>
      <c r="K43" s="234" t="s">
        <v>1171</v>
      </c>
      <c r="L43" s="237">
        <v>44694</v>
      </c>
      <c r="M43" s="4" t="s">
        <v>1173</v>
      </c>
      <c r="O43">
        <v>57.6</v>
      </c>
      <c r="Q43">
        <v>20</v>
      </c>
      <c r="R43">
        <f t="shared" si="2"/>
        <v>37.6</v>
      </c>
      <c r="S43">
        <f t="shared" si="3"/>
        <v>57.6</v>
      </c>
      <c r="T43">
        <v>20</v>
      </c>
    </row>
    <row r="44" spans="1:20">
      <c r="A44" t="s">
        <v>1089</v>
      </c>
      <c r="B44" s="231" t="s">
        <v>1091</v>
      </c>
      <c r="C44" s="234" t="s">
        <v>1150</v>
      </c>
      <c r="F44" s="3"/>
      <c r="G44">
        <v>1</v>
      </c>
      <c r="H44" t="s">
        <v>120</v>
      </c>
      <c r="I44" s="241">
        <v>43.685296666666666</v>
      </c>
      <c r="J44" s="241">
        <v>-5.7877233333333331</v>
      </c>
      <c r="K44" s="234">
        <v>74.75</v>
      </c>
      <c r="L44" s="237">
        <v>44700</v>
      </c>
      <c r="M44" s="4" t="s">
        <v>1173</v>
      </c>
      <c r="O44">
        <v>61</v>
      </c>
      <c r="Q44">
        <v>20</v>
      </c>
      <c r="R44">
        <f t="shared" si="2"/>
        <v>41</v>
      </c>
      <c r="S44">
        <f t="shared" si="3"/>
        <v>61</v>
      </c>
      <c r="T44">
        <v>20</v>
      </c>
    </row>
    <row r="45" spans="1:20">
      <c r="A45" t="s">
        <v>1089</v>
      </c>
      <c r="B45" s="231" t="s">
        <v>1092</v>
      </c>
      <c r="C45" s="237" t="s">
        <v>1151</v>
      </c>
      <c r="F45" s="3"/>
      <c r="G45">
        <v>1</v>
      </c>
      <c r="H45" t="s">
        <v>120</v>
      </c>
      <c r="I45" s="241">
        <v>43.678693333333335</v>
      </c>
      <c r="J45" s="241">
        <v>-5.7974033333333335</v>
      </c>
      <c r="K45" s="234">
        <v>51.92</v>
      </c>
      <c r="L45" s="237">
        <v>44701</v>
      </c>
      <c r="M45" s="4" t="s">
        <v>1173</v>
      </c>
      <c r="O45">
        <v>84.2</v>
      </c>
      <c r="Q45">
        <v>20</v>
      </c>
      <c r="R45">
        <f t="shared" si="2"/>
        <v>64.2</v>
      </c>
      <c r="S45">
        <f t="shared" si="3"/>
        <v>84.2</v>
      </c>
      <c r="T45">
        <v>20</v>
      </c>
    </row>
    <row r="46" spans="1:20">
      <c r="A46" t="s">
        <v>1089</v>
      </c>
      <c r="B46" s="231" t="s">
        <v>1093</v>
      </c>
      <c r="C46" s="234" t="s">
        <v>1152</v>
      </c>
      <c r="F46" s="3"/>
      <c r="G46">
        <v>1</v>
      </c>
      <c r="H46" t="s">
        <v>120</v>
      </c>
      <c r="I46" s="241">
        <v>43.723491666666668</v>
      </c>
      <c r="J46" s="241">
        <v>-6.1109833333333334</v>
      </c>
      <c r="K46" s="234">
        <v>528.55999999999995</v>
      </c>
      <c r="L46" s="237">
        <v>44702</v>
      </c>
      <c r="M46" s="4" t="s">
        <v>1173</v>
      </c>
      <c r="O46">
        <v>19.600000000000001</v>
      </c>
      <c r="Q46">
        <v>20</v>
      </c>
      <c r="R46">
        <f t="shared" si="2"/>
        <v>-0.39999999999999858</v>
      </c>
      <c r="S46">
        <f t="shared" si="3"/>
        <v>19.600000000000001</v>
      </c>
      <c r="T46">
        <v>20</v>
      </c>
    </row>
    <row r="47" spans="1:20">
      <c r="A47" t="s">
        <v>1089</v>
      </c>
      <c r="B47" s="231" t="s">
        <v>1094</v>
      </c>
      <c r="C47" s="234" t="s">
        <v>1153</v>
      </c>
      <c r="F47" s="3"/>
      <c r="G47">
        <v>1</v>
      </c>
      <c r="H47" t="s">
        <v>120</v>
      </c>
      <c r="I47" s="240">
        <v>43.574204999999999</v>
      </c>
      <c r="J47" s="240">
        <v>-3.7946200000000001</v>
      </c>
      <c r="K47" s="234">
        <v>96.45</v>
      </c>
      <c r="L47" s="237">
        <v>44703</v>
      </c>
      <c r="M47" s="4" t="s">
        <v>1173</v>
      </c>
      <c r="O47">
        <v>17</v>
      </c>
      <c r="Q47">
        <v>20</v>
      </c>
      <c r="R47">
        <f t="shared" si="2"/>
        <v>-3</v>
      </c>
      <c r="S47">
        <f t="shared" si="3"/>
        <v>17</v>
      </c>
      <c r="T47">
        <v>20</v>
      </c>
    </row>
    <row r="48" spans="1:20">
      <c r="A48" t="s">
        <v>1089</v>
      </c>
      <c r="B48" s="231" t="s">
        <v>1095</v>
      </c>
      <c r="C48" s="234" t="s">
        <v>1153</v>
      </c>
      <c r="F48" s="3"/>
      <c r="G48">
        <v>1</v>
      </c>
      <c r="H48" t="s">
        <v>120</v>
      </c>
      <c r="I48" s="240">
        <v>43.574204999999999</v>
      </c>
      <c r="J48" s="240">
        <v>-3.7946200000000001</v>
      </c>
      <c r="K48" s="234">
        <v>96.45</v>
      </c>
      <c r="L48" s="237">
        <v>44703</v>
      </c>
      <c r="M48" s="4" t="s">
        <v>1173</v>
      </c>
      <c r="O48">
        <v>32.799999999999997</v>
      </c>
      <c r="Q48">
        <v>20</v>
      </c>
      <c r="R48">
        <f t="shared" si="2"/>
        <v>12.799999999999997</v>
      </c>
      <c r="S48">
        <f t="shared" si="3"/>
        <v>32.799999999999997</v>
      </c>
      <c r="T48">
        <v>20</v>
      </c>
    </row>
    <row r="49" spans="1:20">
      <c r="A49" t="s">
        <v>1089</v>
      </c>
      <c r="B49" s="231" t="s">
        <v>1096</v>
      </c>
      <c r="C49" s="234" t="s">
        <v>1154</v>
      </c>
      <c r="F49" s="3"/>
      <c r="G49">
        <v>1</v>
      </c>
      <c r="H49" t="s">
        <v>120</v>
      </c>
      <c r="I49" s="240">
        <v>43.569568333333336</v>
      </c>
      <c r="J49" s="240">
        <v>-3.8144166666666668</v>
      </c>
      <c r="K49" s="234">
        <v>83.91</v>
      </c>
      <c r="L49" s="237">
        <v>44703</v>
      </c>
      <c r="M49" s="4" t="s">
        <v>1173</v>
      </c>
      <c r="O49">
        <v>80.599999999999994</v>
      </c>
      <c r="Q49">
        <v>20</v>
      </c>
      <c r="R49">
        <f t="shared" si="2"/>
        <v>60.599999999999994</v>
      </c>
      <c r="S49">
        <f t="shared" si="3"/>
        <v>80.599999999999994</v>
      </c>
      <c r="T49">
        <v>20</v>
      </c>
    </row>
    <row r="50" spans="1:20">
      <c r="A50" t="s">
        <v>1089</v>
      </c>
      <c r="B50" s="231" t="s">
        <v>1097</v>
      </c>
      <c r="C50" s="234" t="s">
        <v>1155</v>
      </c>
      <c r="F50" s="3"/>
      <c r="G50">
        <v>1</v>
      </c>
      <c r="H50" t="s">
        <v>120</v>
      </c>
      <c r="I50" s="241">
        <v>43.647350000000003</v>
      </c>
      <c r="J50" s="241">
        <v>-3.6637983333333333</v>
      </c>
      <c r="K50" s="234">
        <v>80.5</v>
      </c>
      <c r="L50" s="237">
        <v>44706</v>
      </c>
      <c r="M50" s="4" t="s">
        <v>1173</v>
      </c>
      <c r="O50">
        <v>26.4</v>
      </c>
      <c r="Q50">
        <v>20</v>
      </c>
      <c r="R50">
        <f t="shared" si="2"/>
        <v>6.3999999999999986</v>
      </c>
      <c r="S50">
        <f t="shared" si="3"/>
        <v>26.4</v>
      </c>
      <c r="T50">
        <v>20</v>
      </c>
    </row>
    <row r="51" spans="1:20">
      <c r="A51" t="s">
        <v>1089</v>
      </c>
      <c r="B51" s="231" t="s">
        <v>1099</v>
      </c>
      <c r="C51" s="234" t="s">
        <v>1156</v>
      </c>
      <c r="F51" s="3"/>
      <c r="G51">
        <v>1</v>
      </c>
      <c r="H51" t="s">
        <v>120</v>
      </c>
      <c r="I51" s="241">
        <v>43.466724999999997</v>
      </c>
      <c r="J51" s="241">
        <v>-4.2240866666666665</v>
      </c>
      <c r="K51" s="234">
        <v>75.25</v>
      </c>
      <c r="L51" s="237">
        <v>44707</v>
      </c>
      <c r="M51" s="4" t="s">
        <v>1173</v>
      </c>
      <c r="O51">
        <v>31.2</v>
      </c>
      <c r="Q51">
        <v>20</v>
      </c>
      <c r="R51">
        <f t="shared" si="2"/>
        <v>11.2</v>
      </c>
      <c r="S51">
        <f t="shared" si="3"/>
        <v>31.2</v>
      </c>
      <c r="T51">
        <v>20</v>
      </c>
    </row>
    <row r="52" spans="1:20">
      <c r="A52" t="s">
        <v>1089</v>
      </c>
      <c r="B52" s="231" t="s">
        <v>1100</v>
      </c>
      <c r="C52" s="234" t="s">
        <v>1156</v>
      </c>
      <c r="F52" s="3"/>
      <c r="G52">
        <v>1</v>
      </c>
      <c r="H52" t="s">
        <v>120</v>
      </c>
      <c r="I52" s="241">
        <v>43.466724999999997</v>
      </c>
      <c r="J52" s="241">
        <v>-4.2240866666666665</v>
      </c>
      <c r="K52" s="234">
        <v>75.25</v>
      </c>
      <c r="L52" s="237">
        <v>44707</v>
      </c>
      <c r="M52" s="4" t="s">
        <v>1173</v>
      </c>
      <c r="O52">
        <v>39.6</v>
      </c>
      <c r="Q52">
        <v>20</v>
      </c>
      <c r="R52">
        <f t="shared" si="2"/>
        <v>19.600000000000001</v>
      </c>
      <c r="S52">
        <f t="shared" si="3"/>
        <v>39.6</v>
      </c>
      <c r="T52">
        <v>20</v>
      </c>
    </row>
    <row r="53" spans="1:20">
      <c r="A53" t="s">
        <v>1089</v>
      </c>
      <c r="B53" s="231" t="s">
        <v>1101</v>
      </c>
      <c r="C53" s="234" t="s">
        <v>1157</v>
      </c>
      <c r="F53" s="3"/>
      <c r="G53">
        <v>1</v>
      </c>
      <c r="H53" t="s">
        <v>120</v>
      </c>
      <c r="I53" s="241">
        <v>43.451501666666665</v>
      </c>
      <c r="J53" s="241">
        <v>-4.2410766666666664</v>
      </c>
      <c r="K53" s="234">
        <v>75.08</v>
      </c>
      <c r="L53" s="237">
        <v>44707</v>
      </c>
      <c r="M53" s="4" t="s">
        <v>1173</v>
      </c>
      <c r="O53">
        <v>15.2</v>
      </c>
      <c r="Q53">
        <v>20</v>
      </c>
      <c r="R53">
        <f t="shared" si="2"/>
        <v>-4.8000000000000007</v>
      </c>
      <c r="S53">
        <f t="shared" si="3"/>
        <v>15.2</v>
      </c>
      <c r="T53">
        <v>20</v>
      </c>
    </row>
    <row r="54" spans="1:20">
      <c r="A54" t="s">
        <v>1089</v>
      </c>
      <c r="B54" s="231" t="s">
        <v>1102</v>
      </c>
      <c r="C54" s="234" t="s">
        <v>1157</v>
      </c>
      <c r="F54" s="3"/>
      <c r="G54">
        <v>1</v>
      </c>
      <c r="H54" t="s">
        <v>120</v>
      </c>
      <c r="I54" s="240">
        <v>43.451501666666665</v>
      </c>
      <c r="J54" s="240">
        <v>-4.2410766666666664</v>
      </c>
      <c r="K54" s="234">
        <v>75.08</v>
      </c>
      <c r="L54" s="237">
        <v>44707</v>
      </c>
      <c r="M54" s="4" t="s">
        <v>1173</v>
      </c>
      <c r="O54">
        <v>9.32</v>
      </c>
      <c r="Q54">
        <v>20</v>
      </c>
      <c r="R54">
        <f t="shared" si="2"/>
        <v>-10.68</v>
      </c>
      <c r="S54">
        <f t="shared" si="3"/>
        <v>9.32</v>
      </c>
      <c r="T54">
        <v>20</v>
      </c>
    </row>
    <row r="55" spans="1:20">
      <c r="A55" t="s">
        <v>1089</v>
      </c>
      <c r="B55" s="231" t="s">
        <v>1103</v>
      </c>
      <c r="C55" s="234" t="s">
        <v>1158</v>
      </c>
      <c r="F55" s="3"/>
      <c r="G55">
        <v>1</v>
      </c>
      <c r="H55" t="s">
        <v>120</v>
      </c>
      <c r="I55" s="241">
        <v>43.553109999999997</v>
      </c>
      <c r="J55" s="241">
        <v>-3.4370933333333333</v>
      </c>
      <c r="K55" s="234">
        <v>79.98</v>
      </c>
      <c r="L55" s="237">
        <v>44708</v>
      </c>
      <c r="M55" s="4" t="s">
        <v>1173</v>
      </c>
      <c r="O55">
        <v>1.86</v>
      </c>
      <c r="Q55">
        <v>20</v>
      </c>
      <c r="R55">
        <f t="shared" si="2"/>
        <v>-18.14</v>
      </c>
      <c r="S55">
        <f t="shared" si="3"/>
        <v>1.8599999999999994</v>
      </c>
      <c r="T55">
        <v>20</v>
      </c>
    </row>
    <row r="56" spans="1:20">
      <c r="A56" s="235" t="s">
        <v>1140</v>
      </c>
      <c r="B56" s="231" t="s">
        <v>1105</v>
      </c>
      <c r="C56" s="234" t="s">
        <v>1158</v>
      </c>
      <c r="F56" s="238" t="s">
        <v>22</v>
      </c>
      <c r="G56">
        <v>1</v>
      </c>
      <c r="H56" t="s">
        <v>120</v>
      </c>
      <c r="I56" s="240">
        <v>43.553109999999997</v>
      </c>
      <c r="J56" s="240">
        <v>-3.4370933333333333</v>
      </c>
      <c r="K56" s="234">
        <v>79.98</v>
      </c>
      <c r="L56" s="237">
        <v>44708</v>
      </c>
      <c r="M56" s="4" t="s">
        <v>1173</v>
      </c>
      <c r="O56">
        <v>27.4</v>
      </c>
      <c r="Q56">
        <v>20</v>
      </c>
      <c r="R56">
        <f t="shared" si="2"/>
        <v>7.3999999999999986</v>
      </c>
      <c r="S56">
        <f t="shared" si="3"/>
        <v>27.4</v>
      </c>
      <c r="T56">
        <v>20</v>
      </c>
    </row>
    <row r="57" spans="1:20">
      <c r="A57" s="235" t="s">
        <v>1140</v>
      </c>
      <c r="B57" s="231" t="s">
        <v>1106</v>
      </c>
      <c r="C57" s="234" t="s">
        <v>1159</v>
      </c>
      <c r="F57" s="238" t="s">
        <v>22</v>
      </c>
      <c r="G57">
        <v>1</v>
      </c>
      <c r="H57" t="s">
        <v>120</v>
      </c>
      <c r="I57" s="241">
        <v>43.543033333333334</v>
      </c>
      <c r="J57" s="241">
        <v>-3.4647350000000001</v>
      </c>
      <c r="K57" s="234">
        <v>69.86</v>
      </c>
      <c r="L57" s="237">
        <v>44708</v>
      </c>
      <c r="M57" s="4" t="s">
        <v>1173</v>
      </c>
      <c r="O57">
        <v>6.08</v>
      </c>
      <c r="Q57">
        <v>20</v>
      </c>
      <c r="R57">
        <f t="shared" si="2"/>
        <v>-13.92</v>
      </c>
      <c r="S57">
        <f t="shared" si="3"/>
        <v>6.08</v>
      </c>
      <c r="T57">
        <v>20</v>
      </c>
    </row>
    <row r="58" spans="1:20">
      <c r="A58" s="235" t="s">
        <v>1140</v>
      </c>
      <c r="B58" s="231" t="s">
        <v>1107</v>
      </c>
      <c r="C58" s="234" t="s">
        <v>1159</v>
      </c>
      <c r="F58" s="238" t="s">
        <v>1168</v>
      </c>
      <c r="G58">
        <v>1</v>
      </c>
      <c r="H58" t="s">
        <v>120</v>
      </c>
      <c r="I58" s="241">
        <v>43.543033333333334</v>
      </c>
      <c r="J58" s="241">
        <v>-3.4647350000000001</v>
      </c>
      <c r="K58" s="234">
        <v>69.86</v>
      </c>
      <c r="L58" s="237">
        <v>44708</v>
      </c>
      <c r="M58" s="4" t="s">
        <v>1173</v>
      </c>
      <c r="O58">
        <v>62.4</v>
      </c>
      <c r="Q58">
        <v>20</v>
      </c>
      <c r="R58">
        <f t="shared" si="2"/>
        <v>42.4</v>
      </c>
      <c r="S58">
        <f t="shared" si="3"/>
        <v>62.4</v>
      </c>
      <c r="T58">
        <v>20</v>
      </c>
    </row>
    <row r="59" spans="1:20">
      <c r="A59" s="235" t="s">
        <v>1140</v>
      </c>
      <c r="B59" s="231" t="s">
        <v>1108</v>
      </c>
      <c r="C59" s="234" t="s">
        <v>1159</v>
      </c>
      <c r="F59" s="238" t="s">
        <v>22</v>
      </c>
      <c r="G59">
        <v>1</v>
      </c>
      <c r="H59" t="s">
        <v>120</v>
      </c>
      <c r="I59" s="240">
        <v>43.543033333333334</v>
      </c>
      <c r="J59" s="240">
        <v>-3.4647350000000001</v>
      </c>
      <c r="K59" s="234">
        <v>69.86</v>
      </c>
      <c r="L59" s="237">
        <v>44708</v>
      </c>
      <c r="M59" s="4" t="s">
        <v>1173</v>
      </c>
      <c r="O59">
        <v>154</v>
      </c>
      <c r="Q59">
        <v>20</v>
      </c>
      <c r="R59">
        <f t="shared" si="2"/>
        <v>134</v>
      </c>
      <c r="S59">
        <f t="shared" si="3"/>
        <v>154</v>
      </c>
      <c r="T59">
        <v>20</v>
      </c>
    </row>
    <row r="60" spans="1:20">
      <c r="A60" s="235" t="s">
        <v>1140</v>
      </c>
      <c r="B60" s="231" t="s">
        <v>1109</v>
      </c>
      <c r="C60" s="234" t="s">
        <v>1160</v>
      </c>
      <c r="F60" s="238" t="s">
        <v>1168</v>
      </c>
      <c r="G60">
        <v>1</v>
      </c>
      <c r="H60" t="s">
        <v>120</v>
      </c>
      <c r="I60" s="240">
        <v>43.566980000000001</v>
      </c>
      <c r="J60" s="240">
        <v>-3.4646816666666664</v>
      </c>
      <c r="K60" s="234">
        <v>135.15</v>
      </c>
      <c r="L60" s="237">
        <v>44709</v>
      </c>
      <c r="M60" s="4" t="s">
        <v>1173</v>
      </c>
      <c r="O60">
        <v>27.6</v>
      </c>
      <c r="Q60">
        <v>20</v>
      </c>
      <c r="R60">
        <f t="shared" si="2"/>
        <v>7.6000000000000014</v>
      </c>
      <c r="S60">
        <f t="shared" si="3"/>
        <v>27.6</v>
      </c>
      <c r="T60">
        <v>20</v>
      </c>
    </row>
    <row r="61" spans="1:20">
      <c r="A61" s="236" t="s">
        <v>1141</v>
      </c>
      <c r="B61" s="231" t="s">
        <v>1110</v>
      </c>
      <c r="C61" s="234" t="s">
        <v>1161</v>
      </c>
      <c r="F61" s="238" t="s">
        <v>22</v>
      </c>
      <c r="G61">
        <v>1</v>
      </c>
      <c r="H61" t="s">
        <v>120</v>
      </c>
      <c r="I61" s="241">
        <v>43.544110000000003</v>
      </c>
      <c r="J61" s="241">
        <v>-3.2269899999999998</v>
      </c>
      <c r="K61" s="234">
        <v>116.77</v>
      </c>
      <c r="L61" s="237">
        <v>44711</v>
      </c>
      <c r="M61" s="4" t="s">
        <v>1173</v>
      </c>
      <c r="O61">
        <v>52.8</v>
      </c>
      <c r="Q61">
        <v>20</v>
      </c>
      <c r="R61">
        <f t="shared" si="2"/>
        <v>32.799999999999997</v>
      </c>
      <c r="S61">
        <f t="shared" si="3"/>
        <v>52.8</v>
      </c>
      <c r="T61">
        <v>20</v>
      </c>
    </row>
    <row r="62" spans="1:20">
      <c r="A62" s="236" t="s">
        <v>1141</v>
      </c>
      <c r="B62" s="231" t="s">
        <v>1111</v>
      </c>
      <c r="C62" s="235" t="s">
        <v>1162</v>
      </c>
      <c r="F62" s="239" t="s">
        <v>22</v>
      </c>
      <c r="G62">
        <v>1</v>
      </c>
      <c r="H62" t="s">
        <v>120</v>
      </c>
      <c r="I62" s="240">
        <v>43.760899999999999</v>
      </c>
      <c r="J62" s="240">
        <v>-6.3101000000000003</v>
      </c>
      <c r="K62" s="234">
        <v>209.5</v>
      </c>
      <c r="L62" s="234"/>
      <c r="M62" s="4" t="s">
        <v>1173</v>
      </c>
      <c r="O62">
        <v>93</v>
      </c>
      <c r="Q62">
        <v>20</v>
      </c>
      <c r="R62">
        <f t="shared" si="2"/>
        <v>73</v>
      </c>
      <c r="S62">
        <f t="shared" si="3"/>
        <v>93</v>
      </c>
      <c r="T62">
        <v>20</v>
      </c>
    </row>
    <row r="63" spans="1:20">
      <c r="A63" s="236" t="s">
        <v>1141</v>
      </c>
      <c r="B63" s="231" t="s">
        <v>1112</v>
      </c>
      <c r="C63" s="235" t="s">
        <v>1163</v>
      </c>
      <c r="F63" s="238" t="s">
        <v>22</v>
      </c>
      <c r="G63">
        <v>1</v>
      </c>
      <c r="H63" t="s">
        <v>120</v>
      </c>
      <c r="I63" s="240">
        <v>43.686900000000001</v>
      </c>
      <c r="J63" s="240">
        <v>-6.0838999999999999</v>
      </c>
      <c r="K63" s="234">
        <v>108</v>
      </c>
      <c r="L63" s="234"/>
      <c r="M63" s="4" t="s">
        <v>1173</v>
      </c>
      <c r="O63">
        <v>66.8</v>
      </c>
      <c r="Q63">
        <v>20</v>
      </c>
      <c r="R63">
        <f t="shared" si="2"/>
        <v>46.8</v>
      </c>
      <c r="S63">
        <f t="shared" si="3"/>
        <v>66.8</v>
      </c>
      <c r="T63">
        <v>20</v>
      </c>
    </row>
    <row r="64" spans="1:20">
      <c r="A64" s="236" t="s">
        <v>1141</v>
      </c>
      <c r="B64" s="231" t="s">
        <v>1113</v>
      </c>
      <c r="C64" s="235" t="s">
        <v>1163</v>
      </c>
      <c r="F64" s="238" t="s">
        <v>22</v>
      </c>
      <c r="G64">
        <v>1</v>
      </c>
      <c r="H64" t="s">
        <v>120</v>
      </c>
      <c r="I64" s="240">
        <v>43.686900000000001</v>
      </c>
      <c r="J64" s="240">
        <v>-6.0838999999999999</v>
      </c>
      <c r="K64" s="234">
        <v>108</v>
      </c>
      <c r="L64" s="234"/>
      <c r="M64" s="4" t="s">
        <v>1173</v>
      </c>
      <c r="O64">
        <v>144</v>
      </c>
      <c r="Q64">
        <v>20</v>
      </c>
      <c r="R64">
        <f t="shared" si="2"/>
        <v>124</v>
      </c>
      <c r="S64">
        <f t="shared" si="3"/>
        <v>144</v>
      </c>
      <c r="T64">
        <v>20</v>
      </c>
    </row>
    <row r="65" spans="1:20">
      <c r="A65" s="236" t="s">
        <v>1141</v>
      </c>
      <c r="B65" s="231" t="s">
        <v>1114</v>
      </c>
      <c r="C65" s="235" t="s">
        <v>1163</v>
      </c>
      <c r="F65" s="238" t="s">
        <v>1168</v>
      </c>
      <c r="G65">
        <v>1</v>
      </c>
      <c r="H65" t="s">
        <v>120</v>
      </c>
      <c r="I65" s="240">
        <v>43.686900000000001</v>
      </c>
      <c r="J65" s="240">
        <v>-6.0838999999999999</v>
      </c>
      <c r="K65" s="234">
        <v>108</v>
      </c>
      <c r="L65" s="234"/>
      <c r="M65" s="4" t="s">
        <v>1173</v>
      </c>
      <c r="O65">
        <v>7.86</v>
      </c>
      <c r="Q65">
        <v>20</v>
      </c>
      <c r="R65">
        <f t="shared" si="2"/>
        <v>-12.139999999999999</v>
      </c>
      <c r="S65">
        <f t="shared" si="3"/>
        <v>7.8600000000000012</v>
      </c>
      <c r="T65">
        <v>20</v>
      </c>
    </row>
    <row r="66" spans="1:20">
      <c r="A66" s="236" t="s">
        <v>1141</v>
      </c>
      <c r="B66" s="231" t="s">
        <v>1115</v>
      </c>
      <c r="C66" s="235" t="s">
        <v>1164</v>
      </c>
      <c r="F66" s="238" t="s">
        <v>1168</v>
      </c>
      <c r="G66">
        <v>1</v>
      </c>
      <c r="H66" t="s">
        <v>120</v>
      </c>
      <c r="I66" s="240">
        <v>43.637300000000003</v>
      </c>
      <c r="J66" s="240">
        <v>-4.9885999999999999</v>
      </c>
      <c r="K66" s="234">
        <v>380</v>
      </c>
      <c r="L66" s="234"/>
      <c r="M66" s="4" t="s">
        <v>1173</v>
      </c>
      <c r="O66">
        <v>2.52</v>
      </c>
      <c r="Q66">
        <v>20</v>
      </c>
      <c r="R66">
        <f t="shared" si="2"/>
        <v>-17.48</v>
      </c>
      <c r="S66">
        <f t="shared" si="3"/>
        <v>2.5199999999999996</v>
      </c>
      <c r="T66">
        <v>20</v>
      </c>
    </row>
    <row r="67" spans="1:20">
      <c r="A67" s="236" t="s">
        <v>1141</v>
      </c>
      <c r="B67" s="231" t="s">
        <v>1116</v>
      </c>
      <c r="C67" s="235" t="s">
        <v>1164</v>
      </c>
      <c r="F67" s="238" t="s">
        <v>22</v>
      </c>
      <c r="G67">
        <v>1</v>
      </c>
      <c r="H67" t="s">
        <v>120</v>
      </c>
      <c r="I67" s="240">
        <v>43.637300000000003</v>
      </c>
      <c r="J67" s="240">
        <v>-4.9885999999999999</v>
      </c>
      <c r="K67" s="234">
        <v>380</v>
      </c>
      <c r="L67" s="234"/>
      <c r="M67" s="4" t="s">
        <v>1173</v>
      </c>
      <c r="O67">
        <v>98.4</v>
      </c>
      <c r="Q67">
        <v>20</v>
      </c>
      <c r="R67">
        <f t="shared" si="2"/>
        <v>78.400000000000006</v>
      </c>
      <c r="S67">
        <f t="shared" si="3"/>
        <v>98.4</v>
      </c>
      <c r="T67">
        <v>20</v>
      </c>
    </row>
    <row r="68" spans="1:20">
      <c r="A68" s="236" t="s">
        <v>1141</v>
      </c>
      <c r="B68" s="231" t="s">
        <v>1117</v>
      </c>
      <c r="C68" s="235" t="s">
        <v>1165</v>
      </c>
      <c r="F68" s="238" t="s">
        <v>22</v>
      </c>
      <c r="G68">
        <v>1</v>
      </c>
      <c r="H68" t="s">
        <v>120</v>
      </c>
      <c r="I68" s="240">
        <v>43.506999999999998</v>
      </c>
      <c r="J68" s="240">
        <v>-4.5625999999999998</v>
      </c>
      <c r="K68" s="234">
        <v>256</v>
      </c>
      <c r="L68" s="234"/>
      <c r="M68" s="4" t="s">
        <v>1173</v>
      </c>
      <c r="O68">
        <v>91</v>
      </c>
      <c r="Q68">
        <v>20</v>
      </c>
      <c r="R68">
        <f t="shared" si="2"/>
        <v>71</v>
      </c>
      <c r="S68">
        <f t="shared" si="3"/>
        <v>91</v>
      </c>
      <c r="T68">
        <v>20</v>
      </c>
    </row>
    <row r="69" spans="1:20">
      <c r="A69" s="236" t="s">
        <v>1141</v>
      </c>
      <c r="B69" s="231" t="s">
        <v>1118</v>
      </c>
      <c r="C69" s="235" t="s">
        <v>1165</v>
      </c>
      <c r="F69" s="238" t="s">
        <v>22</v>
      </c>
      <c r="G69">
        <v>1</v>
      </c>
      <c r="H69" t="s">
        <v>120</v>
      </c>
      <c r="I69" s="240">
        <v>43.506999999999998</v>
      </c>
      <c r="J69" s="240">
        <v>-4.5625999999999998</v>
      </c>
      <c r="K69" s="234">
        <v>256</v>
      </c>
      <c r="L69" s="234"/>
      <c r="M69" s="4" t="s">
        <v>1173</v>
      </c>
      <c r="O69">
        <v>98.6</v>
      </c>
      <c r="Q69">
        <v>20</v>
      </c>
      <c r="R69">
        <f t="shared" si="2"/>
        <v>78.599999999999994</v>
      </c>
      <c r="S69">
        <f t="shared" si="3"/>
        <v>98.6</v>
      </c>
      <c r="T69">
        <v>20</v>
      </c>
    </row>
    <row r="70" spans="1:20">
      <c r="A70" s="236" t="s">
        <v>1141</v>
      </c>
      <c r="B70" s="231" t="s">
        <v>1119</v>
      </c>
      <c r="C70" s="235" t="s">
        <v>1166</v>
      </c>
      <c r="F70" s="238" t="s">
        <v>1169</v>
      </c>
      <c r="G70">
        <v>1</v>
      </c>
      <c r="H70" t="s">
        <v>120</v>
      </c>
      <c r="I70" s="240">
        <v>43.6492</v>
      </c>
      <c r="J70" s="240">
        <v>-4.8071999999999999</v>
      </c>
      <c r="K70" s="234">
        <v>170.5</v>
      </c>
      <c r="L70" s="234"/>
      <c r="M70" s="4" t="s">
        <v>1173</v>
      </c>
      <c r="O70">
        <v>42.6</v>
      </c>
      <c r="Q70">
        <v>20</v>
      </c>
      <c r="R70">
        <f t="shared" si="2"/>
        <v>22.6</v>
      </c>
      <c r="S70">
        <f t="shared" si="3"/>
        <v>42.6</v>
      </c>
      <c r="T70">
        <v>20</v>
      </c>
    </row>
    <row r="71" spans="1:20">
      <c r="A71" s="236" t="s">
        <v>1141</v>
      </c>
      <c r="B71" s="231" t="s">
        <v>1120</v>
      </c>
      <c r="C71" s="235" t="s">
        <v>1167</v>
      </c>
      <c r="F71" s="238" t="s">
        <v>22</v>
      </c>
      <c r="G71">
        <v>1</v>
      </c>
      <c r="H71" t="s">
        <v>120</v>
      </c>
      <c r="I71" s="240">
        <v>43.522666666666701</v>
      </c>
      <c r="J71" s="240">
        <v>-2.72</v>
      </c>
      <c r="K71" s="234" t="s">
        <v>1172</v>
      </c>
      <c r="L71" s="234"/>
      <c r="M71" s="4" t="s">
        <v>1173</v>
      </c>
      <c r="O71">
        <v>49.4</v>
      </c>
      <c r="Q71">
        <v>20</v>
      </c>
      <c r="R71">
        <f t="shared" si="2"/>
        <v>29.4</v>
      </c>
      <c r="S71">
        <f t="shared" si="3"/>
        <v>49.4</v>
      </c>
      <c r="T71">
        <v>20</v>
      </c>
    </row>
    <row r="72" spans="1:20">
      <c r="A72" s="236" t="s">
        <v>1141</v>
      </c>
      <c r="B72" s="231" t="s">
        <v>1121</v>
      </c>
      <c r="F72" s="238" t="s">
        <v>1169</v>
      </c>
      <c r="G72">
        <v>1</v>
      </c>
      <c r="H72" t="s">
        <v>120</v>
      </c>
      <c r="M72" s="4" t="s">
        <v>1173</v>
      </c>
      <c r="O72">
        <v>82.6</v>
      </c>
      <c r="Q72">
        <v>20</v>
      </c>
      <c r="R72">
        <f t="shared" si="2"/>
        <v>62.599999999999994</v>
      </c>
      <c r="S72">
        <f t="shared" si="3"/>
        <v>82.6</v>
      </c>
      <c r="T72">
        <v>20</v>
      </c>
    </row>
    <row r="73" spans="1:20">
      <c r="A73" s="236" t="s">
        <v>1141</v>
      </c>
      <c r="B73" s="231" t="s">
        <v>1122</v>
      </c>
      <c r="F73" s="238" t="s">
        <v>1168</v>
      </c>
      <c r="G73">
        <v>1</v>
      </c>
      <c r="H73" t="s">
        <v>120</v>
      </c>
      <c r="M73" s="4" t="s">
        <v>1173</v>
      </c>
      <c r="O73">
        <v>85.2</v>
      </c>
      <c r="Q73">
        <v>20</v>
      </c>
      <c r="R73">
        <f t="shared" si="2"/>
        <v>65.2</v>
      </c>
      <c r="S73">
        <f t="shared" si="3"/>
        <v>85.2</v>
      </c>
      <c r="T73">
        <v>20</v>
      </c>
    </row>
    <row r="74" spans="1:20">
      <c r="A74" s="236" t="s">
        <v>1141</v>
      </c>
      <c r="B74" s="231" t="s">
        <v>1123</v>
      </c>
      <c r="F74" s="238" t="s">
        <v>22</v>
      </c>
      <c r="G74">
        <v>1</v>
      </c>
      <c r="H74" t="s">
        <v>120</v>
      </c>
      <c r="M74" s="4" t="s">
        <v>1173</v>
      </c>
      <c r="O74">
        <v>100</v>
      </c>
      <c r="Q74">
        <v>20</v>
      </c>
      <c r="R74">
        <f t="shared" si="2"/>
        <v>80</v>
      </c>
      <c r="S74">
        <f t="shared" si="3"/>
        <v>100</v>
      </c>
      <c r="T74">
        <v>20</v>
      </c>
    </row>
    <row r="75" spans="1:20">
      <c r="A75" s="236" t="s">
        <v>1141</v>
      </c>
      <c r="B75" s="231" t="s">
        <v>1124</v>
      </c>
      <c r="F75" s="238" t="s">
        <v>22</v>
      </c>
      <c r="G75">
        <v>1</v>
      </c>
      <c r="H75" t="s">
        <v>120</v>
      </c>
      <c r="M75" s="4" t="s">
        <v>1173</v>
      </c>
      <c r="O75">
        <v>200</v>
      </c>
      <c r="Q75">
        <v>20</v>
      </c>
      <c r="R75">
        <f t="shared" si="2"/>
        <v>180</v>
      </c>
      <c r="S75">
        <f t="shared" si="3"/>
        <v>200</v>
      </c>
      <c r="T75">
        <v>20</v>
      </c>
    </row>
    <row r="76" spans="1:20">
      <c r="A76" s="236" t="s">
        <v>1141</v>
      </c>
      <c r="B76" s="231" t="s">
        <v>1125</v>
      </c>
      <c r="F76" s="238" t="s">
        <v>22</v>
      </c>
      <c r="G76">
        <v>1</v>
      </c>
      <c r="H76" t="s">
        <v>120</v>
      </c>
      <c r="M76" s="4" t="s">
        <v>1173</v>
      </c>
      <c r="O76">
        <v>75.8</v>
      </c>
      <c r="Q76">
        <v>20</v>
      </c>
      <c r="R76">
        <f t="shared" si="2"/>
        <v>55.8</v>
      </c>
      <c r="S76">
        <f t="shared" si="3"/>
        <v>75.8</v>
      </c>
      <c r="T76">
        <v>20</v>
      </c>
    </row>
    <row r="77" spans="1:20">
      <c r="A77" s="236" t="s">
        <v>1141</v>
      </c>
      <c r="B77" s="231" t="s">
        <v>1126</v>
      </c>
      <c r="F77" s="238" t="s">
        <v>22</v>
      </c>
      <c r="G77">
        <v>1</v>
      </c>
      <c r="H77" t="s">
        <v>120</v>
      </c>
      <c r="M77" s="4" t="s">
        <v>1173</v>
      </c>
      <c r="O77">
        <v>84.6</v>
      </c>
      <c r="Q77">
        <v>20</v>
      </c>
      <c r="R77">
        <f t="shared" si="2"/>
        <v>64.599999999999994</v>
      </c>
      <c r="S77">
        <f t="shared" si="3"/>
        <v>84.6</v>
      </c>
      <c r="T77">
        <v>20</v>
      </c>
    </row>
    <row r="78" spans="1:20">
      <c r="A78" s="236" t="s">
        <v>1141</v>
      </c>
      <c r="B78" s="231" t="s">
        <v>1127</v>
      </c>
      <c r="F78" s="238" t="s">
        <v>22</v>
      </c>
      <c r="G78">
        <v>1</v>
      </c>
      <c r="H78" t="s">
        <v>120</v>
      </c>
      <c r="M78" s="4" t="s">
        <v>1173</v>
      </c>
      <c r="O78">
        <v>120</v>
      </c>
      <c r="Q78">
        <v>20</v>
      </c>
      <c r="R78">
        <f t="shared" si="2"/>
        <v>100</v>
      </c>
      <c r="S78">
        <f t="shared" si="3"/>
        <v>120</v>
      </c>
      <c r="T78">
        <v>20</v>
      </c>
    </row>
    <row r="79" spans="1:20">
      <c r="A79" s="236" t="s">
        <v>1141</v>
      </c>
      <c r="B79" s="231" t="s">
        <v>1128</v>
      </c>
      <c r="F79" s="238" t="s">
        <v>1168</v>
      </c>
      <c r="G79">
        <v>1</v>
      </c>
      <c r="H79" t="s">
        <v>120</v>
      </c>
      <c r="M79" s="4" t="s">
        <v>1173</v>
      </c>
      <c r="O79">
        <v>1.51</v>
      </c>
      <c r="Q79">
        <v>20</v>
      </c>
      <c r="R79">
        <f t="shared" si="2"/>
        <v>-18.489999999999998</v>
      </c>
      <c r="S79">
        <f t="shared" si="3"/>
        <v>1.5100000000000016</v>
      </c>
      <c r="T79">
        <v>20</v>
      </c>
    </row>
    <row r="80" spans="1:20">
      <c r="A80" s="236" t="s">
        <v>1141</v>
      </c>
      <c r="B80" s="231" t="s">
        <v>1129</v>
      </c>
      <c r="F80" s="238" t="s">
        <v>22</v>
      </c>
      <c r="G80">
        <v>1</v>
      </c>
      <c r="H80" t="s">
        <v>120</v>
      </c>
      <c r="M80" s="4" t="s">
        <v>1173</v>
      </c>
      <c r="O80">
        <v>53</v>
      </c>
      <c r="Q80">
        <v>20</v>
      </c>
      <c r="R80">
        <f t="shared" si="2"/>
        <v>33</v>
      </c>
      <c r="S80">
        <f t="shared" si="3"/>
        <v>53</v>
      </c>
      <c r="T80">
        <v>20</v>
      </c>
    </row>
    <row r="81" spans="1:20">
      <c r="A81" s="235" t="s">
        <v>1142</v>
      </c>
      <c r="B81" s="231" t="s">
        <v>1130</v>
      </c>
      <c r="F81" s="239" t="s">
        <v>1168</v>
      </c>
      <c r="G81">
        <v>1</v>
      </c>
      <c r="H81" t="s">
        <v>120</v>
      </c>
      <c r="M81" s="4" t="s">
        <v>1173</v>
      </c>
      <c r="O81">
        <v>19.2</v>
      </c>
      <c r="Q81">
        <v>20</v>
      </c>
      <c r="R81">
        <f t="shared" si="2"/>
        <v>-0.80000000000000071</v>
      </c>
      <c r="S81">
        <f t="shared" si="3"/>
        <v>19.2</v>
      </c>
      <c r="T81">
        <v>20</v>
      </c>
    </row>
    <row r="82" spans="1:20">
      <c r="A82" s="235" t="s">
        <v>1142</v>
      </c>
      <c r="B82" s="231" t="s">
        <v>1131</v>
      </c>
      <c r="F82" s="239" t="s">
        <v>22</v>
      </c>
      <c r="G82">
        <v>1</v>
      </c>
      <c r="H82" t="s">
        <v>120</v>
      </c>
      <c r="M82" s="4" t="s">
        <v>1173</v>
      </c>
      <c r="O82">
        <v>5.86</v>
      </c>
      <c r="Q82">
        <v>20</v>
      </c>
      <c r="R82">
        <f t="shared" si="2"/>
        <v>-14.14</v>
      </c>
      <c r="S82">
        <f t="shared" si="3"/>
        <v>5.8599999999999994</v>
      </c>
      <c r="T82">
        <v>20</v>
      </c>
    </row>
    <row r="83" spans="1:20">
      <c r="A83" s="235" t="s">
        <v>1142</v>
      </c>
      <c r="B83" s="231" t="s">
        <v>1132</v>
      </c>
      <c r="F83" s="239" t="s">
        <v>1168</v>
      </c>
      <c r="G83">
        <v>1</v>
      </c>
      <c r="H83" t="s">
        <v>120</v>
      </c>
      <c r="M83" s="4" t="s">
        <v>1173</v>
      </c>
      <c r="O83">
        <v>0.79</v>
      </c>
      <c r="Q83">
        <v>20</v>
      </c>
      <c r="R83">
        <f t="shared" si="2"/>
        <v>-19.21</v>
      </c>
      <c r="S83">
        <f t="shared" si="3"/>
        <v>0.78999999999999915</v>
      </c>
      <c r="T83">
        <v>20</v>
      </c>
    </row>
    <row r="84" spans="1:20">
      <c r="A84" s="235" t="s">
        <v>1142</v>
      </c>
      <c r="B84" s="231" t="s">
        <v>1133</v>
      </c>
      <c r="F84" s="239" t="s">
        <v>1168</v>
      </c>
      <c r="G84">
        <v>1</v>
      </c>
      <c r="H84" t="s">
        <v>120</v>
      </c>
      <c r="M84" s="4" t="s">
        <v>1173</v>
      </c>
      <c r="O84">
        <v>0.4</v>
      </c>
      <c r="Q84">
        <v>20</v>
      </c>
      <c r="R84">
        <f t="shared" si="2"/>
        <v>-19.600000000000001</v>
      </c>
      <c r="S84">
        <f t="shared" si="3"/>
        <v>0.39999999999999858</v>
      </c>
      <c r="T84">
        <v>20</v>
      </c>
    </row>
    <row r="85" spans="1:20">
      <c r="A85" s="235" t="s">
        <v>1142</v>
      </c>
      <c r="B85" s="231" t="s">
        <v>1134</v>
      </c>
      <c r="F85" s="239" t="s">
        <v>22</v>
      </c>
      <c r="G85">
        <v>1</v>
      </c>
      <c r="H85" t="s">
        <v>120</v>
      </c>
      <c r="M85" s="4" t="s">
        <v>1173</v>
      </c>
      <c r="O85">
        <v>14.3</v>
      </c>
      <c r="Q85">
        <v>20</v>
      </c>
      <c r="R85">
        <f t="shared" si="2"/>
        <v>-5.6999999999999993</v>
      </c>
      <c r="S85">
        <f t="shared" si="3"/>
        <v>14.3</v>
      </c>
      <c r="T85">
        <v>20</v>
      </c>
    </row>
    <row r="86" spans="1:20">
      <c r="A86" s="235" t="s">
        <v>1142</v>
      </c>
      <c r="B86" s="231" t="s">
        <v>1135</v>
      </c>
      <c r="F86" s="239" t="s">
        <v>22</v>
      </c>
      <c r="G86">
        <v>1</v>
      </c>
      <c r="H86" t="s">
        <v>120</v>
      </c>
      <c r="M86" s="4" t="s">
        <v>1173</v>
      </c>
      <c r="O86">
        <v>17</v>
      </c>
      <c r="Q86">
        <v>20</v>
      </c>
      <c r="R86">
        <f t="shared" si="2"/>
        <v>-3</v>
      </c>
      <c r="S86">
        <f t="shared" si="3"/>
        <v>17</v>
      </c>
      <c r="T86">
        <v>20</v>
      </c>
    </row>
    <row r="87" spans="1:20">
      <c r="A87" s="235" t="s">
        <v>1142</v>
      </c>
      <c r="B87" s="231" t="s">
        <v>1136</v>
      </c>
      <c r="F87" s="239" t="s">
        <v>22</v>
      </c>
      <c r="G87">
        <v>1</v>
      </c>
      <c r="H87" t="s">
        <v>120</v>
      </c>
      <c r="M87" s="4" t="s">
        <v>1173</v>
      </c>
      <c r="O87">
        <v>8.58</v>
      </c>
      <c r="Q87">
        <v>20</v>
      </c>
      <c r="R87">
        <f t="shared" si="2"/>
        <v>-11.42</v>
      </c>
      <c r="S87">
        <f t="shared" si="3"/>
        <v>8.58</v>
      </c>
      <c r="T87">
        <v>20</v>
      </c>
    </row>
    <row r="88" spans="1:20">
      <c r="A88" s="235" t="s">
        <v>1142</v>
      </c>
      <c r="B88" s="231" t="s">
        <v>1137</v>
      </c>
      <c r="F88" s="239" t="s">
        <v>22</v>
      </c>
      <c r="G88">
        <v>1</v>
      </c>
      <c r="H88" t="s">
        <v>120</v>
      </c>
      <c r="M88" s="4" t="s">
        <v>1173</v>
      </c>
      <c r="O88">
        <v>81</v>
      </c>
      <c r="Q88">
        <v>20</v>
      </c>
      <c r="R88">
        <f t="shared" si="2"/>
        <v>61</v>
      </c>
      <c r="S88">
        <f t="shared" si="3"/>
        <v>81</v>
      </c>
      <c r="T88">
        <v>20</v>
      </c>
    </row>
    <row r="89" spans="1:20">
      <c r="A89" s="235" t="s">
        <v>1142</v>
      </c>
      <c r="B89" s="231" t="s">
        <v>1138</v>
      </c>
      <c r="F89" s="239" t="s">
        <v>22</v>
      </c>
      <c r="G89">
        <v>1</v>
      </c>
      <c r="H89" t="s">
        <v>120</v>
      </c>
      <c r="M89" s="4" t="s">
        <v>1173</v>
      </c>
      <c r="O89">
        <v>22.2</v>
      </c>
      <c r="Q89">
        <v>20</v>
      </c>
      <c r="R89">
        <f t="shared" si="2"/>
        <v>2.1999999999999993</v>
      </c>
      <c r="S89">
        <f t="shared" si="3"/>
        <v>22.2</v>
      </c>
      <c r="T89">
        <v>20</v>
      </c>
    </row>
    <row r="90" spans="1:20">
      <c r="A90" s="235" t="s">
        <v>1143</v>
      </c>
      <c r="B90" s="231" t="s">
        <v>1139</v>
      </c>
      <c r="F90" s="239" t="s">
        <v>1168</v>
      </c>
      <c r="G90">
        <v>1</v>
      </c>
      <c r="H90" t="s">
        <v>120</v>
      </c>
      <c r="M90" s="4" t="s">
        <v>1173</v>
      </c>
      <c r="O90">
        <v>31.2</v>
      </c>
      <c r="Q90">
        <v>20</v>
      </c>
      <c r="R90">
        <f t="shared" si="2"/>
        <v>11.2</v>
      </c>
      <c r="S90">
        <f t="shared" si="3"/>
        <v>31.2</v>
      </c>
      <c r="T90">
        <v>20</v>
      </c>
    </row>
    <row r="91" spans="1:20">
      <c r="A91" s="235" t="s">
        <v>1193</v>
      </c>
      <c r="B91" s="248" t="s">
        <v>1194</v>
      </c>
      <c r="F91" s="239" t="s">
        <v>1270</v>
      </c>
      <c r="G91">
        <v>1</v>
      </c>
      <c r="H91" s="297"/>
      <c r="L91" s="247">
        <v>45108</v>
      </c>
      <c r="M91" s="4">
        <v>45370</v>
      </c>
      <c r="N91">
        <v>100</v>
      </c>
      <c r="O91">
        <v>64.599999999999994</v>
      </c>
      <c r="Q91">
        <v>20</v>
      </c>
      <c r="R91">
        <f t="shared" ref="R91:R94" si="4">(Q91*O91/T91)-Q91</f>
        <v>44.599999999999994</v>
      </c>
      <c r="S91">
        <f t="shared" ref="S91:S94" si="5">Q91+R91</f>
        <v>64.599999999999994</v>
      </c>
      <c r="T91">
        <v>20</v>
      </c>
    </row>
    <row r="92" spans="1:20">
      <c r="A92" s="235" t="s">
        <v>1193</v>
      </c>
      <c r="B92" s="248" t="s">
        <v>1195</v>
      </c>
      <c r="F92" s="239" t="s">
        <v>1270</v>
      </c>
      <c r="G92">
        <v>1</v>
      </c>
      <c r="H92" s="297"/>
      <c r="L92" s="247">
        <v>45108</v>
      </c>
      <c r="M92" s="4">
        <v>45370</v>
      </c>
      <c r="N92">
        <v>100</v>
      </c>
      <c r="O92">
        <v>17.100000000000001</v>
      </c>
      <c r="Q92">
        <v>20</v>
      </c>
      <c r="R92">
        <f t="shared" si="4"/>
        <v>-2.8999999999999986</v>
      </c>
      <c r="S92">
        <f t="shared" si="5"/>
        <v>17.100000000000001</v>
      </c>
      <c r="T92">
        <v>20</v>
      </c>
    </row>
    <row r="93" spans="1:20">
      <c r="A93" s="235" t="s">
        <v>1193</v>
      </c>
      <c r="B93" s="248" t="s">
        <v>1196</v>
      </c>
      <c r="F93" s="239" t="s">
        <v>1270</v>
      </c>
      <c r="G93">
        <v>1</v>
      </c>
      <c r="H93" s="297"/>
      <c r="L93" s="247">
        <v>45108</v>
      </c>
      <c r="M93" s="4">
        <v>45370</v>
      </c>
      <c r="N93">
        <v>100</v>
      </c>
      <c r="O93">
        <v>58.4</v>
      </c>
      <c r="Q93">
        <v>20</v>
      </c>
      <c r="R93">
        <f t="shared" si="4"/>
        <v>38.4</v>
      </c>
      <c r="S93">
        <f t="shared" si="5"/>
        <v>58.4</v>
      </c>
      <c r="T93">
        <v>20</v>
      </c>
    </row>
    <row r="94" spans="1:20">
      <c r="A94" s="235" t="s">
        <v>1193</v>
      </c>
      <c r="B94" s="248" t="s">
        <v>1197</v>
      </c>
      <c r="F94" s="239" t="s">
        <v>1270</v>
      </c>
      <c r="G94">
        <v>1</v>
      </c>
      <c r="H94" s="297"/>
      <c r="L94" s="247">
        <v>45108</v>
      </c>
      <c r="M94" s="4">
        <v>45370</v>
      </c>
      <c r="N94">
        <v>100</v>
      </c>
      <c r="O94">
        <v>98.2</v>
      </c>
      <c r="Q94">
        <v>20</v>
      </c>
      <c r="R94" s="298">
        <f t="shared" si="4"/>
        <v>78.2</v>
      </c>
      <c r="S94" s="298">
        <f t="shared" si="5"/>
        <v>98.2</v>
      </c>
      <c r="T94">
        <v>20</v>
      </c>
    </row>
    <row r="95" spans="1:20">
      <c r="A95" t="s">
        <v>1264</v>
      </c>
      <c r="B95" t="s">
        <v>1238</v>
      </c>
      <c r="F95" t="s">
        <v>1259</v>
      </c>
      <c r="G95">
        <v>1</v>
      </c>
      <c r="H95" s="297"/>
      <c r="I95" s="297"/>
      <c r="J95" s="297"/>
      <c r="L95">
        <v>2024</v>
      </c>
      <c r="M95" s="4">
        <v>45385</v>
      </c>
      <c r="O95">
        <v>63.2</v>
      </c>
      <c r="P95" s="297"/>
      <c r="Q95">
        <v>20</v>
      </c>
      <c r="R95" s="298">
        <f t="shared" ref="R95:R115" si="6">(Q95*O95/T95)-Q95</f>
        <v>40.19047619047619</v>
      </c>
      <c r="S95" s="298">
        <f t="shared" ref="S95:S115" si="7">Q95+R95</f>
        <v>60.19047619047619</v>
      </c>
      <c r="T95">
        <v>21</v>
      </c>
    </row>
    <row r="96" spans="1:20">
      <c r="A96" t="s">
        <v>1264</v>
      </c>
      <c r="B96" t="s">
        <v>1239</v>
      </c>
      <c r="F96" t="s">
        <v>1259</v>
      </c>
      <c r="G96">
        <v>1</v>
      </c>
      <c r="H96" s="297"/>
      <c r="I96" s="297"/>
      <c r="J96" s="297"/>
      <c r="L96">
        <v>2024</v>
      </c>
      <c r="M96" s="4">
        <v>45385</v>
      </c>
      <c r="O96">
        <v>85.8</v>
      </c>
      <c r="P96" s="297"/>
      <c r="Q96">
        <v>20</v>
      </c>
      <c r="R96" s="298">
        <f t="shared" si="6"/>
        <v>58</v>
      </c>
      <c r="S96" s="298">
        <f t="shared" si="7"/>
        <v>78</v>
      </c>
      <c r="T96">
        <v>22</v>
      </c>
    </row>
    <row r="97" spans="1:20">
      <c r="A97" t="s">
        <v>1264</v>
      </c>
      <c r="B97" t="s">
        <v>1240</v>
      </c>
      <c r="F97" t="s">
        <v>1259</v>
      </c>
      <c r="G97">
        <v>1</v>
      </c>
      <c r="H97" s="297"/>
      <c r="I97" s="297"/>
      <c r="J97" s="297"/>
      <c r="L97">
        <v>2024</v>
      </c>
      <c r="M97" s="4">
        <v>45385</v>
      </c>
      <c r="O97">
        <v>49</v>
      </c>
      <c r="P97" t="s">
        <v>1266</v>
      </c>
      <c r="Q97">
        <v>20</v>
      </c>
      <c r="R97" s="298">
        <f t="shared" si="6"/>
        <v>22.608695652173914</v>
      </c>
      <c r="S97" s="298">
        <f t="shared" si="7"/>
        <v>42.608695652173914</v>
      </c>
      <c r="T97">
        <v>23</v>
      </c>
    </row>
    <row r="98" spans="1:20">
      <c r="A98" t="s">
        <v>1264</v>
      </c>
      <c r="B98" t="s">
        <v>1241</v>
      </c>
      <c r="F98" t="s">
        <v>1259</v>
      </c>
      <c r="G98">
        <v>1</v>
      </c>
      <c r="H98" s="297"/>
      <c r="I98" s="297"/>
      <c r="J98" s="297"/>
      <c r="L98" s="4">
        <v>45305</v>
      </c>
      <c r="M98" s="4">
        <v>45385</v>
      </c>
      <c r="O98">
        <v>28</v>
      </c>
      <c r="P98" t="s">
        <v>1266</v>
      </c>
      <c r="Q98">
        <v>20</v>
      </c>
      <c r="R98" s="298">
        <f t="shared" si="6"/>
        <v>3.3333333333333321</v>
      </c>
      <c r="S98" s="298">
        <f t="shared" si="7"/>
        <v>23.333333333333332</v>
      </c>
      <c r="T98">
        <v>24</v>
      </c>
    </row>
    <row r="99" spans="1:20">
      <c r="A99" t="s">
        <v>1264</v>
      </c>
      <c r="B99" t="s">
        <v>1242</v>
      </c>
      <c r="F99" t="s">
        <v>1259</v>
      </c>
      <c r="G99">
        <v>1</v>
      </c>
      <c r="H99" s="297"/>
      <c r="I99" s="297"/>
      <c r="J99" s="297"/>
      <c r="L99" s="4">
        <v>45303</v>
      </c>
      <c r="M99" s="4">
        <v>45385</v>
      </c>
      <c r="O99">
        <v>77.599999999999994</v>
      </c>
      <c r="P99" t="s">
        <v>1267</v>
      </c>
      <c r="Q99">
        <v>20</v>
      </c>
      <c r="R99" s="298">
        <f t="shared" si="6"/>
        <v>42.08</v>
      </c>
      <c r="S99" s="298">
        <f t="shared" si="7"/>
        <v>62.08</v>
      </c>
      <c r="T99">
        <v>25</v>
      </c>
    </row>
    <row r="100" spans="1:20">
      <c r="A100" t="s">
        <v>1264</v>
      </c>
      <c r="B100" t="s">
        <v>1243</v>
      </c>
      <c r="F100" t="s">
        <v>1259</v>
      </c>
      <c r="G100">
        <v>1</v>
      </c>
      <c r="H100" s="297"/>
      <c r="I100" s="297"/>
      <c r="J100" s="297"/>
      <c r="L100" s="4">
        <v>45305</v>
      </c>
      <c r="M100" s="4">
        <v>45385</v>
      </c>
      <c r="O100">
        <v>37.200000000000003</v>
      </c>
      <c r="P100" s="297"/>
      <c r="Q100">
        <v>20</v>
      </c>
      <c r="R100" s="298">
        <f t="shared" si="6"/>
        <v>8.6153846153846168</v>
      </c>
      <c r="S100" s="298">
        <f t="shared" si="7"/>
        <v>28.615384615384617</v>
      </c>
      <c r="T100">
        <v>26</v>
      </c>
    </row>
    <row r="101" spans="1:20">
      <c r="A101" t="s">
        <v>1264</v>
      </c>
      <c r="B101" t="s">
        <v>1244</v>
      </c>
      <c r="F101" t="s">
        <v>1259</v>
      </c>
      <c r="G101">
        <v>1</v>
      </c>
      <c r="H101" s="297"/>
      <c r="I101" s="297"/>
      <c r="J101" s="297"/>
      <c r="L101" s="4">
        <v>45305</v>
      </c>
      <c r="M101" s="4">
        <v>45385</v>
      </c>
      <c r="O101">
        <v>40.4</v>
      </c>
      <c r="P101" s="297"/>
      <c r="Q101">
        <v>20</v>
      </c>
      <c r="R101" s="298">
        <f t="shared" si="6"/>
        <v>9.9259259259259274</v>
      </c>
      <c r="S101" s="298">
        <f t="shared" si="7"/>
        <v>29.925925925925927</v>
      </c>
      <c r="T101">
        <v>27</v>
      </c>
    </row>
    <row r="102" spans="1:20">
      <c r="A102" t="s">
        <v>1264</v>
      </c>
      <c r="B102" t="s">
        <v>1245</v>
      </c>
      <c r="F102" t="s">
        <v>1259</v>
      </c>
      <c r="G102">
        <v>1</v>
      </c>
      <c r="H102" s="297"/>
      <c r="I102" s="297"/>
      <c r="J102" s="297"/>
      <c r="L102" s="4">
        <v>45303</v>
      </c>
      <c r="M102" s="4">
        <v>45385</v>
      </c>
      <c r="O102">
        <v>14.7</v>
      </c>
      <c r="P102" t="s">
        <v>1266</v>
      </c>
      <c r="Q102">
        <v>20</v>
      </c>
      <c r="R102" s="298">
        <f t="shared" si="6"/>
        <v>-9.5</v>
      </c>
      <c r="S102" s="298">
        <f t="shared" si="7"/>
        <v>10.5</v>
      </c>
      <c r="T102">
        <v>28</v>
      </c>
    </row>
    <row r="103" spans="1:20">
      <c r="A103" t="s">
        <v>1264</v>
      </c>
      <c r="B103" t="s">
        <v>1246</v>
      </c>
      <c r="F103" t="s">
        <v>1259</v>
      </c>
      <c r="G103">
        <v>1</v>
      </c>
      <c r="H103" s="297"/>
      <c r="I103" s="297"/>
      <c r="J103" s="297"/>
      <c r="L103" s="4">
        <v>45303</v>
      </c>
      <c r="M103" s="4">
        <v>45385</v>
      </c>
      <c r="O103">
        <v>15.4</v>
      </c>
      <c r="P103" t="s">
        <v>1266</v>
      </c>
      <c r="Q103">
        <v>20</v>
      </c>
      <c r="R103" s="298">
        <f t="shared" si="6"/>
        <v>-9.3793103448275854</v>
      </c>
      <c r="S103" s="298">
        <f t="shared" si="7"/>
        <v>10.620689655172415</v>
      </c>
      <c r="T103">
        <v>29</v>
      </c>
    </row>
    <row r="104" spans="1:20">
      <c r="A104" t="s">
        <v>1264</v>
      </c>
      <c r="B104" t="s">
        <v>1247</v>
      </c>
      <c r="F104" t="s">
        <v>1259</v>
      </c>
      <c r="G104">
        <v>1</v>
      </c>
      <c r="H104" s="297"/>
      <c r="I104" s="297"/>
      <c r="J104" s="297"/>
      <c r="L104" s="297"/>
      <c r="M104" s="4">
        <v>45385</v>
      </c>
      <c r="O104">
        <v>91.8</v>
      </c>
      <c r="P104" t="s">
        <v>1266</v>
      </c>
      <c r="Q104">
        <v>20</v>
      </c>
      <c r="R104" s="298">
        <f t="shared" si="6"/>
        <v>41.2</v>
      </c>
      <c r="S104" s="298">
        <f t="shared" si="7"/>
        <v>61.2</v>
      </c>
      <c r="T104">
        <v>30</v>
      </c>
    </row>
    <row r="105" spans="1:20">
      <c r="A105" t="s">
        <v>1264</v>
      </c>
      <c r="B105" t="s">
        <v>1248</v>
      </c>
      <c r="F105" t="s">
        <v>1259</v>
      </c>
      <c r="G105">
        <v>1</v>
      </c>
      <c r="H105" s="297"/>
      <c r="I105" s="297"/>
      <c r="J105" s="297"/>
      <c r="L105" s="297"/>
      <c r="M105" s="4">
        <v>45385</v>
      </c>
      <c r="O105">
        <v>95</v>
      </c>
      <c r="P105" t="s">
        <v>1266</v>
      </c>
      <c r="Q105">
        <v>20</v>
      </c>
      <c r="R105" s="298">
        <f t="shared" si="6"/>
        <v>41.29032258064516</v>
      </c>
      <c r="S105" s="298">
        <f t="shared" si="7"/>
        <v>61.29032258064516</v>
      </c>
      <c r="T105">
        <v>31</v>
      </c>
    </row>
    <row r="106" spans="1:20">
      <c r="A106" t="s">
        <v>1264</v>
      </c>
      <c r="B106" t="s">
        <v>1249</v>
      </c>
      <c r="F106" t="s">
        <v>1259</v>
      </c>
      <c r="G106">
        <v>1</v>
      </c>
      <c r="H106" s="297"/>
      <c r="I106" s="297"/>
      <c r="J106" s="297"/>
      <c r="L106" s="297"/>
      <c r="M106" s="4">
        <v>45385</v>
      </c>
      <c r="O106">
        <v>65.2</v>
      </c>
      <c r="P106" t="s">
        <v>1266</v>
      </c>
      <c r="Q106">
        <v>20</v>
      </c>
      <c r="R106" s="298">
        <f t="shared" si="6"/>
        <v>20.75</v>
      </c>
      <c r="S106" s="298">
        <f t="shared" si="7"/>
        <v>40.75</v>
      </c>
      <c r="T106">
        <v>32</v>
      </c>
    </row>
    <row r="107" spans="1:20">
      <c r="A107" t="s">
        <v>1264</v>
      </c>
      <c r="B107" t="s">
        <v>1250</v>
      </c>
      <c r="F107" t="s">
        <v>1259</v>
      </c>
      <c r="G107">
        <v>1</v>
      </c>
      <c r="H107" s="297"/>
      <c r="I107" s="297"/>
      <c r="J107" s="297"/>
      <c r="L107" s="297"/>
      <c r="M107" s="4">
        <v>45385</v>
      </c>
      <c r="O107">
        <v>52.2</v>
      </c>
      <c r="P107" t="s">
        <v>1266</v>
      </c>
      <c r="Q107">
        <v>20</v>
      </c>
      <c r="R107" s="298">
        <f t="shared" si="6"/>
        <v>11.636363636363637</v>
      </c>
      <c r="S107" s="298">
        <f t="shared" si="7"/>
        <v>31.636363636363637</v>
      </c>
      <c r="T107">
        <v>33</v>
      </c>
    </row>
    <row r="108" spans="1:20">
      <c r="A108" t="s">
        <v>1264</v>
      </c>
      <c r="B108" t="s">
        <v>1251</v>
      </c>
      <c r="F108" t="s">
        <v>1259</v>
      </c>
      <c r="G108">
        <v>1</v>
      </c>
      <c r="H108" t="s">
        <v>1262</v>
      </c>
      <c r="I108" s="297"/>
      <c r="J108" s="297"/>
      <c r="L108" s="297"/>
      <c r="M108" s="4">
        <v>45385</v>
      </c>
      <c r="O108">
        <v>41.8</v>
      </c>
      <c r="P108" t="s">
        <v>1266</v>
      </c>
      <c r="Q108">
        <v>20</v>
      </c>
      <c r="R108" s="298">
        <f t="shared" si="6"/>
        <v>4.5882352941176485</v>
      </c>
      <c r="S108" s="298">
        <f t="shared" si="7"/>
        <v>24.588235294117649</v>
      </c>
      <c r="T108">
        <v>34</v>
      </c>
    </row>
    <row r="109" spans="1:20">
      <c r="A109" t="s">
        <v>1264</v>
      </c>
      <c r="B109" t="s">
        <v>1252</v>
      </c>
      <c r="F109" t="s">
        <v>1259</v>
      </c>
      <c r="G109">
        <v>1</v>
      </c>
      <c r="H109" t="s">
        <v>1262</v>
      </c>
      <c r="I109" s="297"/>
      <c r="J109" s="297"/>
      <c r="L109" s="297"/>
      <c r="M109" s="4">
        <v>45385</v>
      </c>
      <c r="O109">
        <v>104</v>
      </c>
      <c r="P109" t="s">
        <v>1266</v>
      </c>
      <c r="Q109">
        <v>20</v>
      </c>
      <c r="R109" s="298">
        <f t="shared" si="6"/>
        <v>39.428571428571431</v>
      </c>
      <c r="S109" s="298">
        <f t="shared" si="7"/>
        <v>59.428571428571431</v>
      </c>
      <c r="T109">
        <v>35</v>
      </c>
    </row>
    <row r="110" spans="1:20">
      <c r="A110" t="s">
        <v>1264</v>
      </c>
      <c r="B110" t="s">
        <v>1253</v>
      </c>
      <c r="F110" t="s">
        <v>1259</v>
      </c>
      <c r="G110">
        <v>1</v>
      </c>
      <c r="H110" t="s">
        <v>1263</v>
      </c>
      <c r="I110" s="297"/>
      <c r="J110" s="297"/>
      <c r="L110" s="297"/>
      <c r="M110" s="4">
        <v>45385</v>
      </c>
      <c r="O110">
        <v>61.4</v>
      </c>
      <c r="P110" t="s">
        <v>1266</v>
      </c>
      <c r="Q110">
        <v>20</v>
      </c>
      <c r="R110" s="298">
        <f t="shared" si="6"/>
        <v>14.111111111111114</v>
      </c>
      <c r="S110" s="298">
        <f t="shared" si="7"/>
        <v>34.111111111111114</v>
      </c>
      <c r="T110">
        <v>36</v>
      </c>
    </row>
    <row r="111" spans="1:20">
      <c r="A111" t="s">
        <v>1264</v>
      </c>
      <c r="B111" t="s">
        <v>1254</v>
      </c>
      <c r="F111" t="s">
        <v>1259</v>
      </c>
      <c r="G111">
        <v>1</v>
      </c>
      <c r="H111" s="297"/>
      <c r="I111" s="297"/>
      <c r="J111" s="297"/>
      <c r="L111" s="297"/>
      <c r="M111" s="4">
        <v>45385</v>
      </c>
      <c r="O111">
        <v>78.2</v>
      </c>
      <c r="P111" t="s">
        <v>1266</v>
      </c>
      <c r="Q111">
        <v>20</v>
      </c>
      <c r="R111" s="298">
        <f t="shared" si="6"/>
        <v>22.270270270270274</v>
      </c>
      <c r="S111" s="298">
        <f t="shared" si="7"/>
        <v>42.270270270270274</v>
      </c>
      <c r="T111">
        <v>37</v>
      </c>
    </row>
    <row r="112" spans="1:20">
      <c r="A112" t="s">
        <v>1265</v>
      </c>
      <c r="B112" t="s">
        <v>1255</v>
      </c>
      <c r="F112" t="s">
        <v>1260</v>
      </c>
      <c r="G112">
        <v>1</v>
      </c>
      <c r="I112">
        <v>43.372</v>
      </c>
      <c r="J112">
        <v>-5.3079999999999998</v>
      </c>
      <c r="L112" s="4">
        <v>45376</v>
      </c>
      <c r="M112" s="4">
        <v>45385</v>
      </c>
      <c r="O112">
        <v>48.2</v>
      </c>
      <c r="P112" t="s">
        <v>1268</v>
      </c>
      <c r="Q112">
        <v>20</v>
      </c>
      <c r="R112" s="298">
        <f t="shared" si="6"/>
        <v>5.3684210526315788</v>
      </c>
      <c r="S112" s="298">
        <f t="shared" si="7"/>
        <v>25.368421052631579</v>
      </c>
      <c r="T112">
        <v>38</v>
      </c>
    </row>
    <row r="113" spans="1:20">
      <c r="A113" t="s">
        <v>1265</v>
      </c>
      <c r="B113" t="s">
        <v>1256</v>
      </c>
      <c r="F113" t="s">
        <v>1260</v>
      </c>
      <c r="G113">
        <v>1</v>
      </c>
      <c r="I113">
        <v>43.372</v>
      </c>
      <c r="J113">
        <v>-5.3079999999999998</v>
      </c>
      <c r="L113" s="4">
        <v>45376</v>
      </c>
      <c r="M113" s="4">
        <v>45385</v>
      </c>
      <c r="O113">
        <v>4.26</v>
      </c>
      <c r="P113" t="s">
        <v>1269</v>
      </c>
      <c r="Q113">
        <v>20</v>
      </c>
      <c r="R113" s="298">
        <f t="shared" si="6"/>
        <v>-17.815384615384616</v>
      </c>
      <c r="S113" s="298">
        <f t="shared" si="7"/>
        <v>2.184615384615384</v>
      </c>
      <c r="T113">
        <v>39</v>
      </c>
    </row>
    <row r="114" spans="1:20">
      <c r="A114" t="s">
        <v>1265</v>
      </c>
      <c r="B114" t="s">
        <v>1257</v>
      </c>
      <c r="F114" t="s">
        <v>1260</v>
      </c>
      <c r="G114">
        <v>1</v>
      </c>
      <c r="I114">
        <v>43.372</v>
      </c>
      <c r="J114">
        <v>-5.3079999999999998</v>
      </c>
      <c r="L114" s="4">
        <v>45376</v>
      </c>
      <c r="M114" s="4">
        <v>45385</v>
      </c>
      <c r="O114">
        <v>5.16</v>
      </c>
      <c r="P114" t="s">
        <v>1269</v>
      </c>
      <c r="Q114">
        <v>20</v>
      </c>
      <c r="R114" s="298">
        <f t="shared" si="6"/>
        <v>-17.420000000000002</v>
      </c>
      <c r="S114" s="298">
        <f t="shared" si="7"/>
        <v>2.5799999999999983</v>
      </c>
      <c r="T114">
        <v>40</v>
      </c>
    </row>
    <row r="115" spans="1:20">
      <c r="A115" s="297" t="s">
        <v>1413</v>
      </c>
      <c r="B115" t="s">
        <v>1258</v>
      </c>
      <c r="F115" t="s">
        <v>1261</v>
      </c>
      <c r="G115">
        <v>1</v>
      </c>
      <c r="I115" s="297"/>
      <c r="J115" s="297"/>
      <c r="M115" s="4">
        <v>45385</v>
      </c>
      <c r="O115">
        <v>98.8</v>
      </c>
      <c r="P115" s="297"/>
      <c r="Q115">
        <v>20</v>
      </c>
      <c r="R115" s="298">
        <f t="shared" si="6"/>
        <v>28.195121951219512</v>
      </c>
      <c r="S115" s="298">
        <f t="shared" si="7"/>
        <v>48.195121951219512</v>
      </c>
      <c r="T115">
        <v>41</v>
      </c>
    </row>
  </sheetData>
  <autoFilter ref="A1:T1" xr:uid="{00000000-0001-0000-0300-000000000000}"/>
  <pageMargins left="0.7" right="0.7" top="0.75" bottom="0.75" header="0.3" footer="0.3"/>
  <pageSetup paperSize="9" scale="3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S93"/>
  <sheetViews>
    <sheetView zoomScale="130" zoomScaleNormal="130" workbookViewId="0">
      <pane xSplit="2" ySplit="1" topLeftCell="C59" activePane="bottomRight" state="frozen"/>
      <selection pane="topRight" activeCell="C1" sqref="C1"/>
      <selection pane="bottomLeft" activeCell="A2" sqref="A2"/>
      <selection pane="bottomRight" activeCell="B59" sqref="B59"/>
    </sheetView>
  </sheetViews>
  <sheetFormatPr defaultColWidth="10.81640625" defaultRowHeight="14.5"/>
  <cols>
    <col min="1" max="1" width="19.1796875" bestFit="1" customWidth="1"/>
    <col min="2" max="2" width="6.1796875" style="1" bestFit="1" customWidth="1"/>
    <col min="3" max="3" width="13.36328125" customWidth="1"/>
    <col min="4" max="4" width="12.1796875" bestFit="1" customWidth="1"/>
    <col min="5" max="5" width="12.6328125" bestFit="1" customWidth="1"/>
    <col min="6" max="7" width="7.36328125" customWidth="1"/>
    <col min="8" max="8" width="8.453125" style="4" bestFit="1" customWidth="1"/>
    <col min="9" max="9" width="9.6328125" bestFit="1" customWidth="1"/>
    <col min="10" max="10" width="12.6328125" bestFit="1" customWidth="1"/>
    <col min="11" max="11" width="9.6328125" bestFit="1" customWidth="1"/>
    <col min="12" max="12" width="7.1796875" bestFit="1" customWidth="1"/>
    <col min="14" max="14" width="6.453125" customWidth="1"/>
    <col min="15" max="15" width="7.36328125" customWidth="1"/>
    <col min="16" max="16" width="6.1796875" customWidth="1"/>
  </cols>
  <sheetData>
    <row r="1" spans="1:16">
      <c r="A1" s="1" t="s">
        <v>42</v>
      </c>
      <c r="B1" s="1" t="s">
        <v>44</v>
      </c>
      <c r="C1" s="1" t="s">
        <v>1182</v>
      </c>
      <c r="D1" s="1" t="s">
        <v>53</v>
      </c>
      <c r="E1" s="1" t="s">
        <v>55</v>
      </c>
      <c r="F1" s="1" t="s">
        <v>56</v>
      </c>
      <c r="G1" s="1" t="s">
        <v>57</v>
      </c>
      <c r="H1" s="5" t="s">
        <v>54</v>
      </c>
      <c r="I1" s="1" t="s">
        <v>61</v>
      </c>
      <c r="J1" s="1" t="s">
        <v>58</v>
      </c>
      <c r="K1" s="1" t="s">
        <v>59</v>
      </c>
      <c r="L1" s="1" t="s">
        <v>60</v>
      </c>
      <c r="M1" s="2" t="s">
        <v>62</v>
      </c>
      <c r="N1" s="1" t="s">
        <v>63</v>
      </c>
      <c r="O1" s="1" t="s">
        <v>64</v>
      </c>
      <c r="P1" s="1" t="s">
        <v>1021</v>
      </c>
    </row>
    <row r="2" spans="1:16" hidden="1">
      <c r="A2" t="s">
        <v>0</v>
      </c>
      <c r="B2" s="1">
        <v>2</v>
      </c>
      <c r="C2">
        <v>2</v>
      </c>
      <c r="D2">
        <v>51.216499999999996</v>
      </c>
      <c r="E2">
        <v>-14.446333333333332</v>
      </c>
      <c r="F2">
        <v>592</v>
      </c>
      <c r="G2">
        <v>588</v>
      </c>
      <c r="H2" s="4">
        <v>45180</v>
      </c>
      <c r="I2">
        <v>12.35</v>
      </c>
      <c r="J2">
        <v>10.209</v>
      </c>
      <c r="K2">
        <v>35.441000000000003</v>
      </c>
      <c r="L2">
        <v>27.271999999999998</v>
      </c>
      <c r="M2" s="4">
        <v>45342</v>
      </c>
      <c r="N2">
        <v>150</v>
      </c>
    </row>
    <row r="3" spans="1:16" hidden="1">
      <c r="A3" t="s">
        <v>0</v>
      </c>
      <c r="B3" s="1">
        <v>5</v>
      </c>
      <c r="C3">
        <v>5</v>
      </c>
      <c r="D3">
        <v>51.636833333333335</v>
      </c>
      <c r="E3">
        <v>-14.770666666666667</v>
      </c>
      <c r="F3">
        <v>544</v>
      </c>
      <c r="G3">
        <v>544</v>
      </c>
      <c r="H3" s="4">
        <v>45181</v>
      </c>
      <c r="I3">
        <v>7.34</v>
      </c>
      <c r="J3">
        <v>10.411</v>
      </c>
      <c r="K3">
        <v>35.42</v>
      </c>
      <c r="L3">
        <v>27.22</v>
      </c>
      <c r="M3" s="4">
        <v>45342</v>
      </c>
      <c r="N3">
        <v>150</v>
      </c>
    </row>
    <row r="4" spans="1:16" hidden="1">
      <c r="A4" t="s">
        <v>0</v>
      </c>
      <c r="B4" s="1">
        <v>6</v>
      </c>
      <c r="C4">
        <v>6</v>
      </c>
      <c r="D4">
        <v>51.79933333333333</v>
      </c>
      <c r="E4">
        <v>-14.760333333333335</v>
      </c>
      <c r="F4">
        <v>468</v>
      </c>
      <c r="G4">
        <v>460</v>
      </c>
      <c r="H4" s="4">
        <v>45181</v>
      </c>
      <c r="I4">
        <v>10.27</v>
      </c>
      <c r="J4">
        <v>10.467000000000001</v>
      </c>
      <c r="K4">
        <v>35.42</v>
      </c>
      <c r="L4">
        <v>57.209000000000003</v>
      </c>
      <c r="M4" s="4">
        <v>45342</v>
      </c>
      <c r="N4">
        <v>150</v>
      </c>
    </row>
    <row r="5" spans="1:16" hidden="1">
      <c r="A5" t="s">
        <v>0</v>
      </c>
      <c r="B5" s="1">
        <v>7</v>
      </c>
      <c r="C5" s="133"/>
      <c r="D5" s="133"/>
      <c r="E5" s="133"/>
      <c r="F5" s="133"/>
      <c r="G5" s="133"/>
      <c r="H5" s="134"/>
      <c r="I5" s="133"/>
      <c r="J5" s="133"/>
      <c r="K5" s="133"/>
      <c r="L5" s="133"/>
      <c r="M5" s="134"/>
      <c r="N5" s="133"/>
    </row>
    <row r="6" spans="1:16" hidden="1">
      <c r="A6" t="s">
        <v>0</v>
      </c>
      <c r="B6" s="1">
        <v>9</v>
      </c>
      <c r="C6">
        <v>12</v>
      </c>
      <c r="D6">
        <v>52.4495</v>
      </c>
      <c r="E6">
        <v>-14.550333333333333</v>
      </c>
      <c r="F6">
        <v>388</v>
      </c>
      <c r="G6">
        <v>381</v>
      </c>
      <c r="H6" s="4">
        <v>45182</v>
      </c>
      <c r="I6">
        <v>7.57</v>
      </c>
      <c r="J6">
        <v>10.475</v>
      </c>
      <c r="K6">
        <v>35.415999999999997</v>
      </c>
      <c r="L6">
        <v>27.202000000000002</v>
      </c>
      <c r="M6" s="4">
        <v>45342</v>
      </c>
      <c r="N6">
        <v>150</v>
      </c>
    </row>
    <row r="7" spans="1:16" hidden="1">
      <c r="A7" t="s">
        <v>0</v>
      </c>
      <c r="B7" s="1">
        <v>10</v>
      </c>
      <c r="C7">
        <v>13</v>
      </c>
      <c r="D7">
        <v>52.255833333333335</v>
      </c>
      <c r="E7">
        <v>-14.307</v>
      </c>
      <c r="F7">
        <v>340</v>
      </c>
      <c r="G7">
        <v>332</v>
      </c>
      <c r="H7" s="4">
        <v>45182</v>
      </c>
      <c r="I7">
        <v>11.47</v>
      </c>
      <c r="J7">
        <v>10.477</v>
      </c>
      <c r="K7">
        <v>35.42</v>
      </c>
      <c r="L7">
        <v>27.204000000000001</v>
      </c>
      <c r="M7" s="4">
        <v>45342</v>
      </c>
      <c r="N7">
        <v>150</v>
      </c>
    </row>
    <row r="8" spans="1:16" hidden="1">
      <c r="A8" t="s">
        <v>0</v>
      </c>
      <c r="B8" s="1">
        <v>11</v>
      </c>
      <c r="C8">
        <v>14</v>
      </c>
      <c r="D8">
        <v>52.291666666666664</v>
      </c>
      <c r="E8">
        <v>-14.008666666666667</v>
      </c>
      <c r="F8">
        <v>330</v>
      </c>
      <c r="G8">
        <v>325</v>
      </c>
      <c r="H8" s="4">
        <v>45182</v>
      </c>
      <c r="I8">
        <v>14.58</v>
      </c>
      <c r="J8">
        <v>10.526999999999999</v>
      </c>
      <c r="K8">
        <v>35.418999999999997</v>
      </c>
      <c r="L8">
        <v>27.193999999999999</v>
      </c>
      <c r="M8" s="4">
        <v>45342</v>
      </c>
      <c r="N8">
        <v>150</v>
      </c>
    </row>
    <row r="9" spans="1:16" hidden="1">
      <c r="A9" t="s">
        <v>0</v>
      </c>
      <c r="B9" s="1">
        <v>12</v>
      </c>
      <c r="C9">
        <v>15</v>
      </c>
      <c r="D9">
        <v>52.135000000000005</v>
      </c>
      <c r="E9">
        <v>-14.133166666666668</v>
      </c>
      <c r="F9">
        <v>343</v>
      </c>
      <c r="G9">
        <v>336</v>
      </c>
      <c r="H9" s="4">
        <v>45182</v>
      </c>
      <c r="I9">
        <v>17.32</v>
      </c>
      <c r="J9">
        <v>10.494</v>
      </c>
      <c r="K9">
        <v>35.420999999999999</v>
      </c>
      <c r="L9">
        <v>27.201000000000001</v>
      </c>
      <c r="M9" s="4">
        <v>45342</v>
      </c>
      <c r="N9">
        <v>150</v>
      </c>
    </row>
    <row r="10" spans="1:16" hidden="1">
      <c r="A10" t="s">
        <v>0</v>
      </c>
      <c r="B10" s="1">
        <v>18</v>
      </c>
      <c r="C10">
        <v>21</v>
      </c>
      <c r="D10">
        <v>52.739666666666672</v>
      </c>
      <c r="E10">
        <v>-14.45</v>
      </c>
      <c r="F10">
        <v>375</v>
      </c>
      <c r="G10">
        <v>368</v>
      </c>
      <c r="H10" s="4">
        <v>45184</v>
      </c>
      <c r="I10">
        <v>9.18</v>
      </c>
      <c r="J10">
        <v>10.403</v>
      </c>
      <c r="K10">
        <v>35.414999999999999</v>
      </c>
      <c r="L10">
        <v>27.216999999999999</v>
      </c>
      <c r="M10" s="4">
        <v>45342</v>
      </c>
      <c r="N10">
        <v>150</v>
      </c>
    </row>
    <row r="11" spans="1:16" hidden="1">
      <c r="A11" t="s">
        <v>0</v>
      </c>
      <c r="B11" s="1">
        <v>19</v>
      </c>
      <c r="C11">
        <v>22</v>
      </c>
      <c r="D11">
        <v>52.884333333333331</v>
      </c>
      <c r="E11">
        <v>-14.558999999999999</v>
      </c>
      <c r="F11">
        <v>414</v>
      </c>
      <c r="G11">
        <v>410</v>
      </c>
      <c r="H11" s="4">
        <v>45184</v>
      </c>
      <c r="I11">
        <v>11.53</v>
      </c>
      <c r="J11">
        <v>10.442</v>
      </c>
      <c r="K11">
        <v>35.411000000000001</v>
      </c>
      <c r="L11">
        <v>27.204999999999998</v>
      </c>
      <c r="M11" s="4">
        <v>45342</v>
      </c>
      <c r="N11">
        <v>150</v>
      </c>
    </row>
    <row r="12" spans="1:16" hidden="1">
      <c r="A12" t="s">
        <v>0</v>
      </c>
      <c r="B12" s="1">
        <v>20</v>
      </c>
      <c r="C12">
        <v>23</v>
      </c>
      <c r="D12">
        <v>53.066500000000005</v>
      </c>
      <c r="E12">
        <v>-14.391499999999999</v>
      </c>
      <c r="F12">
        <v>246</v>
      </c>
      <c r="G12">
        <v>239</v>
      </c>
      <c r="H12" s="4">
        <v>45184</v>
      </c>
      <c r="I12">
        <v>14.5</v>
      </c>
      <c r="J12">
        <v>10.539</v>
      </c>
      <c r="K12">
        <v>35.418999999999997</v>
      </c>
      <c r="L12">
        <v>27.19</v>
      </c>
      <c r="M12" s="4">
        <v>45342</v>
      </c>
      <c r="N12">
        <v>150</v>
      </c>
    </row>
    <row r="13" spans="1:16" hidden="1">
      <c r="A13" t="s">
        <v>0</v>
      </c>
      <c r="B13" s="1">
        <v>21</v>
      </c>
      <c r="C13">
        <v>24</v>
      </c>
      <c r="D13">
        <v>53.272333333333336</v>
      </c>
      <c r="E13">
        <v>-14.582333333333333</v>
      </c>
      <c r="F13">
        <v>517</v>
      </c>
      <c r="G13">
        <v>502</v>
      </c>
      <c r="H13" s="4">
        <v>45184</v>
      </c>
      <c r="I13">
        <v>18.03</v>
      </c>
      <c r="J13">
        <v>10.481999999999999</v>
      </c>
      <c r="K13">
        <v>35.412999999999997</v>
      </c>
      <c r="L13">
        <v>27.201000000000001</v>
      </c>
      <c r="M13" s="4">
        <v>45342</v>
      </c>
      <c r="N13">
        <v>150</v>
      </c>
    </row>
    <row r="14" spans="1:16" hidden="1">
      <c r="A14" t="s">
        <v>0</v>
      </c>
      <c r="B14" s="1">
        <v>22</v>
      </c>
      <c r="C14">
        <v>25</v>
      </c>
      <c r="D14">
        <v>53.374166666666667</v>
      </c>
      <c r="E14">
        <v>-14.201333333333332</v>
      </c>
      <c r="F14">
        <v>246</v>
      </c>
      <c r="G14">
        <v>244</v>
      </c>
      <c r="H14" s="4">
        <v>45185</v>
      </c>
      <c r="I14">
        <v>7.23</v>
      </c>
      <c r="J14">
        <v>10.506</v>
      </c>
      <c r="K14">
        <v>35.415999999999997</v>
      </c>
      <c r="L14">
        <v>27.193999999999999</v>
      </c>
      <c r="M14" s="4">
        <v>45342</v>
      </c>
      <c r="N14">
        <v>150</v>
      </c>
    </row>
    <row r="15" spans="1:16" hidden="1">
      <c r="A15" t="s">
        <v>0</v>
      </c>
      <c r="B15" s="1">
        <v>23</v>
      </c>
      <c r="C15">
        <v>26</v>
      </c>
      <c r="D15">
        <v>53.531333333333336</v>
      </c>
      <c r="E15">
        <v>-14.013166666666665</v>
      </c>
      <c r="F15">
        <v>279</v>
      </c>
      <c r="G15">
        <v>274</v>
      </c>
      <c r="H15" s="4">
        <v>45185</v>
      </c>
      <c r="I15">
        <v>10.039999999999999</v>
      </c>
      <c r="J15">
        <v>10.516999999999999</v>
      </c>
      <c r="K15">
        <v>35.415999999999997</v>
      </c>
      <c r="L15">
        <v>27.192</v>
      </c>
      <c r="M15" s="4">
        <v>45342</v>
      </c>
      <c r="N15">
        <v>150</v>
      </c>
    </row>
    <row r="16" spans="1:16" hidden="1">
      <c r="A16" t="s">
        <v>0</v>
      </c>
      <c r="B16" s="1">
        <v>24</v>
      </c>
      <c r="C16">
        <v>27</v>
      </c>
      <c r="D16">
        <v>53.696833333333338</v>
      </c>
      <c r="E16">
        <v>-13.844833333333334</v>
      </c>
      <c r="F16">
        <v>359</v>
      </c>
      <c r="G16">
        <v>353</v>
      </c>
      <c r="H16" s="4">
        <v>45185</v>
      </c>
      <c r="I16">
        <v>12.41</v>
      </c>
      <c r="J16">
        <v>10.497</v>
      </c>
      <c r="K16">
        <v>35.411000000000001</v>
      </c>
      <c r="L16">
        <v>27.193999999999999</v>
      </c>
      <c r="M16" s="4">
        <v>45342</v>
      </c>
      <c r="N16">
        <v>150</v>
      </c>
    </row>
    <row r="17" spans="1:16" hidden="1">
      <c r="A17" t="s">
        <v>0</v>
      </c>
      <c r="B17" s="1">
        <v>25</v>
      </c>
      <c r="C17">
        <v>28</v>
      </c>
      <c r="D17">
        <v>53.794999999999995</v>
      </c>
      <c r="E17">
        <v>-13.472166666666668</v>
      </c>
      <c r="F17">
        <v>339</v>
      </c>
      <c r="G17">
        <v>335</v>
      </c>
      <c r="H17" s="4">
        <v>45185</v>
      </c>
      <c r="I17">
        <v>15.27</v>
      </c>
      <c r="J17">
        <v>10.484</v>
      </c>
      <c r="K17">
        <v>35.404000000000003</v>
      </c>
      <c r="L17">
        <v>27.19</v>
      </c>
      <c r="M17" s="4">
        <v>45342</v>
      </c>
      <c r="N17">
        <v>150</v>
      </c>
    </row>
    <row r="18" spans="1:16" hidden="1">
      <c r="A18" t="s">
        <v>0</v>
      </c>
      <c r="B18" s="1">
        <v>26</v>
      </c>
      <c r="C18">
        <v>29</v>
      </c>
      <c r="D18">
        <v>53.856499999999997</v>
      </c>
      <c r="E18">
        <v>-13.0825</v>
      </c>
      <c r="F18">
        <v>357</v>
      </c>
      <c r="G18">
        <v>352</v>
      </c>
      <c r="H18" s="4">
        <v>45185</v>
      </c>
      <c r="I18">
        <v>18.100000000000001</v>
      </c>
      <c r="J18">
        <v>10.515000000000001</v>
      </c>
      <c r="K18">
        <v>35.406999999999996</v>
      </c>
      <c r="L18">
        <v>27.187000000000001</v>
      </c>
      <c r="M18" s="4">
        <v>45342</v>
      </c>
      <c r="N18">
        <v>150</v>
      </c>
    </row>
    <row r="19" spans="1:16" hidden="1">
      <c r="A19" t="s">
        <v>0</v>
      </c>
      <c r="B19" s="1">
        <v>28</v>
      </c>
      <c r="C19">
        <v>32</v>
      </c>
      <c r="D19">
        <v>53.832333333333338</v>
      </c>
      <c r="E19">
        <v>-12.852</v>
      </c>
      <c r="F19">
        <v>350</v>
      </c>
      <c r="G19">
        <v>346</v>
      </c>
      <c r="H19" s="4">
        <v>45186</v>
      </c>
      <c r="I19">
        <v>9.23</v>
      </c>
      <c r="J19">
        <v>10.42</v>
      </c>
      <c r="K19">
        <v>35.393000000000001</v>
      </c>
      <c r="L19">
        <v>27.193000000000001</v>
      </c>
      <c r="M19" s="4">
        <v>45342</v>
      </c>
      <c r="N19">
        <v>150</v>
      </c>
    </row>
    <row r="20" spans="1:16" hidden="1">
      <c r="A20" t="s">
        <v>0</v>
      </c>
      <c r="B20" s="1">
        <v>29</v>
      </c>
      <c r="C20">
        <v>33</v>
      </c>
      <c r="D20">
        <v>53.839999999999996</v>
      </c>
      <c r="E20">
        <v>-12.55</v>
      </c>
      <c r="F20">
        <v>370</v>
      </c>
      <c r="G20">
        <v>366</v>
      </c>
      <c r="H20" s="4">
        <v>45186</v>
      </c>
      <c r="I20">
        <v>11.49</v>
      </c>
      <c r="J20">
        <v>10.537000000000001</v>
      </c>
      <c r="K20">
        <v>35.406999999999996</v>
      </c>
      <c r="L20">
        <v>27.184000000000001</v>
      </c>
      <c r="M20" s="4">
        <v>45342</v>
      </c>
      <c r="N20">
        <v>150</v>
      </c>
    </row>
    <row r="21" spans="1:16" hidden="1">
      <c r="A21" t="s">
        <v>0</v>
      </c>
      <c r="B21" s="1">
        <v>30</v>
      </c>
      <c r="C21">
        <v>34</v>
      </c>
      <c r="D21">
        <v>53.891333333333328</v>
      </c>
      <c r="E21">
        <v>-12.170666666666666</v>
      </c>
      <c r="F21">
        <v>371</v>
      </c>
      <c r="G21">
        <v>366</v>
      </c>
      <c r="H21" s="4">
        <v>45186</v>
      </c>
      <c r="I21">
        <v>14.33</v>
      </c>
      <c r="J21">
        <v>10.468999999999999</v>
      </c>
      <c r="K21">
        <v>35.396999999999998</v>
      </c>
      <c r="L21">
        <v>27.187999999999999</v>
      </c>
      <c r="M21" s="4">
        <v>45342</v>
      </c>
      <c r="N21">
        <v>150</v>
      </c>
    </row>
    <row r="22" spans="1:16" hidden="1">
      <c r="A22" t="s">
        <v>0</v>
      </c>
      <c r="B22" s="1">
        <v>31</v>
      </c>
      <c r="C22">
        <v>35</v>
      </c>
      <c r="D22">
        <v>53.703499999999998</v>
      </c>
      <c r="E22">
        <v>-12.159666666666668</v>
      </c>
      <c r="F22">
        <v>318</v>
      </c>
      <c r="G22">
        <v>312</v>
      </c>
      <c r="H22" s="4">
        <v>45186</v>
      </c>
      <c r="I22">
        <v>17.02</v>
      </c>
      <c r="J22">
        <v>10.541</v>
      </c>
      <c r="K22">
        <v>35.411999999999999</v>
      </c>
      <c r="L22">
        <v>27.186</v>
      </c>
      <c r="M22" s="4">
        <v>45342</v>
      </c>
      <c r="N22">
        <v>150</v>
      </c>
    </row>
    <row r="23" spans="1:16" hidden="1">
      <c r="A23" t="s">
        <v>0</v>
      </c>
      <c r="B23" s="1">
        <v>32</v>
      </c>
      <c r="C23">
        <v>36</v>
      </c>
      <c r="D23">
        <v>53.506833333333333</v>
      </c>
      <c r="E23">
        <v>-12.302666666666665</v>
      </c>
      <c r="F23">
        <v>334</v>
      </c>
      <c r="G23">
        <v>330</v>
      </c>
      <c r="H23" s="4">
        <v>45186</v>
      </c>
      <c r="I23">
        <v>19.440000000000001</v>
      </c>
      <c r="J23">
        <v>10.53</v>
      </c>
      <c r="K23">
        <v>35.409999999999997</v>
      </c>
      <c r="L23">
        <v>27.186</v>
      </c>
      <c r="M23" s="4">
        <v>45342</v>
      </c>
      <c r="N23">
        <v>150</v>
      </c>
      <c r="P23" t="s">
        <v>1022</v>
      </c>
    </row>
    <row r="24" spans="1:16" hidden="1">
      <c r="A24" t="s">
        <v>0</v>
      </c>
      <c r="B24" s="1" t="s">
        <v>963</v>
      </c>
      <c r="C24">
        <v>37</v>
      </c>
      <c r="D24">
        <v>53.701000000000001</v>
      </c>
      <c r="E24">
        <v>-12.694833333333333</v>
      </c>
      <c r="F24">
        <v>273</v>
      </c>
      <c r="G24">
        <v>268</v>
      </c>
      <c r="H24" s="4">
        <v>45186</v>
      </c>
      <c r="I24">
        <v>22.27</v>
      </c>
      <c r="J24">
        <v>10.476000000000001</v>
      </c>
      <c r="K24">
        <v>35.401000000000003</v>
      </c>
      <c r="L24">
        <v>27.187999999999999</v>
      </c>
      <c r="M24" s="4">
        <v>45342</v>
      </c>
      <c r="N24">
        <v>150</v>
      </c>
    </row>
    <row r="25" spans="1:16" hidden="1">
      <c r="A25" t="s">
        <v>0</v>
      </c>
      <c r="B25" s="1">
        <v>33</v>
      </c>
      <c r="C25">
        <v>38</v>
      </c>
      <c r="D25">
        <v>53.965833333333336</v>
      </c>
      <c r="E25">
        <v>-11.1995</v>
      </c>
      <c r="F25">
        <v>226</v>
      </c>
      <c r="G25">
        <v>225</v>
      </c>
      <c r="H25" s="4">
        <v>45187</v>
      </c>
      <c r="I25">
        <v>7.17</v>
      </c>
      <c r="J25">
        <v>10.955</v>
      </c>
      <c r="K25">
        <v>35.457999999999998</v>
      </c>
      <c r="L25">
        <v>27.146000000000001</v>
      </c>
      <c r="M25" s="4">
        <v>45342</v>
      </c>
      <c r="N25">
        <v>150</v>
      </c>
    </row>
    <row r="26" spans="1:16" hidden="1">
      <c r="A26" t="s">
        <v>0</v>
      </c>
      <c r="B26" s="1">
        <v>34</v>
      </c>
      <c r="C26" s="133"/>
      <c r="D26" s="133"/>
      <c r="E26" s="133"/>
      <c r="F26" s="133"/>
      <c r="G26" s="133"/>
      <c r="H26" s="134"/>
      <c r="I26" s="133"/>
      <c r="J26" s="133"/>
      <c r="K26" s="133"/>
      <c r="L26" s="133"/>
      <c r="M26" s="134"/>
      <c r="N26" s="133"/>
    </row>
    <row r="27" spans="1:16" hidden="1">
      <c r="A27" s="127" t="s">
        <v>0</v>
      </c>
      <c r="B27" s="128">
        <v>35</v>
      </c>
      <c r="C27" s="127">
        <v>40</v>
      </c>
      <c r="D27" s="127">
        <v>52.172333333333334</v>
      </c>
      <c r="E27" s="127">
        <v>-12.090166666666667</v>
      </c>
      <c r="F27" s="127">
        <v>617</v>
      </c>
      <c r="G27" s="127">
        <v>597</v>
      </c>
      <c r="H27" s="130">
        <v>45195</v>
      </c>
      <c r="I27" s="127">
        <v>8.0399999999999991</v>
      </c>
      <c r="J27" s="127">
        <v>10.189</v>
      </c>
      <c r="K27" s="127">
        <v>35.463999999999999</v>
      </c>
      <c r="L27" s="127">
        <v>27.292999999999999</v>
      </c>
      <c r="M27" s="130">
        <v>45342</v>
      </c>
      <c r="N27" s="127">
        <v>150</v>
      </c>
    </row>
    <row r="28" spans="1:16" hidden="1">
      <c r="A28" t="s">
        <v>0</v>
      </c>
      <c r="B28" s="1">
        <v>36</v>
      </c>
      <c r="C28" s="135"/>
      <c r="D28" s="135"/>
      <c r="E28" s="135"/>
      <c r="F28" s="135"/>
      <c r="G28" s="135"/>
      <c r="H28" s="136"/>
      <c r="I28" s="135"/>
      <c r="J28" s="135"/>
      <c r="K28" s="135"/>
      <c r="L28" s="135"/>
      <c r="M28" s="136"/>
      <c r="N28" s="135"/>
    </row>
    <row r="29" spans="1:16" hidden="1">
      <c r="A29" t="s">
        <v>0</v>
      </c>
      <c r="B29" s="1">
        <v>37</v>
      </c>
      <c r="C29" s="135"/>
      <c r="D29" s="135"/>
      <c r="E29" s="135"/>
      <c r="F29" s="135"/>
      <c r="G29" s="135"/>
      <c r="H29" s="136"/>
      <c r="I29" s="135"/>
      <c r="J29" s="135"/>
      <c r="K29" s="135"/>
      <c r="L29" s="135"/>
      <c r="M29" s="136"/>
      <c r="N29" s="135"/>
    </row>
    <row r="30" spans="1:16" hidden="1">
      <c r="A30" t="s">
        <v>0</v>
      </c>
      <c r="B30" s="1">
        <v>38</v>
      </c>
      <c r="C30" s="135"/>
      <c r="D30" s="135"/>
      <c r="E30" s="135"/>
      <c r="F30" s="135"/>
      <c r="G30" s="135"/>
      <c r="H30" s="136"/>
      <c r="I30" s="135"/>
      <c r="J30" s="135"/>
      <c r="K30" s="135"/>
      <c r="L30" s="135"/>
      <c r="M30" s="136"/>
      <c r="N30" s="135"/>
    </row>
    <row r="31" spans="1:16" hidden="1">
      <c r="A31" t="s">
        <v>0</v>
      </c>
      <c r="B31" s="1">
        <v>39</v>
      </c>
      <c r="C31" s="135"/>
      <c r="D31" s="135"/>
      <c r="E31" s="135"/>
      <c r="F31" s="135"/>
      <c r="G31" s="135"/>
      <c r="H31" s="136"/>
      <c r="I31" s="135"/>
      <c r="J31" s="135"/>
      <c r="K31" s="135"/>
      <c r="L31" s="135"/>
      <c r="M31" s="136"/>
      <c r="N31" s="135"/>
    </row>
    <row r="32" spans="1:16" hidden="1">
      <c r="A32" t="s">
        <v>0</v>
      </c>
      <c r="B32" s="1">
        <v>40</v>
      </c>
      <c r="C32">
        <v>45</v>
      </c>
      <c r="D32">
        <v>53.785333333333341</v>
      </c>
      <c r="E32">
        <v>-11.959833333333334</v>
      </c>
      <c r="F32">
        <v>329</v>
      </c>
      <c r="G32">
        <v>327</v>
      </c>
      <c r="H32" s="4">
        <v>45196</v>
      </c>
      <c r="I32">
        <v>7.45</v>
      </c>
      <c r="J32">
        <v>10.544</v>
      </c>
      <c r="K32">
        <v>35.411999999999999</v>
      </c>
      <c r="L32">
        <v>27.184999999999999</v>
      </c>
      <c r="M32" s="4">
        <v>45342</v>
      </c>
      <c r="N32">
        <v>150</v>
      </c>
    </row>
    <row r="33" spans="1:14" hidden="1">
      <c r="A33" t="s">
        <v>0</v>
      </c>
      <c r="B33" s="1">
        <v>41</v>
      </c>
      <c r="C33">
        <v>46</v>
      </c>
      <c r="D33">
        <v>53.568499999999993</v>
      </c>
      <c r="E33">
        <v>-11.816333333333334</v>
      </c>
      <c r="F33">
        <v>262</v>
      </c>
      <c r="G33">
        <v>264</v>
      </c>
      <c r="H33" s="4">
        <v>45196</v>
      </c>
      <c r="I33">
        <v>14.09</v>
      </c>
      <c r="J33">
        <v>11.013</v>
      </c>
      <c r="K33">
        <v>35.463000000000001</v>
      </c>
      <c r="L33">
        <v>27.14</v>
      </c>
      <c r="M33" s="4">
        <v>45342</v>
      </c>
      <c r="N33">
        <v>150</v>
      </c>
    </row>
    <row r="34" spans="1:14" hidden="1">
      <c r="A34" t="s">
        <v>0</v>
      </c>
      <c r="B34" s="1">
        <v>42</v>
      </c>
      <c r="C34">
        <v>47</v>
      </c>
      <c r="D34">
        <v>53.37316666666667</v>
      </c>
      <c r="E34">
        <v>-12.021999999999998</v>
      </c>
      <c r="F34">
        <v>265</v>
      </c>
      <c r="G34">
        <v>265</v>
      </c>
      <c r="H34" s="4">
        <v>45196</v>
      </c>
      <c r="I34">
        <v>17.16</v>
      </c>
      <c r="J34">
        <v>11.055</v>
      </c>
      <c r="K34">
        <v>35.466999999999999</v>
      </c>
      <c r="L34">
        <v>27.132000000000001</v>
      </c>
      <c r="M34" s="4">
        <v>45342</v>
      </c>
      <c r="N34">
        <v>150</v>
      </c>
    </row>
    <row r="35" spans="1:14" hidden="1">
      <c r="A35" t="s">
        <v>0</v>
      </c>
      <c r="B35" s="1">
        <v>43</v>
      </c>
      <c r="C35">
        <v>48</v>
      </c>
      <c r="D35">
        <v>53.199999999999996</v>
      </c>
      <c r="E35">
        <v>-12.9755</v>
      </c>
      <c r="F35">
        <v>298</v>
      </c>
      <c r="G35">
        <v>299</v>
      </c>
      <c r="H35" s="4">
        <v>45197</v>
      </c>
      <c r="I35">
        <v>10.4</v>
      </c>
      <c r="J35">
        <v>10.523999999999999</v>
      </c>
      <c r="K35">
        <v>35.409999999999997</v>
      </c>
      <c r="L35">
        <v>27.187000000000001</v>
      </c>
      <c r="M35" s="4">
        <v>45342</v>
      </c>
      <c r="N35">
        <v>150</v>
      </c>
    </row>
    <row r="36" spans="1:14" hidden="1">
      <c r="A36" t="s">
        <v>0</v>
      </c>
      <c r="B36" s="1">
        <v>44</v>
      </c>
      <c r="C36">
        <v>49</v>
      </c>
      <c r="D36">
        <v>53.187000000000005</v>
      </c>
      <c r="E36">
        <v>-13.217333333333332</v>
      </c>
      <c r="F36">
        <v>249</v>
      </c>
      <c r="G36">
        <v>251</v>
      </c>
      <c r="H36" s="4">
        <v>45197</v>
      </c>
      <c r="I36">
        <v>18.39</v>
      </c>
      <c r="J36">
        <v>10.597</v>
      </c>
      <c r="K36">
        <v>35.423000000000002</v>
      </c>
      <c r="L36">
        <v>27.183</v>
      </c>
      <c r="M36" s="4">
        <v>45342</v>
      </c>
      <c r="N36">
        <v>150</v>
      </c>
    </row>
    <row r="37" spans="1:14" hidden="1">
      <c r="A37" t="s">
        <v>0</v>
      </c>
      <c r="B37" s="1">
        <v>45</v>
      </c>
      <c r="C37">
        <v>50</v>
      </c>
      <c r="D37">
        <v>52.962666666666664</v>
      </c>
      <c r="E37">
        <v>-13.102500000000001</v>
      </c>
      <c r="F37">
        <v>346</v>
      </c>
      <c r="G37">
        <v>344</v>
      </c>
      <c r="H37" s="4">
        <v>45198</v>
      </c>
      <c r="I37">
        <v>7.59</v>
      </c>
      <c r="J37">
        <v>10.585000000000001</v>
      </c>
      <c r="K37">
        <v>35.417999999999999</v>
      </c>
      <c r="L37">
        <v>27.183</v>
      </c>
      <c r="M37" s="4">
        <v>45342</v>
      </c>
      <c r="N37">
        <v>150</v>
      </c>
    </row>
    <row r="38" spans="1:14" hidden="1">
      <c r="A38" t="s">
        <v>0</v>
      </c>
      <c r="B38" s="1">
        <v>46</v>
      </c>
      <c r="C38">
        <v>51</v>
      </c>
      <c r="D38">
        <v>52.866500000000002</v>
      </c>
      <c r="E38">
        <v>-13.489000000000001</v>
      </c>
      <c r="F38">
        <v>232</v>
      </c>
      <c r="G38">
        <v>227</v>
      </c>
      <c r="H38" s="4">
        <v>45198</v>
      </c>
      <c r="I38">
        <v>11.1</v>
      </c>
      <c r="J38">
        <v>10.558999999999999</v>
      </c>
      <c r="K38">
        <v>35.418999999999997</v>
      </c>
      <c r="L38">
        <v>27.187000000000001</v>
      </c>
      <c r="M38" s="4">
        <v>45342</v>
      </c>
      <c r="N38">
        <v>150</v>
      </c>
    </row>
    <row r="39" spans="1:14" hidden="1">
      <c r="A39" t="s">
        <v>0</v>
      </c>
      <c r="B39" s="1">
        <v>49</v>
      </c>
      <c r="C39">
        <v>54</v>
      </c>
      <c r="D39">
        <v>52.956666666666663</v>
      </c>
      <c r="E39">
        <v>-14.013</v>
      </c>
      <c r="F39">
        <v>195</v>
      </c>
      <c r="G39">
        <v>190</v>
      </c>
      <c r="H39" s="4">
        <v>45198</v>
      </c>
      <c r="I39">
        <v>18.07</v>
      </c>
      <c r="J39">
        <v>10.552</v>
      </c>
      <c r="K39">
        <v>35.42</v>
      </c>
      <c r="L39">
        <v>27.187000000000001</v>
      </c>
      <c r="M39" s="4">
        <v>45342</v>
      </c>
      <c r="N39">
        <v>150</v>
      </c>
    </row>
    <row r="40" spans="1:14" hidden="1">
      <c r="A40" t="s">
        <v>0</v>
      </c>
      <c r="B40" s="1" t="s">
        <v>964</v>
      </c>
      <c r="C40">
        <v>56</v>
      </c>
      <c r="D40">
        <v>53.420333333333339</v>
      </c>
      <c r="E40">
        <v>-13.406999999999998</v>
      </c>
      <c r="F40">
        <v>161</v>
      </c>
      <c r="G40">
        <v>158</v>
      </c>
      <c r="H40" s="4">
        <v>45198</v>
      </c>
      <c r="I40">
        <v>22.27</v>
      </c>
      <c r="J40">
        <v>10.553000000000001</v>
      </c>
      <c r="K40">
        <v>35.414000000000001</v>
      </c>
      <c r="L40">
        <v>27.181999999999999</v>
      </c>
      <c r="M40" s="4">
        <v>45342</v>
      </c>
      <c r="N40">
        <v>150</v>
      </c>
    </row>
    <row r="41" spans="1:14" hidden="1">
      <c r="A41" t="s">
        <v>0</v>
      </c>
      <c r="B41" s="1">
        <v>50</v>
      </c>
      <c r="C41">
        <v>57</v>
      </c>
      <c r="D41">
        <v>53.451333333333338</v>
      </c>
      <c r="E41">
        <v>-12.598833333333332</v>
      </c>
      <c r="F41">
        <v>308</v>
      </c>
      <c r="G41">
        <v>308</v>
      </c>
      <c r="H41" s="4">
        <v>45199</v>
      </c>
      <c r="I41">
        <v>7.47</v>
      </c>
      <c r="J41">
        <v>10.547000000000001</v>
      </c>
      <c r="K41">
        <v>35.411999999999999</v>
      </c>
      <c r="L41">
        <v>27.184999999999999</v>
      </c>
      <c r="M41" s="4">
        <v>45342</v>
      </c>
      <c r="N41">
        <v>150</v>
      </c>
    </row>
    <row r="42" spans="1:14" hidden="1">
      <c r="A42" t="s">
        <v>0</v>
      </c>
      <c r="B42" s="1">
        <v>53</v>
      </c>
      <c r="C42">
        <v>59</v>
      </c>
      <c r="D42">
        <v>53.125499999999995</v>
      </c>
      <c r="E42">
        <v>-12.081166666666666</v>
      </c>
      <c r="F42">
        <v>238</v>
      </c>
      <c r="G42">
        <v>233</v>
      </c>
      <c r="H42" s="4">
        <v>45199</v>
      </c>
      <c r="I42">
        <v>15</v>
      </c>
      <c r="J42">
        <v>11.121</v>
      </c>
      <c r="K42">
        <v>35.475000000000001</v>
      </c>
      <c r="L42">
        <v>27.129000000000001</v>
      </c>
      <c r="M42" s="4">
        <v>45342</v>
      </c>
      <c r="N42">
        <v>150</v>
      </c>
    </row>
    <row r="43" spans="1:14" hidden="1">
      <c r="A43" t="s">
        <v>0</v>
      </c>
      <c r="B43" s="1">
        <v>57</v>
      </c>
      <c r="C43">
        <v>63</v>
      </c>
      <c r="D43">
        <v>52.412333333333329</v>
      </c>
      <c r="E43">
        <v>-12.461166666666667</v>
      </c>
      <c r="F43">
        <v>579</v>
      </c>
      <c r="G43">
        <v>575</v>
      </c>
      <c r="H43" s="4">
        <v>45200</v>
      </c>
      <c r="I43">
        <v>14.53</v>
      </c>
      <c r="J43">
        <v>10.287000000000001</v>
      </c>
      <c r="K43">
        <v>35.460999999999999</v>
      </c>
      <c r="L43">
        <v>27.274000000000001</v>
      </c>
      <c r="M43" s="4">
        <v>45342</v>
      </c>
      <c r="N43">
        <v>150</v>
      </c>
    </row>
    <row r="44" spans="1:14" hidden="1">
      <c r="A44" t="s">
        <v>0</v>
      </c>
      <c r="B44" s="1">
        <v>59</v>
      </c>
      <c r="C44">
        <v>65</v>
      </c>
      <c r="D44">
        <v>51.317500000000003</v>
      </c>
      <c r="E44">
        <v>-13.895999999999999</v>
      </c>
      <c r="F44">
        <v>558</v>
      </c>
      <c r="G44">
        <v>553</v>
      </c>
      <c r="H44" s="4">
        <v>45201</v>
      </c>
      <c r="I44">
        <v>7.54</v>
      </c>
      <c r="J44">
        <v>10.462</v>
      </c>
      <c r="K44">
        <v>35.427999999999997</v>
      </c>
      <c r="L44">
        <v>27.216999999999999</v>
      </c>
      <c r="M44" s="4">
        <v>45342</v>
      </c>
      <c r="N44">
        <v>150</v>
      </c>
    </row>
    <row r="45" spans="1:14" hidden="1">
      <c r="A45" t="s">
        <v>0</v>
      </c>
      <c r="B45" s="1">
        <v>60</v>
      </c>
      <c r="C45">
        <v>66</v>
      </c>
      <c r="D45">
        <v>51.478999999999999</v>
      </c>
      <c r="E45">
        <v>-14.180000000000001</v>
      </c>
      <c r="F45">
        <v>438</v>
      </c>
      <c r="G45">
        <v>426</v>
      </c>
      <c r="H45" s="4">
        <v>45201</v>
      </c>
      <c r="I45">
        <v>10.54</v>
      </c>
      <c r="J45">
        <v>10.503</v>
      </c>
      <c r="K45">
        <v>35.427</v>
      </c>
      <c r="L45">
        <v>27.207000000000001</v>
      </c>
      <c r="M45" s="4">
        <v>45342</v>
      </c>
      <c r="N45">
        <v>150</v>
      </c>
    </row>
    <row r="46" spans="1:14" hidden="1">
      <c r="A46" t="s">
        <v>0</v>
      </c>
      <c r="B46" s="1">
        <v>63</v>
      </c>
      <c r="C46">
        <v>68</v>
      </c>
      <c r="D46">
        <v>51.957666666666661</v>
      </c>
      <c r="E46">
        <v>-14.449666666666667</v>
      </c>
      <c r="F46">
        <v>349</v>
      </c>
      <c r="G46">
        <v>343</v>
      </c>
      <c r="H46" s="4">
        <v>45201</v>
      </c>
      <c r="I46">
        <v>19.2</v>
      </c>
      <c r="J46">
        <v>10.597</v>
      </c>
      <c r="K46">
        <v>35.427</v>
      </c>
      <c r="L46">
        <v>27.189</v>
      </c>
      <c r="M46" s="4">
        <v>45342</v>
      </c>
      <c r="N46">
        <v>150</v>
      </c>
    </row>
    <row r="47" spans="1:14" hidden="1">
      <c r="A47" t="s">
        <v>0</v>
      </c>
      <c r="B47" s="1">
        <v>64</v>
      </c>
      <c r="C47">
        <v>69</v>
      </c>
      <c r="D47">
        <v>52.553499999999993</v>
      </c>
      <c r="E47">
        <v>-12.735833333333332</v>
      </c>
      <c r="F47">
        <v>572</v>
      </c>
      <c r="G47">
        <v>572</v>
      </c>
      <c r="H47" s="4">
        <v>45202</v>
      </c>
      <c r="I47">
        <v>5.45</v>
      </c>
      <c r="J47">
        <v>10.358000000000001</v>
      </c>
      <c r="K47">
        <v>35.448999999999998</v>
      </c>
      <c r="L47">
        <v>27.253</v>
      </c>
      <c r="M47" s="4">
        <v>45342</v>
      </c>
      <c r="N47">
        <v>150</v>
      </c>
    </row>
    <row r="48" spans="1:14" hidden="1">
      <c r="A48" t="s">
        <v>0</v>
      </c>
      <c r="B48" s="1">
        <v>66</v>
      </c>
      <c r="C48">
        <v>71</v>
      </c>
      <c r="D48">
        <v>52.735166666666665</v>
      </c>
      <c r="E48">
        <v>-12.704833333333333</v>
      </c>
      <c r="F48">
        <v>484</v>
      </c>
      <c r="G48">
        <v>485</v>
      </c>
      <c r="H48" s="4">
        <v>45202</v>
      </c>
      <c r="I48">
        <v>13.11</v>
      </c>
      <c r="J48">
        <v>10.551</v>
      </c>
      <c r="K48">
        <v>35.445999999999998</v>
      </c>
      <c r="L48">
        <v>27.213999999999999</v>
      </c>
      <c r="M48" s="4">
        <v>45342</v>
      </c>
      <c r="N48">
        <v>150</v>
      </c>
    </row>
    <row r="49" spans="1:19" hidden="1">
      <c r="A49" t="s">
        <v>0</v>
      </c>
      <c r="B49" s="1">
        <v>69</v>
      </c>
      <c r="C49">
        <v>74</v>
      </c>
      <c r="D49">
        <v>52.736333333333334</v>
      </c>
      <c r="E49">
        <v>-12.969000000000001</v>
      </c>
      <c r="F49">
        <v>468</v>
      </c>
      <c r="G49">
        <v>464</v>
      </c>
      <c r="H49" s="4">
        <v>45203</v>
      </c>
      <c r="I49">
        <v>5.53</v>
      </c>
      <c r="J49">
        <v>10.601000000000001</v>
      </c>
      <c r="K49">
        <v>35.420999999999999</v>
      </c>
      <c r="L49">
        <v>27.186</v>
      </c>
      <c r="M49" s="4">
        <v>45342</v>
      </c>
      <c r="N49">
        <v>150</v>
      </c>
    </row>
    <row r="50" spans="1:19" hidden="1">
      <c r="A50" t="s">
        <v>0</v>
      </c>
      <c r="B50" s="1">
        <v>71</v>
      </c>
      <c r="C50">
        <v>76</v>
      </c>
      <c r="D50">
        <v>52.314166666666665</v>
      </c>
      <c r="E50">
        <v>-13.223166666666668</v>
      </c>
      <c r="F50">
        <v>538</v>
      </c>
      <c r="G50">
        <v>534</v>
      </c>
      <c r="H50" s="4">
        <v>45203</v>
      </c>
      <c r="I50">
        <v>14.19</v>
      </c>
      <c r="J50">
        <v>10.47</v>
      </c>
      <c r="K50">
        <v>35.438000000000002</v>
      </c>
      <c r="L50">
        <v>27.224</v>
      </c>
      <c r="M50" s="4">
        <v>45342</v>
      </c>
      <c r="N50">
        <v>150</v>
      </c>
    </row>
    <row r="51" spans="1:19" hidden="1">
      <c r="A51" t="s">
        <v>0</v>
      </c>
      <c r="B51" s="1">
        <v>75</v>
      </c>
      <c r="C51">
        <v>79</v>
      </c>
      <c r="D51">
        <v>52.047333333333327</v>
      </c>
      <c r="E51">
        <v>-13.519666666666666</v>
      </c>
      <c r="F51">
        <v>493</v>
      </c>
      <c r="G51">
        <v>492</v>
      </c>
      <c r="H51" s="4">
        <v>45204</v>
      </c>
      <c r="I51">
        <v>18.28</v>
      </c>
      <c r="J51">
        <v>10.538</v>
      </c>
      <c r="K51">
        <v>35.429000000000002</v>
      </c>
      <c r="L51">
        <v>27.204000000000001</v>
      </c>
      <c r="M51" s="4">
        <v>45342</v>
      </c>
      <c r="N51">
        <v>150</v>
      </c>
    </row>
    <row r="52" spans="1:19" hidden="1">
      <c r="A52" t="s">
        <v>0</v>
      </c>
      <c r="B52" s="1">
        <v>76</v>
      </c>
      <c r="C52">
        <v>81</v>
      </c>
      <c r="D52">
        <v>52.645333333333333</v>
      </c>
      <c r="E52">
        <v>-14.148666666666667</v>
      </c>
      <c r="F52">
        <v>309</v>
      </c>
      <c r="G52">
        <v>309</v>
      </c>
      <c r="H52" s="4">
        <v>45205</v>
      </c>
      <c r="I52">
        <v>5.56</v>
      </c>
      <c r="J52">
        <v>10.523</v>
      </c>
      <c r="K52">
        <v>35.420999999999999</v>
      </c>
      <c r="L52">
        <v>27.196000000000002</v>
      </c>
      <c r="M52" s="4">
        <v>45342</v>
      </c>
      <c r="N52">
        <v>150</v>
      </c>
    </row>
    <row r="53" spans="1:19" hidden="1">
      <c r="A53" t="s">
        <v>0</v>
      </c>
      <c r="B53" s="1">
        <v>78</v>
      </c>
      <c r="C53">
        <v>83</v>
      </c>
      <c r="D53">
        <v>52.65</v>
      </c>
      <c r="E53">
        <v>-13.550833333333335</v>
      </c>
      <c r="F53">
        <v>295</v>
      </c>
      <c r="G53">
        <v>298</v>
      </c>
      <c r="H53" s="4">
        <v>45205</v>
      </c>
      <c r="I53">
        <v>13.23</v>
      </c>
      <c r="J53">
        <v>10.571</v>
      </c>
      <c r="K53">
        <v>35.42</v>
      </c>
      <c r="L53">
        <v>27.186</v>
      </c>
      <c r="M53" s="4">
        <v>45342</v>
      </c>
      <c r="N53">
        <v>150</v>
      </c>
    </row>
    <row r="54" spans="1:19" hidden="1">
      <c r="A54" t="s">
        <v>0</v>
      </c>
      <c r="B54" s="1">
        <v>81</v>
      </c>
      <c r="C54">
        <v>86</v>
      </c>
      <c r="D54">
        <v>52.469166666666666</v>
      </c>
      <c r="E54">
        <v>-13.809833333333335</v>
      </c>
      <c r="F54">
        <v>328</v>
      </c>
      <c r="G54">
        <v>325</v>
      </c>
      <c r="H54" s="4">
        <v>45206</v>
      </c>
      <c r="I54">
        <v>7.53</v>
      </c>
      <c r="J54">
        <v>10.577999999999999</v>
      </c>
      <c r="K54">
        <v>35.42</v>
      </c>
      <c r="L54">
        <v>27.186</v>
      </c>
      <c r="M54" s="4">
        <v>45342</v>
      </c>
      <c r="N54">
        <v>150</v>
      </c>
    </row>
    <row r="55" spans="1:19" hidden="1">
      <c r="A55" t="s">
        <v>0</v>
      </c>
      <c r="B55" s="1">
        <v>83</v>
      </c>
      <c r="C55">
        <v>88</v>
      </c>
      <c r="D55">
        <v>52.072833333333335</v>
      </c>
      <c r="E55">
        <v>-13.733833333333335</v>
      </c>
      <c r="F55">
        <v>423</v>
      </c>
      <c r="G55">
        <v>422</v>
      </c>
      <c r="H55" s="4">
        <v>45206</v>
      </c>
      <c r="I55">
        <v>12.58</v>
      </c>
      <c r="J55">
        <v>10.56</v>
      </c>
      <c r="K55">
        <v>35.424999999999997</v>
      </c>
      <c r="L55">
        <v>27.195</v>
      </c>
      <c r="M55" s="4">
        <v>45342</v>
      </c>
      <c r="N55">
        <v>150</v>
      </c>
    </row>
    <row r="56" spans="1:19" hidden="1">
      <c r="A56" t="s">
        <v>0</v>
      </c>
      <c r="B56" s="1">
        <v>84</v>
      </c>
      <c r="C56">
        <v>89</v>
      </c>
      <c r="D56">
        <v>51.898166666666661</v>
      </c>
      <c r="E56">
        <v>-13.542666666666666</v>
      </c>
      <c r="F56">
        <v>554</v>
      </c>
      <c r="G56">
        <v>559</v>
      </c>
      <c r="H56" s="4">
        <v>45206</v>
      </c>
      <c r="I56">
        <v>17.399999999999999</v>
      </c>
      <c r="J56">
        <v>10.528</v>
      </c>
      <c r="K56">
        <v>35.427</v>
      </c>
      <c r="L56">
        <v>27.204999999999998</v>
      </c>
      <c r="M56" s="4">
        <v>45342</v>
      </c>
      <c r="N56">
        <v>150</v>
      </c>
    </row>
    <row r="57" spans="1:19" hidden="1">
      <c r="A57" t="s">
        <v>0</v>
      </c>
      <c r="B57" s="1">
        <v>86</v>
      </c>
      <c r="C57">
        <v>91</v>
      </c>
      <c r="D57">
        <v>51.793500000000002</v>
      </c>
      <c r="E57">
        <v>-13.890666666666666</v>
      </c>
      <c r="F57">
        <v>415</v>
      </c>
      <c r="G57">
        <v>416</v>
      </c>
      <c r="H57" s="4">
        <v>45207</v>
      </c>
      <c r="I57">
        <v>10.17</v>
      </c>
      <c r="J57">
        <v>10.49</v>
      </c>
      <c r="K57">
        <v>35.427999999999997</v>
      </c>
      <c r="L57">
        <v>27.21</v>
      </c>
      <c r="M57" s="4">
        <v>45342</v>
      </c>
      <c r="N57">
        <v>150</v>
      </c>
    </row>
    <row r="58" spans="1:19" hidden="1">
      <c r="A58" t="s">
        <v>0</v>
      </c>
      <c r="B58" s="1">
        <v>88</v>
      </c>
      <c r="C58">
        <v>94</v>
      </c>
      <c r="D58">
        <v>51.561666666666675</v>
      </c>
      <c r="E58">
        <v>-13.918833333333332</v>
      </c>
      <c r="F58">
        <v>463</v>
      </c>
      <c r="G58">
        <v>459</v>
      </c>
      <c r="H58" s="4">
        <v>45207</v>
      </c>
      <c r="I58">
        <v>21.55</v>
      </c>
      <c r="J58">
        <v>10.523999999999999</v>
      </c>
      <c r="K58">
        <v>35.423999999999999</v>
      </c>
      <c r="L58">
        <v>27.201000000000001</v>
      </c>
      <c r="M58" s="4">
        <v>45342</v>
      </c>
      <c r="N58">
        <v>150</v>
      </c>
    </row>
    <row r="59" spans="1:19">
      <c r="A59" s="1" t="s">
        <v>1040</v>
      </c>
      <c r="B59" s="1" t="s">
        <v>1032</v>
      </c>
      <c r="C59" t="s">
        <v>1184</v>
      </c>
      <c r="F59">
        <v>20</v>
      </c>
      <c r="H59" s="4">
        <v>45261</v>
      </c>
      <c r="L59" s="4"/>
      <c r="M59" s="4">
        <v>45342</v>
      </c>
      <c r="N59">
        <v>150</v>
      </c>
      <c r="O59">
        <v>7.74</v>
      </c>
      <c r="P59">
        <v>40</v>
      </c>
      <c r="Q59">
        <f t="shared" ref="Q59:Q66" si="0">(P59*O59/S59)-P59</f>
        <v>-24.52</v>
      </c>
      <c r="R59">
        <f t="shared" ref="R59:R66" si="1">P59+Q59</f>
        <v>15.48</v>
      </c>
      <c r="S59">
        <v>20</v>
      </c>
    </row>
    <row r="60" spans="1:19">
      <c r="A60" s="1" t="s">
        <v>1040</v>
      </c>
      <c r="B60" s="1" t="s">
        <v>1033</v>
      </c>
      <c r="C60" t="s">
        <v>1184</v>
      </c>
      <c r="F60">
        <v>0</v>
      </c>
      <c r="H60" s="4">
        <v>45261</v>
      </c>
      <c r="L60" s="4"/>
      <c r="M60" s="4">
        <v>45342</v>
      </c>
      <c r="N60">
        <v>150</v>
      </c>
      <c r="O60">
        <v>4.7300000000000004</v>
      </c>
      <c r="P60">
        <v>40</v>
      </c>
      <c r="Q60">
        <f t="shared" si="0"/>
        <v>-30.54</v>
      </c>
      <c r="R60">
        <f t="shared" si="1"/>
        <v>9.4600000000000009</v>
      </c>
      <c r="S60">
        <v>20</v>
      </c>
    </row>
    <row r="61" spans="1:19">
      <c r="A61" s="1" t="s">
        <v>1040</v>
      </c>
      <c r="B61" s="1" t="s">
        <v>1034</v>
      </c>
      <c r="C61" t="s">
        <v>1183</v>
      </c>
      <c r="F61">
        <v>0</v>
      </c>
      <c r="H61" s="4">
        <v>45256</v>
      </c>
      <c r="L61" s="4"/>
      <c r="M61" s="4">
        <v>45342</v>
      </c>
      <c r="N61">
        <v>150</v>
      </c>
      <c r="O61">
        <v>1.72</v>
      </c>
      <c r="P61">
        <v>40</v>
      </c>
      <c r="Q61">
        <f t="shared" si="0"/>
        <v>-36.56</v>
      </c>
      <c r="R61">
        <f t="shared" si="1"/>
        <v>3.4399999999999977</v>
      </c>
      <c r="S61">
        <v>20</v>
      </c>
    </row>
    <row r="62" spans="1:19">
      <c r="A62" s="1" t="s">
        <v>1040</v>
      </c>
      <c r="B62" s="1" t="s">
        <v>1035</v>
      </c>
      <c r="C62" t="s">
        <v>1186</v>
      </c>
      <c r="F62">
        <v>20</v>
      </c>
      <c r="H62" s="4">
        <v>45260</v>
      </c>
      <c r="L62" s="4"/>
      <c r="M62" s="4">
        <v>45342</v>
      </c>
      <c r="N62">
        <v>150</v>
      </c>
      <c r="O62">
        <v>4.2300000000000004</v>
      </c>
      <c r="P62">
        <v>40</v>
      </c>
      <c r="Q62">
        <f t="shared" si="0"/>
        <v>-31.54</v>
      </c>
      <c r="R62">
        <f t="shared" si="1"/>
        <v>8.4600000000000009</v>
      </c>
      <c r="S62">
        <v>20</v>
      </c>
    </row>
    <row r="63" spans="1:19">
      <c r="A63" s="1" t="s">
        <v>1040</v>
      </c>
      <c r="B63" s="1" t="s">
        <v>1036</v>
      </c>
      <c r="C63" t="s">
        <v>1183</v>
      </c>
      <c r="F63">
        <v>10</v>
      </c>
      <c r="H63" s="4">
        <v>45256</v>
      </c>
      <c r="L63" s="4"/>
      <c r="M63" s="4">
        <v>45342</v>
      </c>
      <c r="N63">
        <v>150</v>
      </c>
      <c r="O63">
        <v>2.8</v>
      </c>
      <c r="P63">
        <v>40</v>
      </c>
      <c r="Q63">
        <f t="shared" si="0"/>
        <v>-34.4</v>
      </c>
      <c r="R63">
        <f t="shared" si="1"/>
        <v>5.6000000000000014</v>
      </c>
      <c r="S63">
        <v>20</v>
      </c>
    </row>
    <row r="64" spans="1:19">
      <c r="A64" s="1" t="s">
        <v>1040</v>
      </c>
      <c r="B64" s="1" t="s">
        <v>1037</v>
      </c>
      <c r="C64" t="s">
        <v>1186</v>
      </c>
      <c r="F64">
        <v>0</v>
      </c>
      <c r="H64" s="4">
        <v>45260</v>
      </c>
      <c r="M64" s="4">
        <v>45342</v>
      </c>
      <c r="N64">
        <v>150</v>
      </c>
      <c r="O64">
        <v>4.5</v>
      </c>
      <c r="P64">
        <v>40</v>
      </c>
      <c r="Q64">
        <f t="shared" si="0"/>
        <v>-31</v>
      </c>
      <c r="R64">
        <f t="shared" si="1"/>
        <v>9</v>
      </c>
      <c r="S64">
        <v>20</v>
      </c>
    </row>
    <row r="65" spans="1:19">
      <c r="A65" s="1" t="s">
        <v>1040</v>
      </c>
      <c r="B65" s="1" t="s">
        <v>1038</v>
      </c>
      <c r="C65" t="s">
        <v>1185</v>
      </c>
      <c r="F65">
        <v>20</v>
      </c>
      <c r="H65" s="4">
        <v>45267</v>
      </c>
      <c r="M65" s="4">
        <v>45342</v>
      </c>
      <c r="N65">
        <v>150</v>
      </c>
      <c r="O65">
        <v>2.09</v>
      </c>
      <c r="P65">
        <v>40</v>
      </c>
      <c r="Q65">
        <f t="shared" si="0"/>
        <v>-35.82</v>
      </c>
      <c r="R65">
        <f t="shared" si="1"/>
        <v>4.18</v>
      </c>
      <c r="S65">
        <v>20</v>
      </c>
    </row>
    <row r="66" spans="1:19">
      <c r="A66" s="1" t="s">
        <v>1040</v>
      </c>
      <c r="B66" s="1" t="s">
        <v>1039</v>
      </c>
      <c r="C66" t="s">
        <v>1185</v>
      </c>
      <c r="F66">
        <v>0</v>
      </c>
      <c r="H66" s="4">
        <v>45267</v>
      </c>
      <c r="M66" s="4">
        <v>45342</v>
      </c>
      <c r="N66">
        <v>150</v>
      </c>
      <c r="O66">
        <v>1.43</v>
      </c>
      <c r="P66">
        <v>40</v>
      </c>
      <c r="Q66">
        <f t="shared" si="0"/>
        <v>-37.14</v>
      </c>
      <c r="R66">
        <f t="shared" si="1"/>
        <v>2.8599999999999994</v>
      </c>
      <c r="S66">
        <v>20</v>
      </c>
    </row>
    <row r="67" spans="1:19">
      <c r="A67" s="1" t="s">
        <v>1040</v>
      </c>
      <c r="B67" s="1" t="s">
        <v>1190</v>
      </c>
      <c r="C67" t="s">
        <v>1186</v>
      </c>
      <c r="F67" t="s">
        <v>1189</v>
      </c>
      <c r="O67">
        <v>2.16</v>
      </c>
    </row>
    <row r="68" spans="1:19">
      <c r="A68" s="1" t="s">
        <v>1040</v>
      </c>
      <c r="B68" s="1" t="s">
        <v>1187</v>
      </c>
      <c r="C68" t="s">
        <v>1192</v>
      </c>
      <c r="F68" t="s">
        <v>1189</v>
      </c>
      <c r="O68">
        <v>9.0399999999999991</v>
      </c>
    </row>
    <row r="69" spans="1:19">
      <c r="A69" s="1" t="s">
        <v>1040</v>
      </c>
      <c r="B69" s="1" t="s">
        <v>911</v>
      </c>
      <c r="C69" t="s">
        <v>1185</v>
      </c>
      <c r="F69" t="s">
        <v>1189</v>
      </c>
      <c r="O69">
        <v>59.2</v>
      </c>
    </row>
    <row r="70" spans="1:19">
      <c r="A70" s="1" t="s">
        <v>1040</v>
      </c>
      <c r="B70" s="1" t="s">
        <v>1191</v>
      </c>
      <c r="C70" t="s">
        <v>1183</v>
      </c>
      <c r="F70" t="s">
        <v>1189</v>
      </c>
      <c r="O70">
        <v>2.7</v>
      </c>
    </row>
    <row r="71" spans="1:19">
      <c r="A71" s="1" t="s">
        <v>1040</v>
      </c>
      <c r="B71" s="1" t="s">
        <v>1188</v>
      </c>
      <c r="C71" t="s">
        <v>1184</v>
      </c>
      <c r="F71" t="s">
        <v>1189</v>
      </c>
      <c r="O71">
        <v>1.33</v>
      </c>
    </row>
    <row r="72" spans="1:19" ht="15.5" hidden="1">
      <c r="A72" s="1" t="s">
        <v>1198</v>
      </c>
      <c r="B72" s="225" t="s">
        <v>1060</v>
      </c>
    </row>
    <row r="73" spans="1:19" ht="15.5" hidden="1">
      <c r="A73" s="1" t="s">
        <v>1198</v>
      </c>
      <c r="B73" s="228" t="s">
        <v>1061</v>
      </c>
    </row>
    <row r="74" spans="1:19" ht="15.5" hidden="1">
      <c r="A74" s="1" t="s">
        <v>1198</v>
      </c>
      <c r="B74" s="152" t="s">
        <v>1062</v>
      </c>
    </row>
    <row r="75" spans="1:19" ht="15.5" hidden="1">
      <c r="A75" s="1" t="s">
        <v>1198</v>
      </c>
      <c r="B75" s="152" t="s">
        <v>1063</v>
      </c>
    </row>
    <row r="76" spans="1:19" ht="15.5" hidden="1">
      <c r="A76" s="1" t="s">
        <v>1198</v>
      </c>
      <c r="B76" s="152" t="s">
        <v>1064</v>
      </c>
    </row>
    <row r="77" spans="1:19" ht="15.5" hidden="1">
      <c r="A77" s="1" t="s">
        <v>1198</v>
      </c>
      <c r="B77" s="215" t="s">
        <v>1065</v>
      </c>
    </row>
    <row r="78" spans="1:19" ht="15.5" hidden="1">
      <c r="A78" s="1" t="s">
        <v>1198</v>
      </c>
      <c r="B78" s="144" t="s">
        <v>1066</v>
      </c>
    </row>
    <row r="79" spans="1:19" ht="16" hidden="1" thickBot="1">
      <c r="A79" s="1" t="s">
        <v>1198</v>
      </c>
      <c r="B79" s="146" t="s">
        <v>1067</v>
      </c>
    </row>
    <row r="80" spans="1:19" ht="15.5" hidden="1">
      <c r="A80" s="1" t="s">
        <v>1198</v>
      </c>
      <c r="B80" s="175" t="s">
        <v>1068</v>
      </c>
    </row>
    <row r="81" spans="1:2" ht="15.5" hidden="1">
      <c r="A81" s="1" t="s">
        <v>1198</v>
      </c>
      <c r="B81" s="176" t="s">
        <v>1069</v>
      </c>
    </row>
    <row r="82" spans="1:2" ht="15.5" hidden="1">
      <c r="A82" s="1" t="s">
        <v>1198</v>
      </c>
      <c r="B82" s="176" t="s">
        <v>1070</v>
      </c>
    </row>
    <row r="83" spans="1:2" ht="15.5" hidden="1">
      <c r="A83" s="1" t="s">
        <v>1198</v>
      </c>
      <c r="B83" s="176" t="s">
        <v>1071</v>
      </c>
    </row>
    <row r="84" spans="1:2" ht="15.5" hidden="1">
      <c r="A84" s="1" t="s">
        <v>1198</v>
      </c>
      <c r="B84" s="176" t="s">
        <v>1072</v>
      </c>
    </row>
    <row r="85" spans="1:2" ht="15.5" hidden="1">
      <c r="A85" s="1" t="s">
        <v>1198</v>
      </c>
      <c r="B85" s="176" t="s">
        <v>1073</v>
      </c>
    </row>
    <row r="86" spans="1:2" ht="15.5" hidden="1">
      <c r="A86" s="1" t="s">
        <v>1198</v>
      </c>
      <c r="B86" s="176" t="s">
        <v>1074</v>
      </c>
    </row>
    <row r="87" spans="1:2" ht="16" hidden="1" thickBot="1">
      <c r="A87" s="1" t="s">
        <v>1198</v>
      </c>
      <c r="B87" s="177" t="s">
        <v>1075</v>
      </c>
    </row>
    <row r="88" spans="1:2" ht="15.5" hidden="1">
      <c r="A88" s="1" t="s">
        <v>1198</v>
      </c>
      <c r="B88" s="178" t="s">
        <v>1076</v>
      </c>
    </row>
    <row r="89" spans="1:2" ht="15.5" hidden="1">
      <c r="A89" s="1" t="s">
        <v>1198</v>
      </c>
      <c r="B89" s="208" t="s">
        <v>1077</v>
      </c>
    </row>
    <row r="90" spans="1:2" hidden="1">
      <c r="A90" s="1" t="s">
        <v>1198</v>
      </c>
      <c r="B90" s="1" t="s">
        <v>1199</v>
      </c>
    </row>
    <row r="91" spans="1:2" hidden="1">
      <c r="A91" s="1" t="s">
        <v>1198</v>
      </c>
      <c r="B91" s="1" t="s">
        <v>1200</v>
      </c>
    </row>
    <row r="92" spans="1:2" hidden="1">
      <c r="A92" s="1" t="s">
        <v>1198</v>
      </c>
      <c r="B92" s="1" t="s">
        <v>1227</v>
      </c>
    </row>
    <row r="93" spans="1:2" hidden="1">
      <c r="A93" s="1" t="s">
        <v>1198</v>
      </c>
      <c r="B93" s="1" t="s">
        <v>1228</v>
      </c>
    </row>
  </sheetData>
  <autoFilter ref="A1:S93" xr:uid="{00000000-0009-0000-0000-000004000000}">
    <filterColumn colId="0">
      <filters>
        <filter val="MARTA BARLUENGA"/>
      </filters>
    </filterColumn>
  </autoFilter>
  <phoneticPr fontId="49" type="noConversion"/>
  <pageMargins left="0.7" right="0.7" top="0.75" bottom="0.75" header="0.3" footer="0.3"/>
  <pageSetup paperSize="9" scale="66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B74"/>
  <sheetViews>
    <sheetView topLeftCell="A18" zoomScale="140" zoomScaleNormal="140" workbookViewId="0">
      <selection activeCell="D25" sqref="D25"/>
    </sheetView>
  </sheetViews>
  <sheetFormatPr defaultColWidth="10.81640625" defaultRowHeight="15.5"/>
  <cols>
    <col min="1" max="1" width="5.6328125" style="100" customWidth="1"/>
    <col min="2" max="2" width="2.6328125" style="100" bestFit="1" customWidth="1"/>
    <col min="3" max="9" width="7.1796875" style="100" customWidth="1"/>
    <col min="10" max="13" width="6.6328125" style="100" customWidth="1"/>
    <col min="14" max="14" width="6.81640625" style="100" customWidth="1"/>
    <col min="15" max="15" width="4.1796875" style="100" customWidth="1"/>
    <col min="16" max="16" width="4" style="100" customWidth="1"/>
    <col min="17" max="28" width="6.453125" style="100" customWidth="1"/>
    <col min="29" max="16384" width="10.81640625" style="100"/>
  </cols>
  <sheetData>
    <row r="1" spans="2:28" ht="31">
      <c r="C1" s="102" t="s">
        <v>120</v>
      </c>
    </row>
    <row r="2" spans="2:28" ht="23.5">
      <c r="C2" s="103" t="s">
        <v>958</v>
      </c>
    </row>
    <row r="3" spans="2:28" ht="16" thickBot="1">
      <c r="B3" s="8"/>
      <c r="C3" s="15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</row>
    <row r="4" spans="2:28" ht="16" thickBot="1">
      <c r="B4" s="15" t="s">
        <v>85</v>
      </c>
      <c r="C4" s="104" t="s">
        <v>965</v>
      </c>
      <c r="D4" s="105" t="s">
        <v>973</v>
      </c>
      <c r="E4" s="105" t="s">
        <v>981</v>
      </c>
      <c r="F4" s="105" t="s">
        <v>989</v>
      </c>
      <c r="G4" s="105" t="s">
        <v>997</v>
      </c>
      <c r="H4" s="105" t="s">
        <v>1005</v>
      </c>
      <c r="I4" s="105" t="s">
        <v>1013</v>
      </c>
      <c r="K4" s="105"/>
      <c r="L4" s="157" t="s">
        <v>1024</v>
      </c>
      <c r="M4" s="105"/>
      <c r="N4" s="105" t="s">
        <v>1032</v>
      </c>
    </row>
    <row r="5" spans="2:28" ht="16" thickBot="1">
      <c r="B5" s="15" t="s">
        <v>89</v>
      </c>
      <c r="C5" s="104" t="s">
        <v>966</v>
      </c>
      <c r="D5" s="105" t="s">
        <v>974</v>
      </c>
      <c r="E5" s="105" t="s">
        <v>982</v>
      </c>
      <c r="F5" s="105" t="s">
        <v>990</v>
      </c>
      <c r="G5" s="105" t="s">
        <v>998</v>
      </c>
      <c r="H5" s="105" t="s">
        <v>1006</v>
      </c>
      <c r="I5" s="105" t="s">
        <v>1014</v>
      </c>
      <c r="J5" s="105"/>
      <c r="K5" s="105"/>
      <c r="L5" s="157" t="s">
        <v>1023</v>
      </c>
      <c r="M5" s="105"/>
      <c r="N5" s="105" t="s">
        <v>1033</v>
      </c>
    </row>
    <row r="6" spans="2:28" ht="16" thickBot="1">
      <c r="B6" s="15" t="s">
        <v>92</v>
      </c>
      <c r="C6" s="104" t="s">
        <v>967</v>
      </c>
      <c r="D6" s="105" t="s">
        <v>975</v>
      </c>
      <c r="E6" s="105" t="s">
        <v>983</v>
      </c>
      <c r="F6" s="105" t="s">
        <v>991</v>
      </c>
      <c r="G6" s="105" t="s">
        <v>999</v>
      </c>
      <c r="H6" s="105" t="s">
        <v>1007</v>
      </c>
      <c r="I6" s="105" t="s">
        <v>1015</v>
      </c>
      <c r="J6" s="105"/>
      <c r="K6" s="105"/>
      <c r="L6" s="157" t="s">
        <v>1025</v>
      </c>
      <c r="M6" s="105"/>
      <c r="N6" s="105" t="s">
        <v>1034</v>
      </c>
    </row>
    <row r="7" spans="2:28">
      <c r="B7" s="15" t="s">
        <v>95</v>
      </c>
      <c r="C7" s="104" t="s">
        <v>968</v>
      </c>
      <c r="D7" s="105" t="s">
        <v>976</v>
      </c>
      <c r="E7" s="105" t="s">
        <v>984</v>
      </c>
      <c r="F7" s="105" t="s">
        <v>992</v>
      </c>
      <c r="G7" s="105" t="s">
        <v>1000</v>
      </c>
      <c r="H7" s="105" t="s">
        <v>1008</v>
      </c>
      <c r="I7" s="105" t="s">
        <v>1016</v>
      </c>
      <c r="J7" s="105"/>
      <c r="K7" s="105"/>
      <c r="L7" s="157" t="s">
        <v>1026</v>
      </c>
      <c r="M7" s="105"/>
      <c r="N7" s="105" t="s">
        <v>1035</v>
      </c>
    </row>
    <row r="8" spans="2:28">
      <c r="B8" s="15" t="s">
        <v>97</v>
      </c>
      <c r="C8" s="104" t="s">
        <v>969</v>
      </c>
      <c r="D8" s="105" t="s">
        <v>977</v>
      </c>
      <c r="E8" s="105" t="s">
        <v>985</v>
      </c>
      <c r="F8" s="105" t="s">
        <v>993</v>
      </c>
      <c r="G8" s="105" t="s">
        <v>1001</v>
      </c>
      <c r="H8" s="105" t="s">
        <v>1009</v>
      </c>
      <c r="I8" s="105" t="s">
        <v>1017</v>
      </c>
      <c r="J8" s="105"/>
      <c r="K8" s="105"/>
      <c r="L8" s="105"/>
      <c r="M8" s="105"/>
      <c r="N8" s="105" t="s">
        <v>1036</v>
      </c>
    </row>
    <row r="9" spans="2:28" ht="16" thickBot="1">
      <c r="B9" s="15" t="s">
        <v>98</v>
      </c>
      <c r="C9" s="105" t="s">
        <v>970</v>
      </c>
      <c r="D9" s="105" t="s">
        <v>978</v>
      </c>
      <c r="E9" s="105" t="s">
        <v>986</v>
      </c>
      <c r="F9" s="21" t="s">
        <v>994</v>
      </c>
      <c r="G9" s="105" t="s">
        <v>1002</v>
      </c>
      <c r="H9" s="105" t="s">
        <v>1010</v>
      </c>
      <c r="I9" s="105" t="s">
        <v>1018</v>
      </c>
      <c r="J9" s="105"/>
      <c r="K9" s="105"/>
      <c r="L9" s="105"/>
      <c r="M9" s="105"/>
      <c r="N9" s="105" t="s">
        <v>1037</v>
      </c>
    </row>
    <row r="10" spans="2:28" ht="16" thickBot="1">
      <c r="B10" s="15" t="s">
        <v>99</v>
      </c>
      <c r="C10" s="105" t="s">
        <v>971</v>
      </c>
      <c r="D10" s="105" t="s">
        <v>979</v>
      </c>
      <c r="E10" s="105" t="s">
        <v>987</v>
      </c>
      <c r="F10" s="166" t="s">
        <v>995</v>
      </c>
      <c r="G10" s="105" t="s">
        <v>1003</v>
      </c>
      <c r="H10" s="105" t="s">
        <v>1011</v>
      </c>
      <c r="I10" s="105" t="s">
        <v>1019</v>
      </c>
      <c r="J10" s="21"/>
      <c r="K10" s="105"/>
      <c r="L10" s="105"/>
      <c r="M10" s="105"/>
      <c r="N10" s="105" t="s">
        <v>1038</v>
      </c>
    </row>
    <row r="11" spans="2:28">
      <c r="B11" s="15" t="s">
        <v>101</v>
      </c>
      <c r="C11" s="105" t="s">
        <v>972</v>
      </c>
      <c r="D11" s="105" t="s">
        <v>980</v>
      </c>
      <c r="E11" s="105" t="s">
        <v>988</v>
      </c>
      <c r="F11" s="166" t="s">
        <v>996</v>
      </c>
      <c r="G11" s="105" t="s">
        <v>1004</v>
      </c>
      <c r="H11" s="105" t="s">
        <v>1012</v>
      </c>
      <c r="I11" s="105" t="s">
        <v>1020</v>
      </c>
      <c r="J11" s="126"/>
      <c r="K11" s="105"/>
      <c r="L11" s="105"/>
      <c r="M11" s="105"/>
      <c r="N11" s="105" t="s">
        <v>1039</v>
      </c>
    </row>
    <row r="13" spans="2:28" ht="31">
      <c r="Q13" s="102" t="s">
        <v>922</v>
      </c>
    </row>
    <row r="14" spans="2:28" ht="23.5">
      <c r="C14" s="103" t="s">
        <v>959</v>
      </c>
      <c r="P14" s="103" t="s">
        <v>1079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spans="2:28">
      <c r="B15" s="8"/>
      <c r="C15" s="15">
        <v>1</v>
      </c>
      <c r="D15" s="15">
        <v>2</v>
      </c>
      <c r="E15" s="15">
        <v>3</v>
      </c>
      <c r="F15" s="15">
        <v>4</v>
      </c>
      <c r="G15" s="15">
        <v>5</v>
      </c>
      <c r="H15" s="15">
        <v>6</v>
      </c>
      <c r="I15" s="15">
        <v>7</v>
      </c>
      <c r="J15" s="15">
        <v>8</v>
      </c>
      <c r="K15" s="15">
        <v>9</v>
      </c>
      <c r="L15" s="15">
        <v>10</v>
      </c>
      <c r="M15" s="15">
        <v>11</v>
      </c>
      <c r="N15" s="15">
        <v>12</v>
      </c>
      <c r="P15" s="8"/>
      <c r="Q15" s="15">
        <v>1</v>
      </c>
      <c r="R15" s="15">
        <v>2</v>
      </c>
      <c r="S15" s="15">
        <v>3</v>
      </c>
      <c r="T15" s="15">
        <v>4</v>
      </c>
      <c r="U15" s="15">
        <v>5</v>
      </c>
      <c r="V15" s="15">
        <v>6</v>
      </c>
      <c r="W15" s="15">
        <v>7</v>
      </c>
      <c r="X15" s="15">
        <v>8</v>
      </c>
      <c r="Y15" s="15">
        <v>9</v>
      </c>
      <c r="Z15" s="15">
        <v>10</v>
      </c>
      <c r="AA15" s="15">
        <v>11</v>
      </c>
      <c r="AB15" s="15">
        <v>12</v>
      </c>
    </row>
    <row r="16" spans="2:28">
      <c r="B16" s="15" t="s">
        <v>85</v>
      </c>
      <c r="C16" s="131" t="s">
        <v>1</v>
      </c>
      <c r="D16" s="131" t="s">
        <v>13</v>
      </c>
      <c r="E16" s="131" t="s">
        <v>21</v>
      </c>
      <c r="F16" s="131" t="s">
        <v>30</v>
      </c>
      <c r="G16" s="131" t="s">
        <v>39</v>
      </c>
      <c r="H16" s="105"/>
      <c r="M16" s="124"/>
      <c r="N16" s="123"/>
      <c r="P16" s="15" t="s">
        <v>85</v>
      </c>
      <c r="Q16" s="137">
        <v>11</v>
      </c>
      <c r="R16" s="137">
        <v>53.400000000000006</v>
      </c>
      <c r="S16" s="137">
        <v>17.600000000000001</v>
      </c>
      <c r="T16" s="137">
        <v>80</v>
      </c>
      <c r="U16" s="137">
        <v>0</v>
      </c>
      <c r="V16" s="137"/>
      <c r="W16" s="137"/>
      <c r="X16" s="105"/>
      <c r="Y16" s="104"/>
      <c r="Z16" s="105">
        <v>0</v>
      </c>
      <c r="AA16" s="105"/>
      <c r="AB16" s="104">
        <v>0</v>
      </c>
    </row>
    <row r="17" spans="2:28">
      <c r="B17" s="15" t="s">
        <v>89</v>
      </c>
      <c r="C17" s="131" t="s">
        <v>4</v>
      </c>
      <c r="D17" s="131" t="s">
        <v>14</v>
      </c>
      <c r="E17" s="131" t="s">
        <v>23</v>
      </c>
      <c r="F17" s="131" t="s">
        <v>31</v>
      </c>
      <c r="G17" s="131" t="s">
        <v>41</v>
      </c>
      <c r="H17" s="105"/>
      <c r="M17" s="124"/>
      <c r="N17" s="123"/>
      <c r="P17" s="15" t="s">
        <v>89</v>
      </c>
      <c r="Q17" s="137">
        <v>0</v>
      </c>
      <c r="R17" s="137">
        <v>0</v>
      </c>
      <c r="S17" s="137">
        <v>0</v>
      </c>
      <c r="T17" s="137">
        <v>4</v>
      </c>
      <c r="U17" s="137">
        <v>0</v>
      </c>
      <c r="V17" s="137"/>
      <c r="W17" s="137"/>
      <c r="X17" s="105"/>
      <c r="Y17" s="104"/>
      <c r="Z17" s="105">
        <v>0</v>
      </c>
      <c r="AA17" s="105"/>
      <c r="AB17" s="104">
        <v>0</v>
      </c>
    </row>
    <row r="18" spans="2:28">
      <c r="B18" s="15" t="s">
        <v>92</v>
      </c>
      <c r="C18" s="131" t="s">
        <v>6</v>
      </c>
      <c r="D18" s="131" t="s">
        <v>15</v>
      </c>
      <c r="E18" s="131" t="s">
        <v>24</v>
      </c>
      <c r="F18" s="131" t="s">
        <v>33</v>
      </c>
      <c r="H18" s="105"/>
      <c r="M18" s="124"/>
      <c r="N18" s="123"/>
      <c r="P18" s="15" t="s">
        <v>92</v>
      </c>
      <c r="Q18" s="137">
        <v>49.8</v>
      </c>
      <c r="R18" s="137">
        <v>40.599999999999994</v>
      </c>
      <c r="S18" s="137">
        <v>0</v>
      </c>
      <c r="T18" s="137">
        <v>48.8</v>
      </c>
      <c r="U18" s="137"/>
      <c r="V18" s="137"/>
      <c r="W18" s="137"/>
      <c r="X18" s="105"/>
      <c r="Y18" s="104"/>
      <c r="Z18" s="105">
        <v>0</v>
      </c>
      <c r="AA18" s="105"/>
      <c r="AB18" s="104">
        <v>0</v>
      </c>
    </row>
    <row r="19" spans="2:28">
      <c r="B19" s="15" t="s">
        <v>95</v>
      </c>
      <c r="C19" s="131" t="s">
        <v>7</v>
      </c>
      <c r="D19" s="131" t="s">
        <v>16</v>
      </c>
      <c r="E19" s="131" t="s">
        <v>25</v>
      </c>
      <c r="F19" s="131" t="s">
        <v>34</v>
      </c>
      <c r="G19" s="132"/>
      <c r="H19" s="105"/>
      <c r="M19" s="124"/>
      <c r="N19" s="123"/>
      <c r="P19" s="15" t="s">
        <v>95</v>
      </c>
      <c r="Q19" s="137">
        <v>0</v>
      </c>
      <c r="R19" s="137">
        <v>6.7999999999999972</v>
      </c>
      <c r="S19" s="137">
        <v>49.599999999999994</v>
      </c>
      <c r="T19" s="137">
        <v>64</v>
      </c>
      <c r="U19" s="137"/>
      <c r="V19" s="137"/>
      <c r="W19" s="137"/>
      <c r="X19" s="105"/>
      <c r="Y19" s="104"/>
      <c r="Z19" s="105">
        <v>0</v>
      </c>
      <c r="AA19" s="105"/>
      <c r="AB19" s="104">
        <v>0</v>
      </c>
    </row>
    <row r="20" spans="2:28">
      <c r="B20" s="15" t="s">
        <v>97</v>
      </c>
      <c r="C20" s="131" t="s">
        <v>8</v>
      </c>
      <c r="D20" s="131" t="s">
        <v>17</v>
      </c>
      <c r="E20" s="131" t="s">
        <v>26</v>
      </c>
      <c r="F20" s="131" t="s">
        <v>35</v>
      </c>
      <c r="G20" s="132"/>
      <c r="H20" s="105"/>
      <c r="M20" s="124"/>
      <c r="N20" s="123"/>
      <c r="P20" s="15" t="s">
        <v>97</v>
      </c>
      <c r="Q20" s="137">
        <v>0</v>
      </c>
      <c r="R20" s="137">
        <v>0</v>
      </c>
      <c r="S20" s="137">
        <v>68</v>
      </c>
      <c r="T20" s="137">
        <v>57</v>
      </c>
      <c r="U20" s="137"/>
      <c r="V20" s="137"/>
      <c r="W20" s="137"/>
      <c r="X20" s="105"/>
      <c r="Y20" s="104"/>
      <c r="Z20" s="105"/>
      <c r="AA20" s="105"/>
      <c r="AB20" s="104">
        <v>0</v>
      </c>
    </row>
    <row r="21" spans="2:28">
      <c r="B21" s="15" t="s">
        <v>98</v>
      </c>
      <c r="C21" s="131" t="s">
        <v>9</v>
      </c>
      <c r="D21" s="131" t="s">
        <v>18</v>
      </c>
      <c r="E21" s="131" t="s">
        <v>27</v>
      </c>
      <c r="F21" s="131" t="s">
        <v>36</v>
      </c>
      <c r="G21" s="132"/>
      <c r="H21" s="105"/>
      <c r="M21" s="124"/>
      <c r="N21" s="124"/>
      <c r="P21" s="15" t="s">
        <v>98</v>
      </c>
      <c r="Q21" s="137">
        <v>0</v>
      </c>
      <c r="R21" s="137">
        <v>0</v>
      </c>
      <c r="S21" s="137">
        <v>18.399999999999999</v>
      </c>
      <c r="T21" s="137">
        <v>56</v>
      </c>
      <c r="U21" s="137"/>
      <c r="V21" s="137"/>
      <c r="W21" s="137"/>
      <c r="X21" s="105"/>
      <c r="Y21" s="105"/>
      <c r="Z21" s="105"/>
      <c r="AA21" s="105"/>
      <c r="AB21" s="104">
        <v>0</v>
      </c>
    </row>
    <row r="22" spans="2:28">
      <c r="B22" s="15" t="s">
        <v>99</v>
      </c>
      <c r="C22" s="131" t="s">
        <v>11</v>
      </c>
      <c r="D22" s="131" t="s">
        <v>19</v>
      </c>
      <c r="E22" s="131" t="s">
        <v>28</v>
      </c>
      <c r="F22" s="131" t="s">
        <v>37</v>
      </c>
      <c r="G22" s="132"/>
      <c r="H22" s="105"/>
      <c r="M22" s="124"/>
      <c r="N22" s="21"/>
      <c r="P22" s="15" t="s">
        <v>99</v>
      </c>
      <c r="Q22" s="137">
        <v>0</v>
      </c>
      <c r="R22" s="137">
        <v>35.200000000000003</v>
      </c>
      <c r="S22" s="137">
        <v>52.2</v>
      </c>
      <c r="T22" s="137">
        <v>21.6</v>
      </c>
      <c r="U22" s="137"/>
      <c r="V22" s="137"/>
      <c r="W22" s="137"/>
      <c r="X22" s="21"/>
      <c r="Y22" s="105"/>
      <c r="Z22" s="105"/>
      <c r="AA22" s="105"/>
      <c r="AB22" s="104">
        <v>0</v>
      </c>
    </row>
    <row r="23" spans="2:28">
      <c r="B23" s="15" t="s">
        <v>101</v>
      </c>
      <c r="C23" s="131" t="s">
        <v>12</v>
      </c>
      <c r="D23" s="131" t="s">
        <v>20</v>
      </c>
      <c r="E23" s="131" t="s">
        <v>29</v>
      </c>
      <c r="F23" s="131" t="s">
        <v>38</v>
      </c>
      <c r="G23" s="132"/>
      <c r="H23" s="105"/>
      <c r="M23" s="123"/>
      <c r="N23" s="126"/>
      <c r="P23" s="15" t="s">
        <v>101</v>
      </c>
      <c r="Q23" s="137">
        <v>80</v>
      </c>
      <c r="R23" s="137">
        <v>24.599999999999994</v>
      </c>
      <c r="S23" s="137">
        <v>78</v>
      </c>
      <c r="T23" s="137">
        <v>58.599999999999994</v>
      </c>
      <c r="U23" s="137"/>
      <c r="V23" s="137"/>
      <c r="W23" s="137"/>
      <c r="X23" s="126"/>
      <c r="Y23" s="105"/>
      <c r="Z23" s="105"/>
      <c r="AA23" s="105"/>
      <c r="AB23" s="104">
        <v>0</v>
      </c>
    </row>
    <row r="25" spans="2:28">
      <c r="D25" s="98" t="s">
        <v>1027</v>
      </c>
      <c r="I25" s="98" t="s">
        <v>1040</v>
      </c>
    </row>
    <row r="26" spans="2:28">
      <c r="F26" s="98" t="s">
        <v>1049</v>
      </c>
      <c r="G26" s="98" t="s">
        <v>64</v>
      </c>
      <c r="I26" s="98" t="s">
        <v>1049</v>
      </c>
      <c r="N26" s="98" t="s">
        <v>64</v>
      </c>
    </row>
    <row r="27" spans="2:28">
      <c r="D27" s="100" t="s">
        <v>1028</v>
      </c>
      <c r="F27" s="138" t="s">
        <v>1024</v>
      </c>
      <c r="G27" s="100">
        <v>10.5</v>
      </c>
      <c r="I27" s="105" t="s">
        <v>1032</v>
      </c>
      <c r="J27" s="100" t="s">
        <v>1041</v>
      </c>
      <c r="N27" s="100">
        <v>5.9</v>
      </c>
    </row>
    <row r="28" spans="2:28">
      <c r="D28" s="100" t="s">
        <v>1029</v>
      </c>
      <c r="F28" s="138" t="s">
        <v>1023</v>
      </c>
      <c r="G28" s="100">
        <v>1.1299999999999999</v>
      </c>
      <c r="I28" s="105" t="s">
        <v>1033</v>
      </c>
      <c r="J28" s="100" t="s">
        <v>1042</v>
      </c>
      <c r="N28" s="100">
        <v>3.9</v>
      </c>
    </row>
    <row r="29" spans="2:28">
      <c r="D29" s="100" t="s">
        <v>1030</v>
      </c>
      <c r="F29" s="138" t="s">
        <v>1025</v>
      </c>
      <c r="G29" s="100">
        <v>0.44400000000000001</v>
      </c>
      <c r="I29" s="105" t="s">
        <v>1034</v>
      </c>
      <c r="J29" s="100" t="s">
        <v>1043</v>
      </c>
    </row>
    <row r="30" spans="2:28">
      <c r="D30" s="100" t="s">
        <v>1031</v>
      </c>
      <c r="F30" s="138" t="s">
        <v>1026</v>
      </c>
      <c r="G30" s="100">
        <v>0.95</v>
      </c>
      <c r="I30" s="105" t="s">
        <v>1035</v>
      </c>
      <c r="J30" s="100" t="s">
        <v>1045</v>
      </c>
    </row>
    <row r="31" spans="2:28">
      <c r="I31" s="105" t="s">
        <v>1036</v>
      </c>
      <c r="J31" s="100" t="s">
        <v>1044</v>
      </c>
    </row>
    <row r="32" spans="2:28">
      <c r="I32" s="105" t="s">
        <v>1037</v>
      </c>
      <c r="J32" s="100" t="s">
        <v>1046</v>
      </c>
    </row>
    <row r="33" spans="2:28">
      <c r="D33" s="232" t="s">
        <v>1104</v>
      </c>
      <c r="I33" s="105" t="s">
        <v>1038</v>
      </c>
      <c r="J33" s="100" t="s">
        <v>1047</v>
      </c>
    </row>
    <row r="34" spans="2:28">
      <c r="D34" s="202" t="s">
        <v>1081</v>
      </c>
      <c r="E34" s="105"/>
      <c r="F34" s="231" t="s">
        <v>1090</v>
      </c>
      <c r="G34" s="231" t="s">
        <v>1099</v>
      </c>
      <c r="I34" s="105" t="s">
        <v>1039</v>
      </c>
      <c r="J34" s="100" t="s">
        <v>1048</v>
      </c>
    </row>
    <row r="35" spans="2:28">
      <c r="D35" s="202" t="s">
        <v>1082</v>
      </c>
      <c r="E35" s="105"/>
      <c r="F35" s="231" t="s">
        <v>1091</v>
      </c>
      <c r="G35" s="231" t="s">
        <v>1100</v>
      </c>
    </row>
    <row r="36" spans="2:28">
      <c r="D36" s="202" t="s">
        <v>1083</v>
      </c>
      <c r="E36" s="105"/>
      <c r="F36" s="231" t="s">
        <v>1092</v>
      </c>
      <c r="G36" s="231" t="s">
        <v>1101</v>
      </c>
    </row>
    <row r="37" spans="2:28">
      <c r="D37" s="202" t="s">
        <v>1084</v>
      </c>
      <c r="E37" s="123"/>
      <c r="F37" s="231" t="s">
        <v>1093</v>
      </c>
      <c r="G37" s="231" t="s">
        <v>1102</v>
      </c>
    </row>
    <row r="38" spans="2:28">
      <c r="D38" s="202" t="s">
        <v>1085</v>
      </c>
      <c r="E38" s="123"/>
      <c r="F38" s="231" t="s">
        <v>1094</v>
      </c>
      <c r="G38" s="231" t="s">
        <v>1103</v>
      </c>
    </row>
    <row r="39" spans="2:28">
      <c r="D39" s="202" t="s">
        <v>1086</v>
      </c>
      <c r="E39" s="123"/>
      <c r="F39" s="231" t="s">
        <v>1095</v>
      </c>
      <c r="G39" s="125"/>
    </row>
    <row r="40" spans="2:28">
      <c r="D40" s="105"/>
      <c r="E40" s="21"/>
      <c r="F40" s="231" t="s">
        <v>1096</v>
      </c>
      <c r="G40" s="125"/>
    </row>
    <row r="41" spans="2:28">
      <c r="D41" s="105"/>
      <c r="E41" s="126"/>
      <c r="F41" s="231" t="s">
        <v>1097</v>
      </c>
      <c r="G41" s="125"/>
    </row>
    <row r="42" spans="2:28" ht="32" customHeight="1">
      <c r="C42" s="103" t="s">
        <v>1174</v>
      </c>
      <c r="Q42" s="103" t="s">
        <v>1174</v>
      </c>
      <c r="U42" s="244" t="s">
        <v>1175</v>
      </c>
      <c r="W42" s="244" t="s">
        <v>1176</v>
      </c>
    </row>
    <row r="43" spans="2:28">
      <c r="B43" s="8"/>
      <c r="C43" s="15">
        <v>1</v>
      </c>
      <c r="D43" s="15">
        <v>2</v>
      </c>
      <c r="E43" s="15">
        <v>3</v>
      </c>
      <c r="F43" s="15">
        <v>4</v>
      </c>
      <c r="G43" s="15">
        <v>5</v>
      </c>
      <c r="H43" s="15">
        <v>6</v>
      </c>
      <c r="I43" s="15">
        <v>7</v>
      </c>
      <c r="J43" s="15">
        <v>8</v>
      </c>
      <c r="K43" s="15">
        <v>9</v>
      </c>
      <c r="L43" s="15">
        <v>10</v>
      </c>
      <c r="M43" s="15">
        <v>11</v>
      </c>
      <c r="N43" s="15">
        <v>12</v>
      </c>
      <c r="P43" s="8"/>
      <c r="Q43" s="15">
        <v>1</v>
      </c>
      <c r="R43" s="15">
        <v>2</v>
      </c>
      <c r="S43" s="15">
        <v>3</v>
      </c>
      <c r="T43" s="15">
        <v>4</v>
      </c>
      <c r="U43" s="15">
        <v>5</v>
      </c>
      <c r="V43" s="15">
        <v>6</v>
      </c>
      <c r="W43" s="15">
        <v>7</v>
      </c>
      <c r="X43" s="15">
        <v>8</v>
      </c>
      <c r="Y43" s="15">
        <v>9</v>
      </c>
      <c r="Z43" s="15">
        <v>10</v>
      </c>
      <c r="AA43" s="15">
        <v>11</v>
      </c>
      <c r="AB43" s="15">
        <v>12</v>
      </c>
    </row>
    <row r="44" spans="2:28">
      <c r="B44" s="15" t="s">
        <v>85</v>
      </c>
      <c r="C44" s="242" t="s">
        <v>1090</v>
      </c>
      <c r="D44" s="242" t="s">
        <v>1099</v>
      </c>
      <c r="E44" s="242" t="s">
        <v>1108</v>
      </c>
      <c r="F44" s="242" t="s">
        <v>1116</v>
      </c>
      <c r="G44" s="242" t="s">
        <v>1124</v>
      </c>
      <c r="H44" s="242" t="s">
        <v>1132</v>
      </c>
      <c r="I44" s="105" t="s">
        <v>1081</v>
      </c>
      <c r="J44" s="248" t="s">
        <v>1194</v>
      </c>
      <c r="K44" s="105" t="s">
        <v>1238</v>
      </c>
      <c r="L44" s="105" t="s">
        <v>1246</v>
      </c>
      <c r="M44" s="124" t="s">
        <v>1254</v>
      </c>
      <c r="N44" s="123"/>
      <c r="P44" s="15" t="s">
        <v>85</v>
      </c>
      <c r="Q44" s="100">
        <v>37.6</v>
      </c>
      <c r="R44" s="100">
        <v>11.2</v>
      </c>
      <c r="S44" s="100">
        <v>134</v>
      </c>
      <c r="T44" s="100">
        <v>78.400000000000006</v>
      </c>
      <c r="U44" s="100">
        <v>180</v>
      </c>
      <c r="V44" s="100">
        <v>-19.21</v>
      </c>
      <c r="W44" s="105"/>
      <c r="X44" s="243">
        <v>44.599999999999994</v>
      </c>
      <c r="Y44" s="299">
        <v>40.19047619047619</v>
      </c>
      <c r="Z44" s="299"/>
      <c r="AA44" s="299">
        <v>22.270270270270274</v>
      </c>
      <c r="AB44" s="123"/>
    </row>
    <row r="45" spans="2:28">
      <c r="B45" s="15" t="s">
        <v>89</v>
      </c>
      <c r="C45" s="242" t="s">
        <v>1091</v>
      </c>
      <c r="D45" s="242" t="s">
        <v>1100</v>
      </c>
      <c r="E45" s="242" t="s">
        <v>1109</v>
      </c>
      <c r="F45" s="242" t="s">
        <v>1117</v>
      </c>
      <c r="G45" s="242" t="s">
        <v>1125</v>
      </c>
      <c r="H45" s="242" t="s">
        <v>1133</v>
      </c>
      <c r="I45" s="105" t="s">
        <v>1082</v>
      </c>
      <c r="J45" s="248" t="s">
        <v>1195</v>
      </c>
      <c r="K45" s="105" t="s">
        <v>1239</v>
      </c>
      <c r="L45" s="105" t="s">
        <v>1247</v>
      </c>
      <c r="M45" s="124" t="s">
        <v>1255</v>
      </c>
      <c r="N45" s="123"/>
      <c r="P45" s="15" t="s">
        <v>89</v>
      </c>
      <c r="Q45" s="100">
        <v>41</v>
      </c>
      <c r="R45" s="100">
        <v>19.600000000000001</v>
      </c>
      <c r="S45" s="100">
        <v>7.6000000000000014</v>
      </c>
      <c r="T45" s="100">
        <v>71</v>
      </c>
      <c r="U45" s="100">
        <v>55.8</v>
      </c>
      <c r="V45" s="100">
        <v>-19.600000000000001</v>
      </c>
      <c r="W45" s="105"/>
      <c r="X45" s="243">
        <v>0</v>
      </c>
      <c r="Y45" s="299">
        <v>58</v>
      </c>
      <c r="Z45" s="299">
        <v>41.2</v>
      </c>
      <c r="AA45" s="299">
        <v>5.3684210526315788</v>
      </c>
      <c r="AB45" s="123"/>
    </row>
    <row r="46" spans="2:28">
      <c r="B46" s="15" t="s">
        <v>92</v>
      </c>
      <c r="C46" s="242" t="s">
        <v>1092</v>
      </c>
      <c r="D46" s="242" t="s">
        <v>1101</v>
      </c>
      <c r="E46" s="242" t="s">
        <v>1110</v>
      </c>
      <c r="F46" s="242" t="s">
        <v>1118</v>
      </c>
      <c r="G46" s="242" t="s">
        <v>1126</v>
      </c>
      <c r="H46" s="242" t="s">
        <v>1134</v>
      </c>
      <c r="I46" s="105" t="s">
        <v>1083</v>
      </c>
      <c r="J46" s="248" t="s">
        <v>1196</v>
      </c>
      <c r="K46" s="105" t="s">
        <v>1240</v>
      </c>
      <c r="L46" s="105" t="s">
        <v>1248</v>
      </c>
      <c r="M46" s="124" t="s">
        <v>1256</v>
      </c>
      <c r="N46" s="123"/>
      <c r="P46" s="15" t="s">
        <v>92</v>
      </c>
      <c r="Q46" s="100">
        <v>64.2</v>
      </c>
      <c r="R46" s="100">
        <v>-4.8000000000000007</v>
      </c>
      <c r="S46" s="100">
        <v>32.799999999999997</v>
      </c>
      <c r="T46" s="100">
        <v>78.599999999999994</v>
      </c>
      <c r="U46" s="100">
        <v>64.599999999999994</v>
      </c>
      <c r="V46" s="100">
        <v>-5.6999999999999993</v>
      </c>
      <c r="W46" s="105"/>
      <c r="X46" s="243">
        <v>38.4</v>
      </c>
      <c r="Y46" s="299">
        <v>22.608695652173914</v>
      </c>
      <c r="Z46" s="299">
        <v>41.29032258064516</v>
      </c>
      <c r="AA46" s="299"/>
      <c r="AB46" s="123"/>
    </row>
    <row r="47" spans="2:28">
      <c r="B47" s="15" t="s">
        <v>95</v>
      </c>
      <c r="C47" s="242" t="s">
        <v>1093</v>
      </c>
      <c r="D47" s="242" t="s">
        <v>1102</v>
      </c>
      <c r="E47" s="242" t="s">
        <v>1111</v>
      </c>
      <c r="F47" s="242" t="s">
        <v>1119</v>
      </c>
      <c r="G47" s="242" t="s">
        <v>1127</v>
      </c>
      <c r="H47" s="242" t="s">
        <v>1135</v>
      </c>
      <c r="I47" s="105" t="s">
        <v>1084</v>
      </c>
      <c r="J47" s="248" t="s">
        <v>1197</v>
      </c>
      <c r="K47" s="105" t="s">
        <v>1241</v>
      </c>
      <c r="L47" s="105" t="s">
        <v>1249</v>
      </c>
      <c r="M47" s="124" t="s">
        <v>1257</v>
      </c>
      <c r="N47" s="123"/>
      <c r="P47" s="15" t="s">
        <v>95</v>
      </c>
      <c r="Q47" s="100">
        <v>-0.39999999999999858</v>
      </c>
      <c r="R47" s="100">
        <v>-10.68</v>
      </c>
      <c r="S47" s="100">
        <v>73</v>
      </c>
      <c r="T47" s="100">
        <v>22.6</v>
      </c>
      <c r="U47" s="100">
        <v>100</v>
      </c>
      <c r="V47" s="100">
        <v>-3</v>
      </c>
      <c r="W47" s="105"/>
      <c r="X47" s="243">
        <v>78.2</v>
      </c>
      <c r="Y47" s="299">
        <v>3.3333333333333321</v>
      </c>
      <c r="Z47" s="299">
        <v>20.75</v>
      </c>
      <c r="AA47" s="299"/>
      <c r="AB47" s="123"/>
    </row>
    <row r="48" spans="2:28">
      <c r="B48" s="15" t="s">
        <v>97</v>
      </c>
      <c r="C48" s="242" t="s">
        <v>1094</v>
      </c>
      <c r="D48" s="242" t="s">
        <v>1103</v>
      </c>
      <c r="E48" s="242" t="s">
        <v>1112</v>
      </c>
      <c r="F48" s="242" t="s">
        <v>1120</v>
      </c>
      <c r="G48" s="242" t="s">
        <v>1128</v>
      </c>
      <c r="H48" s="242" t="s">
        <v>1136</v>
      </c>
      <c r="I48" s="105" t="s">
        <v>1085</v>
      </c>
      <c r="J48" s="243"/>
      <c r="K48" s="105" t="s">
        <v>1242</v>
      </c>
      <c r="L48" s="105" t="s">
        <v>1250</v>
      </c>
      <c r="M48" s="124" t="s">
        <v>1258</v>
      </c>
      <c r="N48" s="123"/>
      <c r="P48" s="15" t="s">
        <v>97</v>
      </c>
      <c r="Q48" s="100">
        <v>-3</v>
      </c>
      <c r="R48" s="100">
        <v>-18.14</v>
      </c>
      <c r="S48" s="100">
        <v>46.8</v>
      </c>
      <c r="T48" s="100">
        <v>29.4</v>
      </c>
      <c r="U48" s="100">
        <v>-18.489999999999998</v>
      </c>
      <c r="V48" s="100">
        <v>-11.42</v>
      </c>
      <c r="W48" s="105"/>
      <c r="X48" s="243"/>
      <c r="Y48" s="299">
        <v>42.08</v>
      </c>
      <c r="Z48" s="299">
        <v>11.636363636363637</v>
      </c>
      <c r="AA48" s="299">
        <v>28.195121951219512</v>
      </c>
      <c r="AB48" s="123"/>
    </row>
    <row r="49" spans="2:28">
      <c r="B49" s="15" t="s">
        <v>98</v>
      </c>
      <c r="C49" s="242" t="s">
        <v>1095</v>
      </c>
      <c r="D49" s="242" t="s">
        <v>1105</v>
      </c>
      <c r="E49" s="242" t="s">
        <v>1113</v>
      </c>
      <c r="F49" s="242" t="s">
        <v>1121</v>
      </c>
      <c r="G49" s="242" t="s">
        <v>1129</v>
      </c>
      <c r="H49" s="242" t="s">
        <v>1137</v>
      </c>
      <c r="I49" s="105" t="s">
        <v>1086</v>
      </c>
      <c r="J49" s="243"/>
      <c r="K49" s="105" t="s">
        <v>1243</v>
      </c>
      <c r="L49" s="105" t="s">
        <v>1251</v>
      </c>
      <c r="M49" s="124"/>
      <c r="N49" s="124"/>
      <c r="P49" s="15" t="s">
        <v>98</v>
      </c>
      <c r="Q49" s="100">
        <v>12.799999999999997</v>
      </c>
      <c r="R49" s="100">
        <v>7.3999999999999986</v>
      </c>
      <c r="S49" s="100">
        <v>124</v>
      </c>
      <c r="T49" s="100">
        <v>62.599999999999994</v>
      </c>
      <c r="U49" s="100">
        <v>33</v>
      </c>
      <c r="V49" s="100">
        <v>61</v>
      </c>
      <c r="W49" s="105"/>
      <c r="X49" s="243"/>
      <c r="Y49" s="299">
        <v>8.6153846153846168</v>
      </c>
      <c r="Z49" s="299">
        <v>4.5882352941176485</v>
      </c>
      <c r="AA49" s="124"/>
      <c r="AB49" s="124"/>
    </row>
    <row r="50" spans="2:28">
      <c r="B50" s="15" t="s">
        <v>99</v>
      </c>
      <c r="C50" s="242" t="s">
        <v>1096</v>
      </c>
      <c r="D50" s="242" t="s">
        <v>1106</v>
      </c>
      <c r="E50" s="242" t="s">
        <v>1114</v>
      </c>
      <c r="F50" s="242" t="s">
        <v>1122</v>
      </c>
      <c r="G50" s="242" t="s">
        <v>1130</v>
      </c>
      <c r="H50" s="242" t="s">
        <v>1138</v>
      </c>
      <c r="I50" s="105"/>
      <c r="J50" s="105"/>
      <c r="K50" s="105" t="s">
        <v>1244</v>
      </c>
      <c r="L50" s="105" t="s">
        <v>1252</v>
      </c>
      <c r="M50" s="124"/>
      <c r="N50" s="21"/>
      <c r="P50" s="15" t="s">
        <v>99</v>
      </c>
      <c r="Q50" s="100">
        <v>60.599999999999994</v>
      </c>
      <c r="R50" s="100">
        <v>-13.92</v>
      </c>
      <c r="S50" s="100">
        <v>-12.139999999999999</v>
      </c>
      <c r="T50" s="100">
        <v>65.2</v>
      </c>
      <c r="U50" s="100">
        <v>-0.80000000000000071</v>
      </c>
      <c r="V50" s="100">
        <v>2.1999999999999993</v>
      </c>
      <c r="W50" s="105"/>
      <c r="X50" s="105"/>
      <c r="Y50" s="299">
        <v>9.9259259259259274</v>
      </c>
      <c r="Z50" s="299">
        <v>39.428571428571431</v>
      </c>
      <c r="AA50" s="124"/>
      <c r="AB50" s="21"/>
    </row>
    <row r="51" spans="2:28">
      <c r="B51" s="15" t="s">
        <v>101</v>
      </c>
      <c r="C51" s="242" t="s">
        <v>1097</v>
      </c>
      <c r="D51" s="242" t="s">
        <v>1107</v>
      </c>
      <c r="E51" s="242" t="s">
        <v>1115</v>
      </c>
      <c r="F51" s="242" t="s">
        <v>1123</v>
      </c>
      <c r="G51" s="242" t="s">
        <v>1131</v>
      </c>
      <c r="H51" s="242" t="s">
        <v>1139</v>
      </c>
      <c r="I51" s="105"/>
      <c r="J51" s="105"/>
      <c r="K51" s="105" t="s">
        <v>1245</v>
      </c>
      <c r="L51" s="105" t="s">
        <v>1253</v>
      </c>
      <c r="M51" s="123"/>
      <c r="N51" s="126"/>
      <c r="P51" s="15" t="s">
        <v>101</v>
      </c>
      <c r="Q51" s="100">
        <v>6.3999999999999986</v>
      </c>
      <c r="R51" s="100">
        <v>42.4</v>
      </c>
      <c r="S51" s="100">
        <v>-17.48</v>
      </c>
      <c r="T51" s="100">
        <v>80</v>
      </c>
      <c r="U51" s="100">
        <v>-14.14</v>
      </c>
      <c r="V51" s="100">
        <v>11.2</v>
      </c>
      <c r="W51" s="105"/>
      <c r="X51" s="105"/>
      <c r="Y51" s="299"/>
      <c r="Z51" s="299">
        <v>14.111111111111114</v>
      </c>
      <c r="AA51" s="123"/>
      <c r="AB51" s="126"/>
    </row>
    <row r="62" spans="2:28">
      <c r="K62"/>
      <c r="L62"/>
    </row>
    <row r="63" spans="2:28">
      <c r="K63"/>
      <c r="L63"/>
    </row>
    <row r="64" spans="2:28">
      <c r="K64"/>
      <c r="L64"/>
    </row>
    <row r="65" spans="11:12">
      <c r="K65"/>
      <c r="L65"/>
    </row>
    <row r="66" spans="11:12">
      <c r="K66"/>
      <c r="L66"/>
    </row>
    <row r="67" spans="11:12">
      <c r="K67"/>
      <c r="L67"/>
    </row>
    <row r="68" spans="11:12">
      <c r="K68"/>
      <c r="L68"/>
    </row>
    <row r="69" spans="11:12">
      <c r="K69"/>
      <c r="L69"/>
    </row>
    <row r="70" spans="11:12">
      <c r="L70"/>
    </row>
    <row r="71" spans="11:12">
      <c r="L71"/>
    </row>
    <row r="72" spans="11:12">
      <c r="L72"/>
    </row>
    <row r="73" spans="11:12">
      <c r="L73"/>
    </row>
    <row r="74" spans="11:12">
      <c r="L74"/>
    </row>
  </sheetData>
  <phoneticPr fontId="49" type="noConversion"/>
  <pageMargins left="0.7" right="0.7" top="0.75" bottom="0.75" header="0.3" footer="0.3"/>
  <pageSetup paperSize="9" scale="5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M39"/>
  <sheetViews>
    <sheetView zoomScale="120" zoomScaleNormal="120" workbookViewId="0">
      <selection activeCell="L15" sqref="L15"/>
    </sheetView>
  </sheetViews>
  <sheetFormatPr defaultColWidth="10.81640625" defaultRowHeight="15.5"/>
  <cols>
    <col min="1" max="1" width="7.453125" style="109" customWidth="1"/>
    <col min="2" max="2" width="10.36328125" style="109" customWidth="1"/>
    <col min="3" max="3" width="10.81640625" style="109"/>
    <col min="4" max="4" width="9.1796875" style="109" bestFit="1" customWidth="1"/>
    <col min="5" max="5" width="8.6328125" style="109" customWidth="1"/>
    <col min="6" max="6" width="7" style="111" customWidth="1"/>
    <col min="7" max="8" width="10.81640625" style="111"/>
    <col min="9" max="9" width="6.81640625" style="109" bestFit="1" customWidth="1"/>
    <col min="10" max="10" width="9.36328125" style="109" bestFit="1" customWidth="1"/>
    <col min="11" max="16384" width="10.81640625" style="109"/>
  </cols>
  <sheetData>
    <row r="1" spans="1:13" s="106" customFormat="1" ht="18.5">
      <c r="A1" s="106" t="s">
        <v>923</v>
      </c>
      <c r="B1" s="106" t="s">
        <v>924</v>
      </c>
      <c r="C1" s="107" t="s">
        <v>925</v>
      </c>
      <c r="D1" s="106" t="s">
        <v>926</v>
      </c>
      <c r="E1" s="106" t="s">
        <v>927</v>
      </c>
      <c r="F1" s="108" t="s">
        <v>928</v>
      </c>
      <c r="G1" s="108" t="s">
        <v>1300</v>
      </c>
      <c r="H1" s="108" t="s">
        <v>929</v>
      </c>
      <c r="I1" s="106" t="s">
        <v>930</v>
      </c>
      <c r="J1" s="106" t="s">
        <v>1416</v>
      </c>
      <c r="L1" s="106" t="s">
        <v>932</v>
      </c>
      <c r="M1" s="106" t="s">
        <v>933</v>
      </c>
    </row>
    <row r="2" spans="1:13">
      <c r="A2" s="333" t="s">
        <v>1054</v>
      </c>
      <c r="B2">
        <v>66.400000000000006</v>
      </c>
      <c r="C2" s="109">
        <v>96.32</v>
      </c>
      <c r="D2" s="110">
        <f>B2*C2/100</f>
        <v>63.956479999999999</v>
      </c>
      <c r="E2" s="109">
        <v>522</v>
      </c>
      <c r="F2" s="111">
        <f>(D2*1000000)/(660*E2)</f>
        <v>185.63938232903749</v>
      </c>
      <c r="G2" s="111">
        <f t="shared" ref="G2:G9" si="0">I2*20/F2</f>
        <v>4.3094304126806229</v>
      </c>
      <c r="H2" s="111">
        <f>20-G2</f>
        <v>15.690569587319377</v>
      </c>
      <c r="I2" s="109">
        <v>40</v>
      </c>
      <c r="J2" s="113">
        <v>7</v>
      </c>
    </row>
    <row r="3" spans="1:13">
      <c r="A3" s="333" t="s">
        <v>1058</v>
      </c>
      <c r="B3">
        <v>74.400000000000006</v>
      </c>
      <c r="C3" s="109">
        <v>94.82</v>
      </c>
      <c r="D3" s="110">
        <f t="shared" ref="D3:D9" si="1">B3*C3/100</f>
        <v>70.546080000000003</v>
      </c>
      <c r="E3" s="109">
        <v>522</v>
      </c>
      <c r="F3" s="111">
        <f t="shared" ref="F3:F9" si="2">(D3*1000000)/(660*E3)</f>
        <v>204.76628352490422</v>
      </c>
      <c r="G3" s="111">
        <f t="shared" si="0"/>
        <v>3.9068931966170193</v>
      </c>
      <c r="H3" s="111">
        <f t="shared" ref="H3:H9" si="3">20-G3</f>
        <v>16.09310680338298</v>
      </c>
      <c r="I3" s="109">
        <v>40</v>
      </c>
      <c r="J3" s="113">
        <v>2</v>
      </c>
    </row>
    <row r="4" spans="1:13">
      <c r="A4" s="333" t="s">
        <v>1059</v>
      </c>
      <c r="B4">
        <v>83.4</v>
      </c>
      <c r="C4" s="109">
        <v>89.49</v>
      </c>
      <c r="D4" s="110">
        <f t="shared" si="1"/>
        <v>74.634659999999997</v>
      </c>
      <c r="E4" s="109">
        <v>522</v>
      </c>
      <c r="F4" s="111">
        <f t="shared" si="2"/>
        <v>216.6337513061651</v>
      </c>
      <c r="G4" s="111">
        <f t="shared" si="0"/>
        <v>3.6928687020212863</v>
      </c>
      <c r="H4" s="111">
        <f t="shared" si="3"/>
        <v>16.307131297978714</v>
      </c>
      <c r="I4" s="109">
        <v>40</v>
      </c>
      <c r="J4" s="113">
        <v>9</v>
      </c>
    </row>
    <row r="5" spans="1:13">
      <c r="A5" s="333" t="s">
        <v>1078</v>
      </c>
      <c r="B5">
        <v>108</v>
      </c>
      <c r="C5" s="109">
        <v>92.58</v>
      </c>
      <c r="D5" s="110">
        <f>B5*C5/100</f>
        <v>99.986399999999989</v>
      </c>
      <c r="E5" s="109">
        <v>522</v>
      </c>
      <c r="F5" s="111">
        <f>(D5*1000000)/(660*E5)</f>
        <v>290.2194357366771</v>
      </c>
      <c r="G5" s="111">
        <f t="shared" si="0"/>
        <v>2.7565348887448695</v>
      </c>
      <c r="H5" s="111">
        <f>20-G5</f>
        <v>17.24346511125513</v>
      </c>
      <c r="I5" s="109">
        <v>40</v>
      </c>
      <c r="J5" s="113">
        <v>4</v>
      </c>
    </row>
    <row r="6" spans="1:13">
      <c r="A6" s="333" t="s">
        <v>66</v>
      </c>
      <c r="B6">
        <v>78</v>
      </c>
      <c r="C6" s="109">
        <v>77.73</v>
      </c>
      <c r="D6" s="110">
        <f t="shared" si="1"/>
        <v>60.629400000000004</v>
      </c>
      <c r="E6" s="109">
        <v>522</v>
      </c>
      <c r="F6" s="111">
        <f t="shared" si="2"/>
        <v>175.98223615464997</v>
      </c>
      <c r="G6" s="111">
        <f t="shared" si="0"/>
        <v>4.5459133687616893</v>
      </c>
      <c r="H6" s="111">
        <f t="shared" si="3"/>
        <v>15.454086631238312</v>
      </c>
      <c r="I6" s="109">
        <v>40</v>
      </c>
      <c r="J6" s="113">
        <v>5</v>
      </c>
    </row>
    <row r="7" spans="1:13">
      <c r="A7" s="333" t="s">
        <v>1179</v>
      </c>
      <c r="B7">
        <v>114</v>
      </c>
      <c r="C7" s="109">
        <v>87.28</v>
      </c>
      <c r="D7" s="110">
        <f t="shared" si="1"/>
        <v>99.499200000000002</v>
      </c>
      <c r="E7" s="109">
        <v>522</v>
      </c>
      <c r="F7" s="111">
        <f t="shared" si="2"/>
        <v>288.8052943225357</v>
      </c>
      <c r="G7" s="111">
        <f t="shared" si="0"/>
        <v>2.7700323218679146</v>
      </c>
      <c r="H7" s="111">
        <f t="shared" si="3"/>
        <v>17.229967678132084</v>
      </c>
      <c r="I7" s="109">
        <v>40</v>
      </c>
      <c r="J7" s="113">
        <v>6</v>
      </c>
    </row>
    <row r="8" spans="1:13">
      <c r="A8" s="333" t="s">
        <v>1203</v>
      </c>
      <c r="B8">
        <v>68.8</v>
      </c>
      <c r="C8" s="109">
        <f>76.54+17.81</f>
        <v>94.350000000000009</v>
      </c>
      <c r="D8" s="110">
        <f t="shared" si="1"/>
        <v>64.912800000000004</v>
      </c>
      <c r="E8" s="109">
        <v>522</v>
      </c>
      <c r="F8" s="111">
        <f t="shared" si="2"/>
        <v>188.41518634622085</v>
      </c>
      <c r="G8" s="111">
        <f t="shared" si="0"/>
        <v>4.2459422486782259</v>
      </c>
      <c r="H8" s="111">
        <f t="shared" si="3"/>
        <v>15.754057751321774</v>
      </c>
      <c r="I8" s="109">
        <v>40</v>
      </c>
      <c r="J8" s="113">
        <v>23</v>
      </c>
    </row>
    <row r="9" spans="1:13">
      <c r="A9" s="333" t="s">
        <v>1230</v>
      </c>
      <c r="B9">
        <v>43.2</v>
      </c>
      <c r="C9" s="109">
        <v>94.09</v>
      </c>
      <c r="D9" s="110">
        <f t="shared" si="1"/>
        <v>40.646880000000003</v>
      </c>
      <c r="E9" s="109">
        <v>522</v>
      </c>
      <c r="F9" s="111">
        <f t="shared" si="2"/>
        <v>117.98119122257053</v>
      </c>
      <c r="G9" s="111">
        <f t="shared" si="0"/>
        <v>6.7807418429163571</v>
      </c>
      <c r="H9" s="111">
        <f t="shared" si="3"/>
        <v>13.219258157083644</v>
      </c>
      <c r="I9" s="109">
        <v>40</v>
      </c>
      <c r="J9" s="113">
        <v>24</v>
      </c>
    </row>
    <row r="10" spans="1:13">
      <c r="D10" s="110"/>
    </row>
    <row r="11" spans="1:13" ht="18.5">
      <c r="D11" s="110"/>
      <c r="G11" s="108" t="s">
        <v>1300</v>
      </c>
      <c r="H11" s="108" t="s">
        <v>929</v>
      </c>
      <c r="I11" s="106" t="s">
        <v>930</v>
      </c>
    </row>
    <row r="12" spans="1:13">
      <c r="A12" s="114" t="s">
        <v>934</v>
      </c>
      <c r="B12" s="115"/>
      <c r="C12" s="114"/>
      <c r="D12" s="116">
        <v>23.8</v>
      </c>
      <c r="E12" s="114">
        <v>522</v>
      </c>
      <c r="F12" s="112">
        <f>(D12*1000000)/(660*E12)</f>
        <v>69.081620805758732</v>
      </c>
      <c r="G12" s="111">
        <f>I12*20/F12</f>
        <v>5.7902521008403367</v>
      </c>
      <c r="H12" s="111">
        <f>20-G12</f>
        <v>14.209747899159662</v>
      </c>
      <c r="I12" s="109">
        <v>20</v>
      </c>
    </row>
    <row r="13" spans="1:13">
      <c r="A13" s="113" t="s">
        <v>935</v>
      </c>
    </row>
    <row r="17" spans="1:3">
      <c r="B17" s="113" t="s">
        <v>1301</v>
      </c>
    </row>
    <row r="19" spans="1:3">
      <c r="B19" s="113" t="s">
        <v>936</v>
      </c>
    </row>
    <row r="20" spans="1:3">
      <c r="B20" s="113" t="s">
        <v>937</v>
      </c>
    </row>
    <row r="22" spans="1:3">
      <c r="B22" s="117"/>
    </row>
    <row r="23" spans="1:3">
      <c r="C23" s="118"/>
    </row>
    <row r="27" spans="1:3">
      <c r="A27" s="119" t="s">
        <v>938</v>
      </c>
      <c r="B27" s="118"/>
    </row>
    <row r="28" spans="1:3">
      <c r="A28" s="119" t="s">
        <v>939</v>
      </c>
      <c r="B28" s="118"/>
    </row>
    <row r="29" spans="1:3" ht="21" customHeight="1">
      <c r="A29" s="120" t="s">
        <v>941</v>
      </c>
      <c r="B29" s="120" t="s">
        <v>942</v>
      </c>
    </row>
    <row r="30" spans="1:3" ht="16" customHeight="1">
      <c r="A30" s="120" t="s">
        <v>945</v>
      </c>
      <c r="B30" s="120" t="s">
        <v>946</v>
      </c>
    </row>
    <row r="31" spans="1:3">
      <c r="A31" s="120" t="s">
        <v>949</v>
      </c>
      <c r="B31" s="121" t="s">
        <v>950</v>
      </c>
    </row>
    <row r="32" spans="1:3">
      <c r="A32" s="120"/>
      <c r="B32" s="120"/>
    </row>
    <row r="33" spans="1:13">
      <c r="A33" s="121" t="s">
        <v>953</v>
      </c>
    </row>
    <row r="34" spans="1:13">
      <c r="A34" s="121" t="s">
        <v>955</v>
      </c>
      <c r="B34" s="121"/>
      <c r="K34" s="113" t="s">
        <v>940</v>
      </c>
    </row>
    <row r="35" spans="1:13">
      <c r="A35" s="122" t="s">
        <v>956</v>
      </c>
      <c r="K35" s="109" t="s">
        <v>943</v>
      </c>
      <c r="M35" s="109" t="s">
        <v>944</v>
      </c>
    </row>
    <row r="36" spans="1:13">
      <c r="K36" s="109" t="s">
        <v>947</v>
      </c>
      <c r="M36" s="109" t="s">
        <v>948</v>
      </c>
    </row>
    <row r="37" spans="1:13">
      <c r="A37" s="113" t="s">
        <v>957</v>
      </c>
      <c r="K37" s="109" t="s">
        <v>951</v>
      </c>
    </row>
    <row r="38" spans="1:13">
      <c r="K38" s="109" t="s">
        <v>952</v>
      </c>
    </row>
    <row r="39" spans="1:13">
      <c r="K39" s="113" t="s">
        <v>954</v>
      </c>
    </row>
  </sheetData>
  <phoneticPr fontId="49" type="noConversion"/>
  <pageMargins left="0.7" right="0.7" top="0.75" bottom="0.75" header="0.3" footer="0.3"/>
  <pageSetup paperSize="9" scale="60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J1000"/>
  <sheetViews>
    <sheetView topLeftCell="A4" workbookViewId="0">
      <selection activeCell="C40" sqref="C40:N47"/>
    </sheetView>
  </sheetViews>
  <sheetFormatPr defaultColWidth="13.1796875" defaultRowHeight="15.5"/>
  <cols>
    <col min="1" max="1" width="2" style="7" customWidth="1"/>
    <col min="2" max="2" width="2.6328125" style="7" customWidth="1"/>
    <col min="3" max="14" width="6.81640625" style="7" customWidth="1"/>
    <col min="15" max="15" width="2.81640625" style="7" customWidth="1"/>
    <col min="16" max="16" width="3.1796875" style="7" customWidth="1"/>
    <col min="17" max="17" width="7.1796875" style="7" customWidth="1"/>
    <col min="18" max="21" width="8.1796875" style="7" customWidth="1"/>
    <col min="22" max="23" width="7.1796875" style="7" customWidth="1"/>
    <col min="24" max="24" width="6.6328125" style="7" customWidth="1"/>
    <col min="25" max="25" width="9.1796875" style="7" customWidth="1"/>
    <col min="26" max="26" width="8.453125" style="7" customWidth="1"/>
    <col min="27" max="27" width="22.6328125" style="7" customWidth="1"/>
    <col min="28" max="28" width="23.81640625" style="7" customWidth="1"/>
    <col min="29" max="30" width="3.36328125" style="7" customWidth="1"/>
    <col min="31" max="36" width="3.1796875" style="7" customWidth="1"/>
    <col min="37" max="16384" width="13.1796875" style="7"/>
  </cols>
  <sheetData>
    <row r="1" spans="1:36" ht="15.75" customHeight="1">
      <c r="B1" s="8"/>
      <c r="C1" s="9" t="s">
        <v>65</v>
      </c>
      <c r="E1" s="334" t="s">
        <v>1054</v>
      </c>
      <c r="F1" s="335"/>
      <c r="G1" s="335"/>
      <c r="H1" s="335"/>
      <c r="I1" s="335"/>
      <c r="J1" s="335"/>
      <c r="K1" s="335"/>
      <c r="L1" s="335"/>
      <c r="M1" s="335"/>
      <c r="N1" s="8"/>
      <c r="O1" s="8"/>
      <c r="P1" s="11"/>
      <c r="Q1" s="336" t="s">
        <v>1088</v>
      </c>
      <c r="R1" s="335"/>
      <c r="T1" s="8"/>
      <c r="U1" s="8"/>
      <c r="V1" s="8"/>
      <c r="W1" s="8"/>
      <c r="X1" s="8"/>
    </row>
    <row r="2" spans="1:36" ht="15.75" customHeight="1">
      <c r="A2" s="12"/>
      <c r="B2" s="8"/>
      <c r="C2" s="337" t="s">
        <v>68</v>
      </c>
      <c r="D2" s="335"/>
      <c r="E2" s="338">
        <v>45345</v>
      </c>
      <c r="F2" s="339"/>
      <c r="G2" s="8"/>
      <c r="H2" s="8"/>
      <c r="I2" s="8"/>
      <c r="J2" s="8"/>
      <c r="K2" s="8"/>
      <c r="L2" s="8"/>
      <c r="M2" s="8"/>
      <c r="N2" s="8"/>
      <c r="O2" s="8"/>
      <c r="P2" s="8"/>
      <c r="Q2" s="337" t="s">
        <v>1087</v>
      </c>
      <c r="R2" s="335"/>
      <c r="S2" s="8"/>
      <c r="T2" s="8"/>
      <c r="U2" s="9" t="s">
        <v>70</v>
      </c>
      <c r="V2" s="8"/>
      <c r="W2" s="8" t="s">
        <v>71</v>
      </c>
      <c r="X2" s="8" t="s">
        <v>72</v>
      </c>
    </row>
    <row r="3" spans="1:36" ht="15.75" customHeight="1">
      <c r="A3" s="13"/>
      <c r="B3" s="8"/>
      <c r="C3" s="9" t="s">
        <v>73</v>
      </c>
      <c r="E3" s="7" t="s">
        <v>1057</v>
      </c>
      <c r="F3" s="11"/>
      <c r="G3" s="11"/>
      <c r="H3" s="11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36" ht="15.75" customHeight="1">
      <c r="A4" s="13"/>
      <c r="O4" s="8"/>
      <c r="P4" s="14"/>
      <c r="Q4" s="15" t="s">
        <v>74</v>
      </c>
      <c r="R4" s="15" t="s">
        <v>75</v>
      </c>
      <c r="S4" s="15"/>
      <c r="T4" s="15" t="s">
        <v>76</v>
      </c>
      <c r="U4" s="15"/>
      <c r="V4" s="15" t="s">
        <v>77</v>
      </c>
      <c r="W4" s="15"/>
      <c r="X4" s="15" t="s">
        <v>78</v>
      </c>
    </row>
    <row r="5" spans="1:36" ht="15.75" customHeight="1">
      <c r="A5" s="13"/>
      <c r="C5" s="16" t="s">
        <v>79</v>
      </c>
      <c r="O5" s="8"/>
      <c r="P5" s="8"/>
      <c r="Q5" s="8" t="s">
        <v>80</v>
      </c>
      <c r="R5" s="8" t="s">
        <v>81</v>
      </c>
      <c r="S5" s="8" t="s">
        <v>82</v>
      </c>
      <c r="T5" s="8" t="s">
        <v>81</v>
      </c>
      <c r="U5" s="8" t="s">
        <v>82</v>
      </c>
      <c r="V5" s="8" t="s">
        <v>81</v>
      </c>
      <c r="W5" s="8" t="s">
        <v>82</v>
      </c>
      <c r="X5" s="8"/>
    </row>
    <row r="6" spans="1:36" ht="15.75" customHeight="1" thickBot="1">
      <c r="A6" s="13"/>
      <c r="B6" s="8"/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M6" s="15">
        <v>11</v>
      </c>
      <c r="N6" s="15">
        <v>12</v>
      </c>
      <c r="O6" s="8"/>
      <c r="P6" s="8"/>
      <c r="Q6" s="8" t="s">
        <v>83</v>
      </c>
      <c r="R6" s="17">
        <v>94</v>
      </c>
      <c r="S6" s="17" t="s">
        <v>84</v>
      </c>
      <c r="T6" s="17"/>
      <c r="U6" s="17"/>
      <c r="V6" s="17"/>
      <c r="W6" s="17"/>
      <c r="X6" s="18">
        <v>1</v>
      </c>
    </row>
    <row r="7" spans="1:36" ht="15.75" customHeight="1">
      <c r="A7" s="13"/>
      <c r="B7" s="15" t="s">
        <v>85</v>
      </c>
      <c r="C7" s="187" t="s">
        <v>965</v>
      </c>
      <c r="D7" s="188" t="s">
        <v>965</v>
      </c>
      <c r="E7" s="189" t="s">
        <v>965</v>
      </c>
      <c r="F7" s="190" t="s">
        <v>973</v>
      </c>
      <c r="G7" s="191" t="s">
        <v>973</v>
      </c>
      <c r="H7" s="192" t="s">
        <v>973</v>
      </c>
      <c r="I7" s="190" t="s">
        <v>981</v>
      </c>
      <c r="J7" s="191" t="s">
        <v>981</v>
      </c>
      <c r="K7" s="192" t="s">
        <v>981</v>
      </c>
      <c r="L7" s="190" t="s">
        <v>989</v>
      </c>
      <c r="M7" s="191" t="s">
        <v>989</v>
      </c>
      <c r="N7" s="192" t="s">
        <v>989</v>
      </c>
      <c r="O7" s="8"/>
      <c r="P7" s="8"/>
      <c r="Q7" s="8" t="s">
        <v>86</v>
      </c>
      <c r="R7" s="17">
        <v>95</v>
      </c>
      <c r="S7" s="17" t="s">
        <v>87</v>
      </c>
      <c r="T7" s="17">
        <v>45</v>
      </c>
      <c r="U7" s="17" t="s">
        <v>87</v>
      </c>
      <c r="V7" s="17">
        <v>72</v>
      </c>
      <c r="W7" s="17" t="s">
        <v>87</v>
      </c>
      <c r="X7" s="19" t="s">
        <v>88</v>
      </c>
    </row>
    <row r="8" spans="1:36" ht="15.75" customHeight="1">
      <c r="B8" s="15" t="s">
        <v>89</v>
      </c>
      <c r="C8" s="184" t="s">
        <v>966</v>
      </c>
      <c r="D8" s="185" t="s">
        <v>966</v>
      </c>
      <c r="E8" s="186" t="s">
        <v>966</v>
      </c>
      <c r="F8" s="181" t="s">
        <v>974</v>
      </c>
      <c r="G8" s="182" t="s">
        <v>974</v>
      </c>
      <c r="H8" s="183" t="s">
        <v>974</v>
      </c>
      <c r="I8" s="181" t="s">
        <v>982</v>
      </c>
      <c r="J8" s="182" t="s">
        <v>982</v>
      </c>
      <c r="K8" s="183" t="s">
        <v>982</v>
      </c>
      <c r="L8" s="182" t="s">
        <v>990</v>
      </c>
      <c r="M8" s="182" t="s">
        <v>990</v>
      </c>
      <c r="N8" s="183" t="s">
        <v>990</v>
      </c>
      <c r="O8" s="8"/>
      <c r="P8" s="8"/>
      <c r="Q8" s="8" t="s">
        <v>90</v>
      </c>
      <c r="R8" s="17"/>
      <c r="S8" s="17"/>
      <c r="T8" s="17"/>
      <c r="U8" s="17"/>
      <c r="V8" s="17">
        <v>72</v>
      </c>
      <c r="W8" s="17" t="s">
        <v>91</v>
      </c>
      <c r="X8" s="18">
        <v>1</v>
      </c>
    </row>
    <row r="9" spans="1:36" ht="15.75" customHeight="1">
      <c r="B9" s="15" t="s">
        <v>92</v>
      </c>
      <c r="C9" s="184" t="s">
        <v>967</v>
      </c>
      <c r="D9" s="185" t="s">
        <v>967</v>
      </c>
      <c r="E9" s="186" t="s">
        <v>967</v>
      </c>
      <c r="F9" s="181" t="s">
        <v>975</v>
      </c>
      <c r="G9" s="182" t="s">
        <v>975</v>
      </c>
      <c r="H9" s="183" t="s">
        <v>975</v>
      </c>
      <c r="I9" s="181" t="s">
        <v>983</v>
      </c>
      <c r="J9" s="182" t="s">
        <v>983</v>
      </c>
      <c r="K9" s="183" t="s">
        <v>983</v>
      </c>
      <c r="L9" s="181" t="s">
        <v>991</v>
      </c>
      <c r="M9" s="182" t="s">
        <v>991</v>
      </c>
      <c r="N9" s="183" t="s">
        <v>991</v>
      </c>
      <c r="O9" s="8"/>
      <c r="P9" s="8"/>
      <c r="Q9" s="8" t="s">
        <v>93</v>
      </c>
      <c r="R9" s="17"/>
      <c r="S9" s="17"/>
      <c r="T9" s="17"/>
      <c r="U9" s="17"/>
      <c r="V9" s="17">
        <v>10</v>
      </c>
      <c r="W9" s="17" t="s">
        <v>94</v>
      </c>
      <c r="X9" s="18"/>
    </row>
    <row r="10" spans="1:36" ht="15.75" customHeight="1">
      <c r="B10" s="15" t="s">
        <v>95</v>
      </c>
      <c r="C10" s="185" t="s">
        <v>968</v>
      </c>
      <c r="D10" s="185" t="s">
        <v>968</v>
      </c>
      <c r="E10" s="186" t="s">
        <v>968</v>
      </c>
      <c r="F10" s="181" t="s">
        <v>976</v>
      </c>
      <c r="G10" s="182" t="s">
        <v>976</v>
      </c>
      <c r="H10" s="183" t="s">
        <v>976</v>
      </c>
      <c r="I10" s="181" t="s">
        <v>984</v>
      </c>
      <c r="J10" s="182" t="s">
        <v>984</v>
      </c>
      <c r="K10" s="183" t="s">
        <v>984</v>
      </c>
      <c r="L10" s="181" t="s">
        <v>992</v>
      </c>
      <c r="M10" s="182" t="s">
        <v>992</v>
      </c>
      <c r="N10" s="183" t="s">
        <v>992</v>
      </c>
      <c r="O10" s="8"/>
      <c r="P10" s="8"/>
      <c r="Q10" s="8" t="s">
        <v>96</v>
      </c>
      <c r="R10" s="17"/>
      <c r="S10" s="17"/>
      <c r="T10" s="17"/>
      <c r="U10" s="17"/>
      <c r="V10" s="17"/>
      <c r="W10" s="17"/>
      <c r="X10" s="18"/>
    </row>
    <row r="11" spans="1:36" ht="15.75" customHeight="1">
      <c r="B11" s="15" t="s">
        <v>97</v>
      </c>
      <c r="C11" s="184" t="s">
        <v>969</v>
      </c>
      <c r="D11" s="185" t="s">
        <v>969</v>
      </c>
      <c r="E11" s="186" t="s">
        <v>969</v>
      </c>
      <c r="F11" s="181" t="s">
        <v>977</v>
      </c>
      <c r="G11" s="182" t="s">
        <v>977</v>
      </c>
      <c r="H11" s="183" t="s">
        <v>977</v>
      </c>
      <c r="I11" s="181" t="s">
        <v>985</v>
      </c>
      <c r="J11" s="182" t="s">
        <v>985</v>
      </c>
      <c r="K11" s="183" t="s">
        <v>985</v>
      </c>
      <c r="L11" s="181" t="s">
        <v>993</v>
      </c>
      <c r="M11" s="182" t="s">
        <v>993</v>
      </c>
      <c r="N11" s="183" t="s">
        <v>993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11"/>
    </row>
    <row r="12" spans="1:36" ht="15.75" customHeight="1">
      <c r="B12" s="15" t="s">
        <v>98</v>
      </c>
      <c r="C12" s="181" t="s">
        <v>970</v>
      </c>
      <c r="D12" s="182" t="s">
        <v>970</v>
      </c>
      <c r="E12" s="183" t="s">
        <v>970</v>
      </c>
      <c r="F12" s="181" t="s">
        <v>978</v>
      </c>
      <c r="G12" s="182" t="s">
        <v>978</v>
      </c>
      <c r="H12" s="183" t="s">
        <v>978</v>
      </c>
      <c r="I12" s="181" t="s">
        <v>986</v>
      </c>
      <c r="J12" s="182" t="s">
        <v>986</v>
      </c>
      <c r="K12" s="183" t="s">
        <v>986</v>
      </c>
      <c r="L12" s="196" t="s">
        <v>994</v>
      </c>
      <c r="M12" s="197" t="s">
        <v>994</v>
      </c>
      <c r="N12" s="198" t="s">
        <v>994</v>
      </c>
      <c r="O12" s="8"/>
      <c r="P12" s="8"/>
      <c r="Q12" s="8"/>
      <c r="R12" s="8"/>
      <c r="U12" s="8"/>
      <c r="V12" s="8"/>
      <c r="W12" s="8"/>
      <c r="X12" s="8"/>
      <c r="Y12" s="11"/>
    </row>
    <row r="13" spans="1:36" ht="15.75" customHeight="1">
      <c r="B13" s="15" t="s">
        <v>99</v>
      </c>
      <c r="C13" s="181" t="s">
        <v>971</v>
      </c>
      <c r="D13" s="182" t="s">
        <v>971</v>
      </c>
      <c r="E13" s="183" t="s">
        <v>971</v>
      </c>
      <c r="F13" s="181" t="s">
        <v>979</v>
      </c>
      <c r="G13" s="182" t="s">
        <v>979</v>
      </c>
      <c r="H13" s="183" t="s">
        <v>979</v>
      </c>
      <c r="I13" s="181" t="s">
        <v>987</v>
      </c>
      <c r="J13" s="182" t="s">
        <v>987</v>
      </c>
      <c r="K13" s="183" t="s">
        <v>987</v>
      </c>
      <c r="L13" s="20" t="s">
        <v>100</v>
      </c>
      <c r="M13" s="21" t="s">
        <v>100</v>
      </c>
      <c r="N13" s="22" t="s">
        <v>100</v>
      </c>
      <c r="O13" s="8"/>
      <c r="R13" s="8"/>
      <c r="S13" s="23"/>
      <c r="T13" s="23"/>
      <c r="U13" s="8"/>
      <c r="W13" s="8"/>
      <c r="X13" s="8"/>
      <c r="Y13" s="11"/>
    </row>
    <row r="14" spans="1:36" ht="15.75" customHeight="1" thickBot="1">
      <c r="B14" s="15" t="s">
        <v>101</v>
      </c>
      <c r="C14" s="195" t="s">
        <v>972</v>
      </c>
      <c r="D14" s="193" t="s">
        <v>972</v>
      </c>
      <c r="E14" s="194" t="s">
        <v>972</v>
      </c>
      <c r="F14" s="195" t="s">
        <v>980</v>
      </c>
      <c r="G14" s="193" t="s">
        <v>980</v>
      </c>
      <c r="H14" s="194" t="s">
        <v>980</v>
      </c>
      <c r="I14" s="195" t="s">
        <v>988</v>
      </c>
      <c r="J14" s="193" t="s">
        <v>988</v>
      </c>
      <c r="K14" s="194" t="s">
        <v>988</v>
      </c>
      <c r="L14" s="199" t="s">
        <v>102</v>
      </c>
      <c r="M14" s="200" t="s">
        <v>102</v>
      </c>
      <c r="N14" s="201" t="s">
        <v>102</v>
      </c>
      <c r="O14" s="8"/>
      <c r="S14" s="27"/>
      <c r="T14" s="28" t="s">
        <v>103</v>
      </c>
      <c r="U14" s="29">
        <f>COUNTA(C7:N14)*1.05</f>
        <v>100.80000000000001</v>
      </c>
      <c r="V14" s="30" t="s">
        <v>103</v>
      </c>
      <c r="W14" s="8"/>
      <c r="X14" s="31"/>
      <c r="Y14" s="11"/>
    </row>
    <row r="15" spans="1:36" ht="15.75" customHeight="1">
      <c r="A15" s="1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Q15" s="32" t="s">
        <v>104</v>
      </c>
      <c r="R15" s="32" t="s">
        <v>105</v>
      </c>
      <c r="S15" s="33" t="s">
        <v>106</v>
      </c>
      <c r="T15" s="34">
        <f>V20-T19</f>
        <v>5.84</v>
      </c>
      <c r="U15" s="35"/>
      <c r="V15" s="36">
        <f>T15*U$14</f>
        <v>588.67200000000003</v>
      </c>
      <c r="W15" s="8"/>
      <c r="X15" s="8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spans="1:36" ht="15.75" customHeight="1">
      <c r="A16" s="38"/>
      <c r="C16" s="39" t="s">
        <v>107</v>
      </c>
      <c r="Q16" s="8" t="s">
        <v>108</v>
      </c>
      <c r="R16" s="7" t="s">
        <v>109</v>
      </c>
      <c r="S16" s="40" t="s">
        <v>110</v>
      </c>
      <c r="T16" s="41">
        <v>10</v>
      </c>
      <c r="U16" s="42"/>
      <c r="V16" s="43">
        <f t="shared" ref="V16:V18" si="0">T16*U$14</f>
        <v>1008.0000000000001</v>
      </c>
      <c r="W16" s="8"/>
      <c r="X16" s="8"/>
    </row>
    <row r="17" spans="1:27" ht="15.75" customHeight="1">
      <c r="A17" s="38"/>
      <c r="B17" s="8"/>
      <c r="C17" s="15">
        <v>1</v>
      </c>
      <c r="D17" s="15">
        <v>2</v>
      </c>
      <c r="E17" s="15">
        <v>3</v>
      </c>
      <c r="F17" s="15">
        <v>4</v>
      </c>
      <c r="G17" s="15">
        <v>5</v>
      </c>
      <c r="H17" s="15">
        <v>6</v>
      </c>
      <c r="I17" s="15">
        <v>7</v>
      </c>
      <c r="J17" s="15">
        <v>8</v>
      </c>
      <c r="K17" s="15">
        <v>9</v>
      </c>
      <c r="L17" s="15">
        <v>10</v>
      </c>
      <c r="M17" s="15">
        <v>11</v>
      </c>
      <c r="N17" s="15">
        <v>12</v>
      </c>
      <c r="Q17" s="44" t="s">
        <v>111</v>
      </c>
      <c r="R17" s="7" t="s">
        <v>112</v>
      </c>
      <c r="S17" s="45" t="s">
        <v>113</v>
      </c>
      <c r="T17" s="34">
        <v>2</v>
      </c>
      <c r="U17" s="35"/>
      <c r="V17" s="46">
        <f t="shared" si="0"/>
        <v>201.60000000000002</v>
      </c>
      <c r="W17" s="9" t="s">
        <v>114</v>
      </c>
      <c r="X17" s="8"/>
    </row>
    <row r="18" spans="1:27" ht="15.75" customHeight="1">
      <c r="A18" s="38"/>
      <c r="B18" s="15" t="s">
        <v>85</v>
      </c>
      <c r="C18" s="47">
        <v>26.8</v>
      </c>
      <c r="D18" s="47">
        <v>14</v>
      </c>
      <c r="E18" s="47">
        <v>14</v>
      </c>
      <c r="F18" s="47">
        <v>12.3</v>
      </c>
      <c r="G18" s="47">
        <v>17</v>
      </c>
      <c r="H18" s="47">
        <v>33</v>
      </c>
      <c r="I18" s="47">
        <v>12</v>
      </c>
      <c r="J18" s="47">
        <v>10.199999999999999</v>
      </c>
      <c r="K18" s="47">
        <v>13</v>
      </c>
      <c r="L18" s="47">
        <v>19.3</v>
      </c>
      <c r="M18" s="47">
        <v>16</v>
      </c>
      <c r="N18" s="47">
        <v>44</v>
      </c>
      <c r="Q18" s="8" t="s">
        <v>115</v>
      </c>
      <c r="R18" s="10" t="s">
        <v>116</v>
      </c>
      <c r="S18" s="33" t="s">
        <v>117</v>
      </c>
      <c r="T18" s="34">
        <v>0.16</v>
      </c>
      <c r="U18" s="35"/>
      <c r="V18" s="36">
        <f t="shared" si="0"/>
        <v>16.128000000000004</v>
      </c>
      <c r="W18" s="9"/>
      <c r="X18" s="48"/>
    </row>
    <row r="19" spans="1:27" ht="15.75" customHeight="1">
      <c r="A19" s="38"/>
      <c r="B19" s="15" t="s">
        <v>89</v>
      </c>
      <c r="C19" s="47">
        <v>20</v>
      </c>
      <c r="D19" s="47">
        <v>41</v>
      </c>
      <c r="E19" s="47">
        <v>25.8</v>
      </c>
      <c r="F19" s="47">
        <v>24.2</v>
      </c>
      <c r="G19" s="47">
        <v>36.799999999999997</v>
      </c>
      <c r="H19" s="47">
        <v>59.2</v>
      </c>
      <c r="I19" s="47">
        <v>30</v>
      </c>
      <c r="J19" s="47">
        <v>21</v>
      </c>
      <c r="K19" s="47">
        <v>22.2</v>
      </c>
      <c r="L19" s="47">
        <v>40.4</v>
      </c>
      <c r="M19" s="47">
        <v>27.8</v>
      </c>
      <c r="N19" s="47">
        <v>41</v>
      </c>
      <c r="R19" s="8"/>
      <c r="S19" s="49"/>
      <c r="T19" s="50">
        <f>SUM(T16:T18)</f>
        <v>12.16</v>
      </c>
      <c r="U19" s="35"/>
      <c r="V19" s="51">
        <f>SUM(V15:V18)</f>
        <v>1814.3999999999999</v>
      </c>
      <c r="W19" s="9"/>
      <c r="X19" s="8"/>
    </row>
    <row r="20" spans="1:27" ht="15.75" customHeight="1">
      <c r="B20" s="15" t="s">
        <v>92</v>
      </c>
      <c r="C20" s="47">
        <v>6</v>
      </c>
      <c r="D20" s="47">
        <v>40</v>
      </c>
      <c r="E20" s="47">
        <v>46.8</v>
      </c>
      <c r="F20" s="47">
        <v>31.6</v>
      </c>
      <c r="G20" s="47">
        <v>27.4</v>
      </c>
      <c r="H20" s="47">
        <v>56.4</v>
      </c>
      <c r="I20" s="47">
        <v>13.7</v>
      </c>
      <c r="J20" s="47">
        <v>13.8</v>
      </c>
      <c r="K20" s="47">
        <v>15.2</v>
      </c>
      <c r="L20" s="47">
        <v>25.4</v>
      </c>
      <c r="M20" s="47">
        <v>25</v>
      </c>
      <c r="N20" s="47">
        <v>27</v>
      </c>
      <c r="R20" s="8"/>
      <c r="S20" s="49" t="s">
        <v>118</v>
      </c>
      <c r="T20" s="42"/>
      <c r="U20" s="42"/>
      <c r="V20" s="52">
        <f>V24-T22</f>
        <v>18</v>
      </c>
      <c r="W20" s="53" t="s">
        <v>119</v>
      </c>
      <c r="X20" s="8"/>
    </row>
    <row r="21" spans="1:27" ht="15.75" customHeight="1">
      <c r="A21" s="38"/>
      <c r="B21" s="15" t="s">
        <v>95</v>
      </c>
      <c r="C21" s="47">
        <v>40.6</v>
      </c>
      <c r="D21" s="47">
        <v>29</v>
      </c>
      <c r="E21" s="47">
        <v>27.4</v>
      </c>
      <c r="F21" s="47">
        <v>30</v>
      </c>
      <c r="G21" s="47">
        <v>11.3</v>
      </c>
      <c r="H21" s="47">
        <v>77</v>
      </c>
      <c r="I21" s="47">
        <v>23.6</v>
      </c>
      <c r="J21" s="47">
        <v>20.8</v>
      </c>
      <c r="K21" s="47">
        <v>18</v>
      </c>
      <c r="L21" s="47">
        <v>50</v>
      </c>
      <c r="M21" s="47">
        <v>18</v>
      </c>
      <c r="N21" s="47">
        <v>42</v>
      </c>
      <c r="Q21" s="8"/>
      <c r="R21" s="8"/>
      <c r="S21" s="49"/>
      <c r="T21" s="35"/>
      <c r="U21" s="35"/>
      <c r="V21" s="54"/>
      <c r="W21" s="8"/>
      <c r="X21" s="8"/>
    </row>
    <row r="22" spans="1:27" ht="15.75" customHeight="1">
      <c r="B22" s="15" t="s">
        <v>97</v>
      </c>
      <c r="C22" s="47">
        <v>25</v>
      </c>
      <c r="D22" s="47">
        <v>25</v>
      </c>
      <c r="E22" s="47">
        <v>20.6</v>
      </c>
      <c r="F22" s="47">
        <v>7.18</v>
      </c>
      <c r="G22" s="47">
        <v>21.8</v>
      </c>
      <c r="H22" s="47">
        <v>30</v>
      </c>
      <c r="I22" s="47">
        <v>22</v>
      </c>
      <c r="J22" s="47">
        <v>12</v>
      </c>
      <c r="K22" s="47">
        <v>24.4</v>
      </c>
      <c r="L22" s="47">
        <v>32</v>
      </c>
      <c r="M22" s="47">
        <v>39</v>
      </c>
      <c r="N22" s="47">
        <v>39</v>
      </c>
      <c r="Q22" s="8"/>
      <c r="R22" s="8"/>
      <c r="S22" s="55" t="s">
        <v>120</v>
      </c>
      <c r="T22" s="52">
        <v>2</v>
      </c>
      <c r="U22" s="56"/>
      <c r="V22" s="57"/>
      <c r="W22" s="8"/>
      <c r="X22" s="8"/>
    </row>
    <row r="23" spans="1:27" ht="15.75" customHeight="1" thickBot="1">
      <c r="A23" s="13"/>
      <c r="B23" s="15" t="s">
        <v>98</v>
      </c>
      <c r="C23" s="47">
        <v>18.899999999999999</v>
      </c>
      <c r="D23" s="47">
        <v>35</v>
      </c>
      <c r="E23" s="47">
        <v>15</v>
      </c>
      <c r="F23" s="47">
        <v>29</v>
      </c>
      <c r="G23" s="47">
        <v>44.2</v>
      </c>
      <c r="H23" s="47">
        <v>30</v>
      </c>
      <c r="I23" s="47">
        <v>52.4</v>
      </c>
      <c r="J23" s="47">
        <v>29.4</v>
      </c>
      <c r="K23" s="47">
        <v>37.6</v>
      </c>
      <c r="L23" s="47">
        <v>8</v>
      </c>
      <c r="M23" s="47">
        <v>18</v>
      </c>
      <c r="N23" s="47">
        <v>31</v>
      </c>
      <c r="Q23" s="8"/>
      <c r="R23" s="8"/>
      <c r="S23" s="35"/>
      <c r="T23" s="35"/>
      <c r="U23" s="35"/>
      <c r="V23" s="35"/>
      <c r="W23" s="8"/>
      <c r="X23" s="8"/>
    </row>
    <row r="24" spans="1:27" ht="15.75" customHeight="1" thickBot="1">
      <c r="B24" s="15" t="s">
        <v>99</v>
      </c>
      <c r="C24" s="47">
        <v>35</v>
      </c>
      <c r="D24" s="47">
        <v>22</v>
      </c>
      <c r="E24" s="47">
        <v>21.4</v>
      </c>
      <c r="F24" s="47">
        <v>39.799999999999997</v>
      </c>
      <c r="G24" s="47">
        <v>26.6</v>
      </c>
      <c r="H24" s="47">
        <v>17.5</v>
      </c>
      <c r="I24" s="47">
        <v>45</v>
      </c>
      <c r="J24" s="47">
        <v>33.200000000000003</v>
      </c>
      <c r="K24" s="47">
        <v>32.6</v>
      </c>
      <c r="L24" s="47">
        <v>4</v>
      </c>
      <c r="M24" s="47">
        <v>6</v>
      </c>
      <c r="N24" s="47">
        <v>3</v>
      </c>
      <c r="Q24" s="8"/>
      <c r="R24" s="8"/>
      <c r="S24" s="35" t="s">
        <v>121</v>
      </c>
      <c r="T24" s="35"/>
      <c r="U24" s="35"/>
      <c r="V24" s="58">
        <v>20</v>
      </c>
      <c r="W24" s="8"/>
      <c r="X24" s="8"/>
    </row>
    <row r="25" spans="1:27" ht="15.75" customHeight="1">
      <c r="A25" s="11"/>
      <c r="B25" s="15" t="s">
        <v>101</v>
      </c>
      <c r="C25" s="47">
        <v>16.5</v>
      </c>
      <c r="D25" s="47">
        <v>12.4</v>
      </c>
      <c r="E25" s="47">
        <v>24.2</v>
      </c>
      <c r="F25" s="47">
        <v>8.1999999999999993</v>
      </c>
      <c r="G25" s="47">
        <v>30.6</v>
      </c>
      <c r="H25" s="47">
        <v>67.8</v>
      </c>
      <c r="I25" s="47">
        <v>31.4</v>
      </c>
      <c r="J25" s="47">
        <v>22</v>
      </c>
      <c r="K25" s="47">
        <v>24.6</v>
      </c>
      <c r="L25" s="47">
        <v>13</v>
      </c>
      <c r="M25" s="47">
        <v>22</v>
      </c>
      <c r="N25" s="47">
        <v>26</v>
      </c>
      <c r="AA25" s="11"/>
    </row>
    <row r="26" spans="1:27" ht="15.75" customHeight="1">
      <c r="A26" s="11"/>
      <c r="Q26" s="59"/>
      <c r="R26" s="59"/>
    </row>
    <row r="27" spans="1:27" ht="15.75" customHeight="1">
      <c r="C27" s="39" t="s">
        <v>1271</v>
      </c>
      <c r="M27" s="7" t="s">
        <v>1055</v>
      </c>
      <c r="N27" s="139" t="s">
        <v>1292</v>
      </c>
      <c r="Q27" s="59"/>
      <c r="R27" s="39" t="s">
        <v>122</v>
      </c>
    </row>
    <row r="28" spans="1:27" ht="15.75" customHeight="1">
      <c r="B28" s="8"/>
      <c r="C28" s="15">
        <v>1</v>
      </c>
      <c r="D28" s="15">
        <v>2</v>
      </c>
      <c r="E28" s="15">
        <v>3</v>
      </c>
      <c r="F28" s="15">
        <v>4</v>
      </c>
      <c r="G28" s="15">
        <v>5</v>
      </c>
      <c r="H28" s="15">
        <v>6</v>
      </c>
      <c r="I28" s="15">
        <v>7</v>
      </c>
      <c r="J28" s="15">
        <v>8</v>
      </c>
      <c r="K28" s="15">
        <v>9</v>
      </c>
      <c r="L28" s="15">
        <v>10</v>
      </c>
      <c r="M28" s="15">
        <v>11</v>
      </c>
      <c r="N28" s="15">
        <v>12</v>
      </c>
      <c r="Q28" s="11"/>
    </row>
    <row r="29" spans="1:27" ht="15.75" customHeight="1">
      <c r="B29" s="15" t="s">
        <v>85</v>
      </c>
      <c r="C29" s="60">
        <f>5000/91/C18</f>
        <v>2.0501886173527963</v>
      </c>
      <c r="D29" s="60">
        <f t="shared" ref="D29:N29" si="1">5000/91/D18</f>
        <v>3.9246467817896389</v>
      </c>
      <c r="E29" s="60">
        <f t="shared" si="1"/>
        <v>3.9246467817896389</v>
      </c>
      <c r="F29" s="60">
        <f t="shared" si="1"/>
        <v>4.4670776378093446</v>
      </c>
      <c r="G29" s="60">
        <f t="shared" si="1"/>
        <v>3.232062055591467</v>
      </c>
      <c r="H29" s="60">
        <f t="shared" si="1"/>
        <v>1.6650016650016648</v>
      </c>
      <c r="I29" s="60">
        <f t="shared" si="1"/>
        <v>4.5787545787545785</v>
      </c>
      <c r="J29" s="60">
        <f t="shared" si="1"/>
        <v>5.386770092652446</v>
      </c>
      <c r="K29" s="60">
        <f t="shared" si="1"/>
        <v>4.2265426880811496</v>
      </c>
      <c r="L29" s="60">
        <f t="shared" si="1"/>
        <v>2.846894038603883</v>
      </c>
      <c r="M29" s="60">
        <f t="shared" si="1"/>
        <v>3.4340659340659339</v>
      </c>
      <c r="N29" s="60">
        <f t="shared" si="1"/>
        <v>1.2487512487512487</v>
      </c>
    </row>
    <row r="30" spans="1:27" ht="15.75" customHeight="1">
      <c r="B30" s="15" t="s">
        <v>89</v>
      </c>
      <c r="C30" s="60">
        <f t="shared" ref="C30:N36" si="2">5000/91/C19</f>
        <v>2.7472527472527473</v>
      </c>
      <c r="D30" s="60">
        <f t="shared" si="2"/>
        <v>1.3401232913428034</v>
      </c>
      <c r="E30" s="60">
        <f t="shared" si="2"/>
        <v>2.1296532924439897</v>
      </c>
      <c r="F30" s="60">
        <f t="shared" si="2"/>
        <v>2.2704568159113614</v>
      </c>
      <c r="G30" s="60">
        <f t="shared" si="2"/>
        <v>1.4930721452460582</v>
      </c>
      <c r="H30" s="60">
        <f t="shared" si="2"/>
        <v>0.92812592812592798</v>
      </c>
      <c r="I30" s="60">
        <f t="shared" si="2"/>
        <v>1.8315018315018314</v>
      </c>
      <c r="J30" s="60">
        <f t="shared" si="2"/>
        <v>2.6164311878597593</v>
      </c>
      <c r="K30" s="60">
        <f t="shared" si="2"/>
        <v>2.4750024750024751</v>
      </c>
      <c r="L30" s="60">
        <f t="shared" si="2"/>
        <v>1.36002611250136</v>
      </c>
      <c r="M30" s="60">
        <f t="shared" si="2"/>
        <v>1.9764408253616885</v>
      </c>
      <c r="N30" s="60">
        <f t="shared" si="2"/>
        <v>1.3401232913428034</v>
      </c>
      <c r="P30" s="11"/>
      <c r="Q30" s="11"/>
    </row>
    <row r="31" spans="1:27" ht="15.75" customHeight="1">
      <c r="B31" s="15" t="s">
        <v>92</v>
      </c>
      <c r="C31" s="60">
        <f t="shared" si="2"/>
        <v>9.1575091575091569</v>
      </c>
      <c r="D31" s="60">
        <f t="shared" si="2"/>
        <v>1.3736263736263736</v>
      </c>
      <c r="E31" s="60">
        <f t="shared" si="2"/>
        <v>1.1740396355780971</v>
      </c>
      <c r="F31" s="60">
        <f t="shared" si="2"/>
        <v>1.7387675615523714</v>
      </c>
      <c r="G31" s="60">
        <f t="shared" si="2"/>
        <v>2.0052939760968957</v>
      </c>
      <c r="H31" s="60">
        <f t="shared" si="2"/>
        <v>0.97420310186267634</v>
      </c>
      <c r="I31" s="60">
        <f t="shared" si="2"/>
        <v>4.0105879521937915</v>
      </c>
      <c r="J31" s="60">
        <f t="shared" si="2"/>
        <v>3.9815257206561552</v>
      </c>
      <c r="K31" s="60">
        <f t="shared" si="2"/>
        <v>3.6148062463851938</v>
      </c>
      <c r="L31" s="60">
        <f t="shared" si="2"/>
        <v>2.1631911395690921</v>
      </c>
      <c r="M31" s="60">
        <f t="shared" si="2"/>
        <v>2.1978021978021975</v>
      </c>
      <c r="N31" s="60">
        <f t="shared" si="2"/>
        <v>2.035002035002035</v>
      </c>
    </row>
    <row r="32" spans="1:27" ht="15.75" customHeight="1">
      <c r="B32" s="15" t="s">
        <v>95</v>
      </c>
      <c r="C32" s="60">
        <f t="shared" si="2"/>
        <v>1.3533264764791857</v>
      </c>
      <c r="D32" s="60">
        <f t="shared" si="2"/>
        <v>1.89465706707086</v>
      </c>
      <c r="E32" s="60">
        <f t="shared" si="2"/>
        <v>2.0052939760968957</v>
      </c>
      <c r="F32" s="60">
        <f t="shared" si="2"/>
        <v>1.8315018315018314</v>
      </c>
      <c r="G32" s="60">
        <f t="shared" si="2"/>
        <v>4.862394242925216</v>
      </c>
      <c r="H32" s="60">
        <f t="shared" si="2"/>
        <v>0.71357214214357068</v>
      </c>
      <c r="I32" s="60">
        <f t="shared" si="2"/>
        <v>2.3281802942819887</v>
      </c>
      <c r="J32" s="60">
        <f t="shared" si="2"/>
        <v>2.6415891800507181</v>
      </c>
      <c r="K32" s="60">
        <f t="shared" si="2"/>
        <v>3.0525030525030523</v>
      </c>
      <c r="L32" s="60">
        <f t="shared" si="2"/>
        <v>1.0989010989010988</v>
      </c>
      <c r="M32" s="60">
        <f t="shared" si="2"/>
        <v>3.0525030525030523</v>
      </c>
      <c r="N32" s="60">
        <f t="shared" si="2"/>
        <v>1.3082155939298796</v>
      </c>
    </row>
    <row r="33" spans="2:14" ht="15.75" customHeight="1">
      <c r="B33" s="15" t="s">
        <v>97</v>
      </c>
      <c r="C33" s="60">
        <f t="shared" si="2"/>
        <v>2.1978021978021975</v>
      </c>
      <c r="D33" s="60">
        <f t="shared" si="2"/>
        <v>2.1978021978021975</v>
      </c>
      <c r="E33" s="60">
        <f t="shared" si="2"/>
        <v>2.6672356769444145</v>
      </c>
      <c r="F33" s="60">
        <f t="shared" si="2"/>
        <v>7.6525146163029172</v>
      </c>
      <c r="G33" s="60">
        <f t="shared" si="2"/>
        <v>2.5204153644520613</v>
      </c>
      <c r="H33" s="60">
        <f t="shared" si="2"/>
        <v>1.8315018315018314</v>
      </c>
      <c r="I33" s="60">
        <f t="shared" si="2"/>
        <v>2.4975024975024973</v>
      </c>
      <c r="J33" s="60">
        <f t="shared" si="2"/>
        <v>4.5787545787545785</v>
      </c>
      <c r="K33" s="60">
        <f t="shared" si="2"/>
        <v>2.251846514141596</v>
      </c>
      <c r="L33" s="60">
        <f t="shared" si="2"/>
        <v>1.7170329670329669</v>
      </c>
      <c r="M33" s="60">
        <f t="shared" si="2"/>
        <v>1.4088475626937165</v>
      </c>
      <c r="N33" s="60">
        <f t="shared" si="2"/>
        <v>1.4088475626937165</v>
      </c>
    </row>
    <row r="34" spans="2:14" ht="15.75" customHeight="1">
      <c r="B34" s="15" t="s">
        <v>98</v>
      </c>
      <c r="C34" s="60">
        <f t="shared" si="2"/>
        <v>2.9071457642886216</v>
      </c>
      <c r="D34" s="60">
        <f t="shared" si="2"/>
        <v>1.5698587127158554</v>
      </c>
      <c r="E34" s="60">
        <f t="shared" si="2"/>
        <v>3.6630036630036629</v>
      </c>
      <c r="F34" s="60">
        <f t="shared" si="2"/>
        <v>1.89465706707086</v>
      </c>
      <c r="G34" s="60">
        <f t="shared" si="2"/>
        <v>1.2431007906121028</v>
      </c>
      <c r="H34" s="60">
        <f t="shared" si="2"/>
        <v>1.8315018315018314</v>
      </c>
      <c r="I34" s="60">
        <f t="shared" si="2"/>
        <v>1.0485697508598271</v>
      </c>
      <c r="J34" s="60">
        <f t="shared" si="2"/>
        <v>1.868879419899828</v>
      </c>
      <c r="K34" s="60">
        <f t="shared" si="2"/>
        <v>1.4613046527940143</v>
      </c>
      <c r="L34" s="60">
        <f t="shared" si="2"/>
        <v>6.8681318681318677</v>
      </c>
      <c r="M34" s="60">
        <f t="shared" si="2"/>
        <v>3.0525030525030523</v>
      </c>
      <c r="N34" s="60">
        <f t="shared" si="2"/>
        <v>1.7724211272598369</v>
      </c>
    </row>
    <row r="35" spans="2:14" ht="15.75" customHeight="1">
      <c r="B35" s="15" t="s">
        <v>99</v>
      </c>
      <c r="C35" s="60">
        <f t="shared" si="2"/>
        <v>1.5698587127158554</v>
      </c>
      <c r="D35" s="60">
        <f t="shared" si="2"/>
        <v>2.4975024975024973</v>
      </c>
      <c r="E35" s="60">
        <f t="shared" si="2"/>
        <v>2.5675259320119133</v>
      </c>
      <c r="F35" s="60">
        <f t="shared" si="2"/>
        <v>1.3805290187199735</v>
      </c>
      <c r="G35" s="60">
        <f t="shared" si="2"/>
        <v>2.0656035693629677</v>
      </c>
      <c r="H35" s="60">
        <f t="shared" si="2"/>
        <v>3.1397174254317108</v>
      </c>
      <c r="I35" s="60">
        <f t="shared" si="2"/>
        <v>1.2210012210012209</v>
      </c>
      <c r="J35" s="60">
        <f t="shared" si="2"/>
        <v>1.6549715344896065</v>
      </c>
      <c r="K35" s="60">
        <f t="shared" si="2"/>
        <v>1.6854311332838938</v>
      </c>
      <c r="L35" s="60"/>
      <c r="M35" s="60"/>
      <c r="N35" s="60"/>
    </row>
    <row r="36" spans="2:14" ht="15.75" customHeight="1">
      <c r="B36" s="15" t="s">
        <v>101</v>
      </c>
      <c r="C36" s="60">
        <f t="shared" si="2"/>
        <v>3.3300033300033296</v>
      </c>
      <c r="D36" s="60">
        <f t="shared" si="2"/>
        <v>4.4310528181495918</v>
      </c>
      <c r="E36" s="60">
        <f t="shared" si="2"/>
        <v>2.2704568159113614</v>
      </c>
      <c r="F36" s="60">
        <f t="shared" si="2"/>
        <v>6.7006164567140178</v>
      </c>
      <c r="G36" s="60">
        <f t="shared" si="2"/>
        <v>1.7955900308841484</v>
      </c>
      <c r="H36" s="60">
        <f t="shared" si="2"/>
        <v>0.81039904048753608</v>
      </c>
      <c r="I36" s="60">
        <f t="shared" si="2"/>
        <v>1.7498425141737244</v>
      </c>
      <c r="J36" s="60">
        <f t="shared" si="2"/>
        <v>2.4975024975024973</v>
      </c>
      <c r="K36" s="60">
        <f t="shared" si="2"/>
        <v>2.2335388189046723</v>
      </c>
      <c r="L36" s="60">
        <f t="shared" si="2"/>
        <v>4.2265426880811496</v>
      </c>
      <c r="M36" s="60"/>
      <c r="N36" s="60"/>
    </row>
    <row r="37" spans="2:14" ht="15.75" customHeight="1"/>
    <row r="38" spans="2:14" ht="15.75" customHeight="1">
      <c r="C38" s="39" t="s">
        <v>123</v>
      </c>
    </row>
    <row r="39" spans="2:14" ht="15.75" customHeight="1">
      <c r="B39" s="8"/>
      <c r="C39" s="15">
        <v>1</v>
      </c>
      <c r="D39" s="15">
        <v>2</v>
      </c>
      <c r="E39" s="15">
        <v>3</v>
      </c>
      <c r="F39" s="15">
        <v>4</v>
      </c>
      <c r="G39" s="15">
        <v>5</v>
      </c>
      <c r="H39" s="15">
        <v>6</v>
      </c>
      <c r="I39" s="15">
        <v>7</v>
      </c>
      <c r="J39" s="15">
        <v>8</v>
      </c>
      <c r="K39" s="15">
        <v>9</v>
      </c>
      <c r="L39" s="15">
        <v>10</v>
      </c>
      <c r="M39" s="15">
        <v>11</v>
      </c>
      <c r="N39" s="15">
        <v>12</v>
      </c>
    </row>
    <row r="40" spans="2:14" ht="15.75" customHeight="1">
      <c r="B40" s="15" t="s">
        <v>85</v>
      </c>
      <c r="C40" s="323" t="s">
        <v>1302</v>
      </c>
      <c r="D40" s="324" t="s">
        <v>1293</v>
      </c>
      <c r="E40" s="324" t="s">
        <v>1317</v>
      </c>
      <c r="F40" s="324" t="s">
        <v>1295</v>
      </c>
      <c r="G40" s="324" t="s">
        <v>1296</v>
      </c>
      <c r="H40" s="324" t="s">
        <v>1297</v>
      </c>
      <c r="I40" s="324" t="s">
        <v>1292</v>
      </c>
      <c r="J40" s="324" t="s">
        <v>1353</v>
      </c>
      <c r="K40" s="324" t="s">
        <v>1294</v>
      </c>
      <c r="L40" s="324" t="s">
        <v>1368</v>
      </c>
      <c r="M40" s="324" t="s">
        <v>1376</v>
      </c>
      <c r="N40" s="324" t="s">
        <v>1383</v>
      </c>
    </row>
    <row r="41" spans="2:14" ht="15.75" customHeight="1">
      <c r="B41" s="15" t="s">
        <v>89</v>
      </c>
      <c r="C41" s="325" t="s">
        <v>1303</v>
      </c>
      <c r="D41" s="326" t="s">
        <v>1310</v>
      </c>
      <c r="E41" s="326" t="s">
        <v>1318</v>
      </c>
      <c r="F41" s="326" t="s">
        <v>1325</v>
      </c>
      <c r="G41" s="326" t="s">
        <v>1332</v>
      </c>
      <c r="H41" s="326" t="s">
        <v>1339</v>
      </c>
      <c r="I41" s="326" t="s">
        <v>1346</v>
      </c>
      <c r="J41" s="326" t="s">
        <v>1354</v>
      </c>
      <c r="K41" s="326" t="s">
        <v>1361</v>
      </c>
      <c r="L41" s="326" t="s">
        <v>1369</v>
      </c>
      <c r="M41" s="326" t="s">
        <v>1298</v>
      </c>
      <c r="N41" s="326" t="s">
        <v>1299</v>
      </c>
    </row>
    <row r="42" spans="2:14" ht="15.75" customHeight="1">
      <c r="B42" s="15" t="s">
        <v>92</v>
      </c>
      <c r="C42" s="325" t="s">
        <v>1304</v>
      </c>
      <c r="D42" s="326" t="s">
        <v>1311</v>
      </c>
      <c r="E42" s="326" t="s">
        <v>1319</v>
      </c>
      <c r="F42" s="326" t="s">
        <v>1326</v>
      </c>
      <c r="G42" s="326" t="s">
        <v>1333</v>
      </c>
      <c r="H42" s="326" t="s">
        <v>1340</v>
      </c>
      <c r="I42" s="326" t="s">
        <v>1347</v>
      </c>
      <c r="J42" s="326" t="s">
        <v>1355</v>
      </c>
      <c r="K42" s="326" t="s">
        <v>1362</v>
      </c>
      <c r="L42" s="326" t="s">
        <v>1370</v>
      </c>
      <c r="M42" s="326" t="s">
        <v>1377</v>
      </c>
      <c r="N42" s="326" t="s">
        <v>1384</v>
      </c>
    </row>
    <row r="43" spans="2:14" ht="15.75" customHeight="1">
      <c r="B43" s="15" t="s">
        <v>95</v>
      </c>
      <c r="C43" s="325" t="s">
        <v>1305</v>
      </c>
      <c r="D43" s="326" t="s">
        <v>1312</v>
      </c>
      <c r="E43" s="326" t="s">
        <v>1320</v>
      </c>
      <c r="F43" s="326" t="s">
        <v>1327</v>
      </c>
      <c r="G43" s="326" t="s">
        <v>1334</v>
      </c>
      <c r="H43" s="326" t="s">
        <v>1341</v>
      </c>
      <c r="I43" s="326" t="s">
        <v>1348</v>
      </c>
      <c r="J43" s="326" t="s">
        <v>1356</v>
      </c>
      <c r="K43" s="326" t="s">
        <v>1363</v>
      </c>
      <c r="L43" s="326" t="s">
        <v>1371</v>
      </c>
      <c r="M43" s="326" t="s">
        <v>1378</v>
      </c>
      <c r="N43" s="326" t="s">
        <v>1385</v>
      </c>
    </row>
    <row r="44" spans="2:14" ht="15.75" customHeight="1">
      <c r="B44" s="15" t="s">
        <v>97</v>
      </c>
      <c r="C44" s="325" t="s">
        <v>1306</v>
      </c>
      <c r="D44" s="326" t="s">
        <v>1313</v>
      </c>
      <c r="E44" s="326" t="s">
        <v>1321</v>
      </c>
      <c r="F44" s="326" t="s">
        <v>1328</v>
      </c>
      <c r="G44" s="326" t="s">
        <v>1335</v>
      </c>
      <c r="H44" s="326" t="s">
        <v>1342</v>
      </c>
      <c r="I44" s="326" t="s">
        <v>1349</v>
      </c>
      <c r="J44" s="326" t="s">
        <v>1357</v>
      </c>
      <c r="K44" s="326" t="s">
        <v>1364</v>
      </c>
      <c r="L44" s="326" t="s">
        <v>1372</v>
      </c>
      <c r="M44" s="326" t="s">
        <v>1379</v>
      </c>
      <c r="N44" s="326" t="s">
        <v>1386</v>
      </c>
    </row>
    <row r="45" spans="2:14" ht="15.75" customHeight="1">
      <c r="B45" s="15" t="s">
        <v>98</v>
      </c>
      <c r="C45" s="325" t="s">
        <v>1307</v>
      </c>
      <c r="D45" s="326" t="s">
        <v>1314</v>
      </c>
      <c r="E45" s="325" t="s">
        <v>1322</v>
      </c>
      <c r="F45" s="326" t="s">
        <v>1329</v>
      </c>
      <c r="G45" s="325" t="s">
        <v>1336</v>
      </c>
      <c r="H45" s="326" t="s">
        <v>1343</v>
      </c>
      <c r="I45" s="326" t="s">
        <v>1350</v>
      </c>
      <c r="J45" s="326" t="s">
        <v>1358</v>
      </c>
      <c r="K45" s="326" t="s">
        <v>1365</v>
      </c>
      <c r="L45" s="326" t="s">
        <v>1373</v>
      </c>
      <c r="M45" s="326" t="s">
        <v>1380</v>
      </c>
      <c r="N45" s="326" t="s">
        <v>1387</v>
      </c>
    </row>
    <row r="46" spans="2:14" ht="15.75" customHeight="1">
      <c r="B46" s="15" t="s">
        <v>99</v>
      </c>
      <c r="C46" s="325" t="s">
        <v>1308</v>
      </c>
      <c r="D46" s="326" t="s">
        <v>1315</v>
      </c>
      <c r="E46" s="325" t="s">
        <v>1323</v>
      </c>
      <c r="F46" s="326" t="s">
        <v>1330</v>
      </c>
      <c r="G46" s="325" t="s">
        <v>1337</v>
      </c>
      <c r="H46" s="326" t="s">
        <v>1344</v>
      </c>
      <c r="I46" s="326" t="s">
        <v>1351</v>
      </c>
      <c r="J46" s="326" t="s">
        <v>1359</v>
      </c>
      <c r="K46" s="326" t="s">
        <v>1366</v>
      </c>
      <c r="L46" s="326" t="s">
        <v>1374</v>
      </c>
      <c r="M46" s="326" t="s">
        <v>1381</v>
      </c>
      <c r="N46" s="326" t="s">
        <v>1388</v>
      </c>
    </row>
    <row r="47" spans="2:14" ht="15.75" customHeight="1">
      <c r="B47" s="15" t="s">
        <v>101</v>
      </c>
      <c r="C47" s="325" t="s">
        <v>1309</v>
      </c>
      <c r="D47" s="326" t="s">
        <v>1316</v>
      </c>
      <c r="E47" s="325" t="s">
        <v>1324</v>
      </c>
      <c r="F47" s="326" t="s">
        <v>1331</v>
      </c>
      <c r="G47" s="325" t="s">
        <v>1338</v>
      </c>
      <c r="H47" s="326" t="s">
        <v>1345</v>
      </c>
      <c r="I47" s="326" t="s">
        <v>1352</v>
      </c>
      <c r="J47" s="326" t="s">
        <v>1360</v>
      </c>
      <c r="K47" s="326" t="s">
        <v>1367</v>
      </c>
      <c r="L47" s="326" t="s">
        <v>1375</v>
      </c>
      <c r="M47" s="326" t="s">
        <v>1382</v>
      </c>
      <c r="N47" s="326" t="s">
        <v>1389</v>
      </c>
    </row>
    <row r="48" spans="2:14" ht="15.75" customHeight="1">
      <c r="L48" s="11"/>
    </row>
    <row r="49" spans="3:12" ht="15.75" customHeight="1">
      <c r="L49" s="11"/>
    </row>
    <row r="50" spans="3:12" ht="15.75" customHeight="1">
      <c r="C50" s="39" t="s">
        <v>124</v>
      </c>
    </row>
    <row r="51" spans="3:12" ht="15.75" customHeight="1">
      <c r="C51" s="62" t="s">
        <v>102</v>
      </c>
      <c r="D51" s="7" t="s">
        <v>125</v>
      </c>
      <c r="G51" s="179" t="s">
        <v>1080</v>
      </c>
      <c r="H51" s="180"/>
      <c r="I51" s="180"/>
    </row>
    <row r="52" spans="3:12" ht="15.75" customHeight="1">
      <c r="C52" s="7" t="s">
        <v>1056</v>
      </c>
    </row>
    <row r="53" spans="3:12" ht="15.75" customHeight="1"/>
    <row r="54" spans="3:12" ht="15.75" customHeight="1"/>
    <row r="55" spans="3:12" ht="15.75" customHeight="1">
      <c r="L55" s="11"/>
    </row>
    <row r="56" spans="3:12" ht="15.75" customHeight="1"/>
    <row r="57" spans="3:12" ht="15.75" customHeight="1"/>
    <row r="58" spans="3:12" ht="15.75" customHeight="1"/>
    <row r="59" spans="3:12" ht="15.75" customHeight="1"/>
    <row r="60" spans="3:12" ht="15.75" customHeight="1"/>
    <row r="61" spans="3:12" ht="15.75" customHeight="1"/>
    <row r="62" spans="3:12" ht="15.75" customHeight="1"/>
    <row r="63" spans="3:12" ht="15.75" customHeight="1"/>
    <row r="64" spans="3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M1"/>
    <mergeCell ref="Q1:R1"/>
    <mergeCell ref="C2:D2"/>
    <mergeCell ref="E2:F2"/>
    <mergeCell ref="Q2:R2"/>
  </mergeCells>
  <conditionalFormatting sqref="C18:N25">
    <cfRule type="cellIs" dxfId="18" priority="1" operator="lessThan">
      <formula>6</formula>
    </cfRule>
  </conditionalFormatting>
  <conditionalFormatting sqref="C29:N36">
    <cfRule type="cellIs" dxfId="17" priority="2" stopIfTrue="1" operator="greaterThan">
      <formula>15</formula>
    </cfRule>
  </conditionalFormatting>
  <pageMargins left="0.25" right="0.25" top="0.75" bottom="0.75" header="0.3" footer="0.3"/>
  <pageSetup paperSize="9" scale="57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J1000"/>
  <sheetViews>
    <sheetView zoomScale="130" zoomScaleNormal="130" workbookViewId="0">
      <selection activeCell="C7" sqref="C7:N14"/>
    </sheetView>
  </sheetViews>
  <sheetFormatPr defaultColWidth="13.1796875" defaultRowHeight="15.5"/>
  <cols>
    <col min="1" max="1" width="2" style="7" customWidth="1"/>
    <col min="2" max="2" width="2.6328125" style="7" customWidth="1"/>
    <col min="3" max="14" width="6.81640625" style="7" customWidth="1"/>
    <col min="15" max="15" width="2.81640625" style="7" customWidth="1"/>
    <col min="16" max="16" width="3.1796875" style="7" customWidth="1"/>
    <col min="17" max="17" width="7.1796875" style="7" customWidth="1"/>
    <col min="18" max="21" width="8.1796875" style="7" customWidth="1"/>
    <col min="22" max="23" width="7.1796875" style="7" customWidth="1"/>
    <col min="24" max="24" width="6.6328125" style="7" customWidth="1"/>
    <col min="25" max="25" width="9.1796875" style="7" customWidth="1"/>
    <col min="26" max="26" width="8.453125" style="7" customWidth="1"/>
    <col min="27" max="27" width="22.6328125" style="7" customWidth="1"/>
    <col min="28" max="28" width="23.81640625" style="7" customWidth="1"/>
    <col min="29" max="30" width="3.36328125" style="7" customWidth="1"/>
    <col min="31" max="36" width="3.1796875" style="7" customWidth="1"/>
    <col min="37" max="16384" width="13.1796875" style="7"/>
  </cols>
  <sheetData>
    <row r="1" spans="1:36" ht="15.75" customHeight="1">
      <c r="B1" s="8"/>
      <c r="C1" s="9" t="s">
        <v>65</v>
      </c>
      <c r="E1" s="334" t="s">
        <v>1058</v>
      </c>
      <c r="F1" s="335"/>
      <c r="G1" s="335"/>
      <c r="H1" s="335"/>
      <c r="I1" s="335"/>
      <c r="J1" s="335"/>
      <c r="K1" s="335"/>
      <c r="L1" s="335"/>
      <c r="M1" s="335"/>
      <c r="N1" s="8"/>
      <c r="O1" s="8"/>
      <c r="P1" s="11"/>
      <c r="Q1" s="336" t="s">
        <v>67</v>
      </c>
      <c r="R1" s="335"/>
      <c r="T1" s="8"/>
      <c r="U1" s="8"/>
      <c r="V1" s="8"/>
      <c r="W1" s="8"/>
      <c r="X1" s="8"/>
    </row>
    <row r="2" spans="1:36" ht="15.75" customHeight="1">
      <c r="A2" s="12"/>
      <c r="B2" s="8"/>
      <c r="C2" s="337" t="s">
        <v>68</v>
      </c>
      <c r="D2" s="335"/>
      <c r="E2" s="338">
        <v>45348</v>
      </c>
      <c r="F2" s="339"/>
      <c r="G2" s="8"/>
      <c r="H2" s="8"/>
      <c r="I2" s="8"/>
      <c r="J2" s="8"/>
      <c r="K2" s="8"/>
      <c r="L2" s="8"/>
      <c r="M2" s="8"/>
      <c r="N2" s="8"/>
      <c r="O2" s="8"/>
      <c r="P2" s="8"/>
      <c r="Q2" s="337" t="s">
        <v>69</v>
      </c>
      <c r="R2" s="335"/>
      <c r="S2" s="8"/>
      <c r="T2" s="8"/>
      <c r="U2" s="9" t="s">
        <v>70</v>
      </c>
      <c r="V2" s="8"/>
      <c r="W2" s="8" t="s">
        <v>71</v>
      </c>
      <c r="X2" s="8" t="s">
        <v>72</v>
      </c>
    </row>
    <row r="3" spans="1:36" ht="15.75" customHeight="1">
      <c r="A3" s="13"/>
      <c r="B3" s="8"/>
      <c r="C3" s="9" t="s">
        <v>73</v>
      </c>
      <c r="E3" s="7" t="s">
        <v>1057</v>
      </c>
      <c r="F3" s="11"/>
      <c r="G3" s="11"/>
      <c r="H3" s="11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36" ht="15.75" customHeight="1">
      <c r="A4" s="13"/>
      <c r="O4" s="8"/>
      <c r="P4" s="14"/>
      <c r="Q4" s="15" t="s">
        <v>74</v>
      </c>
      <c r="R4" s="15" t="s">
        <v>75</v>
      </c>
      <c r="S4" s="15"/>
      <c r="T4" s="15" t="s">
        <v>76</v>
      </c>
      <c r="U4" s="15"/>
      <c r="V4" s="15" t="s">
        <v>77</v>
      </c>
      <c r="W4" s="15"/>
      <c r="X4" s="15" t="s">
        <v>78</v>
      </c>
    </row>
    <row r="5" spans="1:36" ht="15.75" customHeight="1">
      <c r="A5" s="13"/>
      <c r="C5" s="16" t="s">
        <v>79</v>
      </c>
      <c r="O5" s="8"/>
      <c r="P5" s="8"/>
      <c r="Q5" s="8" t="s">
        <v>80</v>
      </c>
      <c r="R5" s="8" t="s">
        <v>81</v>
      </c>
      <c r="S5" s="8" t="s">
        <v>82</v>
      </c>
      <c r="T5" s="8" t="s">
        <v>81</v>
      </c>
      <c r="U5" s="8" t="s">
        <v>82</v>
      </c>
      <c r="V5" s="8" t="s">
        <v>81</v>
      </c>
      <c r="W5" s="8" t="s">
        <v>82</v>
      </c>
      <c r="X5" s="8"/>
    </row>
    <row r="6" spans="1:36" ht="15.75" customHeight="1" thickBot="1">
      <c r="A6" s="13"/>
      <c r="B6" s="8"/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M6" s="15">
        <v>11</v>
      </c>
      <c r="N6" s="15">
        <v>12</v>
      </c>
      <c r="O6" s="8"/>
      <c r="P6" s="8"/>
      <c r="Q6" s="8" t="s">
        <v>83</v>
      </c>
      <c r="R6" s="17">
        <v>94</v>
      </c>
      <c r="S6" s="17" t="s">
        <v>84</v>
      </c>
      <c r="T6" s="17"/>
      <c r="U6" s="17"/>
      <c r="V6" s="17"/>
      <c r="W6" s="17"/>
      <c r="X6" s="18">
        <v>1</v>
      </c>
    </row>
    <row r="7" spans="1:36" ht="15.75" customHeight="1">
      <c r="A7" s="13"/>
      <c r="B7" s="15" t="s">
        <v>85</v>
      </c>
      <c r="C7" s="149" t="s">
        <v>997</v>
      </c>
      <c r="D7" s="150" t="s">
        <v>997</v>
      </c>
      <c r="E7" s="151" t="s">
        <v>997</v>
      </c>
      <c r="F7" s="141" t="s">
        <v>1005</v>
      </c>
      <c r="G7" s="142" t="s">
        <v>1005</v>
      </c>
      <c r="H7" s="143" t="s">
        <v>1005</v>
      </c>
      <c r="I7" s="141" t="s">
        <v>1013</v>
      </c>
      <c r="J7" s="142" t="s">
        <v>1013</v>
      </c>
      <c r="K7" s="143" t="s">
        <v>1013</v>
      </c>
      <c r="L7" s="157" t="s">
        <v>1024</v>
      </c>
      <c r="M7" s="158" t="s">
        <v>1024</v>
      </c>
      <c r="N7" s="159" t="s">
        <v>1024</v>
      </c>
      <c r="O7" s="8"/>
      <c r="P7" s="8"/>
      <c r="Q7" s="8" t="s">
        <v>86</v>
      </c>
      <c r="R7" s="17">
        <v>95</v>
      </c>
      <c r="S7" s="17" t="s">
        <v>87</v>
      </c>
      <c r="T7" s="17">
        <v>45</v>
      </c>
      <c r="U7" s="17" t="s">
        <v>87</v>
      </c>
      <c r="V7" s="17">
        <v>72</v>
      </c>
      <c r="W7" s="17" t="s">
        <v>87</v>
      </c>
      <c r="X7" s="19" t="s">
        <v>88</v>
      </c>
    </row>
    <row r="8" spans="1:36" ht="15.75" customHeight="1">
      <c r="B8" s="15" t="s">
        <v>89</v>
      </c>
      <c r="C8" s="152" t="s">
        <v>998</v>
      </c>
      <c r="D8" s="104" t="s">
        <v>998</v>
      </c>
      <c r="E8" s="153" t="s">
        <v>998</v>
      </c>
      <c r="F8" s="144" t="s">
        <v>1006</v>
      </c>
      <c r="G8" s="105" t="s">
        <v>1006</v>
      </c>
      <c r="H8" s="145" t="s">
        <v>1006</v>
      </c>
      <c r="I8" s="144" t="s">
        <v>1014</v>
      </c>
      <c r="J8" s="105" t="s">
        <v>1014</v>
      </c>
      <c r="K8" s="145" t="s">
        <v>1014</v>
      </c>
      <c r="L8" s="160" t="s">
        <v>1023</v>
      </c>
      <c r="M8" s="161" t="s">
        <v>1023</v>
      </c>
      <c r="N8" s="162" t="s">
        <v>1023</v>
      </c>
      <c r="O8" s="8"/>
      <c r="P8" s="8"/>
      <c r="Q8" s="8" t="s">
        <v>90</v>
      </c>
      <c r="R8" s="17"/>
      <c r="S8" s="17"/>
      <c r="T8" s="17"/>
      <c r="U8" s="17"/>
      <c r="V8" s="17">
        <v>72</v>
      </c>
      <c r="W8" s="17" t="s">
        <v>91</v>
      </c>
      <c r="X8" s="18">
        <v>1</v>
      </c>
    </row>
    <row r="9" spans="1:36" ht="15.75" customHeight="1">
      <c r="B9" s="15" t="s">
        <v>92</v>
      </c>
      <c r="C9" s="152" t="s">
        <v>999</v>
      </c>
      <c r="D9" s="104" t="s">
        <v>999</v>
      </c>
      <c r="E9" s="153" t="s">
        <v>999</v>
      </c>
      <c r="F9" s="144" t="s">
        <v>1007</v>
      </c>
      <c r="G9" s="105" t="s">
        <v>1007</v>
      </c>
      <c r="H9" s="145" t="s">
        <v>1007</v>
      </c>
      <c r="I9" s="144" t="s">
        <v>1015</v>
      </c>
      <c r="J9" s="105" t="s">
        <v>1015</v>
      </c>
      <c r="K9" s="145" t="s">
        <v>1015</v>
      </c>
      <c r="L9" s="160" t="s">
        <v>1025</v>
      </c>
      <c r="M9" s="161" t="s">
        <v>1025</v>
      </c>
      <c r="N9" s="162" t="s">
        <v>1025</v>
      </c>
      <c r="O9" s="8"/>
      <c r="P9" s="8"/>
      <c r="Q9" s="8" t="s">
        <v>93</v>
      </c>
      <c r="R9" s="17"/>
      <c r="S9" s="17"/>
      <c r="T9" s="17"/>
      <c r="U9" s="17"/>
      <c r="V9" s="17">
        <v>10</v>
      </c>
      <c r="W9" s="17" t="s">
        <v>94</v>
      </c>
      <c r="X9" s="18"/>
    </row>
    <row r="10" spans="1:36" ht="15.75" customHeight="1" thickBot="1">
      <c r="B10" s="15" t="s">
        <v>95</v>
      </c>
      <c r="C10" s="152" t="s">
        <v>1000</v>
      </c>
      <c r="D10" s="104" t="s">
        <v>1000</v>
      </c>
      <c r="E10" s="153" t="s">
        <v>1000</v>
      </c>
      <c r="F10" s="144" t="s">
        <v>1008</v>
      </c>
      <c r="G10" s="105" t="s">
        <v>1008</v>
      </c>
      <c r="H10" s="145" t="s">
        <v>1008</v>
      </c>
      <c r="I10" s="144" t="s">
        <v>1016</v>
      </c>
      <c r="J10" s="105" t="s">
        <v>1016</v>
      </c>
      <c r="K10" s="145" t="s">
        <v>1016</v>
      </c>
      <c r="L10" s="163" t="s">
        <v>1026</v>
      </c>
      <c r="M10" s="164" t="s">
        <v>1026</v>
      </c>
      <c r="N10" s="165" t="s">
        <v>1026</v>
      </c>
      <c r="O10" s="8"/>
      <c r="P10" s="8"/>
      <c r="Q10" s="8" t="s">
        <v>96</v>
      </c>
      <c r="R10" s="17"/>
      <c r="S10" s="17"/>
      <c r="T10" s="17"/>
      <c r="U10" s="17"/>
      <c r="V10" s="17"/>
      <c r="W10" s="17"/>
      <c r="X10" s="18"/>
    </row>
    <row r="11" spans="1:36" ht="15.75" customHeight="1">
      <c r="B11" s="15" t="s">
        <v>97</v>
      </c>
      <c r="C11" s="152" t="s">
        <v>1001</v>
      </c>
      <c r="D11" s="104" t="s">
        <v>1001</v>
      </c>
      <c r="E11" s="153" t="s">
        <v>1001</v>
      </c>
      <c r="F11" s="144" t="s">
        <v>1009</v>
      </c>
      <c r="G11" s="105" t="s">
        <v>1009</v>
      </c>
      <c r="H11" s="145" t="s">
        <v>1009</v>
      </c>
      <c r="I11" s="144" t="s">
        <v>1017</v>
      </c>
      <c r="J11" s="105" t="s">
        <v>1017</v>
      </c>
      <c r="K11" s="145" t="s">
        <v>1017</v>
      </c>
      <c r="L11" s="166" t="s">
        <v>995</v>
      </c>
      <c r="M11" s="167" t="s">
        <v>995</v>
      </c>
      <c r="N11" s="168" t="s">
        <v>995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11"/>
    </row>
    <row r="12" spans="1:36" ht="15.75" customHeight="1" thickBot="1">
      <c r="B12" s="15" t="s">
        <v>98</v>
      </c>
      <c r="C12" s="144" t="s">
        <v>1002</v>
      </c>
      <c r="D12" s="105" t="s">
        <v>1002</v>
      </c>
      <c r="E12" s="145" t="s">
        <v>1002</v>
      </c>
      <c r="F12" s="144" t="s">
        <v>1010</v>
      </c>
      <c r="G12" s="105" t="s">
        <v>1010</v>
      </c>
      <c r="H12" s="145" t="s">
        <v>1010</v>
      </c>
      <c r="I12" s="144" t="s">
        <v>1018</v>
      </c>
      <c r="J12" s="105" t="s">
        <v>1018</v>
      </c>
      <c r="K12" s="145" t="s">
        <v>1018</v>
      </c>
      <c r="L12" s="169" t="s">
        <v>996</v>
      </c>
      <c r="M12" s="170" t="s">
        <v>996</v>
      </c>
      <c r="N12" s="171" t="s">
        <v>996</v>
      </c>
      <c r="O12" s="8"/>
      <c r="P12" s="8"/>
      <c r="Q12" s="8"/>
      <c r="R12" s="8"/>
      <c r="U12" s="8"/>
      <c r="V12" s="8"/>
      <c r="W12" s="8"/>
      <c r="X12" s="8"/>
      <c r="Y12" s="11"/>
    </row>
    <row r="13" spans="1:36" ht="15.75" customHeight="1">
      <c r="B13" s="15" t="s">
        <v>99</v>
      </c>
      <c r="C13" s="144" t="s">
        <v>1003</v>
      </c>
      <c r="D13" s="105" t="s">
        <v>1003</v>
      </c>
      <c r="E13" s="145" t="s">
        <v>1003</v>
      </c>
      <c r="F13" s="144" t="s">
        <v>1011</v>
      </c>
      <c r="G13" s="105" t="s">
        <v>1011</v>
      </c>
      <c r="H13" s="145" t="s">
        <v>1011</v>
      </c>
      <c r="I13" s="144" t="s">
        <v>1019</v>
      </c>
      <c r="J13" s="105" t="s">
        <v>1019</v>
      </c>
      <c r="K13" s="145" t="s">
        <v>1019</v>
      </c>
      <c r="L13" s="154" t="s">
        <v>100</v>
      </c>
      <c r="M13" s="155" t="s">
        <v>100</v>
      </c>
      <c r="N13" s="156" t="s">
        <v>100</v>
      </c>
      <c r="O13" s="8"/>
      <c r="R13" s="8"/>
      <c r="S13" s="23"/>
      <c r="T13" s="23"/>
      <c r="U13" s="8"/>
      <c r="W13" s="8"/>
      <c r="X13" s="8"/>
      <c r="Y13" s="11"/>
    </row>
    <row r="14" spans="1:36" ht="15.75" customHeight="1" thickBot="1">
      <c r="B14" s="15" t="s">
        <v>101</v>
      </c>
      <c r="C14" s="146" t="s">
        <v>1004</v>
      </c>
      <c r="D14" s="147" t="s">
        <v>1004</v>
      </c>
      <c r="E14" s="148" t="s">
        <v>1004</v>
      </c>
      <c r="F14" s="146" t="s">
        <v>1012</v>
      </c>
      <c r="G14" s="147" t="s">
        <v>1012</v>
      </c>
      <c r="H14" s="148" t="s">
        <v>1012</v>
      </c>
      <c r="I14" s="146" t="s">
        <v>1020</v>
      </c>
      <c r="J14" s="147" t="s">
        <v>1020</v>
      </c>
      <c r="K14" s="148" t="s">
        <v>1020</v>
      </c>
      <c r="L14" s="24" t="s">
        <v>102</v>
      </c>
      <c r="M14" s="25" t="s">
        <v>102</v>
      </c>
      <c r="N14" s="26" t="s">
        <v>102</v>
      </c>
      <c r="O14" s="8"/>
      <c r="S14" s="27"/>
      <c r="T14" s="28" t="s">
        <v>103</v>
      </c>
      <c r="U14" s="29">
        <f>COUNTA(C7:N14)*1.05</f>
        <v>100.80000000000001</v>
      </c>
      <c r="V14" s="30" t="s">
        <v>103</v>
      </c>
      <c r="W14" s="8"/>
      <c r="X14" s="31"/>
      <c r="Y14" s="11"/>
    </row>
    <row r="15" spans="1:36" ht="15.75" customHeight="1">
      <c r="A15" s="1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Q15" s="32" t="s">
        <v>104</v>
      </c>
      <c r="R15" s="32" t="s">
        <v>105</v>
      </c>
      <c r="S15" s="33" t="s">
        <v>106</v>
      </c>
      <c r="T15" s="34">
        <f>V20-T19</f>
        <v>5.84</v>
      </c>
      <c r="U15" s="35"/>
      <c r="V15" s="36">
        <f>T15*U$14</f>
        <v>588.67200000000003</v>
      </c>
      <c r="W15" s="8"/>
      <c r="X15" s="8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spans="1:36" ht="15.75" customHeight="1">
      <c r="A16" s="38"/>
      <c r="C16" s="39" t="s">
        <v>107</v>
      </c>
      <c r="Q16" s="8" t="s">
        <v>108</v>
      </c>
      <c r="R16" s="7" t="s">
        <v>109</v>
      </c>
      <c r="S16" s="40" t="s">
        <v>110</v>
      </c>
      <c r="T16" s="41">
        <v>10</v>
      </c>
      <c r="U16" s="42"/>
      <c r="V16" s="43">
        <f t="shared" ref="V16:V18" si="0">T16*U$14</f>
        <v>1008.0000000000001</v>
      </c>
      <c r="W16" s="8"/>
      <c r="X16" s="8"/>
    </row>
    <row r="17" spans="1:27" ht="15.75" customHeight="1">
      <c r="A17" s="38"/>
      <c r="B17" s="8"/>
      <c r="C17" s="15">
        <v>1</v>
      </c>
      <c r="D17" s="15">
        <v>2</v>
      </c>
      <c r="E17" s="15">
        <v>3</v>
      </c>
      <c r="F17" s="15">
        <v>4</v>
      </c>
      <c r="G17" s="15">
        <v>5</v>
      </c>
      <c r="H17" s="15">
        <v>6</v>
      </c>
      <c r="I17" s="15">
        <v>7</v>
      </c>
      <c r="J17" s="15">
        <v>8</v>
      </c>
      <c r="K17" s="15">
        <v>9</v>
      </c>
      <c r="L17" s="15">
        <v>10</v>
      </c>
      <c r="M17" s="15">
        <v>11</v>
      </c>
      <c r="N17" s="15">
        <v>12</v>
      </c>
      <c r="Q17" s="44" t="s">
        <v>111</v>
      </c>
      <c r="R17" s="7" t="s">
        <v>112</v>
      </c>
      <c r="S17" s="45" t="s">
        <v>113</v>
      </c>
      <c r="T17" s="34">
        <v>2</v>
      </c>
      <c r="U17" s="35"/>
      <c r="V17" s="46">
        <f t="shared" si="0"/>
        <v>201.60000000000002</v>
      </c>
      <c r="W17" s="9" t="s">
        <v>114</v>
      </c>
      <c r="X17" s="8"/>
    </row>
    <row r="18" spans="1:27" ht="15.75" customHeight="1">
      <c r="A18" s="38"/>
      <c r="B18" s="15" t="s">
        <v>85</v>
      </c>
      <c r="C18" s="47">
        <v>34.6</v>
      </c>
      <c r="D18" s="47">
        <v>53.8</v>
      </c>
      <c r="E18" s="47">
        <v>27</v>
      </c>
      <c r="F18" s="47">
        <v>42</v>
      </c>
      <c r="G18" s="47">
        <v>35.6</v>
      </c>
      <c r="H18" s="47">
        <v>23.8</v>
      </c>
      <c r="I18" s="47">
        <v>40.6</v>
      </c>
      <c r="J18" s="47">
        <v>43</v>
      </c>
      <c r="K18" s="47">
        <v>28.2</v>
      </c>
      <c r="L18" s="47">
        <v>53</v>
      </c>
      <c r="M18" s="47">
        <v>77.8</v>
      </c>
      <c r="N18" s="47">
        <v>50.2</v>
      </c>
      <c r="Q18" s="8" t="s">
        <v>115</v>
      </c>
      <c r="R18" s="10" t="s">
        <v>116</v>
      </c>
      <c r="S18" s="33" t="s">
        <v>117</v>
      </c>
      <c r="T18" s="34">
        <v>0.16</v>
      </c>
      <c r="U18" s="35"/>
      <c r="V18" s="36">
        <f t="shared" si="0"/>
        <v>16.128000000000004</v>
      </c>
      <c r="W18" s="9"/>
      <c r="X18" s="48"/>
    </row>
    <row r="19" spans="1:27" ht="15.75" customHeight="1">
      <c r="A19" s="38"/>
      <c r="B19" s="15" t="s">
        <v>89</v>
      </c>
      <c r="C19" s="47">
        <v>44.2</v>
      </c>
      <c r="D19" s="47">
        <v>51</v>
      </c>
      <c r="E19" s="47">
        <v>49.4</v>
      </c>
      <c r="F19" s="47">
        <v>38.200000000000003</v>
      </c>
      <c r="G19" s="47">
        <v>40.200000000000003</v>
      </c>
      <c r="H19" s="47">
        <v>35.200000000000003</v>
      </c>
      <c r="I19" s="47">
        <v>50.8</v>
      </c>
      <c r="J19" s="47">
        <v>39.799999999999997</v>
      </c>
      <c r="K19" s="47">
        <v>45</v>
      </c>
      <c r="L19" s="47">
        <v>11.5</v>
      </c>
      <c r="M19" s="47">
        <v>54.2</v>
      </c>
      <c r="N19" s="47">
        <v>49.8</v>
      </c>
      <c r="R19" s="8"/>
      <c r="S19" s="49"/>
      <c r="T19" s="50">
        <f>SUM(T16:T18)</f>
        <v>12.16</v>
      </c>
      <c r="U19" s="35"/>
      <c r="V19" s="51">
        <f>SUM(V15:V18)</f>
        <v>1814.3999999999999</v>
      </c>
      <c r="W19" s="9"/>
      <c r="X19" s="8"/>
    </row>
    <row r="20" spans="1:27" ht="15.75" customHeight="1">
      <c r="B20" s="15" t="s">
        <v>92</v>
      </c>
      <c r="C20" s="47">
        <v>33.799999999999997</v>
      </c>
      <c r="D20" s="47">
        <v>48</v>
      </c>
      <c r="E20" s="47">
        <v>54.2</v>
      </c>
      <c r="F20" s="47">
        <v>39.6</v>
      </c>
      <c r="G20" s="47">
        <v>31.4</v>
      </c>
      <c r="H20" s="47">
        <v>41.6</v>
      </c>
      <c r="I20" s="47">
        <v>53.8</v>
      </c>
      <c r="J20" s="47">
        <v>30.4</v>
      </c>
      <c r="K20" s="47">
        <v>22.6</v>
      </c>
      <c r="L20" s="47">
        <v>28.4</v>
      </c>
      <c r="M20" s="47">
        <v>30.4</v>
      </c>
      <c r="N20" s="47">
        <v>22.6</v>
      </c>
      <c r="R20" s="8"/>
      <c r="S20" s="49" t="s">
        <v>118</v>
      </c>
      <c r="T20" s="42"/>
      <c r="U20" s="42"/>
      <c r="V20" s="52">
        <f>V24-T22</f>
        <v>18</v>
      </c>
      <c r="W20" s="53" t="s">
        <v>119</v>
      </c>
      <c r="X20" s="8"/>
    </row>
    <row r="21" spans="1:27" ht="15.75" customHeight="1">
      <c r="A21" s="38"/>
      <c r="B21" s="15" t="s">
        <v>95</v>
      </c>
      <c r="C21" s="47">
        <v>58.4</v>
      </c>
      <c r="D21" s="47">
        <v>29.8</v>
      </c>
      <c r="E21" s="47">
        <v>20.8</v>
      </c>
      <c r="F21" s="47">
        <v>50.8</v>
      </c>
      <c r="G21" s="47">
        <v>30.8</v>
      </c>
      <c r="H21" s="47">
        <v>30</v>
      </c>
      <c r="I21" s="47">
        <v>45.4</v>
      </c>
      <c r="J21" s="47">
        <v>16.3</v>
      </c>
      <c r="K21" s="47">
        <v>25.6</v>
      </c>
      <c r="L21" s="47">
        <v>38.799999999999997</v>
      </c>
      <c r="M21" s="47">
        <v>8.76</v>
      </c>
      <c r="N21" s="47">
        <v>25.8</v>
      </c>
      <c r="Q21" s="8"/>
      <c r="R21" s="8"/>
      <c r="S21" s="49"/>
      <c r="T21" s="35"/>
      <c r="U21" s="35"/>
      <c r="V21" s="54"/>
      <c r="W21" s="8"/>
      <c r="X21" s="8"/>
    </row>
    <row r="22" spans="1:27" ht="15.75" customHeight="1">
      <c r="B22" s="15" t="s">
        <v>97</v>
      </c>
      <c r="C22" s="47">
        <v>37.200000000000003</v>
      </c>
      <c r="D22" s="47">
        <v>36.200000000000003</v>
      </c>
      <c r="E22" s="47">
        <v>23.6</v>
      </c>
      <c r="F22" s="47">
        <v>34.4</v>
      </c>
      <c r="G22" s="47">
        <v>13.3</v>
      </c>
      <c r="H22" s="47">
        <v>34.799999999999997</v>
      </c>
      <c r="I22" s="47">
        <v>30.8</v>
      </c>
      <c r="J22" s="47">
        <v>16.8</v>
      </c>
      <c r="K22" s="47">
        <v>25.6</v>
      </c>
      <c r="L22" s="47">
        <v>21.6</v>
      </c>
      <c r="M22" s="47">
        <v>33.6</v>
      </c>
      <c r="N22" s="47">
        <v>31</v>
      </c>
      <c r="Q22" s="8"/>
      <c r="R22" s="8"/>
      <c r="S22" s="55" t="s">
        <v>120</v>
      </c>
      <c r="T22" s="52">
        <v>2</v>
      </c>
      <c r="U22" s="56"/>
      <c r="V22" s="57"/>
      <c r="W22" s="8"/>
      <c r="X22" s="8"/>
    </row>
    <row r="23" spans="1:27" ht="15.75" customHeight="1" thickBot="1">
      <c r="A23" s="13"/>
      <c r="B23" s="15" t="s">
        <v>98</v>
      </c>
      <c r="C23" s="47">
        <v>22.8</v>
      </c>
      <c r="D23" s="47">
        <v>36</v>
      </c>
      <c r="E23" s="47">
        <v>32.4</v>
      </c>
      <c r="F23" s="47">
        <v>37.6</v>
      </c>
      <c r="G23" s="47">
        <v>25.6</v>
      </c>
      <c r="H23" s="47">
        <v>29.2</v>
      </c>
      <c r="I23" s="47">
        <v>15.5</v>
      </c>
      <c r="J23" s="47">
        <v>56.8</v>
      </c>
      <c r="K23" s="47">
        <v>36.200000000000003</v>
      </c>
      <c r="L23" s="47">
        <v>31</v>
      </c>
      <c r="M23" s="47">
        <v>41.2</v>
      </c>
      <c r="N23" s="47">
        <v>42</v>
      </c>
      <c r="Q23" s="8"/>
      <c r="R23" s="8"/>
      <c r="S23" s="35"/>
      <c r="T23" s="35"/>
      <c r="U23" s="35"/>
      <c r="V23" s="35"/>
      <c r="W23" s="8"/>
      <c r="X23" s="8"/>
    </row>
    <row r="24" spans="1:27" ht="15.75" customHeight="1" thickBot="1">
      <c r="B24" s="15" t="s">
        <v>99</v>
      </c>
      <c r="C24" s="47">
        <v>27.2</v>
      </c>
      <c r="D24" s="47">
        <v>38.4</v>
      </c>
      <c r="E24" s="47">
        <v>41.4</v>
      </c>
      <c r="F24" s="47">
        <v>40.799999999999997</v>
      </c>
      <c r="G24" s="47">
        <v>48</v>
      </c>
      <c r="H24" s="47">
        <v>44.2</v>
      </c>
      <c r="I24" s="47">
        <v>33</v>
      </c>
      <c r="J24" s="47">
        <v>46</v>
      </c>
      <c r="K24" s="47">
        <v>39.200000000000003</v>
      </c>
      <c r="L24" s="47">
        <v>4.6399999999999997</v>
      </c>
      <c r="M24" s="47">
        <v>8.06</v>
      </c>
      <c r="N24" s="47">
        <v>2.98</v>
      </c>
      <c r="Q24" s="8"/>
      <c r="R24" s="8"/>
      <c r="S24" s="35" t="s">
        <v>121</v>
      </c>
      <c r="T24" s="35"/>
      <c r="U24" s="35"/>
      <c r="V24" s="58">
        <v>20</v>
      </c>
      <c r="W24" s="8"/>
      <c r="X24" s="8"/>
    </row>
    <row r="25" spans="1:27" ht="15.75" customHeight="1">
      <c r="A25" s="11"/>
      <c r="B25" s="15" t="s">
        <v>101</v>
      </c>
      <c r="C25" s="47">
        <v>30.6</v>
      </c>
      <c r="D25" s="47">
        <v>32</v>
      </c>
      <c r="E25" s="47">
        <v>36</v>
      </c>
      <c r="F25" s="47">
        <v>52.2</v>
      </c>
      <c r="G25" s="47">
        <v>44.8</v>
      </c>
      <c r="H25" s="47">
        <v>40</v>
      </c>
      <c r="I25" s="47">
        <v>30.8</v>
      </c>
      <c r="J25" s="47">
        <v>41.8</v>
      </c>
      <c r="K25" s="47">
        <v>34.799999999999997</v>
      </c>
      <c r="L25" s="47">
        <v>13.8</v>
      </c>
      <c r="M25" s="47">
        <v>35.6</v>
      </c>
      <c r="N25" s="47">
        <v>39.799999999999997</v>
      </c>
      <c r="AA25" s="11"/>
    </row>
    <row r="26" spans="1:27" ht="15.75" customHeight="1">
      <c r="A26" s="11"/>
      <c r="Q26" s="59"/>
      <c r="R26" s="59"/>
    </row>
    <row r="27" spans="1:27" ht="15.75" customHeight="1">
      <c r="C27" s="39" t="s">
        <v>1271</v>
      </c>
      <c r="M27" s="7" t="s">
        <v>1055</v>
      </c>
      <c r="N27" s="139" t="s">
        <v>1293</v>
      </c>
      <c r="Q27" s="59"/>
      <c r="R27" s="39" t="s">
        <v>122</v>
      </c>
    </row>
    <row r="28" spans="1:27" ht="15.75" customHeight="1">
      <c r="B28" s="8"/>
      <c r="C28" s="15">
        <v>1</v>
      </c>
      <c r="D28" s="15">
        <v>2</v>
      </c>
      <c r="E28" s="15">
        <v>3</v>
      </c>
      <c r="F28" s="15">
        <v>4</v>
      </c>
      <c r="G28" s="15">
        <v>5</v>
      </c>
      <c r="H28" s="15">
        <v>6</v>
      </c>
      <c r="I28" s="15">
        <v>7</v>
      </c>
      <c r="J28" s="15">
        <v>8</v>
      </c>
      <c r="K28" s="15">
        <v>9</v>
      </c>
      <c r="L28" s="15">
        <v>10</v>
      </c>
      <c r="M28" s="15">
        <v>11</v>
      </c>
      <c r="N28" s="15">
        <v>12</v>
      </c>
      <c r="Q28" s="11"/>
    </row>
    <row r="29" spans="1:27" ht="15.75" customHeight="1">
      <c r="B29" s="15" t="s">
        <v>85</v>
      </c>
      <c r="C29" s="60">
        <f>5000/91/C18</f>
        <v>1.5880073683541891</v>
      </c>
      <c r="D29" s="60">
        <f t="shared" ref="D29:N29" si="1">5000/91/D18</f>
        <v>1.02128354916459</v>
      </c>
      <c r="E29" s="60">
        <f t="shared" si="1"/>
        <v>2.035002035002035</v>
      </c>
      <c r="F29" s="60">
        <f t="shared" si="1"/>
        <v>1.3082155939298796</v>
      </c>
      <c r="G29" s="60">
        <f t="shared" si="1"/>
        <v>1.543400419804914</v>
      </c>
      <c r="H29" s="60">
        <f t="shared" si="1"/>
        <v>2.3086157539939052</v>
      </c>
      <c r="I29" s="60">
        <f t="shared" si="1"/>
        <v>1.3533264764791857</v>
      </c>
      <c r="J29" s="60">
        <f t="shared" si="1"/>
        <v>1.277791975466394</v>
      </c>
      <c r="K29" s="60">
        <f t="shared" si="1"/>
        <v>1.9484062037253527</v>
      </c>
      <c r="L29" s="60">
        <f t="shared" si="1"/>
        <v>1.0366991499066971</v>
      </c>
      <c r="M29" s="60">
        <f t="shared" si="1"/>
        <v>0.70623463939659314</v>
      </c>
      <c r="N29" s="60">
        <f t="shared" si="1"/>
        <v>1.0945230068736043</v>
      </c>
    </row>
    <row r="30" spans="1:27" ht="15.75" customHeight="1">
      <c r="B30" s="15" t="s">
        <v>89</v>
      </c>
      <c r="C30" s="60">
        <f t="shared" ref="C30:N36" si="2">5000/91/C19</f>
        <v>1.2431007906121028</v>
      </c>
      <c r="D30" s="60">
        <f t="shared" si="2"/>
        <v>1.0773540185304891</v>
      </c>
      <c r="E30" s="60">
        <f t="shared" si="2"/>
        <v>1.1122480758108289</v>
      </c>
      <c r="F30" s="60">
        <f t="shared" si="2"/>
        <v>1.4383522236925377</v>
      </c>
      <c r="G30" s="60">
        <f t="shared" si="2"/>
        <v>1.3667924115685308</v>
      </c>
      <c r="H30" s="60">
        <f t="shared" si="2"/>
        <v>1.5609390609390608</v>
      </c>
      <c r="I30" s="60">
        <f t="shared" si="2"/>
        <v>1.0815955697845461</v>
      </c>
      <c r="J30" s="60">
        <f t="shared" si="2"/>
        <v>1.3805290187199735</v>
      </c>
      <c r="K30" s="60">
        <f t="shared" si="2"/>
        <v>1.2210012210012209</v>
      </c>
      <c r="L30" s="60">
        <f t="shared" si="2"/>
        <v>4.7778308647873864</v>
      </c>
      <c r="M30" s="60">
        <f t="shared" si="2"/>
        <v>1.0137464012002757</v>
      </c>
      <c r="N30" s="60">
        <f t="shared" si="2"/>
        <v>1.1033143563264045</v>
      </c>
      <c r="P30" s="11"/>
      <c r="Q30" s="11"/>
    </row>
    <row r="31" spans="1:27" ht="15.75" customHeight="1">
      <c r="B31" s="15" t="s">
        <v>92</v>
      </c>
      <c r="C31" s="60">
        <f t="shared" si="2"/>
        <v>1.6255933415696731</v>
      </c>
      <c r="D31" s="60">
        <f t="shared" si="2"/>
        <v>1.1446886446886446</v>
      </c>
      <c r="E31" s="60">
        <f t="shared" si="2"/>
        <v>1.0137464012002757</v>
      </c>
      <c r="F31" s="60">
        <f t="shared" si="2"/>
        <v>1.3875013875013873</v>
      </c>
      <c r="G31" s="60">
        <f t="shared" si="2"/>
        <v>1.7498425141737244</v>
      </c>
      <c r="H31" s="60">
        <f t="shared" si="2"/>
        <v>1.320794590025359</v>
      </c>
      <c r="I31" s="60">
        <f t="shared" si="2"/>
        <v>1.02128354916459</v>
      </c>
      <c r="J31" s="60">
        <f t="shared" si="2"/>
        <v>1.8074031231925969</v>
      </c>
      <c r="K31" s="60">
        <f t="shared" si="2"/>
        <v>2.431197121462608</v>
      </c>
      <c r="L31" s="60">
        <f t="shared" si="2"/>
        <v>1.9346850332765826</v>
      </c>
      <c r="M31" s="60">
        <f t="shared" si="2"/>
        <v>1.8074031231925969</v>
      </c>
      <c r="N31" s="60">
        <f t="shared" si="2"/>
        <v>2.431197121462608</v>
      </c>
    </row>
    <row r="32" spans="1:27" ht="15.75" customHeight="1">
      <c r="B32" s="15" t="s">
        <v>95</v>
      </c>
      <c r="C32" s="60">
        <f t="shared" si="2"/>
        <v>0.94083998193587226</v>
      </c>
      <c r="D32" s="60">
        <f t="shared" si="2"/>
        <v>1.8437937901025148</v>
      </c>
      <c r="E32" s="60">
        <f t="shared" si="2"/>
        <v>2.6415891800507181</v>
      </c>
      <c r="F32" s="60">
        <f t="shared" si="2"/>
        <v>1.0815955697845461</v>
      </c>
      <c r="G32" s="60">
        <f t="shared" si="2"/>
        <v>1.7839303553589267</v>
      </c>
      <c r="H32" s="60">
        <f t="shared" si="2"/>
        <v>1.8315018315018314</v>
      </c>
      <c r="I32" s="60">
        <f t="shared" si="2"/>
        <v>1.2102435009923997</v>
      </c>
      <c r="J32" s="60">
        <f t="shared" si="2"/>
        <v>3.3708622665677876</v>
      </c>
      <c r="K32" s="60">
        <f t="shared" si="2"/>
        <v>2.1462912087912085</v>
      </c>
      <c r="L32" s="60">
        <f t="shared" si="2"/>
        <v>1.416109663532344</v>
      </c>
      <c r="M32" s="60">
        <f t="shared" si="2"/>
        <v>6.2722665462391491</v>
      </c>
      <c r="N32" s="60">
        <f t="shared" si="2"/>
        <v>2.1296532924439897</v>
      </c>
    </row>
    <row r="33" spans="2:14" ht="15.75" customHeight="1">
      <c r="B33" s="15" t="s">
        <v>97</v>
      </c>
      <c r="C33" s="60">
        <f t="shared" si="2"/>
        <v>1.4770176060498639</v>
      </c>
      <c r="D33" s="60">
        <f t="shared" si="2"/>
        <v>1.5178191973772082</v>
      </c>
      <c r="E33" s="60">
        <f t="shared" si="2"/>
        <v>2.3281802942819887</v>
      </c>
      <c r="F33" s="60">
        <f t="shared" si="2"/>
        <v>1.5972399693329926</v>
      </c>
      <c r="G33" s="60">
        <f t="shared" si="2"/>
        <v>4.1312071387259355</v>
      </c>
      <c r="H33" s="60">
        <f t="shared" si="2"/>
        <v>1.5788808892257169</v>
      </c>
      <c r="I33" s="60">
        <f t="shared" si="2"/>
        <v>1.7839303553589267</v>
      </c>
      <c r="J33" s="60">
        <f t="shared" si="2"/>
        <v>3.2705389848246988</v>
      </c>
      <c r="K33" s="60">
        <f t="shared" si="2"/>
        <v>2.1462912087912085</v>
      </c>
      <c r="L33" s="60">
        <f t="shared" si="2"/>
        <v>2.5437525437525434</v>
      </c>
      <c r="M33" s="60">
        <f t="shared" si="2"/>
        <v>1.6352694924123494</v>
      </c>
      <c r="N33" s="60">
        <f t="shared" si="2"/>
        <v>1.7724211272598369</v>
      </c>
    </row>
    <row r="34" spans="2:14" ht="15.75" customHeight="1">
      <c r="B34" s="15" t="s">
        <v>98</v>
      </c>
      <c r="C34" s="60">
        <f t="shared" si="2"/>
        <v>2.4098708309234622</v>
      </c>
      <c r="D34" s="60">
        <f t="shared" si="2"/>
        <v>1.5262515262515262</v>
      </c>
      <c r="E34" s="60">
        <f t="shared" si="2"/>
        <v>1.6958350291683624</v>
      </c>
      <c r="F34" s="60">
        <f t="shared" si="2"/>
        <v>1.4613046527940143</v>
      </c>
      <c r="G34" s="60">
        <f t="shared" si="2"/>
        <v>2.1462912087912085</v>
      </c>
      <c r="H34" s="60">
        <f t="shared" si="2"/>
        <v>1.8816799638717445</v>
      </c>
      <c r="I34" s="60">
        <f t="shared" si="2"/>
        <v>3.5448422545196738</v>
      </c>
      <c r="J34" s="60">
        <f t="shared" si="2"/>
        <v>0.96734251663829129</v>
      </c>
      <c r="K34" s="60">
        <f t="shared" si="2"/>
        <v>1.5178191973772082</v>
      </c>
      <c r="L34" s="60">
        <f t="shared" si="2"/>
        <v>1.7724211272598369</v>
      </c>
      <c r="M34" s="60">
        <f t="shared" si="2"/>
        <v>1.3336178384722073</v>
      </c>
      <c r="N34" s="60">
        <f t="shared" si="2"/>
        <v>1.3082155939298796</v>
      </c>
    </row>
    <row r="35" spans="2:14" ht="15.75" customHeight="1">
      <c r="B35" s="15" t="s">
        <v>99</v>
      </c>
      <c r="C35" s="60">
        <f t="shared" si="2"/>
        <v>2.020038784744667</v>
      </c>
      <c r="D35" s="60">
        <f t="shared" si="2"/>
        <v>1.4308608058608059</v>
      </c>
      <c r="E35" s="60">
        <f t="shared" si="2"/>
        <v>1.3271752402187185</v>
      </c>
      <c r="F35" s="60">
        <f t="shared" si="2"/>
        <v>1.3466925231631115</v>
      </c>
      <c r="G35" s="60">
        <f t="shared" si="2"/>
        <v>1.1446886446886446</v>
      </c>
      <c r="H35" s="60">
        <f t="shared" si="2"/>
        <v>1.2431007906121028</v>
      </c>
      <c r="I35" s="60">
        <f t="shared" si="2"/>
        <v>1.6650016650016648</v>
      </c>
      <c r="J35" s="60">
        <f t="shared" si="2"/>
        <v>1.1944577161968466</v>
      </c>
      <c r="K35" s="60">
        <f t="shared" si="2"/>
        <v>1.4016595649248709</v>
      </c>
      <c r="L35" s="60"/>
      <c r="M35" s="60"/>
      <c r="N35" s="60"/>
    </row>
    <row r="36" spans="2:14" ht="15.75" customHeight="1">
      <c r="B36" s="15" t="s">
        <v>101</v>
      </c>
      <c r="C36" s="60">
        <f t="shared" si="2"/>
        <v>1.7955900308841484</v>
      </c>
      <c r="D36" s="60">
        <f t="shared" si="2"/>
        <v>1.7170329670329669</v>
      </c>
      <c r="E36" s="60">
        <f t="shared" si="2"/>
        <v>1.5262515262515262</v>
      </c>
      <c r="F36" s="60">
        <f t="shared" si="2"/>
        <v>1.052587259483811</v>
      </c>
      <c r="G36" s="60">
        <f t="shared" si="2"/>
        <v>1.2264521193092621</v>
      </c>
      <c r="H36" s="60">
        <f t="shared" si="2"/>
        <v>1.3736263736263736</v>
      </c>
      <c r="I36" s="60">
        <f t="shared" si="2"/>
        <v>1.7839303553589267</v>
      </c>
      <c r="J36" s="60">
        <f t="shared" si="2"/>
        <v>1.3144749986855251</v>
      </c>
      <c r="K36" s="60">
        <f t="shared" si="2"/>
        <v>1.5788808892257169</v>
      </c>
      <c r="L36" s="60"/>
      <c r="M36" s="60">
        <f t="shared" si="2"/>
        <v>1.543400419804914</v>
      </c>
      <c r="N36" s="60"/>
    </row>
    <row r="37" spans="2:14" ht="15.75" customHeight="1"/>
    <row r="38" spans="2:14" ht="15.75" customHeight="1">
      <c r="C38" s="39" t="s">
        <v>123</v>
      </c>
    </row>
    <row r="39" spans="2:14" ht="15.75" customHeight="1">
      <c r="B39" s="8"/>
      <c r="C39" s="15">
        <v>1</v>
      </c>
      <c r="D39" s="15">
        <v>2</v>
      </c>
      <c r="E39" s="15">
        <v>3</v>
      </c>
      <c r="F39" s="15">
        <v>4</v>
      </c>
      <c r="G39" s="15">
        <v>5</v>
      </c>
      <c r="H39" s="15">
        <v>6</v>
      </c>
      <c r="I39" s="15">
        <v>7</v>
      </c>
      <c r="J39" s="15">
        <v>8</v>
      </c>
      <c r="K39" s="15">
        <v>9</v>
      </c>
      <c r="L39" s="15">
        <v>10</v>
      </c>
      <c r="M39" s="15">
        <v>11</v>
      </c>
      <c r="N39" s="15">
        <v>12</v>
      </c>
    </row>
    <row r="40" spans="2:14" ht="15.75" customHeight="1">
      <c r="B40" s="15" t="s">
        <v>85</v>
      </c>
      <c r="C40" s="61">
        <v>1</v>
      </c>
      <c r="D40" s="61">
        <v>2</v>
      </c>
      <c r="E40" s="61">
        <v>3</v>
      </c>
      <c r="F40" s="61">
        <v>4</v>
      </c>
      <c r="G40" s="61">
        <v>5</v>
      </c>
      <c r="H40" s="61">
        <v>6</v>
      </c>
      <c r="I40" s="61">
        <v>7</v>
      </c>
      <c r="J40" s="61">
        <v>8</v>
      </c>
      <c r="K40" s="61">
        <v>9</v>
      </c>
      <c r="L40" s="61">
        <v>10</v>
      </c>
      <c r="M40" s="61">
        <v>11</v>
      </c>
      <c r="N40" s="61">
        <v>12</v>
      </c>
    </row>
    <row r="41" spans="2:14" ht="15.75" customHeight="1">
      <c r="B41" s="15" t="s">
        <v>89</v>
      </c>
      <c r="C41" s="61">
        <v>13</v>
      </c>
      <c r="D41" s="61">
        <v>14</v>
      </c>
      <c r="E41" s="61">
        <v>15</v>
      </c>
      <c r="F41" s="61">
        <v>16</v>
      </c>
      <c r="G41" s="61">
        <v>17</v>
      </c>
      <c r="H41" s="61">
        <v>18</v>
      </c>
      <c r="I41" s="61">
        <v>19</v>
      </c>
      <c r="J41" s="61">
        <v>20</v>
      </c>
      <c r="K41" s="61">
        <v>21</v>
      </c>
      <c r="L41" s="61">
        <v>22</v>
      </c>
      <c r="M41" s="61">
        <v>23</v>
      </c>
      <c r="N41" s="61">
        <v>24</v>
      </c>
    </row>
    <row r="42" spans="2:14" ht="15.75" customHeight="1">
      <c r="B42" s="15" t="s">
        <v>92</v>
      </c>
      <c r="C42" s="61">
        <v>25</v>
      </c>
      <c r="D42" s="61">
        <v>26</v>
      </c>
      <c r="E42" s="61">
        <v>27</v>
      </c>
      <c r="F42" s="61">
        <v>28</v>
      </c>
      <c r="G42" s="61">
        <v>29</v>
      </c>
      <c r="H42" s="61">
        <v>30</v>
      </c>
      <c r="I42" s="61">
        <v>31</v>
      </c>
      <c r="J42" s="61">
        <v>32</v>
      </c>
      <c r="K42" s="61">
        <v>33</v>
      </c>
      <c r="L42" s="61">
        <v>34</v>
      </c>
      <c r="M42" s="61">
        <v>35</v>
      </c>
      <c r="N42" s="61">
        <v>36</v>
      </c>
    </row>
    <row r="43" spans="2:14" ht="15.75" customHeight="1">
      <c r="B43" s="15" t="s">
        <v>95</v>
      </c>
      <c r="C43" s="61">
        <v>37</v>
      </c>
      <c r="D43" s="61">
        <v>38</v>
      </c>
      <c r="E43" s="61">
        <v>39</v>
      </c>
      <c r="F43" s="61">
        <v>40</v>
      </c>
      <c r="G43" s="61">
        <v>41</v>
      </c>
      <c r="H43" s="61">
        <v>42</v>
      </c>
      <c r="I43" s="61">
        <v>43</v>
      </c>
      <c r="J43" s="61">
        <v>44</v>
      </c>
      <c r="K43" s="61">
        <v>45</v>
      </c>
      <c r="L43" s="61">
        <v>46</v>
      </c>
      <c r="M43" s="61">
        <v>47</v>
      </c>
      <c r="N43" s="61">
        <v>48</v>
      </c>
    </row>
    <row r="44" spans="2:14" ht="15.75" customHeight="1">
      <c r="B44" s="15" t="s">
        <v>97</v>
      </c>
      <c r="C44" s="61">
        <v>49</v>
      </c>
      <c r="D44" s="61">
        <v>50</v>
      </c>
      <c r="E44" s="61">
        <v>51</v>
      </c>
      <c r="F44" s="61">
        <v>52</v>
      </c>
      <c r="G44" s="61">
        <v>53</v>
      </c>
      <c r="H44" s="61">
        <v>54</v>
      </c>
      <c r="I44" s="61">
        <v>55</v>
      </c>
      <c r="J44" s="61">
        <v>56</v>
      </c>
      <c r="K44" s="61">
        <v>57</v>
      </c>
      <c r="L44" s="61">
        <v>58</v>
      </c>
      <c r="M44" s="61">
        <v>59</v>
      </c>
      <c r="N44" s="61">
        <v>60</v>
      </c>
    </row>
    <row r="45" spans="2:14" ht="15.75" customHeight="1">
      <c r="B45" s="15" t="s">
        <v>98</v>
      </c>
      <c r="C45" s="61">
        <v>61</v>
      </c>
      <c r="D45" s="61">
        <v>62</v>
      </c>
      <c r="E45" s="61">
        <v>63</v>
      </c>
      <c r="F45" s="61">
        <v>64</v>
      </c>
      <c r="G45" s="61">
        <v>65</v>
      </c>
      <c r="H45" s="61">
        <v>66</v>
      </c>
      <c r="I45" s="61">
        <v>67</v>
      </c>
      <c r="J45" s="61">
        <v>68</v>
      </c>
      <c r="K45" s="61">
        <v>69</v>
      </c>
      <c r="L45" s="61">
        <v>70</v>
      </c>
      <c r="M45" s="61">
        <v>71</v>
      </c>
      <c r="N45" s="61">
        <v>72</v>
      </c>
    </row>
    <row r="46" spans="2:14" ht="15.75" customHeight="1">
      <c r="B46" s="15" t="s">
        <v>99</v>
      </c>
      <c r="C46" s="61">
        <v>73</v>
      </c>
      <c r="D46" s="61">
        <v>74</v>
      </c>
      <c r="E46" s="61">
        <v>75</v>
      </c>
      <c r="F46" s="61">
        <v>76</v>
      </c>
      <c r="G46" s="61">
        <v>77</v>
      </c>
      <c r="H46" s="61">
        <v>78</v>
      </c>
      <c r="I46" s="61">
        <v>79</v>
      </c>
      <c r="J46" s="61">
        <v>80</v>
      </c>
      <c r="K46" s="61">
        <v>81</v>
      </c>
      <c r="L46" s="61">
        <v>82</v>
      </c>
      <c r="M46" s="61">
        <v>83</v>
      </c>
      <c r="N46" s="61">
        <v>84</v>
      </c>
    </row>
    <row r="47" spans="2:14" ht="15.75" customHeight="1">
      <c r="B47" s="15" t="s">
        <v>101</v>
      </c>
      <c r="C47" s="61">
        <v>85</v>
      </c>
      <c r="D47" s="61">
        <v>86</v>
      </c>
      <c r="E47" s="61">
        <v>87</v>
      </c>
      <c r="F47" s="61">
        <v>88</v>
      </c>
      <c r="G47" s="61">
        <v>89</v>
      </c>
      <c r="H47" s="61">
        <v>90</v>
      </c>
      <c r="I47" s="61">
        <v>91</v>
      </c>
      <c r="J47" s="61">
        <v>92</v>
      </c>
      <c r="K47" s="61">
        <v>93</v>
      </c>
      <c r="L47" s="61">
        <v>94</v>
      </c>
      <c r="M47" s="61">
        <v>95</v>
      </c>
      <c r="N47" s="61">
        <v>96</v>
      </c>
    </row>
    <row r="48" spans="2:14" ht="15.75" customHeight="1">
      <c r="L48" s="11"/>
    </row>
    <row r="49" spans="3:12" ht="15.75" customHeight="1">
      <c r="L49" s="11"/>
    </row>
    <row r="50" spans="3:12" ht="15.75" customHeight="1">
      <c r="C50" s="39" t="s">
        <v>124</v>
      </c>
    </row>
    <row r="51" spans="3:12" ht="15.75" customHeight="1">
      <c r="C51" s="62" t="s">
        <v>102</v>
      </c>
      <c r="D51" s="7" t="s">
        <v>125</v>
      </c>
      <c r="G51" s="179" t="s">
        <v>1080</v>
      </c>
    </row>
    <row r="52" spans="3:12" ht="15.75" customHeight="1">
      <c r="C52" s="7" t="s">
        <v>1056</v>
      </c>
    </row>
    <row r="53" spans="3:12" ht="15.75" customHeight="1"/>
    <row r="54" spans="3:12" ht="15.75" customHeight="1"/>
    <row r="55" spans="3:12" ht="15.75" customHeight="1">
      <c r="L55" s="11"/>
    </row>
    <row r="56" spans="3:12" ht="15.75" customHeight="1"/>
    <row r="57" spans="3:12" ht="15.75" customHeight="1"/>
    <row r="58" spans="3:12" ht="15.75" customHeight="1"/>
    <row r="59" spans="3:12" ht="15.75" customHeight="1"/>
    <row r="60" spans="3:12" ht="15.75" customHeight="1"/>
    <row r="61" spans="3:12" ht="15.75" customHeight="1"/>
    <row r="62" spans="3:12" ht="15.75" customHeight="1"/>
    <row r="63" spans="3:12" ht="15.75" customHeight="1"/>
    <row r="64" spans="3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M1"/>
    <mergeCell ref="Q1:R1"/>
    <mergeCell ref="C2:D2"/>
    <mergeCell ref="E2:F2"/>
    <mergeCell ref="Q2:R2"/>
  </mergeCells>
  <conditionalFormatting sqref="C18:N25">
    <cfRule type="cellIs" dxfId="16" priority="2" operator="lessThan">
      <formula>6</formula>
    </cfRule>
  </conditionalFormatting>
  <conditionalFormatting sqref="C29:N36">
    <cfRule type="cellIs" dxfId="15" priority="1" stopIfTrue="1" operator="greaterThan">
      <formula>15</formula>
    </cfRule>
  </conditionalFormatting>
  <pageMargins left="0.25" right="0.25" top="0.75" bottom="0.75" header="0.3" footer="0.3"/>
  <pageSetup paperSize="9" scale="66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J1000"/>
  <sheetViews>
    <sheetView workbookViewId="0">
      <selection activeCell="C7" sqref="C7:N14"/>
    </sheetView>
  </sheetViews>
  <sheetFormatPr defaultColWidth="13.1796875" defaultRowHeight="15.5"/>
  <cols>
    <col min="1" max="1" width="2" style="7" customWidth="1"/>
    <col min="2" max="2" width="2.6328125" style="7" customWidth="1"/>
    <col min="3" max="14" width="6.81640625" style="7" customWidth="1"/>
    <col min="15" max="15" width="2.81640625" style="7" customWidth="1"/>
    <col min="16" max="16" width="3.1796875" style="7" customWidth="1"/>
    <col min="17" max="17" width="7.1796875" style="7" customWidth="1"/>
    <col min="18" max="21" width="8.1796875" style="7" customWidth="1"/>
    <col min="22" max="23" width="7.1796875" style="7" customWidth="1"/>
    <col min="24" max="24" width="6.6328125" style="7" customWidth="1"/>
    <col min="25" max="25" width="9.1796875" style="7" customWidth="1"/>
    <col min="26" max="26" width="8.453125" style="7" customWidth="1"/>
    <col min="27" max="27" width="22.6328125" style="7" customWidth="1"/>
    <col min="28" max="28" width="23.81640625" style="7" customWidth="1"/>
    <col min="29" max="30" width="3.36328125" style="7" customWidth="1"/>
    <col min="31" max="36" width="3.1796875" style="7" customWidth="1"/>
    <col min="37" max="16384" width="13.1796875" style="7"/>
  </cols>
  <sheetData>
    <row r="1" spans="1:36" ht="15.75" customHeight="1">
      <c r="B1" s="8"/>
      <c r="C1" s="9" t="s">
        <v>65</v>
      </c>
      <c r="E1" s="334" t="s">
        <v>1059</v>
      </c>
      <c r="F1" s="335"/>
      <c r="G1" s="335"/>
      <c r="H1" s="335"/>
      <c r="I1" s="335"/>
      <c r="J1" s="335"/>
      <c r="K1" s="335"/>
      <c r="L1" s="335"/>
      <c r="M1" s="335"/>
      <c r="N1" s="8"/>
      <c r="O1" s="8"/>
      <c r="P1" s="11"/>
      <c r="Q1" s="336" t="s">
        <v>67</v>
      </c>
      <c r="R1" s="335"/>
      <c r="T1" s="8"/>
      <c r="U1" s="8"/>
      <c r="V1" s="8"/>
      <c r="W1" s="8"/>
      <c r="X1" s="8"/>
    </row>
    <row r="2" spans="1:36" ht="15.75" customHeight="1">
      <c r="A2" s="12"/>
      <c r="B2" s="8"/>
      <c r="C2" s="337" t="s">
        <v>68</v>
      </c>
      <c r="D2" s="335"/>
      <c r="E2" s="338">
        <v>45348</v>
      </c>
      <c r="F2" s="339"/>
      <c r="G2" s="8"/>
      <c r="H2" s="8"/>
      <c r="I2" s="8"/>
      <c r="J2" s="8"/>
      <c r="K2" s="8"/>
      <c r="L2" s="8"/>
      <c r="M2" s="8"/>
      <c r="N2" s="8"/>
      <c r="O2" s="8"/>
      <c r="P2" s="8"/>
      <c r="Q2" s="337" t="s">
        <v>69</v>
      </c>
      <c r="R2" s="335"/>
      <c r="S2" s="8"/>
      <c r="T2" s="8"/>
      <c r="U2" s="9" t="s">
        <v>70</v>
      </c>
      <c r="V2" s="8"/>
      <c r="W2" s="8" t="s">
        <v>71</v>
      </c>
      <c r="X2" s="8" t="s">
        <v>72</v>
      </c>
    </row>
    <row r="3" spans="1:36" ht="15.75" customHeight="1">
      <c r="A3" s="13"/>
      <c r="B3" s="8"/>
      <c r="C3" s="9" t="s">
        <v>73</v>
      </c>
      <c r="E3" s="7" t="s">
        <v>1057</v>
      </c>
      <c r="F3" s="11"/>
      <c r="G3" s="11"/>
      <c r="H3" s="11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36" ht="15.75" customHeight="1">
      <c r="A4" s="13"/>
      <c r="O4" s="8"/>
      <c r="P4" s="14"/>
      <c r="Q4" s="15" t="s">
        <v>74</v>
      </c>
      <c r="R4" s="15" t="s">
        <v>75</v>
      </c>
      <c r="S4" s="15"/>
      <c r="T4" s="15" t="s">
        <v>76</v>
      </c>
      <c r="U4" s="15"/>
      <c r="V4" s="15" t="s">
        <v>77</v>
      </c>
      <c r="W4" s="15"/>
      <c r="X4" s="15" t="s">
        <v>78</v>
      </c>
    </row>
    <row r="5" spans="1:36" ht="15.75" customHeight="1">
      <c r="A5" s="13"/>
      <c r="C5" s="16" t="s">
        <v>79</v>
      </c>
      <c r="O5" s="8"/>
      <c r="P5" s="8"/>
      <c r="Q5" s="8" t="s">
        <v>80</v>
      </c>
      <c r="R5" s="8" t="s">
        <v>81</v>
      </c>
      <c r="S5" s="8" t="s">
        <v>82</v>
      </c>
      <c r="T5" s="8" t="s">
        <v>81</v>
      </c>
      <c r="U5" s="8" t="s">
        <v>82</v>
      </c>
      <c r="V5" s="8" t="s">
        <v>81</v>
      </c>
      <c r="W5" s="8" t="s">
        <v>82</v>
      </c>
      <c r="X5" s="8"/>
    </row>
    <row r="6" spans="1:36" ht="15.75" customHeight="1" thickBot="1">
      <c r="A6" s="13"/>
      <c r="B6" s="8"/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M6" s="15">
        <v>11</v>
      </c>
      <c r="N6" s="15">
        <v>12</v>
      </c>
      <c r="O6" s="8"/>
      <c r="P6" s="8"/>
      <c r="Q6" s="8" t="s">
        <v>83</v>
      </c>
      <c r="R6" s="17">
        <v>94</v>
      </c>
      <c r="S6" s="17" t="s">
        <v>84</v>
      </c>
      <c r="T6" s="17"/>
      <c r="U6" s="17"/>
      <c r="V6" s="17"/>
      <c r="W6" s="17"/>
      <c r="X6" s="18">
        <v>1</v>
      </c>
    </row>
    <row r="7" spans="1:36" ht="15.75" customHeight="1">
      <c r="A7" s="13"/>
      <c r="B7" s="15" t="s">
        <v>85</v>
      </c>
      <c r="C7" s="149" t="s">
        <v>1</v>
      </c>
      <c r="D7" s="150" t="s">
        <v>1</v>
      </c>
      <c r="E7" s="151" t="s">
        <v>1</v>
      </c>
      <c r="F7" s="141" t="s">
        <v>13</v>
      </c>
      <c r="G7" s="142" t="s">
        <v>13</v>
      </c>
      <c r="H7" s="143" t="s">
        <v>13</v>
      </c>
      <c r="I7" s="141" t="s">
        <v>21</v>
      </c>
      <c r="J7" s="142" t="s">
        <v>21</v>
      </c>
      <c r="K7" s="172" t="s">
        <v>21</v>
      </c>
      <c r="L7" s="141" t="s">
        <v>30</v>
      </c>
      <c r="M7" s="142" t="s">
        <v>30</v>
      </c>
      <c r="N7" s="143" t="s">
        <v>30</v>
      </c>
      <c r="O7" s="8"/>
      <c r="P7" s="8"/>
      <c r="Q7" s="8" t="s">
        <v>86</v>
      </c>
      <c r="R7" s="17">
        <v>95</v>
      </c>
      <c r="S7" s="17" t="s">
        <v>87</v>
      </c>
      <c r="T7" s="17">
        <v>45</v>
      </c>
      <c r="U7" s="17" t="s">
        <v>87</v>
      </c>
      <c r="V7" s="17">
        <v>72</v>
      </c>
      <c r="W7" s="17" t="s">
        <v>87</v>
      </c>
      <c r="X7" s="19" t="s">
        <v>88</v>
      </c>
    </row>
    <row r="8" spans="1:36" ht="15.75" customHeight="1">
      <c r="B8" s="15" t="s">
        <v>89</v>
      </c>
      <c r="C8" s="152" t="s">
        <v>4</v>
      </c>
      <c r="D8" s="104" t="s">
        <v>4</v>
      </c>
      <c r="E8" s="153" t="s">
        <v>4</v>
      </c>
      <c r="F8" s="144" t="s">
        <v>14</v>
      </c>
      <c r="G8" s="105" t="s">
        <v>14</v>
      </c>
      <c r="H8" s="145" t="s">
        <v>14</v>
      </c>
      <c r="I8" s="144" t="s">
        <v>23</v>
      </c>
      <c r="J8" s="105" t="s">
        <v>23</v>
      </c>
      <c r="K8" s="140" t="s">
        <v>23</v>
      </c>
      <c r="L8" s="144" t="s">
        <v>31</v>
      </c>
      <c r="M8" s="105" t="s">
        <v>31</v>
      </c>
      <c r="N8" s="145" t="s">
        <v>31</v>
      </c>
      <c r="O8" s="8"/>
      <c r="P8" s="8"/>
      <c r="Q8" s="8" t="s">
        <v>90</v>
      </c>
      <c r="R8" s="17"/>
      <c r="S8" s="17"/>
      <c r="T8" s="17"/>
      <c r="U8" s="17"/>
      <c r="V8" s="17">
        <v>72</v>
      </c>
      <c r="W8" s="17" t="s">
        <v>91</v>
      </c>
      <c r="X8" s="18">
        <v>1</v>
      </c>
    </row>
    <row r="9" spans="1:36" ht="15.75" customHeight="1">
      <c r="B9" s="15" t="s">
        <v>92</v>
      </c>
      <c r="C9" s="152" t="s">
        <v>6</v>
      </c>
      <c r="D9" s="104" t="s">
        <v>6</v>
      </c>
      <c r="E9" s="153" t="s">
        <v>6</v>
      </c>
      <c r="F9" s="144" t="s">
        <v>15</v>
      </c>
      <c r="G9" s="105" t="s">
        <v>15</v>
      </c>
      <c r="H9" s="145" t="s">
        <v>15</v>
      </c>
      <c r="I9" s="144" t="s">
        <v>24</v>
      </c>
      <c r="J9" s="105" t="s">
        <v>24</v>
      </c>
      <c r="K9" s="140" t="s">
        <v>24</v>
      </c>
      <c r="L9" s="144" t="s">
        <v>33</v>
      </c>
      <c r="M9" s="105" t="s">
        <v>33</v>
      </c>
      <c r="N9" s="145" t="s">
        <v>33</v>
      </c>
      <c r="O9" s="8"/>
      <c r="P9" s="8"/>
      <c r="Q9" s="8" t="s">
        <v>93</v>
      </c>
      <c r="R9" s="17"/>
      <c r="S9" s="17"/>
      <c r="T9" s="17"/>
      <c r="U9" s="17"/>
      <c r="V9" s="17">
        <v>10</v>
      </c>
      <c r="W9" s="17" t="s">
        <v>94</v>
      </c>
      <c r="X9" s="18"/>
    </row>
    <row r="10" spans="1:36" ht="15.75" customHeight="1">
      <c r="B10" s="15" t="s">
        <v>95</v>
      </c>
      <c r="C10" s="152" t="s">
        <v>7</v>
      </c>
      <c r="D10" s="104" t="s">
        <v>7</v>
      </c>
      <c r="E10" s="153" t="s">
        <v>7</v>
      </c>
      <c r="F10" s="203" t="s">
        <v>16</v>
      </c>
      <c r="G10" s="204" t="s">
        <v>16</v>
      </c>
      <c r="H10" s="205" t="s">
        <v>16</v>
      </c>
      <c r="I10" s="144" t="s">
        <v>25</v>
      </c>
      <c r="J10" s="105" t="s">
        <v>25</v>
      </c>
      <c r="K10" s="140" t="s">
        <v>25</v>
      </c>
      <c r="L10" s="144" t="s">
        <v>34</v>
      </c>
      <c r="M10" s="105" t="s">
        <v>34</v>
      </c>
      <c r="N10" s="145" t="s">
        <v>34</v>
      </c>
      <c r="O10" s="8"/>
      <c r="P10" s="8"/>
      <c r="Q10" s="8" t="s">
        <v>96</v>
      </c>
      <c r="R10" s="17"/>
      <c r="S10" s="17"/>
      <c r="T10" s="17"/>
      <c r="U10" s="17"/>
      <c r="V10" s="17"/>
      <c r="W10" s="17"/>
      <c r="X10" s="18"/>
    </row>
    <row r="11" spans="1:36" ht="15.75" customHeight="1">
      <c r="B11" s="15" t="s">
        <v>97</v>
      </c>
      <c r="C11" s="152" t="s">
        <v>8</v>
      </c>
      <c r="D11" s="104" t="s">
        <v>8</v>
      </c>
      <c r="E11" s="153" t="s">
        <v>8</v>
      </c>
      <c r="F11" s="144" t="s">
        <v>17</v>
      </c>
      <c r="G11" s="105" t="s">
        <v>17</v>
      </c>
      <c r="H11" s="145" t="s">
        <v>17</v>
      </c>
      <c r="I11" s="144" t="s">
        <v>26</v>
      </c>
      <c r="J11" s="105" t="s">
        <v>26</v>
      </c>
      <c r="K11" s="140" t="s">
        <v>26</v>
      </c>
      <c r="L11" s="144" t="s">
        <v>35</v>
      </c>
      <c r="M11" s="105" t="s">
        <v>35</v>
      </c>
      <c r="N11" s="145" t="s">
        <v>35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11"/>
    </row>
    <row r="12" spans="1:36" ht="15.75" customHeight="1">
      <c r="B12" s="15" t="s">
        <v>98</v>
      </c>
      <c r="C12" s="144" t="s">
        <v>9</v>
      </c>
      <c r="D12" s="105" t="s">
        <v>9</v>
      </c>
      <c r="E12" s="145" t="s">
        <v>9</v>
      </c>
      <c r="F12" s="144" t="s">
        <v>18</v>
      </c>
      <c r="G12" s="105" t="s">
        <v>18</v>
      </c>
      <c r="H12" s="145" t="s">
        <v>18</v>
      </c>
      <c r="I12" s="105" t="s">
        <v>27</v>
      </c>
      <c r="J12" s="105" t="s">
        <v>27</v>
      </c>
      <c r="K12" s="140" t="s">
        <v>27</v>
      </c>
      <c r="L12" s="20" t="s">
        <v>36</v>
      </c>
      <c r="M12" s="21" t="s">
        <v>36</v>
      </c>
      <c r="N12" s="22" t="s">
        <v>36</v>
      </c>
      <c r="O12" s="8"/>
      <c r="P12" s="8"/>
      <c r="Q12" s="8"/>
      <c r="R12" s="8"/>
      <c r="U12" s="8"/>
      <c r="V12" s="8"/>
      <c r="W12" s="8"/>
      <c r="X12" s="8"/>
      <c r="Y12" s="11"/>
    </row>
    <row r="13" spans="1:36" ht="15.75" customHeight="1">
      <c r="B13" s="15" t="s">
        <v>99</v>
      </c>
      <c r="C13" s="144" t="s">
        <v>11</v>
      </c>
      <c r="D13" s="105" t="s">
        <v>11</v>
      </c>
      <c r="E13" s="145" t="s">
        <v>11</v>
      </c>
      <c r="F13" s="144" t="s">
        <v>19</v>
      </c>
      <c r="G13" s="105" t="s">
        <v>19</v>
      </c>
      <c r="H13" s="145" t="s">
        <v>19</v>
      </c>
      <c r="I13" s="144" t="s">
        <v>28</v>
      </c>
      <c r="J13" s="105" t="s">
        <v>28</v>
      </c>
      <c r="K13" s="140" t="s">
        <v>28</v>
      </c>
      <c r="L13" s="20" t="s">
        <v>100</v>
      </c>
      <c r="M13" s="21" t="s">
        <v>100</v>
      </c>
      <c r="N13" s="22" t="s">
        <v>100</v>
      </c>
      <c r="O13" s="8"/>
      <c r="R13" s="8"/>
      <c r="S13" s="23"/>
      <c r="T13" s="23"/>
      <c r="U13" s="8"/>
      <c r="W13" s="8"/>
      <c r="X13" s="8"/>
      <c r="Y13" s="11"/>
    </row>
    <row r="14" spans="1:36" ht="15.75" customHeight="1" thickBot="1">
      <c r="B14" s="15" t="s">
        <v>101</v>
      </c>
      <c r="C14" s="146" t="s">
        <v>12</v>
      </c>
      <c r="D14" s="147" t="s">
        <v>12</v>
      </c>
      <c r="E14" s="148" t="s">
        <v>12</v>
      </c>
      <c r="F14" s="146" t="s">
        <v>20</v>
      </c>
      <c r="G14" s="147" t="s">
        <v>20</v>
      </c>
      <c r="H14" s="148" t="s">
        <v>20</v>
      </c>
      <c r="I14" s="146" t="s">
        <v>29</v>
      </c>
      <c r="J14" s="147" t="s">
        <v>29</v>
      </c>
      <c r="K14" s="173" t="s">
        <v>29</v>
      </c>
      <c r="L14" s="24" t="s">
        <v>102</v>
      </c>
      <c r="M14" s="25" t="s">
        <v>102</v>
      </c>
      <c r="N14" s="26" t="s">
        <v>102</v>
      </c>
      <c r="O14" s="8"/>
      <c r="S14" s="27"/>
      <c r="T14" s="28" t="s">
        <v>103</v>
      </c>
      <c r="U14" s="29">
        <f>COUNTA(C7:N14)*1.05</f>
        <v>100.80000000000001</v>
      </c>
      <c r="V14" s="30" t="s">
        <v>103</v>
      </c>
      <c r="W14" s="8"/>
      <c r="X14" s="31"/>
      <c r="Y14" s="11"/>
    </row>
    <row r="15" spans="1:36" ht="15.75" customHeight="1">
      <c r="A15" s="1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Q15" s="32" t="s">
        <v>104</v>
      </c>
      <c r="R15" s="32" t="s">
        <v>105</v>
      </c>
      <c r="S15" s="33" t="s">
        <v>106</v>
      </c>
      <c r="T15" s="34">
        <f>V20-T19</f>
        <v>5.84</v>
      </c>
      <c r="U15" s="35"/>
      <c r="V15" s="36">
        <f>T15*U$14</f>
        <v>588.67200000000003</v>
      </c>
      <c r="W15" s="8"/>
      <c r="X15" s="8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spans="1:36" ht="15.75" customHeight="1">
      <c r="A16" s="38"/>
      <c r="C16" s="39" t="s">
        <v>107</v>
      </c>
      <c r="Q16" s="8" t="s">
        <v>108</v>
      </c>
      <c r="R16" s="7" t="s">
        <v>109</v>
      </c>
      <c r="S16" s="40" t="s">
        <v>110</v>
      </c>
      <c r="T16" s="41">
        <v>10</v>
      </c>
      <c r="U16" s="42"/>
      <c r="V16" s="43">
        <f t="shared" ref="V16:V18" si="0">T16*U$14</f>
        <v>1008.0000000000001</v>
      </c>
      <c r="W16" s="8"/>
      <c r="X16" s="8"/>
    </row>
    <row r="17" spans="1:27" ht="15.75" customHeight="1">
      <c r="A17" s="38"/>
      <c r="B17" s="8"/>
      <c r="C17" s="15">
        <v>1</v>
      </c>
      <c r="D17" s="15">
        <v>2</v>
      </c>
      <c r="E17" s="15">
        <v>3</v>
      </c>
      <c r="F17" s="15">
        <v>4</v>
      </c>
      <c r="G17" s="15">
        <v>5</v>
      </c>
      <c r="H17" s="15">
        <v>6</v>
      </c>
      <c r="I17" s="15">
        <v>7</v>
      </c>
      <c r="J17" s="15">
        <v>8</v>
      </c>
      <c r="K17" s="15">
        <v>9</v>
      </c>
      <c r="L17" s="15">
        <v>10</v>
      </c>
      <c r="M17" s="15">
        <v>11</v>
      </c>
      <c r="N17" s="15">
        <v>12</v>
      </c>
      <c r="Q17" s="44" t="s">
        <v>111</v>
      </c>
      <c r="R17" s="7" t="s">
        <v>112</v>
      </c>
      <c r="S17" s="45" t="s">
        <v>113</v>
      </c>
      <c r="T17" s="34">
        <v>2</v>
      </c>
      <c r="U17" s="35"/>
      <c r="V17" s="46">
        <f t="shared" si="0"/>
        <v>201.60000000000002</v>
      </c>
      <c r="W17" s="9" t="s">
        <v>114</v>
      </c>
      <c r="X17" s="8"/>
    </row>
    <row r="18" spans="1:27" ht="15.75" customHeight="1">
      <c r="A18" s="38"/>
      <c r="B18" s="15" t="s">
        <v>85</v>
      </c>
      <c r="C18" s="47">
        <v>67.2</v>
      </c>
      <c r="D18" s="47">
        <v>80.599999999999994</v>
      </c>
      <c r="E18" s="47">
        <v>74.400000000000006</v>
      </c>
      <c r="F18" s="47">
        <v>46.8</v>
      </c>
      <c r="G18" s="47">
        <v>48.8</v>
      </c>
      <c r="H18" s="47">
        <v>38.799999999999997</v>
      </c>
      <c r="I18" s="47">
        <v>46</v>
      </c>
      <c r="J18" s="47">
        <v>47</v>
      </c>
      <c r="K18" s="47">
        <v>49.2</v>
      </c>
      <c r="L18" s="47">
        <v>62</v>
      </c>
      <c r="M18" s="47">
        <v>59.8</v>
      </c>
      <c r="N18" s="47">
        <v>58.8</v>
      </c>
      <c r="Q18" s="8" t="s">
        <v>115</v>
      </c>
      <c r="R18" s="10" t="s">
        <v>116</v>
      </c>
      <c r="S18" s="33" t="s">
        <v>117</v>
      </c>
      <c r="T18" s="34">
        <v>0.16</v>
      </c>
      <c r="U18" s="35"/>
      <c r="V18" s="36">
        <f t="shared" si="0"/>
        <v>16.128000000000004</v>
      </c>
      <c r="W18" s="9"/>
      <c r="X18" s="48"/>
    </row>
    <row r="19" spans="1:27" ht="15.75" customHeight="1">
      <c r="A19" s="38"/>
      <c r="B19" s="15" t="s">
        <v>89</v>
      </c>
      <c r="C19" s="47">
        <v>55.6</v>
      </c>
      <c r="D19" s="47">
        <v>74.599999999999994</v>
      </c>
      <c r="E19" s="47">
        <v>65</v>
      </c>
      <c r="F19" s="47">
        <v>44.2</v>
      </c>
      <c r="G19" s="47">
        <v>32</v>
      </c>
      <c r="H19" s="47">
        <v>28.8</v>
      </c>
      <c r="I19" s="47">
        <v>31.8</v>
      </c>
      <c r="J19" s="47">
        <v>28.4</v>
      </c>
      <c r="K19" s="47">
        <v>23.8</v>
      </c>
      <c r="L19" s="47">
        <v>38.6</v>
      </c>
      <c r="M19" s="47">
        <v>40</v>
      </c>
      <c r="N19" s="47">
        <v>31.8</v>
      </c>
      <c r="R19" s="8"/>
      <c r="S19" s="49"/>
      <c r="T19" s="50">
        <f>SUM(T16:T18)</f>
        <v>12.16</v>
      </c>
      <c r="U19" s="35"/>
      <c r="V19" s="51">
        <f>SUM(V15:V18)</f>
        <v>1814.3999999999999</v>
      </c>
      <c r="W19" s="9"/>
      <c r="X19" s="8"/>
    </row>
    <row r="20" spans="1:27" ht="15.75" customHeight="1">
      <c r="B20" s="15" t="s">
        <v>92</v>
      </c>
      <c r="C20" s="47">
        <v>79.2</v>
      </c>
      <c r="D20" s="47">
        <v>84.2</v>
      </c>
      <c r="E20" s="47">
        <v>93.8</v>
      </c>
      <c r="F20" s="47">
        <v>47.4</v>
      </c>
      <c r="G20" s="47">
        <v>34.799999999999997</v>
      </c>
      <c r="H20" s="47">
        <v>50.6</v>
      </c>
      <c r="I20" s="47">
        <v>28.4</v>
      </c>
      <c r="J20" s="47">
        <v>16.8</v>
      </c>
      <c r="K20" s="47">
        <v>11</v>
      </c>
      <c r="L20" s="47">
        <v>48.2</v>
      </c>
      <c r="M20" s="47">
        <v>47</v>
      </c>
      <c r="N20" s="47">
        <v>39.4</v>
      </c>
      <c r="R20" s="8"/>
      <c r="S20" s="49" t="s">
        <v>118</v>
      </c>
      <c r="T20" s="42"/>
      <c r="U20" s="42"/>
      <c r="V20" s="52">
        <f>V24-T22</f>
        <v>18</v>
      </c>
      <c r="W20" s="53" t="s">
        <v>119</v>
      </c>
      <c r="X20" s="8"/>
    </row>
    <row r="21" spans="1:27" ht="15.75" customHeight="1">
      <c r="A21" s="38"/>
      <c r="B21" s="15" t="s">
        <v>95</v>
      </c>
      <c r="C21" s="47">
        <v>35.200000000000003</v>
      </c>
      <c r="D21" s="47">
        <v>25.8</v>
      </c>
      <c r="E21" s="47">
        <v>23.8</v>
      </c>
      <c r="F21" s="206">
        <v>11.4</v>
      </c>
      <c r="G21" s="206">
        <v>4</v>
      </c>
      <c r="H21" s="206">
        <v>4.12</v>
      </c>
      <c r="I21" s="47">
        <v>44.8</v>
      </c>
      <c r="J21" s="47">
        <v>31.4</v>
      </c>
      <c r="K21" s="47">
        <v>35</v>
      </c>
      <c r="L21" s="47">
        <v>56.4</v>
      </c>
      <c r="M21" s="47">
        <v>42.6</v>
      </c>
      <c r="N21" s="47">
        <v>45.8</v>
      </c>
      <c r="Q21" s="8"/>
      <c r="R21" s="8"/>
      <c r="S21" s="49"/>
      <c r="T21" s="35"/>
      <c r="U21" s="35"/>
      <c r="V21" s="54"/>
      <c r="W21" s="8"/>
      <c r="X21" s="8"/>
    </row>
    <row r="22" spans="1:27" ht="15.75" customHeight="1">
      <c r="B22" s="15" t="s">
        <v>97</v>
      </c>
      <c r="C22" s="47">
        <v>49.2</v>
      </c>
      <c r="D22" s="47">
        <v>49.8</v>
      </c>
      <c r="E22" s="47">
        <v>35.4</v>
      </c>
      <c r="F22" s="47">
        <v>45.4</v>
      </c>
      <c r="G22" s="47">
        <v>41.6</v>
      </c>
      <c r="H22" s="47">
        <v>51.4</v>
      </c>
      <c r="I22" s="47">
        <v>60.2</v>
      </c>
      <c r="J22" s="47">
        <v>42.6</v>
      </c>
      <c r="K22" s="47">
        <v>47.8</v>
      </c>
      <c r="L22" s="47">
        <v>51.4</v>
      </c>
      <c r="M22" s="47">
        <v>53.2</v>
      </c>
      <c r="N22" s="47">
        <v>49.4</v>
      </c>
      <c r="Q22" s="8"/>
      <c r="R22" s="8"/>
      <c r="S22" s="55" t="s">
        <v>120</v>
      </c>
      <c r="T22" s="52">
        <v>2</v>
      </c>
      <c r="U22" s="56"/>
      <c r="V22" s="57"/>
      <c r="W22" s="8"/>
      <c r="X22" s="8"/>
    </row>
    <row r="23" spans="1:27" ht="15.75" customHeight="1" thickBot="1">
      <c r="A23" s="13"/>
      <c r="B23" s="15" t="s">
        <v>98</v>
      </c>
      <c r="C23" s="47">
        <v>41.4</v>
      </c>
      <c r="D23" s="47">
        <v>56.2</v>
      </c>
      <c r="E23" s="47">
        <v>54.4</v>
      </c>
      <c r="F23" s="47">
        <v>58.4</v>
      </c>
      <c r="G23" s="47">
        <v>35.6</v>
      </c>
      <c r="H23" s="47">
        <v>37</v>
      </c>
      <c r="I23" s="47">
        <v>36.200000000000003</v>
      </c>
      <c r="J23" s="47">
        <v>48.6</v>
      </c>
      <c r="K23" s="47">
        <v>43.2</v>
      </c>
      <c r="L23" s="47">
        <v>63</v>
      </c>
      <c r="M23" s="47">
        <v>52.8</v>
      </c>
      <c r="N23" s="47">
        <v>71.2</v>
      </c>
      <c r="Q23" s="8"/>
      <c r="R23" s="8"/>
      <c r="S23" s="35"/>
      <c r="T23" s="35"/>
      <c r="U23" s="35"/>
      <c r="V23" s="35"/>
      <c r="W23" s="8"/>
      <c r="X23" s="8"/>
    </row>
    <row r="24" spans="1:27" ht="15.75" customHeight="1" thickBot="1">
      <c r="B24" s="15" t="s">
        <v>99</v>
      </c>
      <c r="C24" s="47">
        <v>33.4</v>
      </c>
      <c r="D24" s="47">
        <v>42.4</v>
      </c>
      <c r="E24" s="47">
        <v>49.6</v>
      </c>
      <c r="F24" s="47">
        <v>73.8</v>
      </c>
      <c r="G24" s="47">
        <v>74.400000000000006</v>
      </c>
      <c r="H24" s="47">
        <v>75.2</v>
      </c>
      <c r="I24" s="47">
        <v>59.4</v>
      </c>
      <c r="J24" s="47">
        <v>68</v>
      </c>
      <c r="K24" s="47">
        <v>63.6</v>
      </c>
      <c r="L24" s="47">
        <v>4.4800000000000004</v>
      </c>
      <c r="M24" s="47">
        <v>4.96</v>
      </c>
      <c r="N24" s="47">
        <v>4.54</v>
      </c>
      <c r="Q24" s="8"/>
      <c r="R24" s="8"/>
      <c r="S24" s="35" t="s">
        <v>121</v>
      </c>
      <c r="T24" s="35"/>
      <c r="U24" s="35"/>
      <c r="V24" s="58">
        <v>20</v>
      </c>
      <c r="W24" s="8"/>
      <c r="X24" s="8"/>
    </row>
    <row r="25" spans="1:27" ht="15.75" customHeight="1">
      <c r="A25" s="11"/>
      <c r="B25" s="15" t="s">
        <v>101</v>
      </c>
      <c r="C25" s="47">
        <v>56.4</v>
      </c>
      <c r="D25" s="47">
        <v>52.4</v>
      </c>
      <c r="E25" s="47">
        <v>60.4</v>
      </c>
      <c r="F25" s="47">
        <v>48.8</v>
      </c>
      <c r="G25" s="47">
        <v>45</v>
      </c>
      <c r="H25" s="47">
        <v>31.8</v>
      </c>
      <c r="I25" s="47">
        <v>53.4</v>
      </c>
      <c r="J25" s="47">
        <v>54.2</v>
      </c>
      <c r="K25" s="47">
        <v>42.4</v>
      </c>
      <c r="L25" s="47">
        <v>13.3</v>
      </c>
      <c r="M25" s="47">
        <v>25.2</v>
      </c>
      <c r="N25" s="47">
        <v>30.2</v>
      </c>
      <c r="AA25" s="11"/>
    </row>
    <row r="26" spans="1:27" ht="15.75" customHeight="1">
      <c r="A26" s="11"/>
      <c r="Q26" s="59"/>
      <c r="R26" s="59"/>
    </row>
    <row r="27" spans="1:27" ht="15.75" customHeight="1">
      <c r="C27" s="39" t="s">
        <v>1271</v>
      </c>
      <c r="M27" s="7" t="s">
        <v>1055</v>
      </c>
      <c r="N27" s="139" t="s">
        <v>1294</v>
      </c>
      <c r="Q27" s="59"/>
      <c r="R27" s="39" t="s">
        <v>122</v>
      </c>
    </row>
    <row r="28" spans="1:27" ht="15.75" customHeight="1">
      <c r="B28" s="8"/>
      <c r="C28" s="15">
        <v>1</v>
      </c>
      <c r="D28" s="15">
        <v>2</v>
      </c>
      <c r="E28" s="15">
        <v>3</v>
      </c>
      <c r="F28" s="15">
        <v>4</v>
      </c>
      <c r="G28" s="15">
        <v>5</v>
      </c>
      <c r="H28" s="15">
        <v>6</v>
      </c>
      <c r="I28" s="15">
        <v>7</v>
      </c>
      <c r="J28" s="15">
        <v>8</v>
      </c>
      <c r="K28" s="15">
        <v>9</v>
      </c>
      <c r="L28" s="15">
        <v>10</v>
      </c>
      <c r="M28" s="15">
        <v>11</v>
      </c>
      <c r="N28" s="15">
        <v>12</v>
      </c>
      <c r="Q28" s="11"/>
    </row>
    <row r="29" spans="1:27" ht="15.75" customHeight="1">
      <c r="B29" s="15" t="s">
        <v>85</v>
      </c>
      <c r="C29" s="60">
        <f>5000/91/C18</f>
        <v>0.81763474620617471</v>
      </c>
      <c r="D29" s="60">
        <f t="shared" ref="D29:N29" si="1">5000/91/D18</f>
        <v>0.6817004335614758</v>
      </c>
      <c r="E29" s="60">
        <f t="shared" si="1"/>
        <v>0.73850880302493194</v>
      </c>
      <c r="F29" s="60">
        <f t="shared" si="1"/>
        <v>1.1740396355780971</v>
      </c>
      <c r="G29" s="60">
        <f t="shared" si="1"/>
        <v>1.125923257070798</v>
      </c>
      <c r="H29" s="60">
        <f t="shared" si="1"/>
        <v>1.416109663532344</v>
      </c>
      <c r="I29" s="60">
        <f t="shared" si="1"/>
        <v>1.1944577161968466</v>
      </c>
      <c r="J29" s="60">
        <f t="shared" si="1"/>
        <v>1.1690437222352115</v>
      </c>
      <c r="K29" s="60">
        <f t="shared" si="1"/>
        <v>1.1167694094523362</v>
      </c>
      <c r="L29" s="60">
        <f t="shared" si="1"/>
        <v>0.88621056362991846</v>
      </c>
      <c r="M29" s="60">
        <f t="shared" si="1"/>
        <v>0.91881362784372822</v>
      </c>
      <c r="N29" s="60">
        <f t="shared" si="1"/>
        <v>0.93443970994991399</v>
      </c>
    </row>
    <row r="30" spans="1:27" ht="15.75" customHeight="1">
      <c r="B30" s="15" t="s">
        <v>89</v>
      </c>
      <c r="C30" s="60">
        <f t="shared" ref="C30:N36" si="2">5000/91/C19</f>
        <v>0.98822041268084426</v>
      </c>
      <c r="D30" s="60">
        <f t="shared" si="2"/>
        <v>0.73652888666293492</v>
      </c>
      <c r="E30" s="60">
        <f t="shared" si="2"/>
        <v>0.84530853761622993</v>
      </c>
      <c r="F30" s="60">
        <f t="shared" si="2"/>
        <v>1.2431007906121028</v>
      </c>
      <c r="G30" s="60">
        <f t="shared" si="2"/>
        <v>1.7170329670329669</v>
      </c>
      <c r="H30" s="60">
        <f t="shared" si="2"/>
        <v>1.9078144078144077</v>
      </c>
      <c r="I30" s="60">
        <f t="shared" si="2"/>
        <v>1.7278319165111617</v>
      </c>
      <c r="J30" s="60">
        <f t="shared" si="2"/>
        <v>1.9346850332765826</v>
      </c>
      <c r="K30" s="60">
        <f t="shared" si="2"/>
        <v>2.3086157539939052</v>
      </c>
      <c r="L30" s="60">
        <f t="shared" si="2"/>
        <v>1.4234470193019415</v>
      </c>
      <c r="M30" s="60">
        <f t="shared" si="2"/>
        <v>1.3736263736263736</v>
      </c>
      <c r="N30" s="60">
        <f t="shared" si="2"/>
        <v>1.7278319165111617</v>
      </c>
      <c r="P30" s="11"/>
      <c r="Q30" s="11"/>
    </row>
    <row r="31" spans="1:27" ht="15.75" customHeight="1">
      <c r="B31" s="15" t="s">
        <v>92</v>
      </c>
      <c r="C31" s="60">
        <f t="shared" si="2"/>
        <v>0.69375069375069365</v>
      </c>
      <c r="D31" s="60">
        <f t="shared" si="2"/>
        <v>0.65255409673461928</v>
      </c>
      <c r="E31" s="60">
        <f t="shared" si="2"/>
        <v>0.58576817638651324</v>
      </c>
      <c r="F31" s="60">
        <f t="shared" si="2"/>
        <v>1.1591783743682478</v>
      </c>
      <c r="G31" s="60">
        <f t="shared" si="2"/>
        <v>1.5788808892257169</v>
      </c>
      <c r="H31" s="60">
        <f t="shared" si="2"/>
        <v>1.0858706510880423</v>
      </c>
      <c r="I31" s="60">
        <f t="shared" si="2"/>
        <v>1.9346850332765826</v>
      </c>
      <c r="J31" s="60">
        <f t="shared" si="2"/>
        <v>3.2705389848246988</v>
      </c>
      <c r="K31" s="60">
        <f t="shared" si="2"/>
        <v>4.9950049950049946</v>
      </c>
      <c r="L31" s="60">
        <f t="shared" si="2"/>
        <v>1.1399388992749988</v>
      </c>
      <c r="M31" s="60">
        <f t="shared" si="2"/>
        <v>1.1690437222352115</v>
      </c>
      <c r="N31" s="60">
        <f t="shared" si="2"/>
        <v>1.3945445417526636</v>
      </c>
    </row>
    <row r="32" spans="1:27" ht="15.75" customHeight="1">
      <c r="B32" s="15" t="s">
        <v>95</v>
      </c>
      <c r="C32" s="60">
        <f t="shared" si="2"/>
        <v>1.5609390609390608</v>
      </c>
      <c r="D32" s="60">
        <f t="shared" si="2"/>
        <v>2.1296532924439897</v>
      </c>
      <c r="E32" s="60">
        <f t="shared" si="2"/>
        <v>2.3086157539939052</v>
      </c>
      <c r="F32" s="207">
        <f t="shared" si="2"/>
        <v>4.8197416618469244</v>
      </c>
      <c r="G32" s="207">
        <f t="shared" si="2"/>
        <v>13.736263736263735</v>
      </c>
      <c r="H32" s="207">
        <f t="shared" si="2"/>
        <v>13.336178384722073</v>
      </c>
      <c r="I32" s="60">
        <f t="shared" si="2"/>
        <v>1.2264521193092621</v>
      </c>
      <c r="J32" s="60">
        <f t="shared" si="2"/>
        <v>1.7498425141737244</v>
      </c>
      <c r="K32" s="60">
        <f t="shared" si="2"/>
        <v>1.5698587127158554</v>
      </c>
      <c r="L32" s="60">
        <f t="shared" si="2"/>
        <v>0.97420310186267634</v>
      </c>
      <c r="M32" s="60">
        <f t="shared" si="2"/>
        <v>1.2897900221843883</v>
      </c>
      <c r="N32" s="60">
        <f t="shared" si="2"/>
        <v>1.1996736887566581</v>
      </c>
    </row>
    <row r="33" spans="2:14" ht="15.75" customHeight="1">
      <c r="B33" s="15" t="s">
        <v>97</v>
      </c>
      <c r="C33" s="60">
        <f t="shared" si="2"/>
        <v>1.1167694094523362</v>
      </c>
      <c r="D33" s="60">
        <f t="shared" si="2"/>
        <v>1.1033143563264045</v>
      </c>
      <c r="E33" s="60">
        <f t="shared" si="2"/>
        <v>1.5521201961879927</v>
      </c>
      <c r="F33" s="60">
        <f t="shared" si="2"/>
        <v>1.2102435009923997</v>
      </c>
      <c r="G33" s="60">
        <f t="shared" si="2"/>
        <v>1.320794590025359</v>
      </c>
      <c r="H33" s="60">
        <f t="shared" si="2"/>
        <v>1.0689699405652713</v>
      </c>
      <c r="I33" s="60">
        <f t="shared" si="2"/>
        <v>0.91270855390456707</v>
      </c>
      <c r="J33" s="60">
        <f t="shared" si="2"/>
        <v>1.2897900221843883</v>
      </c>
      <c r="K33" s="60">
        <f t="shared" si="2"/>
        <v>1.1494781369258356</v>
      </c>
      <c r="L33" s="60">
        <f t="shared" si="2"/>
        <v>1.0689699405652713</v>
      </c>
      <c r="M33" s="60">
        <f t="shared" si="2"/>
        <v>1.0328017846814839</v>
      </c>
      <c r="N33" s="60">
        <f t="shared" si="2"/>
        <v>1.1122480758108289</v>
      </c>
    </row>
    <row r="34" spans="2:14" ht="15.75" customHeight="1">
      <c r="B34" s="15" t="s">
        <v>98</v>
      </c>
      <c r="C34" s="60">
        <f t="shared" si="2"/>
        <v>1.3271752402187185</v>
      </c>
      <c r="D34" s="60">
        <f t="shared" si="2"/>
        <v>0.97767001681592414</v>
      </c>
      <c r="E34" s="60">
        <f t="shared" si="2"/>
        <v>1.0100193923723335</v>
      </c>
      <c r="F34" s="60">
        <f t="shared" si="2"/>
        <v>0.94083998193587226</v>
      </c>
      <c r="G34" s="60">
        <f t="shared" si="2"/>
        <v>1.543400419804914</v>
      </c>
      <c r="H34" s="60">
        <f t="shared" si="2"/>
        <v>1.485001485001485</v>
      </c>
      <c r="I34" s="60">
        <f t="shared" si="2"/>
        <v>1.5178191973772082</v>
      </c>
      <c r="J34" s="60">
        <f t="shared" si="2"/>
        <v>1.1305566861122416</v>
      </c>
      <c r="K34" s="60">
        <f t="shared" si="2"/>
        <v>1.2718762718762717</v>
      </c>
      <c r="L34" s="60">
        <f t="shared" si="2"/>
        <v>0.87214372928658634</v>
      </c>
      <c r="M34" s="60">
        <f t="shared" si="2"/>
        <v>1.0406260406260406</v>
      </c>
      <c r="N34" s="60">
        <f t="shared" si="2"/>
        <v>0.77170020990245702</v>
      </c>
    </row>
    <row r="35" spans="2:14" ht="15.75" customHeight="1">
      <c r="B35" s="15" t="s">
        <v>99</v>
      </c>
      <c r="C35" s="60">
        <f t="shared" si="2"/>
        <v>1.6450615253010463</v>
      </c>
      <c r="D35" s="60">
        <f t="shared" si="2"/>
        <v>1.2958739373833712</v>
      </c>
      <c r="E35" s="60">
        <f t="shared" si="2"/>
        <v>1.107763204537398</v>
      </c>
      <c r="F35" s="60">
        <f t="shared" si="2"/>
        <v>0.74451293963489085</v>
      </c>
      <c r="G35" s="60">
        <f t="shared" si="2"/>
        <v>0.73850880302493194</v>
      </c>
      <c r="H35" s="60">
        <f t="shared" si="2"/>
        <v>0.73065232639700717</v>
      </c>
      <c r="I35" s="60">
        <f t="shared" si="2"/>
        <v>0.92500092500092501</v>
      </c>
      <c r="J35" s="60">
        <f t="shared" si="2"/>
        <v>0.80801551389786674</v>
      </c>
      <c r="K35" s="60">
        <f t="shared" si="2"/>
        <v>0.86391595825558087</v>
      </c>
      <c r="L35" s="60"/>
      <c r="M35" s="60"/>
      <c r="N35" s="60"/>
    </row>
    <row r="36" spans="2:14" ht="15.75" customHeight="1">
      <c r="B36" s="15" t="s">
        <v>101</v>
      </c>
      <c r="C36" s="60">
        <f t="shared" si="2"/>
        <v>0.97420310186267634</v>
      </c>
      <c r="D36" s="60">
        <f t="shared" si="2"/>
        <v>1.0485697508598271</v>
      </c>
      <c r="E36" s="60">
        <f t="shared" si="2"/>
        <v>0.90968634014991623</v>
      </c>
      <c r="F36" s="60">
        <f t="shared" si="2"/>
        <v>1.125923257070798</v>
      </c>
      <c r="G36" s="60">
        <f t="shared" si="2"/>
        <v>1.2210012210012209</v>
      </c>
      <c r="H36" s="60">
        <f t="shared" si="2"/>
        <v>1.7278319165111617</v>
      </c>
      <c r="I36" s="60">
        <f t="shared" si="2"/>
        <v>1.028933613203276</v>
      </c>
      <c r="J36" s="60">
        <f t="shared" si="2"/>
        <v>1.0137464012002757</v>
      </c>
      <c r="K36" s="60">
        <f t="shared" si="2"/>
        <v>1.2958739373833712</v>
      </c>
      <c r="L36" s="60">
        <f t="shared" si="2"/>
        <v>4.1312071387259355</v>
      </c>
      <c r="M36" s="60"/>
      <c r="N36" s="60"/>
    </row>
    <row r="37" spans="2:14" ht="15.75" customHeight="1"/>
    <row r="38" spans="2:14" ht="15.75" customHeight="1">
      <c r="C38" s="39" t="s">
        <v>123</v>
      </c>
    </row>
    <row r="39" spans="2:14" ht="15.75" customHeight="1">
      <c r="B39" s="8"/>
      <c r="C39" s="15">
        <v>1</v>
      </c>
      <c r="D39" s="15">
        <v>2</v>
      </c>
      <c r="E39" s="15">
        <v>3</v>
      </c>
      <c r="F39" s="15">
        <v>4</v>
      </c>
      <c r="G39" s="15">
        <v>5</v>
      </c>
      <c r="H39" s="15">
        <v>6</v>
      </c>
      <c r="I39" s="15">
        <v>7</v>
      </c>
      <c r="J39" s="15">
        <v>8</v>
      </c>
      <c r="K39" s="15">
        <v>9</v>
      </c>
      <c r="L39" s="15">
        <v>10</v>
      </c>
      <c r="M39" s="15">
        <v>11</v>
      </c>
      <c r="N39" s="15">
        <v>12</v>
      </c>
    </row>
    <row r="40" spans="2:14" ht="15.75" customHeight="1">
      <c r="B40" s="15" t="s">
        <v>85</v>
      </c>
      <c r="C40" s="61">
        <v>1</v>
      </c>
      <c r="D40" s="61">
        <v>2</v>
      </c>
      <c r="E40" s="61">
        <v>3</v>
      </c>
      <c r="F40" s="61">
        <v>4</v>
      </c>
      <c r="G40" s="61">
        <v>5</v>
      </c>
      <c r="H40" s="61">
        <v>6</v>
      </c>
      <c r="I40" s="61">
        <v>7</v>
      </c>
      <c r="J40" s="61">
        <v>8</v>
      </c>
      <c r="K40" s="61">
        <v>9</v>
      </c>
      <c r="L40" s="61">
        <v>10</v>
      </c>
      <c r="M40" s="61">
        <v>11</v>
      </c>
      <c r="N40" s="61">
        <v>12</v>
      </c>
    </row>
    <row r="41" spans="2:14" ht="15.75" customHeight="1">
      <c r="B41" s="15" t="s">
        <v>89</v>
      </c>
      <c r="C41" s="61">
        <v>13</v>
      </c>
      <c r="D41" s="61">
        <v>14</v>
      </c>
      <c r="E41" s="61">
        <v>15</v>
      </c>
      <c r="F41" s="61">
        <v>16</v>
      </c>
      <c r="G41" s="61">
        <v>17</v>
      </c>
      <c r="H41" s="61">
        <v>18</v>
      </c>
      <c r="I41" s="61">
        <v>19</v>
      </c>
      <c r="J41" s="61">
        <v>20</v>
      </c>
      <c r="K41" s="61">
        <v>21</v>
      </c>
      <c r="L41" s="61">
        <v>22</v>
      </c>
      <c r="M41" s="61">
        <v>23</v>
      </c>
      <c r="N41" s="61">
        <v>24</v>
      </c>
    </row>
    <row r="42" spans="2:14" ht="15.75" customHeight="1">
      <c r="B42" s="15" t="s">
        <v>92</v>
      </c>
      <c r="C42" s="61">
        <v>25</v>
      </c>
      <c r="D42" s="61">
        <v>26</v>
      </c>
      <c r="E42" s="61">
        <v>27</v>
      </c>
      <c r="F42" s="61">
        <v>28</v>
      </c>
      <c r="G42" s="61">
        <v>29</v>
      </c>
      <c r="H42" s="61">
        <v>30</v>
      </c>
      <c r="I42" s="61">
        <v>31</v>
      </c>
      <c r="J42" s="61">
        <v>32</v>
      </c>
      <c r="K42" s="61">
        <v>33</v>
      </c>
      <c r="L42" s="61">
        <v>34</v>
      </c>
      <c r="M42" s="61">
        <v>35</v>
      </c>
      <c r="N42" s="61">
        <v>36</v>
      </c>
    </row>
    <row r="43" spans="2:14" ht="15.75" customHeight="1">
      <c r="B43" s="15" t="s">
        <v>95</v>
      </c>
      <c r="C43" s="61">
        <v>37</v>
      </c>
      <c r="D43" s="61">
        <v>38</v>
      </c>
      <c r="E43" s="61">
        <v>39</v>
      </c>
      <c r="F43" s="61">
        <v>40</v>
      </c>
      <c r="G43" s="61">
        <v>41</v>
      </c>
      <c r="H43" s="61">
        <v>42</v>
      </c>
      <c r="I43" s="61">
        <v>43</v>
      </c>
      <c r="J43" s="61">
        <v>44</v>
      </c>
      <c r="K43" s="61">
        <v>45</v>
      </c>
      <c r="L43" s="61">
        <v>46</v>
      </c>
      <c r="M43" s="61">
        <v>47</v>
      </c>
      <c r="N43" s="61">
        <v>48</v>
      </c>
    </row>
    <row r="44" spans="2:14" ht="15.75" customHeight="1">
      <c r="B44" s="15" t="s">
        <v>97</v>
      </c>
      <c r="C44" s="61">
        <v>49</v>
      </c>
      <c r="D44" s="61">
        <v>50</v>
      </c>
      <c r="E44" s="61">
        <v>51</v>
      </c>
      <c r="F44" s="61">
        <v>52</v>
      </c>
      <c r="G44" s="61">
        <v>53</v>
      </c>
      <c r="H44" s="61">
        <v>54</v>
      </c>
      <c r="I44" s="61">
        <v>55</v>
      </c>
      <c r="J44" s="61">
        <v>56</v>
      </c>
      <c r="K44" s="61">
        <v>57</v>
      </c>
      <c r="L44" s="61">
        <v>58</v>
      </c>
      <c r="M44" s="61">
        <v>59</v>
      </c>
      <c r="N44" s="61">
        <v>60</v>
      </c>
    </row>
    <row r="45" spans="2:14" ht="15.75" customHeight="1">
      <c r="B45" s="15" t="s">
        <v>98</v>
      </c>
      <c r="C45" s="61">
        <v>61</v>
      </c>
      <c r="D45" s="61">
        <v>62</v>
      </c>
      <c r="E45" s="61">
        <v>63</v>
      </c>
      <c r="F45" s="61">
        <v>64</v>
      </c>
      <c r="G45" s="61">
        <v>65</v>
      </c>
      <c r="H45" s="61">
        <v>66</v>
      </c>
      <c r="I45" s="61">
        <v>67</v>
      </c>
      <c r="J45" s="61">
        <v>68</v>
      </c>
      <c r="K45" s="61">
        <v>69</v>
      </c>
      <c r="L45" s="61">
        <v>70</v>
      </c>
      <c r="M45" s="61">
        <v>71</v>
      </c>
      <c r="N45" s="61">
        <v>72</v>
      </c>
    </row>
    <row r="46" spans="2:14" ht="15.75" customHeight="1">
      <c r="B46" s="15" t="s">
        <v>99</v>
      </c>
      <c r="C46" s="61">
        <v>73</v>
      </c>
      <c r="D46" s="61">
        <v>74</v>
      </c>
      <c r="E46" s="61">
        <v>75</v>
      </c>
      <c r="F46" s="61">
        <v>76</v>
      </c>
      <c r="G46" s="61">
        <v>77</v>
      </c>
      <c r="H46" s="61">
        <v>78</v>
      </c>
      <c r="I46" s="61">
        <v>79</v>
      </c>
      <c r="J46" s="61">
        <v>80</v>
      </c>
      <c r="K46" s="61">
        <v>81</v>
      </c>
      <c r="L46" s="61">
        <v>82</v>
      </c>
      <c r="M46" s="61">
        <v>83</v>
      </c>
      <c r="N46" s="61">
        <v>84</v>
      </c>
    </row>
    <row r="47" spans="2:14" ht="15.75" customHeight="1">
      <c r="B47" s="15" t="s">
        <v>101</v>
      </c>
      <c r="C47" s="61">
        <v>85</v>
      </c>
      <c r="D47" s="61">
        <v>86</v>
      </c>
      <c r="E47" s="61">
        <v>87</v>
      </c>
      <c r="F47" s="61">
        <v>88</v>
      </c>
      <c r="G47" s="61">
        <v>89</v>
      </c>
      <c r="H47" s="61">
        <v>90</v>
      </c>
      <c r="I47" s="61">
        <v>91</v>
      </c>
      <c r="J47" s="61">
        <v>92</v>
      </c>
      <c r="K47" s="61">
        <v>93</v>
      </c>
      <c r="L47" s="61">
        <v>94</v>
      </c>
      <c r="M47" s="61">
        <v>95</v>
      </c>
      <c r="N47" s="61">
        <v>96</v>
      </c>
    </row>
    <row r="48" spans="2:14" ht="15.75" customHeight="1">
      <c r="L48" s="11"/>
    </row>
    <row r="49" spans="3:12" ht="15.75" customHeight="1">
      <c r="L49" s="11"/>
    </row>
    <row r="50" spans="3:12" ht="15.75" customHeight="1">
      <c r="C50" s="39" t="s">
        <v>124</v>
      </c>
    </row>
    <row r="51" spans="3:12" ht="15.75" customHeight="1">
      <c r="C51" s="62" t="s">
        <v>102</v>
      </c>
      <c r="D51" s="7" t="s">
        <v>125</v>
      </c>
      <c r="G51" s="179" t="s">
        <v>1080</v>
      </c>
    </row>
    <row r="52" spans="3:12" ht="15.75" customHeight="1">
      <c r="C52" s="7" t="s">
        <v>1056</v>
      </c>
    </row>
    <row r="53" spans="3:12" ht="15.75" customHeight="1"/>
    <row r="54" spans="3:12" ht="15.75" customHeight="1"/>
    <row r="55" spans="3:12" ht="15.75" customHeight="1">
      <c r="L55" s="11"/>
    </row>
    <row r="56" spans="3:12" ht="15.75" customHeight="1"/>
    <row r="57" spans="3:12" ht="15.75" customHeight="1"/>
    <row r="58" spans="3:12" ht="15.75" customHeight="1"/>
    <row r="59" spans="3:12" ht="15.75" customHeight="1"/>
    <row r="60" spans="3:12" ht="15.75" customHeight="1"/>
    <row r="61" spans="3:12" ht="15.75" customHeight="1"/>
    <row r="62" spans="3:12" ht="15.75" customHeight="1"/>
    <row r="63" spans="3:12" ht="15.75" customHeight="1"/>
    <row r="64" spans="3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M1"/>
    <mergeCell ref="Q1:R1"/>
    <mergeCell ref="C2:D2"/>
    <mergeCell ref="E2:F2"/>
    <mergeCell ref="Q2:R2"/>
  </mergeCells>
  <conditionalFormatting sqref="C18:N25">
    <cfRule type="cellIs" dxfId="14" priority="2" operator="lessThan">
      <formula>6</formula>
    </cfRule>
  </conditionalFormatting>
  <conditionalFormatting sqref="C29:N36">
    <cfRule type="cellIs" dxfId="13" priority="1" stopIfTrue="1" operator="greaterThan">
      <formula>15</formula>
    </cfRule>
  </conditionalFormatting>
  <pageMargins left="0.25" right="0.25" top="0.75" bottom="0.75" header="0.3" footer="0.3"/>
  <pageSetup paperSize="9" scale="66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J1000"/>
  <sheetViews>
    <sheetView workbookViewId="0">
      <selection activeCell="C7" sqref="C7:N14"/>
    </sheetView>
  </sheetViews>
  <sheetFormatPr defaultColWidth="13.1796875" defaultRowHeight="15.5"/>
  <cols>
    <col min="1" max="1" width="2" style="7" customWidth="1"/>
    <col min="2" max="2" width="2.6328125" style="7" customWidth="1"/>
    <col min="3" max="8" width="6.81640625" style="7" customWidth="1"/>
    <col min="9" max="14" width="8.1796875" style="7" customWidth="1"/>
    <col min="15" max="15" width="2.81640625" style="7" customWidth="1"/>
    <col min="16" max="16" width="3.1796875" style="7" customWidth="1"/>
    <col min="17" max="17" width="7.1796875" style="7" customWidth="1"/>
    <col min="18" max="21" width="8.1796875" style="7" customWidth="1"/>
    <col min="22" max="23" width="7.1796875" style="7" customWidth="1"/>
    <col min="24" max="24" width="6.6328125" style="7" customWidth="1"/>
    <col min="25" max="25" width="9.1796875" style="7" customWidth="1"/>
    <col min="26" max="26" width="8.453125" style="7" customWidth="1"/>
    <col min="27" max="27" width="22.6328125" style="7" customWidth="1"/>
    <col min="28" max="28" width="23.81640625" style="7" customWidth="1"/>
    <col min="29" max="30" width="3.36328125" style="7" customWidth="1"/>
    <col min="31" max="36" width="3.1796875" style="7" customWidth="1"/>
    <col min="37" max="16384" width="13.1796875" style="7"/>
  </cols>
  <sheetData>
    <row r="1" spans="1:36" ht="15.75" customHeight="1">
      <c r="B1" s="8"/>
      <c r="C1" s="9" t="s">
        <v>65</v>
      </c>
      <c r="E1" s="334" t="s">
        <v>1078</v>
      </c>
      <c r="F1" s="335"/>
      <c r="G1" s="335"/>
      <c r="H1" s="335"/>
      <c r="I1" s="335"/>
      <c r="J1" s="335"/>
      <c r="K1" s="335"/>
      <c r="L1" s="335"/>
      <c r="M1" s="335"/>
      <c r="N1" s="8"/>
      <c r="O1" s="8"/>
      <c r="P1" s="11"/>
      <c r="Q1" s="336" t="s">
        <v>67</v>
      </c>
      <c r="R1" s="335"/>
      <c r="T1" s="8"/>
      <c r="U1" s="8"/>
      <c r="V1" s="8"/>
      <c r="W1" s="8"/>
      <c r="X1" s="8"/>
    </row>
    <row r="2" spans="1:36" ht="15.75" customHeight="1">
      <c r="A2" s="12"/>
      <c r="B2" s="8"/>
      <c r="C2" s="337" t="s">
        <v>68</v>
      </c>
      <c r="D2" s="335"/>
      <c r="E2" s="338">
        <v>45364</v>
      </c>
      <c r="F2" s="339"/>
      <c r="G2" s="8"/>
      <c r="H2" s="8"/>
      <c r="I2" s="8"/>
      <c r="J2" s="8"/>
      <c r="K2" s="8"/>
      <c r="L2" s="8"/>
      <c r="M2" s="8"/>
      <c r="N2" s="8"/>
      <c r="O2" s="8"/>
      <c r="P2" s="8"/>
      <c r="Q2" s="337" t="s">
        <v>69</v>
      </c>
      <c r="R2" s="335"/>
      <c r="S2" s="8"/>
      <c r="T2" s="8"/>
      <c r="U2" s="9" t="s">
        <v>70</v>
      </c>
      <c r="V2" s="8"/>
      <c r="W2" s="8" t="s">
        <v>71</v>
      </c>
      <c r="X2" s="8" t="s">
        <v>72</v>
      </c>
    </row>
    <row r="3" spans="1:36" ht="15.75" customHeight="1">
      <c r="A3" s="13"/>
      <c r="B3" s="8"/>
      <c r="C3" s="9" t="s">
        <v>73</v>
      </c>
      <c r="E3" s="7" t="s">
        <v>1057</v>
      </c>
      <c r="F3" s="11"/>
      <c r="G3" s="11"/>
      <c r="H3" s="11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36" ht="15.75" customHeight="1">
      <c r="A4" s="13"/>
      <c r="O4" s="8"/>
      <c r="P4" s="14"/>
      <c r="Q4" s="15" t="s">
        <v>74</v>
      </c>
      <c r="R4" s="15" t="s">
        <v>75</v>
      </c>
      <c r="S4" s="15"/>
      <c r="T4" s="15" t="s">
        <v>76</v>
      </c>
      <c r="U4" s="15"/>
      <c r="V4" s="15" t="s">
        <v>77</v>
      </c>
      <c r="W4" s="15"/>
      <c r="X4" s="15" t="s">
        <v>78</v>
      </c>
    </row>
    <row r="5" spans="1:36" ht="15.75" customHeight="1">
      <c r="A5" s="13"/>
      <c r="C5" s="16" t="s">
        <v>79</v>
      </c>
      <c r="O5" s="8"/>
      <c r="P5" s="8"/>
      <c r="Q5" s="8" t="s">
        <v>80</v>
      </c>
      <c r="R5" s="8" t="s">
        <v>81</v>
      </c>
      <c r="S5" s="8" t="s">
        <v>82</v>
      </c>
      <c r="T5" s="8" t="s">
        <v>81</v>
      </c>
      <c r="U5" s="8" t="s">
        <v>82</v>
      </c>
      <c r="V5" s="8" t="s">
        <v>81</v>
      </c>
      <c r="W5" s="8" t="s">
        <v>82</v>
      </c>
      <c r="X5" s="8"/>
    </row>
    <row r="6" spans="1:36" ht="15.75" customHeight="1" thickBot="1">
      <c r="A6" s="13"/>
      <c r="B6" s="8"/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M6" s="15">
        <v>11</v>
      </c>
      <c r="N6" s="15">
        <v>12</v>
      </c>
      <c r="O6" s="8"/>
      <c r="P6" s="8"/>
      <c r="Q6" s="8" t="s">
        <v>83</v>
      </c>
      <c r="R6" s="17">
        <v>94</v>
      </c>
      <c r="S6" s="17" t="s">
        <v>84</v>
      </c>
      <c r="T6" s="17"/>
      <c r="U6" s="17"/>
      <c r="V6" s="17"/>
      <c r="W6" s="17"/>
      <c r="X6" s="18">
        <v>1</v>
      </c>
    </row>
    <row r="7" spans="1:36" ht="15.75" customHeight="1">
      <c r="A7" s="13"/>
      <c r="B7" s="15" t="s">
        <v>85</v>
      </c>
      <c r="C7" s="212" t="s">
        <v>1032</v>
      </c>
      <c r="D7" s="213" t="s">
        <v>1032</v>
      </c>
      <c r="E7" s="214" t="s">
        <v>1032</v>
      </c>
      <c r="F7" s="225" t="s">
        <v>1060</v>
      </c>
      <c r="G7" s="226" t="s">
        <v>1060</v>
      </c>
      <c r="H7" s="227" t="s">
        <v>1060</v>
      </c>
      <c r="I7" s="302" t="s">
        <v>1068</v>
      </c>
      <c r="J7" s="191" t="s">
        <v>1068</v>
      </c>
      <c r="K7" s="303" t="s">
        <v>1068</v>
      </c>
      <c r="L7" s="225" t="s">
        <v>37</v>
      </c>
      <c r="M7" s="226" t="s">
        <v>37</v>
      </c>
      <c r="N7" s="227" t="s">
        <v>37</v>
      </c>
      <c r="O7" s="8"/>
      <c r="P7" s="8"/>
      <c r="Q7" s="8" t="s">
        <v>86</v>
      </c>
      <c r="R7" s="17">
        <v>95</v>
      </c>
      <c r="S7" s="17" t="s">
        <v>87</v>
      </c>
      <c r="T7" s="17">
        <v>45</v>
      </c>
      <c r="U7" s="17" t="s">
        <v>87</v>
      </c>
      <c r="V7" s="17">
        <v>72</v>
      </c>
      <c r="W7" s="17" t="s">
        <v>87</v>
      </c>
      <c r="X7" s="19" t="s">
        <v>88</v>
      </c>
    </row>
    <row r="8" spans="1:36" ht="15.75" customHeight="1">
      <c r="B8" s="15" t="s">
        <v>89</v>
      </c>
      <c r="C8" s="215" t="s">
        <v>1033</v>
      </c>
      <c r="D8" s="216" t="s">
        <v>1033</v>
      </c>
      <c r="E8" s="217" t="s">
        <v>1033</v>
      </c>
      <c r="F8" s="228" t="s">
        <v>1061</v>
      </c>
      <c r="G8" s="224" t="s">
        <v>1061</v>
      </c>
      <c r="H8" s="233" t="s">
        <v>1061</v>
      </c>
      <c r="I8" s="304" t="s">
        <v>1069</v>
      </c>
      <c r="J8" s="182" t="s">
        <v>1069</v>
      </c>
      <c r="K8" s="305" t="s">
        <v>1069</v>
      </c>
      <c r="L8" s="228" t="s">
        <v>38</v>
      </c>
      <c r="M8" s="224" t="s">
        <v>38</v>
      </c>
      <c r="N8" s="233" t="s">
        <v>38</v>
      </c>
      <c r="O8" s="8"/>
      <c r="P8" s="8"/>
      <c r="Q8" s="8" t="s">
        <v>90</v>
      </c>
      <c r="R8" s="17"/>
      <c r="S8" s="17"/>
      <c r="T8" s="17"/>
      <c r="U8" s="17"/>
      <c r="V8" s="17">
        <v>72</v>
      </c>
      <c r="W8" s="17" t="s">
        <v>91</v>
      </c>
      <c r="X8" s="18">
        <v>1</v>
      </c>
    </row>
    <row r="9" spans="1:36" ht="15.75" customHeight="1">
      <c r="B9" s="15" t="s">
        <v>92</v>
      </c>
      <c r="C9" s="215" t="s">
        <v>1034</v>
      </c>
      <c r="D9" s="216" t="s">
        <v>1034</v>
      </c>
      <c r="E9" s="217" t="s">
        <v>1034</v>
      </c>
      <c r="F9" s="228" t="s">
        <v>1062</v>
      </c>
      <c r="G9" s="224" t="s">
        <v>1062</v>
      </c>
      <c r="H9" s="233" t="s">
        <v>1062</v>
      </c>
      <c r="I9" s="304" t="s">
        <v>1070</v>
      </c>
      <c r="J9" s="182" t="s">
        <v>1070</v>
      </c>
      <c r="K9" s="305" t="s">
        <v>1070</v>
      </c>
      <c r="L9" s="228" t="s">
        <v>39</v>
      </c>
      <c r="M9" s="224" t="s">
        <v>39</v>
      </c>
      <c r="N9" s="233" t="s">
        <v>39</v>
      </c>
      <c r="O9" s="8"/>
      <c r="P9" s="8"/>
      <c r="Q9" s="8" t="s">
        <v>93</v>
      </c>
      <c r="R9" s="17"/>
      <c r="S9" s="17"/>
      <c r="T9" s="17"/>
      <c r="U9" s="17"/>
      <c r="V9" s="17">
        <v>10</v>
      </c>
      <c r="W9" s="17" t="s">
        <v>94</v>
      </c>
      <c r="X9" s="18"/>
    </row>
    <row r="10" spans="1:36" ht="15.75" customHeight="1" thickBot="1">
      <c r="B10" s="15" t="s">
        <v>95</v>
      </c>
      <c r="C10" s="215" t="s">
        <v>1035</v>
      </c>
      <c r="D10" s="216" t="s">
        <v>1035</v>
      </c>
      <c r="E10" s="217" t="s">
        <v>1035</v>
      </c>
      <c r="F10" s="300" t="s">
        <v>1063</v>
      </c>
      <c r="G10" s="185" t="s">
        <v>1063</v>
      </c>
      <c r="H10" s="186" t="s">
        <v>1063</v>
      </c>
      <c r="I10" s="260" t="s">
        <v>1071</v>
      </c>
      <c r="J10" s="216" t="s">
        <v>1071</v>
      </c>
      <c r="K10" s="217" t="s">
        <v>1071</v>
      </c>
      <c r="L10" s="256" t="s">
        <v>41</v>
      </c>
      <c r="M10" s="229" t="s">
        <v>41</v>
      </c>
      <c r="N10" s="230" t="s">
        <v>41</v>
      </c>
      <c r="O10" s="8"/>
      <c r="P10" s="8"/>
      <c r="Q10" s="8" t="s">
        <v>96</v>
      </c>
      <c r="R10" s="17"/>
      <c r="S10" s="17"/>
      <c r="T10" s="17"/>
      <c r="U10" s="17"/>
      <c r="V10" s="17"/>
      <c r="W10" s="17"/>
      <c r="X10" s="18"/>
    </row>
    <row r="11" spans="1:36" ht="15.75" customHeight="1">
      <c r="B11" s="15" t="s">
        <v>97</v>
      </c>
      <c r="C11" s="215" t="s">
        <v>1036</v>
      </c>
      <c r="D11" s="216" t="s">
        <v>1036</v>
      </c>
      <c r="E11" s="217" t="s">
        <v>1036</v>
      </c>
      <c r="F11" s="254" t="s">
        <v>1064</v>
      </c>
      <c r="G11" s="255" t="s">
        <v>1064</v>
      </c>
      <c r="H11" s="186" t="s">
        <v>1064</v>
      </c>
      <c r="I11" s="260" t="s">
        <v>1072</v>
      </c>
      <c r="J11" s="216" t="s">
        <v>1072</v>
      </c>
      <c r="K11" s="217" t="s">
        <v>1072</v>
      </c>
      <c r="L11" s="257" t="s">
        <v>1076</v>
      </c>
      <c r="M11" s="258" t="s">
        <v>1076</v>
      </c>
      <c r="N11" s="259" t="s">
        <v>1076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11"/>
    </row>
    <row r="12" spans="1:36" ht="15.75" customHeight="1" thickBot="1">
      <c r="B12" s="15" t="s">
        <v>98</v>
      </c>
      <c r="C12" s="215" t="s">
        <v>1037</v>
      </c>
      <c r="D12" s="216" t="s">
        <v>1037</v>
      </c>
      <c r="E12" s="217" t="s">
        <v>1037</v>
      </c>
      <c r="F12" s="215" t="s">
        <v>1065</v>
      </c>
      <c r="G12" s="216" t="s">
        <v>1065</v>
      </c>
      <c r="H12" s="262" t="s">
        <v>1065</v>
      </c>
      <c r="I12" s="260" t="s">
        <v>1073</v>
      </c>
      <c r="J12" s="216" t="s">
        <v>1073</v>
      </c>
      <c r="K12" s="217" t="s">
        <v>1073</v>
      </c>
      <c r="L12" s="306" t="s">
        <v>1077</v>
      </c>
      <c r="M12" s="307" t="s">
        <v>1077</v>
      </c>
      <c r="N12" s="308" t="s">
        <v>1077</v>
      </c>
      <c r="O12" s="8"/>
      <c r="P12" s="8"/>
      <c r="Q12" s="8"/>
      <c r="R12" s="8"/>
      <c r="U12" s="8"/>
      <c r="V12" s="8"/>
      <c r="W12" s="8"/>
      <c r="X12" s="8"/>
      <c r="Y12" s="11"/>
    </row>
    <row r="13" spans="1:36">
      <c r="B13" s="15" t="s">
        <v>99</v>
      </c>
      <c r="C13" s="215" t="s">
        <v>1038</v>
      </c>
      <c r="D13" s="216" t="s">
        <v>1038</v>
      </c>
      <c r="E13" s="217" t="s">
        <v>1038</v>
      </c>
      <c r="F13" s="203" t="s">
        <v>1066</v>
      </c>
      <c r="G13" s="204" t="s">
        <v>1066</v>
      </c>
      <c r="H13" s="205" t="s">
        <v>1066</v>
      </c>
      <c r="I13" s="260" t="s">
        <v>1074</v>
      </c>
      <c r="J13" s="216" t="s">
        <v>1074</v>
      </c>
      <c r="K13" s="217" t="s">
        <v>1074</v>
      </c>
      <c r="L13" s="209" t="s">
        <v>100</v>
      </c>
      <c r="M13" s="210" t="s">
        <v>100</v>
      </c>
      <c r="N13" s="211" t="s">
        <v>100</v>
      </c>
      <c r="O13" s="8"/>
      <c r="R13" s="8"/>
      <c r="S13" s="23"/>
      <c r="T13" s="23"/>
      <c r="U13" s="8"/>
      <c r="W13" s="8"/>
      <c r="X13" s="8"/>
      <c r="Y13" s="11"/>
    </row>
    <row r="14" spans="1:36" ht="15.75" customHeight="1" thickBot="1">
      <c r="B14" s="15" t="s">
        <v>101</v>
      </c>
      <c r="C14" s="218" t="s">
        <v>1039</v>
      </c>
      <c r="D14" s="219" t="s">
        <v>1039</v>
      </c>
      <c r="E14" s="220" t="s">
        <v>1039</v>
      </c>
      <c r="F14" s="218" t="s">
        <v>1067</v>
      </c>
      <c r="G14" s="219" t="s">
        <v>1067</v>
      </c>
      <c r="H14" s="263" t="s">
        <v>1067</v>
      </c>
      <c r="I14" s="261" t="s">
        <v>1075</v>
      </c>
      <c r="J14" s="219" t="s">
        <v>1075</v>
      </c>
      <c r="K14" s="220" t="s">
        <v>1075</v>
      </c>
      <c r="L14" s="221" t="s">
        <v>102</v>
      </c>
      <c r="M14" s="222" t="s">
        <v>102</v>
      </c>
      <c r="N14" s="223" t="s">
        <v>102</v>
      </c>
      <c r="O14" s="8"/>
      <c r="S14" s="27"/>
      <c r="T14" s="28" t="s">
        <v>103</v>
      </c>
      <c r="U14" s="29">
        <f>COUNTA(C7:N14)*1.05</f>
        <v>100.80000000000001</v>
      </c>
      <c r="V14" s="30" t="s">
        <v>103</v>
      </c>
      <c r="W14" s="8"/>
      <c r="X14" s="31"/>
      <c r="Y14" s="11"/>
    </row>
    <row r="15" spans="1:36" ht="15.75" customHeight="1">
      <c r="A15" s="1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Q15" s="32" t="s">
        <v>104</v>
      </c>
      <c r="R15" s="32" t="s">
        <v>105</v>
      </c>
      <c r="S15" s="33" t="s">
        <v>106</v>
      </c>
      <c r="T15" s="34">
        <f>V20-T19</f>
        <v>5.84</v>
      </c>
      <c r="U15" s="35"/>
      <c r="V15" s="36">
        <f>T15*U$14</f>
        <v>588.67200000000003</v>
      </c>
      <c r="W15" s="8"/>
      <c r="X15" s="8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spans="1:36" ht="15.75" customHeight="1">
      <c r="A16" s="38"/>
      <c r="C16" s="39" t="s">
        <v>107</v>
      </c>
      <c r="Q16" s="8" t="s">
        <v>108</v>
      </c>
      <c r="R16" s="7" t="s">
        <v>109</v>
      </c>
      <c r="S16" s="40" t="s">
        <v>110</v>
      </c>
      <c r="T16" s="41">
        <v>10</v>
      </c>
      <c r="U16" s="42"/>
      <c r="V16" s="43">
        <f t="shared" ref="V16:V18" si="0">T16*U$14</f>
        <v>1008.0000000000001</v>
      </c>
      <c r="W16" s="8"/>
      <c r="X16" s="8"/>
    </row>
    <row r="17" spans="1:27" ht="15.75" customHeight="1">
      <c r="A17" s="38"/>
      <c r="B17" s="8"/>
      <c r="C17" s="15">
        <v>1</v>
      </c>
      <c r="D17" s="15">
        <v>2</v>
      </c>
      <c r="E17" s="15">
        <v>3</v>
      </c>
      <c r="F17" s="15">
        <v>4</v>
      </c>
      <c r="G17" s="15">
        <v>5</v>
      </c>
      <c r="H17" s="15">
        <v>6</v>
      </c>
      <c r="I17" s="15">
        <v>7</v>
      </c>
      <c r="J17" s="15">
        <v>8</v>
      </c>
      <c r="K17" s="15">
        <v>9</v>
      </c>
      <c r="L17" s="15">
        <v>10</v>
      </c>
      <c r="M17" s="15">
        <v>11</v>
      </c>
      <c r="N17" s="15">
        <v>12</v>
      </c>
      <c r="Q17" s="44" t="s">
        <v>111</v>
      </c>
      <c r="R17" s="7" t="s">
        <v>112</v>
      </c>
      <c r="S17" s="45" t="s">
        <v>113</v>
      </c>
      <c r="T17" s="34">
        <v>2</v>
      </c>
      <c r="U17" s="35"/>
      <c r="V17" s="46">
        <f t="shared" si="0"/>
        <v>201.60000000000002</v>
      </c>
      <c r="W17" s="9" t="s">
        <v>114</v>
      </c>
      <c r="X17" s="8"/>
    </row>
    <row r="18" spans="1:27" ht="15.75" customHeight="1">
      <c r="A18" s="38"/>
      <c r="B18" s="15" t="s">
        <v>85</v>
      </c>
      <c r="C18" s="47">
        <v>13.6</v>
      </c>
      <c r="D18" s="47">
        <v>11.6</v>
      </c>
      <c r="E18" s="47">
        <v>10.9</v>
      </c>
      <c r="F18" s="47">
        <v>45.4</v>
      </c>
      <c r="G18" s="47">
        <v>41.8</v>
      </c>
      <c r="H18" s="47">
        <v>44.8</v>
      </c>
      <c r="I18" s="301">
        <v>18.7</v>
      </c>
      <c r="J18" s="301">
        <v>44</v>
      </c>
      <c r="K18" s="301">
        <v>25.4</v>
      </c>
      <c r="L18" s="47">
        <v>71.8</v>
      </c>
      <c r="M18" s="47">
        <v>82.8</v>
      </c>
      <c r="N18" s="264">
        <v>11.2</v>
      </c>
      <c r="Q18" s="8" t="s">
        <v>115</v>
      </c>
      <c r="R18" s="10" t="s">
        <v>116</v>
      </c>
      <c r="S18" s="33" t="s">
        <v>117</v>
      </c>
      <c r="T18" s="34">
        <v>0.16</v>
      </c>
      <c r="U18" s="35"/>
      <c r="V18" s="36">
        <f t="shared" si="0"/>
        <v>16.128000000000004</v>
      </c>
      <c r="W18" s="9"/>
      <c r="X18" s="48"/>
    </row>
    <row r="19" spans="1:27" ht="15.75" customHeight="1">
      <c r="A19" s="38"/>
      <c r="B19" s="15" t="s">
        <v>89</v>
      </c>
      <c r="C19" s="47">
        <v>51.6</v>
      </c>
      <c r="D19" s="47">
        <v>36.4</v>
      </c>
      <c r="E19" s="47">
        <v>19.5</v>
      </c>
      <c r="F19" s="47">
        <v>34.799999999999997</v>
      </c>
      <c r="G19" s="47">
        <v>41.2</v>
      </c>
      <c r="H19" s="47">
        <v>37.6</v>
      </c>
      <c r="I19" s="301">
        <v>43</v>
      </c>
      <c r="J19" s="301">
        <v>50</v>
      </c>
      <c r="K19" s="301">
        <v>32</v>
      </c>
      <c r="L19" s="47">
        <v>74.2</v>
      </c>
      <c r="M19" s="47">
        <v>72.8</v>
      </c>
      <c r="N19" s="47">
        <v>71</v>
      </c>
      <c r="R19" s="8"/>
      <c r="S19" s="49"/>
      <c r="T19" s="50">
        <f>SUM(T16:T18)</f>
        <v>12.16</v>
      </c>
      <c r="U19" s="35"/>
      <c r="V19" s="51">
        <f>SUM(V15:V18)</f>
        <v>1814.3999999999999</v>
      </c>
      <c r="W19" s="9"/>
      <c r="X19" s="8"/>
    </row>
    <row r="20" spans="1:27" ht="15.75" customHeight="1">
      <c r="B20" s="15" t="s">
        <v>92</v>
      </c>
      <c r="C20" s="47">
        <v>23</v>
      </c>
      <c r="D20" s="47">
        <v>24.2</v>
      </c>
      <c r="E20" s="47">
        <v>29</v>
      </c>
      <c r="F20" s="47">
        <v>11.5</v>
      </c>
      <c r="G20" s="47">
        <v>23.4</v>
      </c>
      <c r="H20" s="47">
        <v>15.2</v>
      </c>
      <c r="I20" s="301">
        <v>48.6</v>
      </c>
      <c r="J20" s="301">
        <v>43.8</v>
      </c>
      <c r="K20" s="301">
        <v>30</v>
      </c>
      <c r="L20" s="47">
        <v>15.2</v>
      </c>
      <c r="M20" s="47">
        <v>15.6</v>
      </c>
      <c r="N20" s="47">
        <v>32.6</v>
      </c>
      <c r="R20" s="8"/>
      <c r="S20" s="49" t="s">
        <v>118</v>
      </c>
      <c r="T20" s="42"/>
      <c r="U20" s="42"/>
      <c r="V20" s="52">
        <f>V24-T22</f>
        <v>18</v>
      </c>
      <c r="W20" s="53" t="s">
        <v>119</v>
      </c>
      <c r="X20" s="8"/>
    </row>
    <row r="21" spans="1:27" ht="15.75" customHeight="1">
      <c r="A21" s="38"/>
      <c r="B21" s="15" t="s">
        <v>95</v>
      </c>
      <c r="C21" s="47">
        <v>58.2</v>
      </c>
      <c r="D21" s="47">
        <v>29.8</v>
      </c>
      <c r="E21" s="47">
        <v>38.200000000000003</v>
      </c>
      <c r="F21" s="301">
        <v>29</v>
      </c>
      <c r="G21" s="301">
        <v>26</v>
      </c>
      <c r="H21" s="301">
        <v>22.6</v>
      </c>
      <c r="I21" s="47">
        <v>63.6</v>
      </c>
      <c r="J21" s="47">
        <v>40</v>
      </c>
      <c r="K21" s="47">
        <v>56.8</v>
      </c>
      <c r="L21" s="47">
        <v>104</v>
      </c>
      <c r="M21" s="47">
        <v>96.8</v>
      </c>
      <c r="N21" s="47">
        <v>55.6</v>
      </c>
      <c r="Q21" s="8"/>
      <c r="R21" s="8"/>
      <c r="S21" s="49"/>
      <c r="T21" s="35"/>
      <c r="U21" s="35"/>
      <c r="V21" s="54"/>
      <c r="W21" s="8"/>
      <c r="X21" s="8"/>
    </row>
    <row r="22" spans="1:27" ht="15.75" customHeight="1">
      <c r="B22" s="15" t="s">
        <v>97</v>
      </c>
      <c r="C22" s="47">
        <v>16.8</v>
      </c>
      <c r="D22" s="47">
        <v>12.6</v>
      </c>
      <c r="E22" s="47">
        <v>11.9</v>
      </c>
      <c r="F22" s="264">
        <v>6.48</v>
      </c>
      <c r="G22" s="264">
        <v>10.4</v>
      </c>
      <c r="H22" s="301">
        <v>30</v>
      </c>
      <c r="I22" s="47">
        <v>33.799999999999997</v>
      </c>
      <c r="J22" s="47">
        <v>20.6</v>
      </c>
      <c r="K22" s="47">
        <v>33.6</v>
      </c>
      <c r="L22" s="47">
        <v>82.6</v>
      </c>
      <c r="M22" s="47">
        <v>64.400000000000006</v>
      </c>
      <c r="N22" s="47">
        <v>66.400000000000006</v>
      </c>
      <c r="Q22" s="8"/>
      <c r="R22" s="8"/>
      <c r="S22" s="55" t="s">
        <v>120</v>
      </c>
      <c r="T22" s="52">
        <v>2</v>
      </c>
      <c r="U22" s="56"/>
      <c r="V22" s="57"/>
      <c r="W22" s="8"/>
      <c r="X22" s="8"/>
    </row>
    <row r="23" spans="1:27" ht="15.75" customHeight="1" thickBot="1">
      <c r="A23" s="13"/>
      <c r="B23" s="15" t="s">
        <v>98</v>
      </c>
      <c r="C23" s="47">
        <v>25.4</v>
      </c>
      <c r="D23" s="47">
        <v>39.799999999999997</v>
      </c>
      <c r="E23" s="47">
        <v>34.799999999999997</v>
      </c>
      <c r="F23" s="47">
        <v>34</v>
      </c>
      <c r="G23" s="47">
        <v>21.6</v>
      </c>
      <c r="H23" s="47">
        <v>23.6</v>
      </c>
      <c r="I23" s="47">
        <v>64.599999999999994</v>
      </c>
      <c r="J23" s="47">
        <v>78.2</v>
      </c>
      <c r="K23" s="47">
        <v>55.2</v>
      </c>
      <c r="L23" s="301">
        <v>24</v>
      </c>
      <c r="M23" s="301">
        <v>20.8</v>
      </c>
      <c r="N23" s="301">
        <v>13.1</v>
      </c>
      <c r="Q23" s="8"/>
      <c r="R23" s="8"/>
      <c r="S23" s="35"/>
      <c r="T23" s="35"/>
      <c r="U23" s="35"/>
      <c r="V23" s="35"/>
      <c r="W23" s="8"/>
      <c r="X23" s="8"/>
    </row>
    <row r="24" spans="1:27" ht="15.75" customHeight="1" thickBot="1">
      <c r="B24" s="15" t="s">
        <v>99</v>
      </c>
      <c r="C24" s="47">
        <v>32.4</v>
      </c>
      <c r="D24" s="47">
        <v>31.2</v>
      </c>
      <c r="E24" s="47">
        <v>27.6</v>
      </c>
      <c r="F24" s="264">
        <v>11.6</v>
      </c>
      <c r="G24" s="264">
        <v>10.6</v>
      </c>
      <c r="H24" s="264">
        <v>9.1199999999999992</v>
      </c>
      <c r="I24" s="47">
        <v>35.200000000000003</v>
      </c>
      <c r="J24" s="47">
        <v>67.400000000000006</v>
      </c>
      <c r="K24" s="47">
        <v>60.6</v>
      </c>
      <c r="L24" s="47">
        <v>25</v>
      </c>
      <c r="M24" s="47">
        <v>14.4</v>
      </c>
      <c r="N24" s="47">
        <v>26.4</v>
      </c>
      <c r="Q24" s="8"/>
      <c r="R24" s="8"/>
      <c r="S24" s="35" t="s">
        <v>121</v>
      </c>
      <c r="T24" s="35"/>
      <c r="U24" s="35"/>
      <c r="V24" s="58">
        <v>20</v>
      </c>
      <c r="W24" s="8"/>
      <c r="X24" s="8"/>
    </row>
    <row r="25" spans="1:27" ht="15.75" customHeight="1">
      <c r="A25" s="11"/>
      <c r="B25" s="15" t="s">
        <v>101</v>
      </c>
      <c r="C25" s="47">
        <v>29.8</v>
      </c>
      <c r="D25" s="47">
        <v>16.899999999999999</v>
      </c>
      <c r="E25" s="47">
        <v>26.8</v>
      </c>
      <c r="F25" s="47">
        <v>14.9</v>
      </c>
      <c r="G25" s="47">
        <v>28.8</v>
      </c>
      <c r="H25" s="47">
        <v>18</v>
      </c>
      <c r="I25" s="47">
        <v>22.8</v>
      </c>
      <c r="J25" s="47">
        <v>22.6</v>
      </c>
      <c r="K25" s="47">
        <v>26</v>
      </c>
      <c r="L25" s="47">
        <v>78.8</v>
      </c>
      <c r="M25" s="47">
        <v>94.2</v>
      </c>
      <c r="N25" s="47">
        <v>75.400000000000006</v>
      </c>
      <c r="AA25" s="11"/>
    </row>
    <row r="26" spans="1:27" ht="15.75" customHeight="1">
      <c r="A26" s="11"/>
      <c r="Q26" s="59"/>
      <c r="R26" s="59"/>
    </row>
    <row r="27" spans="1:27" ht="15.75" customHeight="1">
      <c r="C27" s="39" t="s">
        <v>1271</v>
      </c>
      <c r="M27" s="7" t="s">
        <v>1055</v>
      </c>
      <c r="N27" s="139" t="s">
        <v>1295</v>
      </c>
      <c r="Q27" s="59"/>
      <c r="R27" s="39" t="s">
        <v>122</v>
      </c>
    </row>
    <row r="28" spans="1:27" ht="15.75" customHeight="1">
      <c r="B28" s="8"/>
      <c r="C28" s="15">
        <v>1</v>
      </c>
      <c r="D28" s="15">
        <v>2</v>
      </c>
      <c r="E28" s="15">
        <v>3</v>
      </c>
      <c r="F28" s="15">
        <v>4</v>
      </c>
      <c r="G28" s="15">
        <v>5</v>
      </c>
      <c r="H28" s="15">
        <v>6</v>
      </c>
      <c r="I28" s="15">
        <v>7</v>
      </c>
      <c r="J28" s="15">
        <v>8</v>
      </c>
      <c r="K28" s="15">
        <v>9</v>
      </c>
      <c r="L28" s="15">
        <v>10</v>
      </c>
      <c r="M28" s="15">
        <v>11</v>
      </c>
      <c r="N28" s="15">
        <v>12</v>
      </c>
      <c r="Q28" s="11"/>
    </row>
    <row r="29" spans="1:27" ht="15.75" customHeight="1">
      <c r="B29" s="15" t="s">
        <v>85</v>
      </c>
      <c r="C29" s="60">
        <f>5000/91/C18</f>
        <v>4.0400775694893341</v>
      </c>
      <c r="D29" s="60">
        <f t="shared" ref="D29:N29" si="1">5000/91/D18</f>
        <v>4.7366426676771507</v>
      </c>
      <c r="E29" s="60">
        <f t="shared" si="1"/>
        <v>5.0408307289041225</v>
      </c>
      <c r="F29" s="60">
        <f t="shared" si="1"/>
        <v>1.2102435009923997</v>
      </c>
      <c r="G29" s="60">
        <f t="shared" si="1"/>
        <v>1.3144749986855251</v>
      </c>
      <c r="H29" s="60">
        <f t="shared" si="1"/>
        <v>1.2264521193092621</v>
      </c>
      <c r="I29" s="60">
        <f t="shared" si="1"/>
        <v>2.9382382323558796</v>
      </c>
      <c r="J29" s="60">
        <f t="shared" si="1"/>
        <v>1.2487512487512487</v>
      </c>
      <c r="K29" s="60">
        <f t="shared" si="1"/>
        <v>2.1631911395690921</v>
      </c>
      <c r="L29" s="60">
        <f t="shared" si="1"/>
        <v>0.76525146163029167</v>
      </c>
      <c r="M29" s="60">
        <f t="shared" si="1"/>
        <v>0.66358762010935923</v>
      </c>
      <c r="N29" s="265">
        <f t="shared" si="1"/>
        <v>4.9058084772370485</v>
      </c>
    </row>
    <row r="30" spans="1:27" ht="15.75" customHeight="1">
      <c r="B30" s="15" t="s">
        <v>89</v>
      </c>
      <c r="C30" s="60">
        <f t="shared" ref="C30:N36" si="2">5000/91/C19</f>
        <v>1.0648266462219949</v>
      </c>
      <c r="D30" s="60">
        <f t="shared" si="2"/>
        <v>1.5094795314575533</v>
      </c>
      <c r="E30" s="60">
        <f t="shared" si="2"/>
        <v>2.8176951253874329</v>
      </c>
      <c r="F30" s="60">
        <f t="shared" si="2"/>
        <v>1.5788808892257169</v>
      </c>
      <c r="G30" s="60">
        <f t="shared" si="2"/>
        <v>1.3336178384722073</v>
      </c>
      <c r="H30" s="60">
        <f t="shared" si="2"/>
        <v>1.4613046527940143</v>
      </c>
      <c r="I30" s="60">
        <f t="shared" si="2"/>
        <v>1.277791975466394</v>
      </c>
      <c r="J30" s="60">
        <f t="shared" si="2"/>
        <v>1.0989010989010988</v>
      </c>
      <c r="K30" s="60">
        <f t="shared" si="2"/>
        <v>1.7170329670329669</v>
      </c>
      <c r="L30" s="60">
        <f t="shared" si="2"/>
        <v>0.74049939279049781</v>
      </c>
      <c r="M30" s="60">
        <f t="shared" si="2"/>
        <v>0.75473976572877666</v>
      </c>
      <c r="N30" s="60">
        <f t="shared" si="2"/>
        <v>0.77387401331063299</v>
      </c>
      <c r="P30" s="11"/>
      <c r="Q30" s="11"/>
    </row>
    <row r="31" spans="1:27" ht="15.75" customHeight="1">
      <c r="B31" s="15" t="s">
        <v>92</v>
      </c>
      <c r="C31" s="60">
        <f t="shared" si="2"/>
        <v>2.3889154323936932</v>
      </c>
      <c r="D31" s="60">
        <f t="shared" si="2"/>
        <v>2.2704568159113614</v>
      </c>
      <c r="E31" s="60">
        <f t="shared" si="2"/>
        <v>1.89465706707086</v>
      </c>
      <c r="F31" s="60">
        <f t="shared" si="2"/>
        <v>4.7778308647873864</v>
      </c>
      <c r="G31" s="60">
        <f t="shared" si="2"/>
        <v>2.3480792711561942</v>
      </c>
      <c r="H31" s="60">
        <f t="shared" si="2"/>
        <v>3.6148062463851938</v>
      </c>
      <c r="I31" s="60">
        <f t="shared" si="2"/>
        <v>1.1305566861122416</v>
      </c>
      <c r="J31" s="60">
        <f t="shared" si="2"/>
        <v>1.2544533092478298</v>
      </c>
      <c r="K31" s="60">
        <f t="shared" si="2"/>
        <v>1.8315018315018314</v>
      </c>
      <c r="L31" s="60">
        <f t="shared" si="2"/>
        <v>3.6148062463851938</v>
      </c>
      <c r="M31" s="60">
        <f t="shared" si="2"/>
        <v>3.5221189067342911</v>
      </c>
      <c r="N31" s="60">
        <f t="shared" si="2"/>
        <v>1.6854311332838938</v>
      </c>
    </row>
    <row r="32" spans="1:27" ht="15.75" customHeight="1">
      <c r="B32" s="15" t="s">
        <v>95</v>
      </c>
      <c r="C32" s="60">
        <f t="shared" si="2"/>
        <v>0.9440731090215625</v>
      </c>
      <c r="D32" s="60">
        <f t="shared" si="2"/>
        <v>1.8437937901025148</v>
      </c>
      <c r="E32" s="60">
        <f t="shared" si="2"/>
        <v>1.4383522236925377</v>
      </c>
      <c r="F32" s="60">
        <f t="shared" si="2"/>
        <v>1.89465706707086</v>
      </c>
      <c r="G32" s="60">
        <f t="shared" si="2"/>
        <v>2.1132713440405748</v>
      </c>
      <c r="H32" s="60">
        <f t="shared" si="2"/>
        <v>2.431197121462608</v>
      </c>
      <c r="I32" s="60">
        <f t="shared" si="2"/>
        <v>0.86391595825558087</v>
      </c>
      <c r="J32" s="60">
        <f t="shared" si="2"/>
        <v>1.3736263736263736</v>
      </c>
      <c r="K32" s="60">
        <f t="shared" si="2"/>
        <v>0.96734251663829129</v>
      </c>
      <c r="L32" s="60">
        <f t="shared" si="2"/>
        <v>0.5283178360101437</v>
      </c>
      <c r="M32" s="60">
        <f t="shared" si="2"/>
        <v>0.56761420397784035</v>
      </c>
      <c r="N32" s="60">
        <f t="shared" si="2"/>
        <v>0.98822041268084426</v>
      </c>
    </row>
    <row r="33" spans="2:20" ht="15.75" customHeight="1">
      <c r="B33" s="15" t="s">
        <v>97</v>
      </c>
      <c r="C33" s="60">
        <f t="shared" si="2"/>
        <v>3.2705389848246988</v>
      </c>
      <c r="D33" s="60">
        <f t="shared" si="2"/>
        <v>4.3607186464329324</v>
      </c>
      <c r="E33" s="60">
        <f t="shared" si="2"/>
        <v>4.6172315079878103</v>
      </c>
      <c r="F33" s="60">
        <f t="shared" si="2"/>
        <v>8.4791751458418112</v>
      </c>
      <c r="G33" s="60">
        <f t="shared" si="2"/>
        <v>5.2831783601014362</v>
      </c>
      <c r="H33" s="60">
        <f t="shared" si="2"/>
        <v>1.8315018315018314</v>
      </c>
      <c r="I33" s="60">
        <f t="shared" si="2"/>
        <v>1.6255933415696731</v>
      </c>
      <c r="J33" s="60">
        <f t="shared" si="2"/>
        <v>2.6672356769444145</v>
      </c>
      <c r="K33" s="60">
        <f t="shared" si="2"/>
        <v>1.6352694924123494</v>
      </c>
      <c r="L33" s="60">
        <f t="shared" si="2"/>
        <v>0.66519436979485402</v>
      </c>
      <c r="M33" s="60">
        <f t="shared" si="2"/>
        <v>0.85318408299774751</v>
      </c>
      <c r="N33" s="60">
        <f t="shared" si="2"/>
        <v>0.82748576724480327</v>
      </c>
      <c r="T33" s="174"/>
    </row>
    <row r="34" spans="2:20" ht="15.75" customHeight="1">
      <c r="B34" s="15" t="s">
        <v>98</v>
      </c>
      <c r="C34" s="60">
        <f t="shared" si="2"/>
        <v>2.1631911395690921</v>
      </c>
      <c r="D34" s="60">
        <f t="shared" si="2"/>
        <v>1.3805290187199735</v>
      </c>
      <c r="E34" s="60">
        <f t="shared" si="2"/>
        <v>1.5788808892257169</v>
      </c>
      <c r="F34" s="60">
        <f t="shared" si="2"/>
        <v>1.6160310277957335</v>
      </c>
      <c r="G34" s="60">
        <f t="shared" si="2"/>
        <v>2.5437525437525434</v>
      </c>
      <c r="H34" s="60">
        <f t="shared" si="2"/>
        <v>2.3281802942819887</v>
      </c>
      <c r="I34" s="60">
        <f t="shared" si="2"/>
        <v>0.85054264620828091</v>
      </c>
      <c r="J34" s="60">
        <f t="shared" si="2"/>
        <v>0.70262218599814497</v>
      </c>
      <c r="K34" s="60">
        <f t="shared" si="2"/>
        <v>0.99538143016403879</v>
      </c>
      <c r="L34" s="60">
        <f t="shared" si="2"/>
        <v>2.2893772893772892</v>
      </c>
      <c r="M34" s="60">
        <f t="shared" si="2"/>
        <v>2.6415891800507181</v>
      </c>
      <c r="N34" s="60">
        <f t="shared" si="2"/>
        <v>4.1942790034393083</v>
      </c>
    </row>
    <row r="35" spans="2:20" ht="15.75" customHeight="1">
      <c r="B35" s="15" t="s">
        <v>99</v>
      </c>
      <c r="C35" s="60">
        <f t="shared" si="2"/>
        <v>1.6958350291683624</v>
      </c>
      <c r="D35" s="60">
        <f t="shared" si="2"/>
        <v>1.7610594533671455</v>
      </c>
      <c r="E35" s="60">
        <f t="shared" si="2"/>
        <v>1.9907628603280776</v>
      </c>
      <c r="F35" s="60">
        <f t="shared" si="2"/>
        <v>4.7366426676771507</v>
      </c>
      <c r="G35" s="60">
        <f t="shared" si="2"/>
        <v>5.1834957495334848</v>
      </c>
      <c r="H35" s="60">
        <f t="shared" si="2"/>
        <v>6.024677077308656</v>
      </c>
      <c r="I35" s="60">
        <f t="shared" si="2"/>
        <v>1.5609390609390608</v>
      </c>
      <c r="J35" s="60">
        <f t="shared" si="2"/>
        <v>0.81520853034206142</v>
      </c>
      <c r="K35" s="60">
        <f t="shared" si="2"/>
        <v>0.90668407500090664</v>
      </c>
      <c r="L35" s="60"/>
      <c r="M35" s="60"/>
      <c r="N35" s="60"/>
    </row>
    <row r="36" spans="2:20" ht="15.75" customHeight="1">
      <c r="B36" s="15" t="s">
        <v>101</v>
      </c>
      <c r="C36" s="60">
        <f t="shared" si="2"/>
        <v>1.8437937901025148</v>
      </c>
      <c r="D36" s="60">
        <f t="shared" si="2"/>
        <v>3.2511866831393461</v>
      </c>
      <c r="E36" s="60">
        <f t="shared" si="2"/>
        <v>2.0501886173527963</v>
      </c>
      <c r="F36" s="60">
        <f t="shared" si="2"/>
        <v>3.6875875802050295</v>
      </c>
      <c r="G36" s="60">
        <f t="shared" si="2"/>
        <v>1.9078144078144077</v>
      </c>
      <c r="H36" s="60">
        <f t="shared" si="2"/>
        <v>3.0525030525030523</v>
      </c>
      <c r="I36" s="60">
        <f t="shared" si="2"/>
        <v>2.4098708309234622</v>
      </c>
      <c r="J36" s="60">
        <f t="shared" si="2"/>
        <v>2.431197121462608</v>
      </c>
      <c r="K36" s="60">
        <f t="shared" si="2"/>
        <v>2.1132713440405748</v>
      </c>
      <c r="L36" s="60"/>
      <c r="M36" s="60">
        <f t="shared" si="2"/>
        <v>0.58328083805790809</v>
      </c>
      <c r="N36" s="60"/>
    </row>
    <row r="37" spans="2:20" ht="15.75" customHeight="1"/>
    <row r="38" spans="2:20" ht="15.75" customHeight="1">
      <c r="C38" s="39" t="s">
        <v>123</v>
      </c>
    </row>
    <row r="39" spans="2:20" ht="15.75" customHeight="1">
      <c r="B39" s="8"/>
      <c r="C39" s="15">
        <v>1</v>
      </c>
      <c r="D39" s="15">
        <v>2</v>
      </c>
      <c r="E39" s="15">
        <v>3</v>
      </c>
      <c r="F39" s="15">
        <v>4</v>
      </c>
      <c r="G39" s="15">
        <v>5</v>
      </c>
      <c r="H39" s="15">
        <v>6</v>
      </c>
      <c r="I39" s="15">
        <v>7</v>
      </c>
      <c r="J39" s="15">
        <v>8</v>
      </c>
      <c r="K39" s="15">
        <v>9</v>
      </c>
      <c r="L39" s="15">
        <v>10</v>
      </c>
      <c r="M39" s="15">
        <v>11</v>
      </c>
      <c r="N39" s="15">
        <v>12</v>
      </c>
    </row>
    <row r="40" spans="2:20" ht="15.75" customHeight="1">
      <c r="B40" s="15" t="s">
        <v>85</v>
      </c>
      <c r="C40" s="61">
        <v>1</v>
      </c>
      <c r="D40" s="61">
        <v>2</v>
      </c>
      <c r="E40" s="61">
        <v>3</v>
      </c>
      <c r="F40" s="61">
        <v>4</v>
      </c>
      <c r="G40" s="61">
        <v>5</v>
      </c>
      <c r="H40" s="61">
        <v>6</v>
      </c>
      <c r="I40" s="61">
        <v>7</v>
      </c>
      <c r="J40" s="61">
        <v>8</v>
      </c>
      <c r="K40" s="61">
        <v>9</v>
      </c>
      <c r="L40" s="61">
        <v>10</v>
      </c>
      <c r="M40" s="61">
        <v>11</v>
      </c>
      <c r="N40" s="61">
        <v>12</v>
      </c>
    </row>
    <row r="41" spans="2:20" ht="15.75" customHeight="1">
      <c r="B41" s="15" t="s">
        <v>89</v>
      </c>
      <c r="C41" s="61">
        <v>13</v>
      </c>
      <c r="D41" s="61">
        <v>14</v>
      </c>
      <c r="E41" s="61">
        <v>15</v>
      </c>
      <c r="F41" s="61">
        <v>16</v>
      </c>
      <c r="G41" s="61">
        <v>17</v>
      </c>
      <c r="H41" s="61">
        <v>18</v>
      </c>
      <c r="I41" s="61">
        <v>19</v>
      </c>
      <c r="J41" s="61">
        <v>20</v>
      </c>
      <c r="K41" s="61">
        <v>21</v>
      </c>
      <c r="L41" s="61">
        <v>22</v>
      </c>
      <c r="M41" s="61">
        <v>23</v>
      </c>
      <c r="N41" s="61">
        <v>24</v>
      </c>
    </row>
    <row r="42" spans="2:20" ht="15.75" customHeight="1">
      <c r="B42" s="15" t="s">
        <v>92</v>
      </c>
      <c r="C42" s="61">
        <v>25</v>
      </c>
      <c r="D42" s="61">
        <v>26</v>
      </c>
      <c r="E42" s="61">
        <v>27</v>
      </c>
      <c r="F42" s="61">
        <v>28</v>
      </c>
      <c r="G42" s="61">
        <v>29</v>
      </c>
      <c r="H42" s="61">
        <v>30</v>
      </c>
      <c r="I42" s="61">
        <v>31</v>
      </c>
      <c r="J42" s="61">
        <v>32</v>
      </c>
      <c r="K42" s="61">
        <v>33</v>
      </c>
      <c r="L42" s="61">
        <v>34</v>
      </c>
      <c r="M42" s="61">
        <v>35</v>
      </c>
      <c r="N42" s="61">
        <v>36</v>
      </c>
    </row>
    <row r="43" spans="2:20" ht="15.75" customHeight="1">
      <c r="B43" s="15" t="s">
        <v>95</v>
      </c>
      <c r="C43" s="61">
        <v>37</v>
      </c>
      <c r="D43" s="61">
        <v>38</v>
      </c>
      <c r="E43" s="61">
        <v>39</v>
      </c>
      <c r="F43" s="61">
        <v>40</v>
      </c>
      <c r="G43" s="61">
        <v>41</v>
      </c>
      <c r="H43" s="61">
        <v>42</v>
      </c>
      <c r="I43" s="61">
        <v>43</v>
      </c>
      <c r="J43" s="61">
        <v>44</v>
      </c>
      <c r="K43" s="61">
        <v>45</v>
      </c>
      <c r="L43" s="61">
        <v>46</v>
      </c>
      <c r="M43" s="61">
        <v>47</v>
      </c>
      <c r="N43" s="61">
        <v>48</v>
      </c>
      <c r="T43"/>
    </row>
    <row r="44" spans="2:20" ht="15.75" customHeight="1">
      <c r="B44" s="15" t="s">
        <v>97</v>
      </c>
      <c r="C44" s="61">
        <v>49</v>
      </c>
      <c r="D44" s="61">
        <v>50</v>
      </c>
      <c r="E44" s="61">
        <v>51</v>
      </c>
      <c r="F44" s="61">
        <v>52</v>
      </c>
      <c r="G44" s="61">
        <v>53</v>
      </c>
      <c r="H44" s="61">
        <v>54</v>
      </c>
      <c r="I44" s="61">
        <v>55</v>
      </c>
      <c r="J44" s="61">
        <v>56</v>
      </c>
      <c r="K44" s="61">
        <v>57</v>
      </c>
      <c r="L44" s="61">
        <v>58</v>
      </c>
      <c r="M44" s="61">
        <v>59</v>
      </c>
      <c r="N44" s="61">
        <v>60</v>
      </c>
      <c r="T44"/>
    </row>
    <row r="45" spans="2:20" ht="15.75" customHeight="1">
      <c r="B45" s="15" t="s">
        <v>98</v>
      </c>
      <c r="C45" s="61">
        <v>61</v>
      </c>
      <c r="D45" s="61">
        <v>62</v>
      </c>
      <c r="E45" s="61">
        <v>63</v>
      </c>
      <c r="F45" s="61">
        <v>64</v>
      </c>
      <c r="G45" s="61">
        <v>65</v>
      </c>
      <c r="H45" s="61">
        <v>66</v>
      </c>
      <c r="I45" s="61">
        <v>67</v>
      </c>
      <c r="J45" s="61">
        <v>68</v>
      </c>
      <c r="K45" s="61">
        <v>69</v>
      </c>
      <c r="L45" s="61">
        <v>70</v>
      </c>
      <c r="M45" s="61">
        <v>71</v>
      </c>
      <c r="N45" s="61">
        <v>72</v>
      </c>
      <c r="T45"/>
    </row>
    <row r="46" spans="2:20" ht="15.75" customHeight="1">
      <c r="B46" s="15" t="s">
        <v>99</v>
      </c>
      <c r="C46" s="61">
        <v>73</v>
      </c>
      <c r="D46" s="61">
        <v>74</v>
      </c>
      <c r="E46" s="61">
        <v>75</v>
      </c>
      <c r="F46" s="61">
        <v>76</v>
      </c>
      <c r="G46" s="61">
        <v>77</v>
      </c>
      <c r="H46" s="61">
        <v>78</v>
      </c>
      <c r="I46" s="61">
        <v>79</v>
      </c>
      <c r="J46" s="61">
        <v>80</v>
      </c>
      <c r="K46" s="61">
        <v>81</v>
      </c>
      <c r="L46" s="61">
        <v>82</v>
      </c>
      <c r="M46" s="61">
        <v>83</v>
      </c>
      <c r="N46" s="61">
        <v>84</v>
      </c>
      <c r="T46"/>
    </row>
    <row r="47" spans="2:20" ht="15.75" customHeight="1">
      <c r="B47" s="15" t="s">
        <v>101</v>
      </c>
      <c r="C47" s="61">
        <v>85</v>
      </c>
      <c r="D47" s="61">
        <v>86</v>
      </c>
      <c r="E47" s="61">
        <v>87</v>
      </c>
      <c r="F47" s="61">
        <v>88</v>
      </c>
      <c r="G47" s="61">
        <v>89</v>
      </c>
      <c r="H47" s="61">
        <v>90</v>
      </c>
      <c r="I47" s="61">
        <v>91</v>
      </c>
      <c r="J47" s="61">
        <v>92</v>
      </c>
      <c r="K47" s="61">
        <v>93</v>
      </c>
      <c r="L47" s="61">
        <v>94</v>
      </c>
      <c r="M47" s="61">
        <v>95</v>
      </c>
      <c r="N47" s="61">
        <v>96</v>
      </c>
      <c r="T47"/>
    </row>
    <row r="48" spans="2:20" ht="15.75" customHeight="1">
      <c r="L48" s="11"/>
      <c r="T48"/>
    </row>
    <row r="49" spans="3:20" ht="15.75" customHeight="1">
      <c r="L49" s="11"/>
      <c r="S49"/>
      <c r="T49"/>
    </row>
    <row r="50" spans="3:20" ht="15.75" customHeight="1">
      <c r="C50" s="39" t="s">
        <v>124</v>
      </c>
      <c r="S50"/>
      <c r="T50"/>
    </row>
    <row r="51" spans="3:20" ht="15.75" customHeight="1">
      <c r="C51" s="62" t="s">
        <v>102</v>
      </c>
      <c r="D51" s="7" t="s">
        <v>125</v>
      </c>
      <c r="G51" s="179" t="s">
        <v>1080</v>
      </c>
      <c r="S51"/>
    </row>
    <row r="52" spans="3:20" ht="15.75" customHeight="1">
      <c r="C52" s="7" t="s">
        <v>1056</v>
      </c>
    </row>
    <row r="53" spans="3:20" ht="15.75" customHeight="1"/>
    <row r="54" spans="3:20" ht="15.75" customHeight="1"/>
    <row r="55" spans="3:20" ht="15.75" customHeight="1">
      <c r="L55" s="11"/>
    </row>
    <row r="56" spans="3:20" ht="15.75" customHeight="1"/>
    <row r="57" spans="3:20" ht="15.75" customHeight="1"/>
    <row r="58" spans="3:20" ht="15.75" customHeight="1"/>
    <row r="59" spans="3:20" ht="15.75" customHeight="1"/>
    <row r="60" spans="3:20" ht="15.75" customHeight="1"/>
    <row r="61" spans="3:20" ht="15.75" customHeight="1"/>
    <row r="62" spans="3:20" ht="15.75" customHeight="1"/>
    <row r="63" spans="3:20" ht="15.75" customHeight="1"/>
    <row r="64" spans="3:2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M1"/>
    <mergeCell ref="Q1:R1"/>
    <mergeCell ref="C2:D2"/>
    <mergeCell ref="E2:F2"/>
    <mergeCell ref="Q2:R2"/>
  </mergeCells>
  <conditionalFormatting sqref="C18:N25">
    <cfRule type="cellIs" dxfId="12" priority="2" operator="lessThan">
      <formula>6</formula>
    </cfRule>
  </conditionalFormatting>
  <conditionalFormatting sqref="C29:N36">
    <cfRule type="cellIs" dxfId="11" priority="1" stopIfTrue="1" operator="greaterThan">
      <formula>15</formula>
    </cfRule>
  </conditionalFormatting>
  <pageMargins left="0.25" right="0.25" top="0.75" bottom="0.75" header="0.3" footer="0.3"/>
  <pageSetup paperSize="9" scale="66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J1000"/>
  <sheetViews>
    <sheetView zoomScale="150" zoomScaleNormal="150" workbookViewId="0">
      <selection activeCell="C7" sqref="C7:N14"/>
    </sheetView>
  </sheetViews>
  <sheetFormatPr defaultColWidth="13.1796875" defaultRowHeight="15.5"/>
  <cols>
    <col min="1" max="1" width="2" style="7" customWidth="1"/>
    <col min="2" max="2" width="2.6328125" style="7" customWidth="1"/>
    <col min="3" max="8" width="6.81640625" style="7" customWidth="1"/>
    <col min="9" max="14" width="8.1796875" style="7" customWidth="1"/>
    <col min="15" max="15" width="2.81640625" style="7" customWidth="1"/>
    <col min="16" max="16" width="3.1796875" style="7" customWidth="1"/>
    <col min="17" max="17" width="7.1796875" style="7" customWidth="1"/>
    <col min="18" max="21" width="8.1796875" style="7" customWidth="1"/>
    <col min="22" max="23" width="7.1796875" style="7" customWidth="1"/>
    <col min="24" max="24" width="6.6328125" style="7" customWidth="1"/>
    <col min="25" max="25" width="9.1796875" style="7" customWidth="1"/>
    <col min="26" max="26" width="8.453125" style="7" customWidth="1"/>
    <col min="27" max="27" width="22.6328125" style="7" customWidth="1"/>
    <col min="28" max="28" width="23.81640625" style="7" customWidth="1"/>
    <col min="29" max="30" width="3.36328125" style="7" customWidth="1"/>
    <col min="31" max="36" width="3.1796875" style="7" customWidth="1"/>
    <col min="37" max="16384" width="13.1796875" style="7"/>
  </cols>
  <sheetData>
    <row r="1" spans="1:36" ht="15.75" customHeight="1">
      <c r="B1" s="8"/>
      <c r="C1" s="9" t="s">
        <v>65</v>
      </c>
      <c r="E1" s="334" t="s">
        <v>66</v>
      </c>
      <c r="F1" s="335"/>
      <c r="G1" s="335"/>
      <c r="H1" s="335"/>
      <c r="I1" s="335"/>
      <c r="J1" s="335"/>
      <c r="K1" s="335"/>
      <c r="L1" s="335"/>
      <c r="M1" s="335"/>
      <c r="N1" s="8"/>
      <c r="O1" s="8"/>
      <c r="P1" s="11"/>
      <c r="Q1" s="336" t="s">
        <v>67</v>
      </c>
      <c r="R1" s="335"/>
      <c r="T1" s="8"/>
      <c r="U1" s="8"/>
      <c r="V1" s="8"/>
      <c r="W1" s="8"/>
      <c r="X1" s="8"/>
    </row>
    <row r="2" spans="1:36" ht="15.75" customHeight="1">
      <c r="A2" s="12"/>
      <c r="B2" s="8"/>
      <c r="C2" s="337" t="s">
        <v>68</v>
      </c>
      <c r="D2" s="335"/>
      <c r="E2" s="338"/>
      <c r="F2" s="339"/>
      <c r="G2" s="8"/>
      <c r="H2" s="8"/>
      <c r="I2" s="8"/>
      <c r="J2" s="8"/>
      <c r="K2" s="8"/>
      <c r="L2" s="8"/>
      <c r="M2" s="8"/>
      <c r="N2" s="8"/>
      <c r="O2" s="8"/>
      <c r="P2" s="8"/>
      <c r="Q2" s="337" t="s">
        <v>69</v>
      </c>
      <c r="R2" s="335"/>
      <c r="S2" s="8"/>
      <c r="T2" s="8"/>
      <c r="U2" s="9" t="s">
        <v>70</v>
      </c>
      <c r="V2" s="8"/>
      <c r="W2" s="8" t="s">
        <v>71</v>
      </c>
      <c r="X2" s="8" t="s">
        <v>72</v>
      </c>
    </row>
    <row r="3" spans="1:36" ht="15.75" customHeight="1">
      <c r="A3" s="13"/>
      <c r="B3" s="8"/>
      <c r="C3" s="9" t="s">
        <v>73</v>
      </c>
      <c r="E3" s="7" t="s">
        <v>1057</v>
      </c>
      <c r="F3" s="11"/>
      <c r="G3" s="11"/>
      <c r="H3" s="11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36" ht="15.75" customHeight="1">
      <c r="A4" s="13"/>
      <c r="O4" s="8"/>
      <c r="P4" s="14"/>
      <c r="Q4" s="15" t="s">
        <v>74</v>
      </c>
      <c r="R4" s="15" t="s">
        <v>75</v>
      </c>
      <c r="S4" s="15"/>
      <c r="T4" s="15" t="s">
        <v>76</v>
      </c>
      <c r="U4" s="15"/>
      <c r="V4" s="15" t="s">
        <v>77</v>
      </c>
      <c r="W4" s="15"/>
      <c r="X4" s="15" t="s">
        <v>78</v>
      </c>
    </row>
    <row r="5" spans="1:36" ht="15.75" customHeight="1">
      <c r="A5" s="13"/>
      <c r="C5" s="16" t="s">
        <v>79</v>
      </c>
      <c r="O5" s="8"/>
      <c r="P5" s="8"/>
      <c r="Q5" s="8" t="s">
        <v>80</v>
      </c>
      <c r="R5" s="8" t="s">
        <v>81</v>
      </c>
      <c r="S5" s="8" t="s">
        <v>82</v>
      </c>
      <c r="T5" s="8" t="s">
        <v>81</v>
      </c>
      <c r="U5" s="8" t="s">
        <v>82</v>
      </c>
      <c r="V5" s="8" t="s">
        <v>81</v>
      </c>
      <c r="W5" s="8" t="s">
        <v>82</v>
      </c>
      <c r="X5" s="8"/>
    </row>
    <row r="6" spans="1:36" ht="15.75" customHeight="1">
      <c r="A6" s="13"/>
      <c r="B6" s="8"/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M6" s="15">
        <v>11</v>
      </c>
      <c r="N6" s="15">
        <v>12</v>
      </c>
      <c r="O6" s="8"/>
      <c r="P6" s="8"/>
      <c r="Q6" s="8" t="s">
        <v>83</v>
      </c>
      <c r="R6" s="17">
        <v>94</v>
      </c>
      <c r="S6" s="17" t="s">
        <v>84</v>
      </c>
      <c r="T6" s="17"/>
      <c r="U6" s="17"/>
      <c r="V6" s="17"/>
      <c r="W6" s="17"/>
      <c r="X6" s="18">
        <v>1</v>
      </c>
    </row>
    <row r="7" spans="1:36" ht="15.75" customHeight="1">
      <c r="A7" s="13"/>
      <c r="B7" s="15" t="s">
        <v>85</v>
      </c>
      <c r="C7" s="242" t="s">
        <v>1090</v>
      </c>
      <c r="D7" s="242" t="s">
        <v>1090</v>
      </c>
      <c r="E7" s="242" t="s">
        <v>1090</v>
      </c>
      <c r="F7" s="242" t="s">
        <v>1099</v>
      </c>
      <c r="G7" s="242" t="s">
        <v>1177</v>
      </c>
      <c r="H7" s="242" t="s">
        <v>1178</v>
      </c>
      <c r="I7" s="242" t="s">
        <v>1108</v>
      </c>
      <c r="J7" s="242" t="s">
        <v>1108</v>
      </c>
      <c r="K7" s="242" t="s">
        <v>1108</v>
      </c>
      <c r="L7" s="242" t="s">
        <v>1116</v>
      </c>
      <c r="M7" s="242" t="s">
        <v>1116</v>
      </c>
      <c r="N7" s="242" t="s">
        <v>1116</v>
      </c>
      <c r="O7" s="8"/>
      <c r="P7" s="8"/>
      <c r="Q7" s="8" t="s">
        <v>86</v>
      </c>
      <c r="R7" s="17">
        <v>95</v>
      </c>
      <c r="S7" s="17" t="s">
        <v>87</v>
      </c>
      <c r="T7" s="17">
        <v>45</v>
      </c>
      <c r="U7" s="17" t="s">
        <v>87</v>
      </c>
      <c r="V7" s="17">
        <v>72</v>
      </c>
      <c r="W7" s="17" t="s">
        <v>87</v>
      </c>
      <c r="X7" s="19" t="s">
        <v>88</v>
      </c>
    </row>
    <row r="8" spans="1:36" ht="15.75" customHeight="1">
      <c r="B8" s="15" t="s">
        <v>89</v>
      </c>
      <c r="C8" s="242" t="s">
        <v>1091</v>
      </c>
      <c r="D8" s="242" t="s">
        <v>1091</v>
      </c>
      <c r="E8" s="242" t="s">
        <v>1091</v>
      </c>
      <c r="F8" s="242" t="s">
        <v>1100</v>
      </c>
      <c r="G8" s="242" t="s">
        <v>1100</v>
      </c>
      <c r="H8" s="242" t="s">
        <v>1100</v>
      </c>
      <c r="I8" s="242" t="s">
        <v>1109</v>
      </c>
      <c r="J8" s="242" t="s">
        <v>1109</v>
      </c>
      <c r="K8" s="242" t="s">
        <v>1109</v>
      </c>
      <c r="L8" s="242" t="s">
        <v>1117</v>
      </c>
      <c r="M8" s="242" t="s">
        <v>1117</v>
      </c>
      <c r="N8" s="242" t="s">
        <v>1117</v>
      </c>
      <c r="O8" s="8"/>
      <c r="P8" s="8"/>
      <c r="Q8" s="8" t="s">
        <v>90</v>
      </c>
      <c r="R8" s="17"/>
      <c r="S8" s="17"/>
      <c r="T8" s="17"/>
      <c r="U8" s="17"/>
      <c r="V8" s="17">
        <v>72</v>
      </c>
      <c r="W8" s="17" t="s">
        <v>91</v>
      </c>
      <c r="X8" s="18">
        <v>1</v>
      </c>
    </row>
    <row r="9" spans="1:36" ht="15.75" customHeight="1">
      <c r="B9" s="15" t="s">
        <v>92</v>
      </c>
      <c r="C9" s="242" t="s">
        <v>1092</v>
      </c>
      <c r="D9" s="242" t="s">
        <v>1092</v>
      </c>
      <c r="E9" s="242" t="s">
        <v>1092</v>
      </c>
      <c r="F9" s="242" t="s">
        <v>1101</v>
      </c>
      <c r="G9" s="242" t="s">
        <v>1101</v>
      </c>
      <c r="H9" s="242" t="s">
        <v>1101</v>
      </c>
      <c r="I9" s="242" t="s">
        <v>1110</v>
      </c>
      <c r="J9" s="242" t="s">
        <v>1110</v>
      </c>
      <c r="K9" s="242" t="s">
        <v>1110</v>
      </c>
      <c r="L9" s="242" t="s">
        <v>1118</v>
      </c>
      <c r="M9" s="242" t="s">
        <v>1118</v>
      </c>
      <c r="N9" s="242" t="s">
        <v>1118</v>
      </c>
      <c r="O9" s="8"/>
      <c r="P9" s="8"/>
      <c r="Q9" s="8" t="s">
        <v>93</v>
      </c>
      <c r="R9" s="17"/>
      <c r="S9" s="17"/>
      <c r="T9" s="17"/>
      <c r="U9" s="17"/>
      <c r="V9" s="17">
        <v>10</v>
      </c>
      <c r="W9" s="17" t="s">
        <v>94</v>
      </c>
      <c r="X9" s="18"/>
    </row>
    <row r="10" spans="1:36" ht="15.75" customHeight="1">
      <c r="B10" s="15" t="s">
        <v>95</v>
      </c>
      <c r="C10" s="242" t="s">
        <v>1093</v>
      </c>
      <c r="D10" s="242" t="s">
        <v>1093</v>
      </c>
      <c r="E10" s="242" t="s">
        <v>1093</v>
      </c>
      <c r="F10" s="242" t="s">
        <v>1102</v>
      </c>
      <c r="G10" s="242" t="s">
        <v>1102</v>
      </c>
      <c r="H10" s="242" t="s">
        <v>1102</v>
      </c>
      <c r="I10" s="242" t="s">
        <v>1111</v>
      </c>
      <c r="J10" s="242" t="s">
        <v>1111</v>
      </c>
      <c r="K10" s="242" t="s">
        <v>1111</v>
      </c>
      <c r="L10" s="242" t="s">
        <v>1119</v>
      </c>
      <c r="M10" s="242" t="s">
        <v>1119</v>
      </c>
      <c r="N10" s="242" t="s">
        <v>1119</v>
      </c>
      <c r="O10" s="8"/>
      <c r="P10" s="8"/>
      <c r="Q10" s="8" t="s">
        <v>96</v>
      </c>
      <c r="R10" s="17"/>
      <c r="S10" s="17"/>
      <c r="T10" s="17"/>
      <c r="U10" s="17"/>
      <c r="V10" s="17"/>
      <c r="W10" s="17"/>
      <c r="X10" s="18"/>
    </row>
    <row r="11" spans="1:36" ht="15.75" customHeight="1">
      <c r="B11" s="15" t="s">
        <v>97</v>
      </c>
      <c r="C11" s="242" t="s">
        <v>1094</v>
      </c>
      <c r="D11" s="242" t="s">
        <v>1094</v>
      </c>
      <c r="E11" s="242" t="s">
        <v>1094</v>
      </c>
      <c r="F11" s="242" t="s">
        <v>1103</v>
      </c>
      <c r="G11" s="242" t="s">
        <v>1103</v>
      </c>
      <c r="H11" s="242" t="s">
        <v>1103</v>
      </c>
      <c r="I11" s="242" t="s">
        <v>1112</v>
      </c>
      <c r="J11" s="242" t="s">
        <v>1112</v>
      </c>
      <c r="K11" s="242" t="s">
        <v>1112</v>
      </c>
      <c r="L11" s="242" t="s">
        <v>1120</v>
      </c>
      <c r="M11" s="242" t="s">
        <v>1120</v>
      </c>
      <c r="N11" s="242" t="s">
        <v>1120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11"/>
    </row>
    <row r="12" spans="1:36" ht="15.75" customHeight="1">
      <c r="B12" s="15" t="s">
        <v>98</v>
      </c>
      <c r="C12" s="242" t="s">
        <v>1095</v>
      </c>
      <c r="D12" s="242" t="s">
        <v>1095</v>
      </c>
      <c r="E12" s="242" t="s">
        <v>1095</v>
      </c>
      <c r="F12" s="242" t="s">
        <v>1105</v>
      </c>
      <c r="G12" s="242" t="s">
        <v>1105</v>
      </c>
      <c r="H12" s="242" t="s">
        <v>1105</v>
      </c>
      <c r="I12" s="242" t="s">
        <v>1113</v>
      </c>
      <c r="J12" s="242" t="s">
        <v>1113</v>
      </c>
      <c r="K12" s="242" t="s">
        <v>1113</v>
      </c>
      <c r="L12" s="242" t="s">
        <v>1121</v>
      </c>
      <c r="M12" s="242" t="s">
        <v>1121</v>
      </c>
      <c r="N12" s="242" t="s">
        <v>1121</v>
      </c>
      <c r="O12" s="8"/>
      <c r="P12" s="8"/>
      <c r="Q12" s="8"/>
      <c r="R12" s="8"/>
      <c r="U12" s="8"/>
      <c r="V12" s="8"/>
      <c r="W12" s="8"/>
      <c r="X12" s="8"/>
      <c r="Y12" s="11"/>
    </row>
    <row r="13" spans="1:36">
      <c r="B13" s="15" t="s">
        <v>99</v>
      </c>
      <c r="C13" s="242" t="s">
        <v>1096</v>
      </c>
      <c r="D13" s="242" t="s">
        <v>1096</v>
      </c>
      <c r="E13" s="242" t="s">
        <v>1096</v>
      </c>
      <c r="F13" s="242" t="s">
        <v>1106</v>
      </c>
      <c r="G13" s="242" t="s">
        <v>1106</v>
      </c>
      <c r="H13" s="242" t="s">
        <v>1106</v>
      </c>
      <c r="I13" s="242" t="s">
        <v>1114</v>
      </c>
      <c r="J13" s="242" t="s">
        <v>1114</v>
      </c>
      <c r="K13" s="242" t="s">
        <v>1114</v>
      </c>
      <c r="L13" s="21" t="s">
        <v>100</v>
      </c>
      <c r="M13" s="21" t="s">
        <v>100</v>
      </c>
      <c r="N13" s="21" t="s">
        <v>100</v>
      </c>
      <c r="O13" s="8"/>
      <c r="R13" s="8"/>
      <c r="S13" s="23"/>
      <c r="T13" s="23"/>
      <c r="U13" s="8"/>
      <c r="W13" s="8"/>
      <c r="X13" s="8"/>
      <c r="Y13" s="11"/>
    </row>
    <row r="14" spans="1:36">
      <c r="B14" s="15" t="s">
        <v>101</v>
      </c>
      <c r="C14" s="242" t="s">
        <v>1097</v>
      </c>
      <c r="D14" s="242" t="s">
        <v>1097</v>
      </c>
      <c r="E14" s="242" t="s">
        <v>1097</v>
      </c>
      <c r="F14" s="242" t="s">
        <v>1107</v>
      </c>
      <c r="G14" s="242" t="s">
        <v>1107</v>
      </c>
      <c r="H14" s="242" t="s">
        <v>1107</v>
      </c>
      <c r="I14" s="242" t="s">
        <v>1115</v>
      </c>
      <c r="J14" s="242" t="s">
        <v>1115</v>
      </c>
      <c r="K14" s="242" t="s">
        <v>1115</v>
      </c>
      <c r="L14" s="246" t="s">
        <v>102</v>
      </c>
      <c r="M14" s="246" t="s">
        <v>102</v>
      </c>
      <c r="N14" s="246" t="s">
        <v>102</v>
      </c>
      <c r="O14" s="8"/>
      <c r="S14" s="27"/>
      <c r="T14" s="28" t="s">
        <v>103</v>
      </c>
      <c r="U14" s="29">
        <f>COUNTA(C7:N14)*1.05</f>
        <v>100.80000000000001</v>
      </c>
      <c r="V14" s="30" t="s">
        <v>103</v>
      </c>
      <c r="W14" s="8"/>
      <c r="X14" s="31"/>
      <c r="Y14" s="11"/>
    </row>
    <row r="15" spans="1:36" ht="15.75" customHeight="1">
      <c r="A15" s="1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Q15" s="32" t="s">
        <v>104</v>
      </c>
      <c r="R15" s="32" t="s">
        <v>105</v>
      </c>
      <c r="S15" s="33" t="s">
        <v>106</v>
      </c>
      <c r="T15" s="34">
        <f>V20-T19</f>
        <v>5.84</v>
      </c>
      <c r="U15" s="35"/>
      <c r="V15" s="36">
        <f>T15*U$14</f>
        <v>588.67200000000003</v>
      </c>
      <c r="W15" s="8"/>
      <c r="X15" s="8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spans="1:36" ht="15.75" customHeight="1">
      <c r="A16" s="38"/>
      <c r="C16" s="39" t="s">
        <v>107</v>
      </c>
      <c r="Q16" s="8" t="s">
        <v>108</v>
      </c>
      <c r="R16" s="7" t="s">
        <v>109</v>
      </c>
      <c r="S16" s="40" t="s">
        <v>110</v>
      </c>
      <c r="T16" s="41">
        <v>10</v>
      </c>
      <c r="U16" s="42"/>
      <c r="V16" s="43">
        <f t="shared" ref="V16:V18" si="0">T16*U$14</f>
        <v>1008.0000000000001</v>
      </c>
      <c r="W16" s="8"/>
      <c r="X16" s="8"/>
    </row>
    <row r="17" spans="1:27" ht="15.75" customHeight="1">
      <c r="A17" s="38"/>
      <c r="B17" s="8"/>
      <c r="C17" s="15">
        <v>1</v>
      </c>
      <c r="D17" s="15">
        <v>2</v>
      </c>
      <c r="E17" s="15">
        <v>3</v>
      </c>
      <c r="F17" s="15">
        <v>4</v>
      </c>
      <c r="G17" s="15">
        <v>5</v>
      </c>
      <c r="H17" s="15">
        <v>6</v>
      </c>
      <c r="I17" s="15">
        <v>7</v>
      </c>
      <c r="J17" s="15">
        <v>8</v>
      </c>
      <c r="K17" s="15">
        <v>9</v>
      </c>
      <c r="L17" s="15">
        <v>10</v>
      </c>
      <c r="M17" s="15">
        <v>11</v>
      </c>
      <c r="N17" s="15">
        <v>12</v>
      </c>
      <c r="Q17" s="44" t="s">
        <v>111</v>
      </c>
      <c r="R17" s="7" t="s">
        <v>112</v>
      </c>
      <c r="S17" s="45" t="s">
        <v>113</v>
      </c>
      <c r="T17" s="34">
        <v>2</v>
      </c>
      <c r="U17" s="35"/>
      <c r="V17" s="46">
        <f t="shared" si="0"/>
        <v>201.60000000000002</v>
      </c>
      <c r="W17" s="9" t="s">
        <v>114</v>
      </c>
      <c r="X17" s="8"/>
    </row>
    <row r="18" spans="1:27" ht="15.75" customHeight="1">
      <c r="A18" s="38"/>
      <c r="B18" s="15" t="s">
        <v>85</v>
      </c>
      <c r="C18" s="47">
        <v>35.799999999999997</v>
      </c>
      <c r="D18" s="47">
        <v>17</v>
      </c>
      <c r="E18" s="47">
        <v>45.6</v>
      </c>
      <c r="F18" s="47">
        <v>54.6</v>
      </c>
      <c r="G18" s="47">
        <v>56</v>
      </c>
      <c r="H18" s="47">
        <v>48.2</v>
      </c>
      <c r="I18" s="47">
        <v>39.200000000000003</v>
      </c>
      <c r="J18" s="47">
        <v>29.6</v>
      </c>
      <c r="K18" s="47">
        <v>37.6</v>
      </c>
      <c r="L18" s="47">
        <v>45.6</v>
      </c>
      <c r="M18" s="47">
        <v>46.4</v>
      </c>
      <c r="N18" s="47">
        <v>41.8</v>
      </c>
      <c r="Q18" s="8" t="s">
        <v>115</v>
      </c>
      <c r="R18" s="10" t="s">
        <v>116</v>
      </c>
      <c r="S18" s="33" t="s">
        <v>117</v>
      </c>
      <c r="T18" s="34">
        <v>0.16</v>
      </c>
      <c r="U18" s="35"/>
      <c r="V18" s="36">
        <f t="shared" si="0"/>
        <v>16.128000000000004</v>
      </c>
      <c r="W18" s="9"/>
      <c r="X18" s="48"/>
    </row>
    <row r="19" spans="1:27" ht="15.75" customHeight="1">
      <c r="A19" s="38"/>
      <c r="B19" s="15" t="s">
        <v>89</v>
      </c>
      <c r="C19" s="47">
        <v>21.4</v>
      </c>
      <c r="D19" s="47">
        <v>44.2</v>
      </c>
      <c r="E19" s="47">
        <v>20.8</v>
      </c>
      <c r="F19" s="47">
        <v>63.2</v>
      </c>
      <c r="G19" s="47">
        <v>43.2</v>
      </c>
      <c r="H19" s="47">
        <v>30.6</v>
      </c>
      <c r="I19" s="47">
        <v>13.2</v>
      </c>
      <c r="J19" s="47">
        <v>33</v>
      </c>
      <c r="K19" s="47">
        <v>15.5</v>
      </c>
      <c r="L19" s="47">
        <v>38.200000000000003</v>
      </c>
      <c r="M19" s="47">
        <v>34.4</v>
      </c>
      <c r="N19" s="47">
        <v>36.6</v>
      </c>
      <c r="R19" s="8"/>
      <c r="S19" s="49"/>
      <c r="T19" s="50">
        <f>SUM(T16:T18)</f>
        <v>12.16</v>
      </c>
      <c r="U19" s="35"/>
      <c r="V19" s="51">
        <f>SUM(V15:V18)</f>
        <v>1814.3999999999999</v>
      </c>
      <c r="W19" s="9"/>
      <c r="X19" s="8"/>
    </row>
    <row r="20" spans="1:27" ht="15.75" customHeight="1">
      <c r="B20" s="15" t="s">
        <v>92</v>
      </c>
      <c r="C20" s="47">
        <v>39.6</v>
      </c>
      <c r="D20" s="47">
        <v>37.799999999999997</v>
      </c>
      <c r="E20" s="47">
        <v>50</v>
      </c>
      <c r="F20" s="47">
        <v>44.6</v>
      </c>
      <c r="G20" s="47">
        <v>30.8</v>
      </c>
      <c r="H20" s="47">
        <v>53.6</v>
      </c>
      <c r="I20" s="47">
        <v>27.8</v>
      </c>
      <c r="J20" s="47">
        <v>32.4</v>
      </c>
      <c r="K20" s="47">
        <v>24.6</v>
      </c>
      <c r="L20" s="47">
        <v>42</v>
      </c>
      <c r="M20" s="47">
        <v>38</v>
      </c>
      <c r="N20" s="47">
        <v>32.6</v>
      </c>
      <c r="R20" s="8"/>
      <c r="S20" s="49" t="s">
        <v>118</v>
      </c>
      <c r="T20" s="42"/>
      <c r="U20" s="42"/>
      <c r="V20" s="52">
        <f>V24-T22</f>
        <v>18</v>
      </c>
      <c r="W20" s="53" t="s">
        <v>119</v>
      </c>
      <c r="X20" s="8"/>
    </row>
    <row r="21" spans="1:27" ht="15.75" customHeight="1">
      <c r="A21" s="38"/>
      <c r="B21" s="15" t="s">
        <v>95</v>
      </c>
      <c r="C21" s="47">
        <v>47.82</v>
      </c>
      <c r="D21" s="47">
        <v>46.8</v>
      </c>
      <c r="E21" s="47">
        <v>44.2</v>
      </c>
      <c r="F21" s="47">
        <v>42</v>
      </c>
      <c r="G21" s="47">
        <v>47.6</v>
      </c>
      <c r="H21" s="47">
        <v>46.6</v>
      </c>
      <c r="I21" s="47">
        <v>28.4</v>
      </c>
      <c r="J21" s="47">
        <v>19.3</v>
      </c>
      <c r="K21" s="47">
        <v>15.6</v>
      </c>
      <c r="L21" s="47">
        <v>15.8</v>
      </c>
      <c r="M21" s="47">
        <v>37.799999999999997</v>
      </c>
      <c r="N21" s="47">
        <v>53.8</v>
      </c>
      <c r="Q21" s="8"/>
      <c r="R21" s="8"/>
      <c r="S21" s="49"/>
      <c r="T21" s="35"/>
      <c r="U21" s="35"/>
      <c r="V21" s="54"/>
      <c r="W21" s="8"/>
      <c r="X21" s="8"/>
    </row>
    <row r="22" spans="1:27" ht="15.75" customHeight="1">
      <c r="B22" s="15" t="s">
        <v>97</v>
      </c>
      <c r="C22" s="47">
        <v>58.4</v>
      </c>
      <c r="D22" s="47">
        <v>57.6</v>
      </c>
      <c r="E22" s="47">
        <v>52.4</v>
      </c>
      <c r="F22" s="47">
        <v>33.799999999999997</v>
      </c>
      <c r="G22" s="47">
        <v>42.2</v>
      </c>
      <c r="H22" s="47">
        <v>38.200000000000003</v>
      </c>
      <c r="I22" s="47">
        <v>33.200000000000003</v>
      </c>
      <c r="J22" s="47">
        <v>28.8</v>
      </c>
      <c r="K22" s="47">
        <v>27.4</v>
      </c>
      <c r="L22" s="47">
        <v>29.8</v>
      </c>
      <c r="M22" s="47">
        <v>30.8</v>
      </c>
      <c r="N22" s="47">
        <v>30.2</v>
      </c>
      <c r="Q22" s="8"/>
      <c r="R22" s="8"/>
      <c r="S22" s="55" t="s">
        <v>120</v>
      </c>
      <c r="T22" s="52">
        <v>2</v>
      </c>
      <c r="U22" s="56"/>
      <c r="V22" s="57"/>
      <c r="W22" s="8"/>
      <c r="X22" s="8"/>
    </row>
    <row r="23" spans="1:27" ht="15.75" customHeight="1" thickBot="1">
      <c r="A23" s="13"/>
      <c r="B23" s="15" t="s">
        <v>98</v>
      </c>
      <c r="C23" s="47">
        <v>36.4</v>
      </c>
      <c r="D23" s="47">
        <v>40.200000000000003</v>
      </c>
      <c r="E23" s="47">
        <v>31.4</v>
      </c>
      <c r="F23" s="47">
        <v>48.6</v>
      </c>
      <c r="G23" s="47">
        <v>47.6</v>
      </c>
      <c r="H23" s="47">
        <v>45.6</v>
      </c>
      <c r="I23" s="47">
        <v>34.200000000000003</v>
      </c>
      <c r="J23" s="47">
        <v>36.799999999999997</v>
      </c>
      <c r="K23" s="47">
        <v>32.200000000000003</v>
      </c>
      <c r="L23" s="47">
        <v>36.200000000000003</v>
      </c>
      <c r="M23" s="47">
        <v>40.4</v>
      </c>
      <c r="N23" s="47">
        <v>50</v>
      </c>
      <c r="Q23" s="8"/>
      <c r="R23" s="8"/>
      <c r="S23" s="35"/>
      <c r="T23" s="35"/>
      <c r="U23" s="35"/>
      <c r="V23" s="35"/>
      <c r="W23" s="8"/>
      <c r="X23" s="8"/>
    </row>
    <row r="24" spans="1:27" ht="15.75" customHeight="1" thickBot="1">
      <c r="B24" s="15" t="s">
        <v>99</v>
      </c>
      <c r="C24" s="47">
        <v>39.4</v>
      </c>
      <c r="D24" s="47">
        <v>36.4</v>
      </c>
      <c r="E24" s="47">
        <v>33</v>
      </c>
      <c r="F24" s="47">
        <v>34.799999999999997</v>
      </c>
      <c r="G24" s="47">
        <v>21.8</v>
      </c>
      <c r="H24" s="47">
        <v>32</v>
      </c>
      <c r="I24" s="47">
        <v>29.8</v>
      </c>
      <c r="J24" s="47">
        <v>31.8</v>
      </c>
      <c r="K24" s="47">
        <v>29.8</v>
      </c>
      <c r="L24" s="47">
        <v>6.1</v>
      </c>
      <c r="M24" s="47">
        <v>5.2</v>
      </c>
      <c r="N24" s="47">
        <v>12.3</v>
      </c>
      <c r="Q24" s="8"/>
      <c r="R24" s="8"/>
      <c r="S24" s="35" t="s">
        <v>121</v>
      </c>
      <c r="T24" s="35"/>
      <c r="U24" s="35"/>
      <c r="V24" s="58">
        <v>20</v>
      </c>
      <c r="W24" s="8"/>
      <c r="X24" s="8"/>
    </row>
    <row r="25" spans="1:27" ht="15.75" customHeight="1">
      <c r="A25" s="11"/>
      <c r="B25" s="15" t="s">
        <v>101</v>
      </c>
      <c r="C25" s="47">
        <v>37</v>
      </c>
      <c r="D25" s="47">
        <v>36.200000000000003</v>
      </c>
      <c r="E25" s="47">
        <v>38.4</v>
      </c>
      <c r="F25" s="47">
        <v>35.6</v>
      </c>
      <c r="G25" s="47">
        <v>33.4</v>
      </c>
      <c r="H25" s="47">
        <v>18.8</v>
      </c>
      <c r="I25" s="47">
        <v>21.6</v>
      </c>
      <c r="J25" s="47">
        <v>26.6</v>
      </c>
      <c r="K25" s="47">
        <v>17.2</v>
      </c>
      <c r="L25" s="47">
        <v>17.899999999999999</v>
      </c>
      <c r="M25" s="47">
        <v>24.1</v>
      </c>
      <c r="N25" s="47">
        <v>33</v>
      </c>
      <c r="AA25" s="11"/>
    </row>
    <row r="26" spans="1:27" ht="15.75" customHeight="1">
      <c r="A26" s="11"/>
      <c r="Q26" s="59"/>
      <c r="R26" s="59"/>
    </row>
    <row r="27" spans="1:27" ht="15.75" customHeight="1">
      <c r="C27" s="39" t="s">
        <v>1271</v>
      </c>
      <c r="M27" s="7" t="s">
        <v>1055</v>
      </c>
      <c r="N27" s="139" t="s">
        <v>1296</v>
      </c>
      <c r="Q27" s="59"/>
      <c r="R27" s="39" t="s">
        <v>122</v>
      </c>
    </row>
    <row r="28" spans="1:27" ht="15.75" customHeight="1">
      <c r="B28" s="8"/>
      <c r="C28" s="15">
        <v>1</v>
      </c>
      <c r="D28" s="15">
        <v>2</v>
      </c>
      <c r="E28" s="15">
        <v>3</v>
      </c>
      <c r="F28" s="15">
        <v>4</v>
      </c>
      <c r="G28" s="15">
        <v>5</v>
      </c>
      <c r="H28" s="15">
        <v>6</v>
      </c>
      <c r="I28" s="15">
        <v>7</v>
      </c>
      <c r="J28" s="15">
        <v>8</v>
      </c>
      <c r="K28" s="15">
        <v>9</v>
      </c>
      <c r="L28" s="15">
        <v>10</v>
      </c>
      <c r="M28" s="15">
        <v>11</v>
      </c>
      <c r="N28" s="15">
        <v>12</v>
      </c>
      <c r="Q28" s="11"/>
    </row>
    <row r="29" spans="1:27" ht="15.75" customHeight="1">
      <c r="B29" s="15" t="s">
        <v>85</v>
      </c>
      <c r="C29" s="60">
        <f>5000/91/C18</f>
        <v>1.5347780710909202</v>
      </c>
      <c r="D29" s="60">
        <f t="shared" ref="D29:N29" si="1">5000/91/D18</f>
        <v>3.232062055591467</v>
      </c>
      <c r="E29" s="60">
        <f t="shared" si="1"/>
        <v>1.2049354154617311</v>
      </c>
      <c r="F29" s="60">
        <f t="shared" si="1"/>
        <v>1.0063196876383689</v>
      </c>
      <c r="G29" s="60">
        <f t="shared" si="1"/>
        <v>0.98116169544740972</v>
      </c>
      <c r="H29" s="60">
        <f t="shared" si="1"/>
        <v>1.1399388992749988</v>
      </c>
      <c r="I29" s="60">
        <f t="shared" si="1"/>
        <v>1.4016595649248709</v>
      </c>
      <c r="J29" s="60">
        <f t="shared" si="1"/>
        <v>1.856251856251856</v>
      </c>
      <c r="K29" s="60">
        <f t="shared" si="1"/>
        <v>1.4613046527940143</v>
      </c>
      <c r="L29" s="60">
        <f t="shared" si="1"/>
        <v>1.2049354154617311</v>
      </c>
      <c r="M29" s="60">
        <f t="shared" si="1"/>
        <v>1.1841606669192877</v>
      </c>
      <c r="N29" s="60">
        <f t="shared" si="1"/>
        <v>1.3144749986855251</v>
      </c>
    </row>
    <row r="30" spans="1:27" ht="15.75" customHeight="1">
      <c r="B30" s="15" t="s">
        <v>89</v>
      </c>
      <c r="C30" s="60">
        <f t="shared" ref="C30:N36" si="2">5000/91/C19</f>
        <v>2.5675259320119133</v>
      </c>
      <c r="D30" s="60">
        <f t="shared" si="2"/>
        <v>1.2431007906121028</v>
      </c>
      <c r="E30" s="60">
        <f t="shared" si="2"/>
        <v>2.6415891800507181</v>
      </c>
      <c r="F30" s="60">
        <f t="shared" si="2"/>
        <v>0.86938378077618572</v>
      </c>
      <c r="G30" s="60">
        <f t="shared" si="2"/>
        <v>1.2718762718762717</v>
      </c>
      <c r="H30" s="60">
        <f t="shared" si="2"/>
        <v>1.7955900308841484</v>
      </c>
      <c r="I30" s="60">
        <f t="shared" si="2"/>
        <v>4.1625041625041623</v>
      </c>
      <c r="J30" s="60">
        <f t="shared" si="2"/>
        <v>1.6650016650016648</v>
      </c>
      <c r="K30" s="60">
        <f t="shared" si="2"/>
        <v>3.5448422545196738</v>
      </c>
      <c r="L30" s="60">
        <f t="shared" si="2"/>
        <v>1.4383522236925377</v>
      </c>
      <c r="M30" s="60">
        <f t="shared" si="2"/>
        <v>1.5972399693329926</v>
      </c>
      <c r="N30" s="60">
        <f t="shared" si="2"/>
        <v>1.5012310094277306</v>
      </c>
      <c r="P30" s="11"/>
      <c r="Q30" s="11"/>
    </row>
    <row r="31" spans="1:27" ht="15.75" customHeight="1">
      <c r="B31" s="15" t="s">
        <v>92</v>
      </c>
      <c r="C31" s="60">
        <f t="shared" si="2"/>
        <v>1.3875013875013873</v>
      </c>
      <c r="D31" s="60">
        <f t="shared" si="2"/>
        <v>1.4535728821443108</v>
      </c>
      <c r="E31" s="60">
        <f t="shared" si="2"/>
        <v>1.0989010989010988</v>
      </c>
      <c r="F31" s="60">
        <f t="shared" si="2"/>
        <v>1.2319519045976444</v>
      </c>
      <c r="G31" s="60">
        <f t="shared" si="2"/>
        <v>1.7839303553589267</v>
      </c>
      <c r="H31" s="60">
        <f t="shared" si="2"/>
        <v>1.0250943086763982</v>
      </c>
      <c r="I31" s="60">
        <f t="shared" si="2"/>
        <v>1.9764408253616885</v>
      </c>
      <c r="J31" s="60">
        <f t="shared" si="2"/>
        <v>1.6958350291683624</v>
      </c>
      <c r="K31" s="60">
        <f t="shared" si="2"/>
        <v>2.2335388189046723</v>
      </c>
      <c r="L31" s="60">
        <f t="shared" si="2"/>
        <v>1.3082155939298796</v>
      </c>
      <c r="M31" s="60">
        <f t="shared" si="2"/>
        <v>1.4459224985540775</v>
      </c>
      <c r="N31" s="60">
        <f t="shared" si="2"/>
        <v>1.6854311332838938</v>
      </c>
    </row>
    <row r="32" spans="1:27" ht="15.75" customHeight="1">
      <c r="B32" s="15" t="s">
        <v>95</v>
      </c>
      <c r="C32" s="60">
        <f t="shared" si="2"/>
        <v>1.1489973848819519</v>
      </c>
      <c r="D32" s="60">
        <f t="shared" si="2"/>
        <v>1.1740396355780971</v>
      </c>
      <c r="E32" s="60">
        <f t="shared" si="2"/>
        <v>1.2431007906121028</v>
      </c>
      <c r="F32" s="60">
        <f t="shared" si="2"/>
        <v>1.3082155939298796</v>
      </c>
      <c r="G32" s="60">
        <f t="shared" si="2"/>
        <v>1.1543078769969526</v>
      </c>
      <c r="H32" s="60">
        <f t="shared" si="2"/>
        <v>1.1790784322973162</v>
      </c>
      <c r="I32" s="60">
        <f t="shared" si="2"/>
        <v>1.9346850332765826</v>
      </c>
      <c r="J32" s="60">
        <f t="shared" si="2"/>
        <v>2.846894038603883</v>
      </c>
      <c r="K32" s="60">
        <f t="shared" si="2"/>
        <v>3.5221189067342911</v>
      </c>
      <c r="L32" s="60">
        <f t="shared" si="2"/>
        <v>3.4775351231047429</v>
      </c>
      <c r="M32" s="60">
        <f t="shared" si="2"/>
        <v>1.4535728821443108</v>
      </c>
      <c r="N32" s="60">
        <f t="shared" si="2"/>
        <v>1.02128354916459</v>
      </c>
      <c r="S32" s="174"/>
    </row>
    <row r="33" spans="2:20" ht="15.75" customHeight="1">
      <c r="B33" s="15" t="s">
        <v>97</v>
      </c>
      <c r="C33" s="60">
        <f t="shared" si="2"/>
        <v>0.94083998193587226</v>
      </c>
      <c r="D33" s="60">
        <f t="shared" si="2"/>
        <v>0.95390720390720385</v>
      </c>
      <c r="E33" s="60">
        <f t="shared" si="2"/>
        <v>1.0485697508598271</v>
      </c>
      <c r="F33" s="60">
        <f t="shared" si="2"/>
        <v>1.6255933415696731</v>
      </c>
      <c r="G33" s="60">
        <f t="shared" si="2"/>
        <v>1.3020155200249985</v>
      </c>
      <c r="H33" s="60">
        <f t="shared" si="2"/>
        <v>1.4383522236925377</v>
      </c>
      <c r="I33" s="60">
        <f t="shared" si="2"/>
        <v>1.6549715344896065</v>
      </c>
      <c r="J33" s="60">
        <f t="shared" si="2"/>
        <v>1.9078144078144077</v>
      </c>
      <c r="K33" s="60">
        <f t="shared" si="2"/>
        <v>2.0052939760968957</v>
      </c>
      <c r="L33" s="60">
        <f t="shared" si="2"/>
        <v>1.8437937901025148</v>
      </c>
      <c r="M33" s="60">
        <f t="shared" si="2"/>
        <v>1.7839303553589267</v>
      </c>
      <c r="N33" s="60">
        <f t="shared" si="2"/>
        <v>1.8193726802998325</v>
      </c>
      <c r="S33" s="174"/>
      <c r="T33" s="174"/>
    </row>
    <row r="34" spans="2:20" ht="15.75" customHeight="1">
      <c r="B34" s="15" t="s">
        <v>98</v>
      </c>
      <c r="C34" s="60">
        <f t="shared" si="2"/>
        <v>1.5094795314575533</v>
      </c>
      <c r="D34" s="60">
        <f t="shared" si="2"/>
        <v>1.3667924115685308</v>
      </c>
      <c r="E34" s="60">
        <f t="shared" si="2"/>
        <v>1.7498425141737244</v>
      </c>
      <c r="F34" s="60">
        <f t="shared" si="2"/>
        <v>1.1305566861122416</v>
      </c>
      <c r="G34" s="60">
        <f t="shared" si="2"/>
        <v>1.1543078769969526</v>
      </c>
      <c r="H34" s="60">
        <f t="shared" si="2"/>
        <v>1.2049354154617311</v>
      </c>
      <c r="I34" s="60">
        <f t="shared" si="2"/>
        <v>1.6065805539489748</v>
      </c>
      <c r="J34" s="60">
        <f t="shared" si="2"/>
        <v>1.4930721452460582</v>
      </c>
      <c r="K34" s="60">
        <f t="shared" si="2"/>
        <v>1.706368165995495</v>
      </c>
      <c r="L34" s="60">
        <f t="shared" si="2"/>
        <v>1.5178191973772082</v>
      </c>
      <c r="M34" s="60">
        <f t="shared" si="2"/>
        <v>1.36002611250136</v>
      </c>
      <c r="N34" s="60">
        <f t="shared" si="2"/>
        <v>1.0989010989010988</v>
      </c>
      <c r="S34"/>
    </row>
    <row r="35" spans="2:20" ht="15.75" customHeight="1">
      <c r="B35" s="15" t="s">
        <v>99</v>
      </c>
      <c r="C35" s="60">
        <f t="shared" si="2"/>
        <v>1.3945445417526636</v>
      </c>
      <c r="D35" s="60">
        <f t="shared" si="2"/>
        <v>1.5094795314575533</v>
      </c>
      <c r="E35" s="60">
        <f t="shared" si="2"/>
        <v>1.6650016650016648</v>
      </c>
      <c r="F35" s="60">
        <f t="shared" si="2"/>
        <v>1.5788808892257169</v>
      </c>
      <c r="G35" s="60">
        <f t="shared" si="2"/>
        <v>2.5204153644520613</v>
      </c>
      <c r="H35" s="60">
        <f t="shared" si="2"/>
        <v>1.7170329670329669</v>
      </c>
      <c r="I35" s="60">
        <f t="shared" si="2"/>
        <v>1.8437937901025148</v>
      </c>
      <c r="J35" s="60">
        <f t="shared" si="2"/>
        <v>1.7278319165111617</v>
      </c>
      <c r="K35" s="60">
        <f t="shared" si="2"/>
        <v>1.8437937901025148</v>
      </c>
      <c r="L35" s="60"/>
      <c r="M35" s="60"/>
      <c r="N35" s="60"/>
      <c r="S35"/>
    </row>
    <row r="36" spans="2:20" ht="15.75" customHeight="1">
      <c r="B36" s="15" t="s">
        <v>101</v>
      </c>
      <c r="C36" s="60">
        <f t="shared" si="2"/>
        <v>1.485001485001485</v>
      </c>
      <c r="D36" s="60">
        <f t="shared" si="2"/>
        <v>1.5178191973772082</v>
      </c>
      <c r="E36" s="60">
        <f t="shared" si="2"/>
        <v>1.4308608058608059</v>
      </c>
      <c r="F36" s="60">
        <f t="shared" si="2"/>
        <v>1.543400419804914</v>
      </c>
      <c r="G36" s="60">
        <f t="shared" si="2"/>
        <v>1.6450615253010463</v>
      </c>
      <c r="H36" s="60">
        <f t="shared" si="2"/>
        <v>2.9226093055880287</v>
      </c>
      <c r="I36" s="60">
        <f t="shared" si="2"/>
        <v>2.5437525437525434</v>
      </c>
      <c r="J36" s="60">
        <f t="shared" si="2"/>
        <v>2.0656035693629677</v>
      </c>
      <c r="K36" s="60">
        <f t="shared" si="2"/>
        <v>3.1944799386659852</v>
      </c>
      <c r="L36" s="60"/>
      <c r="M36" s="60">
        <f t="shared" si="2"/>
        <v>2.2798777985499976</v>
      </c>
      <c r="N36" s="60"/>
      <c r="S36"/>
    </row>
    <row r="37" spans="2:20" ht="15.75" customHeight="1">
      <c r="S37"/>
    </row>
    <row r="38" spans="2:20" ht="15.75" customHeight="1">
      <c r="C38" s="39" t="s">
        <v>123</v>
      </c>
      <c r="S38"/>
    </row>
    <row r="39" spans="2:20" ht="15.75" customHeight="1">
      <c r="B39" s="8"/>
      <c r="C39" s="15">
        <v>1</v>
      </c>
      <c r="D39" s="15">
        <v>2</v>
      </c>
      <c r="E39" s="15">
        <v>3</v>
      </c>
      <c r="F39" s="15">
        <v>4</v>
      </c>
      <c r="G39" s="15">
        <v>5</v>
      </c>
      <c r="H39" s="15">
        <v>6</v>
      </c>
      <c r="I39" s="15">
        <v>7</v>
      </c>
      <c r="J39" s="15">
        <v>8</v>
      </c>
      <c r="K39" s="15">
        <v>9</v>
      </c>
      <c r="L39" s="15">
        <v>10</v>
      </c>
      <c r="M39" s="15">
        <v>11</v>
      </c>
      <c r="N39" s="15">
        <v>12</v>
      </c>
      <c r="S39"/>
    </row>
    <row r="40" spans="2:20" ht="15.75" customHeight="1">
      <c r="B40" s="15" t="s">
        <v>85</v>
      </c>
      <c r="C40" s="61">
        <v>1</v>
      </c>
      <c r="D40" s="61">
        <v>2</v>
      </c>
      <c r="E40" s="61">
        <v>3</v>
      </c>
      <c r="F40" s="61">
        <v>4</v>
      </c>
      <c r="G40" s="61">
        <v>5</v>
      </c>
      <c r="H40" s="61">
        <v>6</v>
      </c>
      <c r="I40" s="61">
        <v>7</v>
      </c>
      <c r="J40" s="61">
        <v>8</v>
      </c>
      <c r="K40" s="61">
        <v>9</v>
      </c>
      <c r="L40" s="61">
        <v>10</v>
      </c>
      <c r="M40" s="61">
        <v>11</v>
      </c>
      <c r="N40" s="61">
        <v>12</v>
      </c>
      <c r="S40"/>
    </row>
    <row r="41" spans="2:20" ht="15.75" customHeight="1">
      <c r="B41" s="15" t="s">
        <v>89</v>
      </c>
      <c r="C41" s="61">
        <v>13</v>
      </c>
      <c r="D41" s="61">
        <v>14</v>
      </c>
      <c r="E41" s="61">
        <v>15</v>
      </c>
      <c r="F41" s="61">
        <v>16</v>
      </c>
      <c r="G41" s="61">
        <v>17</v>
      </c>
      <c r="H41" s="61">
        <v>18</v>
      </c>
      <c r="I41" s="61">
        <v>19</v>
      </c>
      <c r="J41" s="61">
        <v>20</v>
      </c>
      <c r="K41" s="61">
        <v>21</v>
      </c>
      <c r="L41" s="61">
        <v>22</v>
      </c>
      <c r="M41" s="61">
        <v>23</v>
      </c>
      <c r="N41" s="61">
        <v>24</v>
      </c>
      <c r="S41"/>
    </row>
    <row r="42" spans="2:20" ht="15.75" customHeight="1">
      <c r="B42" s="15" t="s">
        <v>92</v>
      </c>
      <c r="C42" s="61">
        <v>25</v>
      </c>
      <c r="D42" s="61">
        <v>26</v>
      </c>
      <c r="E42" s="61">
        <v>27</v>
      </c>
      <c r="F42" s="61">
        <v>28</v>
      </c>
      <c r="G42" s="61">
        <v>29</v>
      </c>
      <c r="H42" s="61">
        <v>30</v>
      </c>
      <c r="I42" s="61">
        <v>31</v>
      </c>
      <c r="J42" s="61">
        <v>32</v>
      </c>
      <c r="K42" s="61">
        <v>33</v>
      </c>
      <c r="L42" s="61">
        <v>34</v>
      </c>
      <c r="M42" s="61">
        <v>35</v>
      </c>
      <c r="N42" s="61">
        <v>36</v>
      </c>
      <c r="S42"/>
    </row>
    <row r="43" spans="2:20" ht="15.75" customHeight="1">
      <c r="B43" s="15" t="s">
        <v>95</v>
      </c>
      <c r="C43" s="61">
        <v>37</v>
      </c>
      <c r="D43" s="61">
        <v>38</v>
      </c>
      <c r="E43" s="61">
        <v>39</v>
      </c>
      <c r="F43" s="61">
        <v>40</v>
      </c>
      <c r="G43" s="61">
        <v>41</v>
      </c>
      <c r="H43" s="61">
        <v>42</v>
      </c>
      <c r="I43" s="61">
        <v>43</v>
      </c>
      <c r="J43" s="61">
        <v>44</v>
      </c>
      <c r="K43" s="61">
        <v>45</v>
      </c>
      <c r="L43" s="61">
        <v>46</v>
      </c>
      <c r="M43" s="61">
        <v>47</v>
      </c>
      <c r="N43" s="61">
        <v>48</v>
      </c>
      <c r="S43"/>
      <c r="T43"/>
    </row>
    <row r="44" spans="2:20" ht="15.75" customHeight="1">
      <c r="B44" s="15" t="s">
        <v>97</v>
      </c>
      <c r="C44" s="61">
        <v>49</v>
      </c>
      <c r="D44" s="61">
        <v>50</v>
      </c>
      <c r="E44" s="61">
        <v>51</v>
      </c>
      <c r="F44" s="61">
        <v>52</v>
      </c>
      <c r="G44" s="61">
        <v>53</v>
      </c>
      <c r="H44" s="61">
        <v>54</v>
      </c>
      <c r="I44" s="61">
        <v>55</v>
      </c>
      <c r="J44" s="61">
        <v>56</v>
      </c>
      <c r="K44" s="61">
        <v>57</v>
      </c>
      <c r="L44" s="61">
        <v>58</v>
      </c>
      <c r="M44" s="61">
        <v>59</v>
      </c>
      <c r="N44" s="61">
        <v>60</v>
      </c>
      <c r="S44"/>
      <c r="T44"/>
    </row>
    <row r="45" spans="2:20" ht="15.75" customHeight="1">
      <c r="B45" s="15" t="s">
        <v>98</v>
      </c>
      <c r="C45" s="61">
        <v>61</v>
      </c>
      <c r="D45" s="61">
        <v>62</v>
      </c>
      <c r="E45" s="61">
        <v>63</v>
      </c>
      <c r="F45" s="61">
        <v>64</v>
      </c>
      <c r="G45" s="61">
        <v>65</v>
      </c>
      <c r="H45" s="61">
        <v>66</v>
      </c>
      <c r="I45" s="61">
        <v>67</v>
      </c>
      <c r="J45" s="61">
        <v>68</v>
      </c>
      <c r="K45" s="61">
        <v>69</v>
      </c>
      <c r="L45" s="61">
        <v>70</v>
      </c>
      <c r="M45" s="61">
        <v>71</v>
      </c>
      <c r="N45" s="61">
        <v>72</v>
      </c>
      <c r="S45"/>
      <c r="T45"/>
    </row>
    <row r="46" spans="2:20" ht="15.75" customHeight="1">
      <c r="B46" s="15" t="s">
        <v>99</v>
      </c>
      <c r="C46" s="61">
        <v>73</v>
      </c>
      <c r="D46" s="61">
        <v>74</v>
      </c>
      <c r="E46" s="61">
        <v>75</v>
      </c>
      <c r="F46" s="61">
        <v>76</v>
      </c>
      <c r="G46" s="61">
        <v>77</v>
      </c>
      <c r="H46" s="61">
        <v>78</v>
      </c>
      <c r="I46" s="61">
        <v>79</v>
      </c>
      <c r="J46" s="61">
        <v>80</v>
      </c>
      <c r="K46" s="61">
        <v>81</v>
      </c>
      <c r="L46" s="61">
        <v>82</v>
      </c>
      <c r="M46" s="61">
        <v>83</v>
      </c>
      <c r="N46" s="61">
        <v>84</v>
      </c>
      <c r="S46"/>
      <c r="T46"/>
    </row>
    <row r="47" spans="2:20" ht="15.75" customHeight="1">
      <c r="B47" s="15" t="s">
        <v>101</v>
      </c>
      <c r="C47" s="61">
        <v>85</v>
      </c>
      <c r="D47" s="61">
        <v>86</v>
      </c>
      <c r="E47" s="61">
        <v>87</v>
      </c>
      <c r="F47" s="61">
        <v>88</v>
      </c>
      <c r="G47" s="61">
        <v>89</v>
      </c>
      <c r="H47" s="61">
        <v>90</v>
      </c>
      <c r="I47" s="61">
        <v>91</v>
      </c>
      <c r="J47" s="61">
        <v>92</v>
      </c>
      <c r="K47" s="61">
        <v>93</v>
      </c>
      <c r="L47" s="61">
        <v>94</v>
      </c>
      <c r="M47" s="61">
        <v>95</v>
      </c>
      <c r="N47" s="61">
        <v>96</v>
      </c>
      <c r="S47"/>
      <c r="T47"/>
    </row>
    <row r="48" spans="2:20" ht="15.75" customHeight="1">
      <c r="L48" s="11"/>
      <c r="S48"/>
      <c r="T48"/>
    </row>
    <row r="49" spans="3:20" ht="15.75" customHeight="1">
      <c r="L49" s="11"/>
      <c r="S49"/>
      <c r="T49"/>
    </row>
    <row r="50" spans="3:20" ht="15.75" customHeight="1">
      <c r="C50" s="39" t="s">
        <v>124</v>
      </c>
      <c r="T50"/>
    </row>
    <row r="51" spans="3:20" ht="15.75" customHeight="1">
      <c r="C51" s="62" t="s">
        <v>102</v>
      </c>
      <c r="D51" s="7" t="s">
        <v>125</v>
      </c>
      <c r="G51" s="179" t="s">
        <v>1080</v>
      </c>
    </row>
    <row r="52" spans="3:20" ht="15.75" customHeight="1">
      <c r="C52" s="7" t="s">
        <v>1056</v>
      </c>
    </row>
    <row r="53" spans="3:20" ht="15.75" customHeight="1"/>
    <row r="54" spans="3:20" ht="15.75" customHeight="1"/>
    <row r="55" spans="3:20" ht="15.75" customHeight="1">
      <c r="L55" s="11"/>
    </row>
    <row r="56" spans="3:20" ht="15.75" customHeight="1"/>
    <row r="57" spans="3:20" ht="15.75" customHeight="1"/>
    <row r="58" spans="3:20" ht="15.75" customHeight="1"/>
    <row r="59" spans="3:20" ht="15.75" customHeight="1"/>
    <row r="60" spans="3:20" ht="15.75" customHeight="1"/>
    <row r="61" spans="3:20" ht="15.75" customHeight="1"/>
    <row r="62" spans="3:20" ht="15.75" customHeight="1"/>
    <row r="63" spans="3:20" ht="15.75" customHeight="1"/>
    <row r="64" spans="3:2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M1"/>
    <mergeCell ref="Q1:R1"/>
    <mergeCell ref="C2:D2"/>
    <mergeCell ref="E2:F2"/>
    <mergeCell ref="Q2:R2"/>
  </mergeCells>
  <conditionalFormatting sqref="C18:N25">
    <cfRule type="cellIs" dxfId="10" priority="2" operator="lessThan">
      <formula>6</formula>
    </cfRule>
  </conditionalFormatting>
  <conditionalFormatting sqref="C29:N36">
    <cfRule type="cellIs" dxfId="9" priority="1" stopIfTrue="1" operator="greaterThan">
      <formula>15</formula>
    </cfRule>
  </conditionalFormatting>
  <pageMargins left="0" right="0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J1000"/>
  <sheetViews>
    <sheetView zoomScale="150" zoomScaleNormal="150" workbookViewId="0">
      <selection activeCell="C7" sqref="C7:N14"/>
    </sheetView>
  </sheetViews>
  <sheetFormatPr defaultColWidth="13.1796875" defaultRowHeight="15.5"/>
  <cols>
    <col min="1" max="1" width="2" style="7" customWidth="1"/>
    <col min="2" max="2" width="2.6328125" style="7" customWidth="1"/>
    <col min="3" max="8" width="6.81640625" style="7" customWidth="1"/>
    <col min="9" max="14" width="8.1796875" style="7" customWidth="1"/>
    <col min="15" max="15" width="2.81640625" style="7" customWidth="1"/>
    <col min="16" max="16" width="3.1796875" style="7" customWidth="1"/>
    <col min="17" max="17" width="7.1796875" style="7" customWidth="1"/>
    <col min="18" max="21" width="8.1796875" style="7" customWidth="1"/>
    <col min="22" max="23" width="7.1796875" style="7" customWidth="1"/>
    <col min="24" max="24" width="6.6328125" style="7" customWidth="1"/>
    <col min="25" max="25" width="9.1796875" style="7" customWidth="1"/>
    <col min="26" max="26" width="8.453125" style="7" customWidth="1"/>
    <col min="27" max="27" width="22.6328125" style="7" customWidth="1"/>
    <col min="28" max="28" width="23.81640625" style="7" customWidth="1"/>
    <col min="29" max="30" width="3.36328125" style="7" customWidth="1"/>
    <col min="31" max="36" width="3.1796875" style="7" customWidth="1"/>
    <col min="37" max="16384" width="13.1796875" style="7"/>
  </cols>
  <sheetData>
    <row r="1" spans="1:36" ht="15.75" customHeight="1">
      <c r="B1" s="8"/>
      <c r="C1" s="9" t="s">
        <v>65</v>
      </c>
      <c r="E1" s="334" t="s">
        <v>1179</v>
      </c>
      <c r="F1" s="335"/>
      <c r="G1" s="335"/>
      <c r="H1" s="335"/>
      <c r="I1" s="335"/>
      <c r="J1" s="335"/>
      <c r="K1" s="335"/>
      <c r="L1" s="335"/>
      <c r="M1" s="335"/>
      <c r="N1" s="8"/>
      <c r="O1" s="8"/>
      <c r="P1" s="11"/>
      <c r="Q1" s="336" t="s">
        <v>67</v>
      </c>
      <c r="R1" s="335"/>
      <c r="T1" s="8"/>
      <c r="U1" s="8"/>
      <c r="V1" s="8"/>
      <c r="W1" s="8"/>
      <c r="X1" s="8"/>
    </row>
    <row r="2" spans="1:36" ht="15.75" customHeight="1">
      <c r="A2" s="12"/>
      <c r="B2" s="8"/>
      <c r="C2" s="337" t="s">
        <v>68</v>
      </c>
      <c r="D2" s="335"/>
      <c r="E2" s="338">
        <v>45371</v>
      </c>
      <c r="F2" s="339"/>
      <c r="G2" s="8"/>
      <c r="H2" s="8"/>
      <c r="I2" s="8"/>
      <c r="J2" s="8"/>
      <c r="K2" s="8"/>
      <c r="L2" s="8"/>
      <c r="M2" s="8"/>
      <c r="N2" s="8"/>
      <c r="O2" s="8"/>
      <c r="P2" s="8"/>
      <c r="Q2" s="337" t="s">
        <v>69</v>
      </c>
      <c r="R2" s="335"/>
      <c r="S2" s="8"/>
      <c r="T2" s="8"/>
      <c r="U2" s="9" t="s">
        <v>70</v>
      </c>
      <c r="V2" s="8"/>
      <c r="W2" s="8" t="s">
        <v>71</v>
      </c>
      <c r="X2" s="8" t="s">
        <v>72</v>
      </c>
    </row>
    <row r="3" spans="1:36" ht="15.75" customHeight="1">
      <c r="A3" s="13"/>
      <c r="B3" s="8"/>
      <c r="C3" s="9" t="s">
        <v>73</v>
      </c>
      <c r="E3" s="7" t="s">
        <v>1057</v>
      </c>
      <c r="F3" s="11"/>
      <c r="G3" s="11"/>
      <c r="H3" s="11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36" ht="15.75" customHeight="1">
      <c r="A4" s="13"/>
      <c r="O4" s="8"/>
      <c r="P4" s="14"/>
      <c r="Q4" s="15" t="s">
        <v>74</v>
      </c>
      <c r="R4" s="15" t="s">
        <v>75</v>
      </c>
      <c r="S4" s="15"/>
      <c r="T4" s="15" t="s">
        <v>76</v>
      </c>
      <c r="U4" s="15"/>
      <c r="V4" s="15" t="s">
        <v>77</v>
      </c>
      <c r="W4" s="15"/>
      <c r="X4" s="15" t="s">
        <v>78</v>
      </c>
    </row>
    <row r="5" spans="1:36" ht="15.75" customHeight="1">
      <c r="A5" s="13"/>
      <c r="C5" s="16" t="s">
        <v>79</v>
      </c>
      <c r="O5" s="8"/>
      <c r="P5" s="8"/>
      <c r="Q5" s="8" t="s">
        <v>80</v>
      </c>
      <c r="R5" s="8" t="s">
        <v>81</v>
      </c>
      <c r="S5" s="8" t="s">
        <v>82</v>
      </c>
      <c r="T5" s="8" t="s">
        <v>81</v>
      </c>
      <c r="U5" s="8" t="s">
        <v>82</v>
      </c>
      <c r="V5" s="8" t="s">
        <v>81</v>
      </c>
      <c r="W5" s="8" t="s">
        <v>82</v>
      </c>
      <c r="X5" s="8"/>
    </row>
    <row r="6" spans="1:36" ht="15.75" customHeight="1">
      <c r="A6" s="13"/>
      <c r="B6" s="8"/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M6" s="15">
        <v>11</v>
      </c>
      <c r="N6" s="15">
        <v>12</v>
      </c>
      <c r="O6" s="8"/>
      <c r="P6" s="8"/>
      <c r="Q6" s="8" t="s">
        <v>83</v>
      </c>
      <c r="R6" s="17">
        <v>94</v>
      </c>
      <c r="S6" s="17" t="s">
        <v>84</v>
      </c>
      <c r="T6" s="17"/>
      <c r="U6" s="17"/>
      <c r="V6" s="17"/>
      <c r="W6" s="17"/>
      <c r="X6" s="18">
        <v>1</v>
      </c>
    </row>
    <row r="7" spans="1:36" ht="15.75" customHeight="1">
      <c r="A7" s="13"/>
      <c r="B7" s="15" t="s">
        <v>85</v>
      </c>
      <c r="C7" s="242" t="s">
        <v>1122</v>
      </c>
      <c r="D7" s="242" t="s">
        <v>1122</v>
      </c>
      <c r="E7" s="242" t="s">
        <v>1122</v>
      </c>
      <c r="F7" s="242" t="s">
        <v>1130</v>
      </c>
      <c r="G7" s="242" t="s">
        <v>1130</v>
      </c>
      <c r="H7" s="242" t="s">
        <v>1130</v>
      </c>
      <c r="I7" s="242" t="s">
        <v>1138</v>
      </c>
      <c r="J7" s="242" t="s">
        <v>1133</v>
      </c>
      <c r="K7" s="242" t="s">
        <v>1134</v>
      </c>
      <c r="L7" s="242" t="s">
        <v>1204</v>
      </c>
      <c r="M7" s="242" t="s">
        <v>1204</v>
      </c>
      <c r="N7" s="242" t="s">
        <v>1204</v>
      </c>
      <c r="O7" s="8"/>
      <c r="P7" s="8"/>
      <c r="Q7" s="8" t="s">
        <v>86</v>
      </c>
      <c r="R7" s="17">
        <v>95</v>
      </c>
      <c r="S7" s="17" t="s">
        <v>87</v>
      </c>
      <c r="T7" s="17">
        <v>45</v>
      </c>
      <c r="U7" s="17" t="s">
        <v>87</v>
      </c>
      <c r="V7" s="17">
        <v>72</v>
      </c>
      <c r="W7" s="17" t="s">
        <v>87</v>
      </c>
      <c r="X7" s="19" t="s">
        <v>88</v>
      </c>
    </row>
    <row r="8" spans="1:36" ht="15.75" customHeight="1">
      <c r="B8" s="15" t="s">
        <v>89</v>
      </c>
      <c r="C8" s="242" t="s">
        <v>1123</v>
      </c>
      <c r="D8" s="242" t="s">
        <v>1123</v>
      </c>
      <c r="E8" s="242" t="s">
        <v>1123</v>
      </c>
      <c r="F8" s="245" t="s">
        <v>1131</v>
      </c>
      <c r="G8" s="242" t="s">
        <v>1131</v>
      </c>
      <c r="H8" s="242" t="s">
        <v>1131</v>
      </c>
      <c r="I8" s="242" t="s">
        <v>1139</v>
      </c>
      <c r="J8" s="242" t="s">
        <v>1180</v>
      </c>
      <c r="K8" s="242" t="s">
        <v>1181</v>
      </c>
      <c r="L8" s="242" t="s">
        <v>1205</v>
      </c>
      <c r="M8" s="242" t="s">
        <v>1205</v>
      </c>
      <c r="N8" s="242" t="s">
        <v>1205</v>
      </c>
      <c r="O8" s="8"/>
      <c r="P8" s="8"/>
      <c r="Q8" s="8" t="s">
        <v>90</v>
      </c>
      <c r="R8" s="17"/>
      <c r="S8" s="17"/>
      <c r="T8" s="17"/>
      <c r="U8" s="17"/>
      <c r="V8" s="17">
        <v>72</v>
      </c>
      <c r="W8" s="17" t="s">
        <v>91</v>
      </c>
      <c r="X8" s="18">
        <v>1</v>
      </c>
    </row>
    <row r="9" spans="1:36" ht="15.75" customHeight="1">
      <c r="B9" s="15" t="s">
        <v>92</v>
      </c>
      <c r="C9" s="242" t="s">
        <v>1124</v>
      </c>
      <c r="D9" s="242" t="s">
        <v>1124</v>
      </c>
      <c r="E9" s="242" t="s">
        <v>1124</v>
      </c>
      <c r="F9" s="245" t="s">
        <v>1132</v>
      </c>
      <c r="G9" s="242" t="s">
        <v>1132</v>
      </c>
      <c r="H9" s="242" t="s">
        <v>1132</v>
      </c>
      <c r="I9" s="105" t="s">
        <v>1081</v>
      </c>
      <c r="J9" s="105" t="s">
        <v>1081</v>
      </c>
      <c r="K9" s="105" t="s">
        <v>1081</v>
      </c>
      <c r="L9" s="242" t="s">
        <v>1206</v>
      </c>
      <c r="M9" s="242" t="s">
        <v>1206</v>
      </c>
      <c r="N9" s="242" t="s">
        <v>1206</v>
      </c>
      <c r="O9" s="8"/>
      <c r="P9" s="8"/>
      <c r="Q9" s="8" t="s">
        <v>93</v>
      </c>
      <c r="R9" s="17"/>
      <c r="S9" s="17"/>
      <c r="T9" s="17"/>
      <c r="U9" s="17"/>
      <c r="V9" s="17">
        <v>10</v>
      </c>
      <c r="W9" s="17" t="s">
        <v>94</v>
      </c>
      <c r="X9" s="18"/>
    </row>
    <row r="10" spans="1:36" ht="15.75" customHeight="1">
      <c r="B10" s="15" t="s">
        <v>95</v>
      </c>
      <c r="C10" s="242" t="s">
        <v>1125</v>
      </c>
      <c r="D10" s="242" t="s">
        <v>1125</v>
      </c>
      <c r="E10" s="242" t="s">
        <v>1125</v>
      </c>
      <c r="F10" s="245" t="s">
        <v>1133</v>
      </c>
      <c r="G10" s="242" t="s">
        <v>1133</v>
      </c>
      <c r="H10" s="242" t="s">
        <v>1133</v>
      </c>
      <c r="I10" s="105" t="s">
        <v>1082</v>
      </c>
      <c r="J10" s="105" t="s">
        <v>1082</v>
      </c>
      <c r="K10" s="105" t="s">
        <v>1082</v>
      </c>
      <c r="L10" s="242" t="s">
        <v>1207</v>
      </c>
      <c r="M10" s="242" t="s">
        <v>1207</v>
      </c>
      <c r="N10" s="242" t="s">
        <v>1207</v>
      </c>
      <c r="O10" s="8"/>
      <c r="P10" s="8"/>
      <c r="Q10" s="8" t="s">
        <v>96</v>
      </c>
      <c r="R10" s="17"/>
      <c r="S10" s="17"/>
      <c r="T10" s="17"/>
      <c r="U10" s="17"/>
      <c r="V10" s="17"/>
      <c r="W10" s="17"/>
      <c r="X10" s="18"/>
    </row>
    <row r="11" spans="1:36" ht="15.75" customHeight="1">
      <c r="B11" s="15" t="s">
        <v>97</v>
      </c>
      <c r="C11" s="242" t="s">
        <v>1126</v>
      </c>
      <c r="D11" s="242" t="s">
        <v>1126</v>
      </c>
      <c r="E11" s="242" t="s">
        <v>1126</v>
      </c>
      <c r="F11" s="242" t="s">
        <v>1134</v>
      </c>
      <c r="G11" s="242" t="s">
        <v>1134</v>
      </c>
      <c r="H11" s="242" t="s">
        <v>1134</v>
      </c>
      <c r="I11" s="105" t="s">
        <v>1083</v>
      </c>
      <c r="J11" s="105" t="s">
        <v>1083</v>
      </c>
      <c r="K11" s="105" t="s">
        <v>1083</v>
      </c>
      <c r="L11" s="105"/>
      <c r="M11" s="105"/>
      <c r="N11" s="105"/>
      <c r="O11" s="8"/>
      <c r="P11" s="8"/>
      <c r="Q11" s="8"/>
      <c r="R11" s="8"/>
      <c r="S11" s="8"/>
      <c r="T11" s="8"/>
      <c r="U11" s="8"/>
      <c r="V11" s="8"/>
      <c r="W11" s="8"/>
      <c r="X11" s="8"/>
      <c r="Y11" s="11"/>
    </row>
    <row r="12" spans="1:36" ht="15.75" customHeight="1">
      <c r="B12" s="15" t="s">
        <v>98</v>
      </c>
      <c r="C12" s="242" t="s">
        <v>1127</v>
      </c>
      <c r="D12" s="242" t="s">
        <v>1127</v>
      </c>
      <c r="E12" s="242" t="s">
        <v>1127</v>
      </c>
      <c r="F12" s="242" t="s">
        <v>1135</v>
      </c>
      <c r="G12" s="242" t="s">
        <v>1135</v>
      </c>
      <c r="H12" s="242" t="s">
        <v>1135</v>
      </c>
      <c r="I12" s="105" t="s">
        <v>1084</v>
      </c>
      <c r="J12" s="105" t="s">
        <v>1084</v>
      </c>
      <c r="K12" s="105" t="s">
        <v>1084</v>
      </c>
      <c r="L12" s="242"/>
      <c r="M12" s="242"/>
      <c r="N12" s="242"/>
      <c r="O12" s="8"/>
      <c r="P12" s="8"/>
      <c r="Q12" s="8"/>
      <c r="R12" s="8"/>
      <c r="U12" s="8"/>
      <c r="V12" s="8"/>
      <c r="W12" s="8"/>
      <c r="X12" s="8"/>
      <c r="Y12" s="11"/>
    </row>
    <row r="13" spans="1:36">
      <c r="B13" s="15" t="s">
        <v>99</v>
      </c>
      <c r="C13" s="242" t="s">
        <v>1128</v>
      </c>
      <c r="D13" s="242" t="s">
        <v>1128</v>
      </c>
      <c r="E13" s="242" t="s">
        <v>1128</v>
      </c>
      <c r="F13" s="242" t="s">
        <v>1136</v>
      </c>
      <c r="G13" s="242" t="s">
        <v>1136</v>
      </c>
      <c r="H13" s="242" t="s">
        <v>1136</v>
      </c>
      <c r="I13" s="105" t="s">
        <v>1085</v>
      </c>
      <c r="J13" s="105" t="s">
        <v>1085</v>
      </c>
      <c r="K13" s="105" t="s">
        <v>1085</v>
      </c>
      <c r="L13" s="20" t="s">
        <v>100</v>
      </c>
      <c r="M13" s="21" t="s">
        <v>100</v>
      </c>
      <c r="N13" s="22" t="s">
        <v>100</v>
      </c>
      <c r="O13" s="8"/>
      <c r="R13" s="8"/>
      <c r="S13" s="23"/>
      <c r="T13" s="23"/>
      <c r="U13" s="8"/>
      <c r="W13" s="8"/>
      <c r="X13" s="8"/>
      <c r="Y13" s="11"/>
    </row>
    <row r="14" spans="1:36" ht="16" thickBot="1">
      <c r="B14" s="15" t="s">
        <v>101</v>
      </c>
      <c r="C14" s="242" t="s">
        <v>1129</v>
      </c>
      <c r="D14" s="242" t="s">
        <v>1129</v>
      </c>
      <c r="E14" s="242" t="s">
        <v>1129</v>
      </c>
      <c r="F14" s="242" t="s">
        <v>1137</v>
      </c>
      <c r="G14" s="242" t="s">
        <v>1137</v>
      </c>
      <c r="H14" s="242" t="s">
        <v>1137</v>
      </c>
      <c r="I14" s="105" t="s">
        <v>1086</v>
      </c>
      <c r="J14" s="105" t="s">
        <v>1086</v>
      </c>
      <c r="K14" s="105" t="s">
        <v>1086</v>
      </c>
      <c r="L14" s="24" t="s">
        <v>102</v>
      </c>
      <c r="M14" s="25" t="s">
        <v>102</v>
      </c>
      <c r="N14" s="26" t="s">
        <v>102</v>
      </c>
      <c r="O14" s="8"/>
      <c r="S14" s="27"/>
      <c r="T14" s="28" t="s">
        <v>103</v>
      </c>
      <c r="U14" s="29">
        <f>COUNTA(C7:N14)*1.05</f>
        <v>94.5</v>
      </c>
      <c r="V14" s="30" t="s">
        <v>103</v>
      </c>
      <c r="W14" s="8"/>
      <c r="X14" s="31"/>
      <c r="Y14" s="11"/>
    </row>
    <row r="15" spans="1:36" ht="15.75" customHeight="1">
      <c r="A15" s="1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Q15" s="32" t="s">
        <v>104</v>
      </c>
      <c r="R15" s="32" t="s">
        <v>105</v>
      </c>
      <c r="S15" s="33" t="s">
        <v>106</v>
      </c>
      <c r="T15" s="34">
        <f>V20-T19</f>
        <v>5.84</v>
      </c>
      <c r="U15" s="35"/>
      <c r="V15" s="36">
        <f>T15*U$14</f>
        <v>551.88</v>
      </c>
      <c r="W15" s="8"/>
      <c r="X15" s="8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spans="1:36" ht="15.75" customHeight="1">
      <c r="A16" s="38"/>
      <c r="C16" s="39" t="s">
        <v>107</v>
      </c>
      <c r="N16" s="7">
        <f>COUNT(C18:N25)</f>
        <v>78</v>
      </c>
      <c r="Q16" s="8" t="s">
        <v>108</v>
      </c>
      <c r="R16" s="7" t="s">
        <v>109</v>
      </c>
      <c r="S16" s="40" t="s">
        <v>110</v>
      </c>
      <c r="T16" s="41">
        <v>10</v>
      </c>
      <c r="U16" s="42"/>
      <c r="V16" s="43">
        <f t="shared" ref="V16:V18" si="0">T16*U$14</f>
        <v>945</v>
      </c>
      <c r="W16" s="8"/>
      <c r="X16" s="8"/>
    </row>
    <row r="17" spans="1:27" ht="15.75" customHeight="1">
      <c r="A17" s="38"/>
      <c r="B17" s="8"/>
      <c r="C17" s="15">
        <v>1</v>
      </c>
      <c r="D17" s="15">
        <v>2</v>
      </c>
      <c r="E17" s="15">
        <v>3</v>
      </c>
      <c r="F17" s="15">
        <v>4</v>
      </c>
      <c r="G17" s="15">
        <v>5</v>
      </c>
      <c r="H17" s="15">
        <v>6</v>
      </c>
      <c r="I17" s="15">
        <v>7</v>
      </c>
      <c r="J17" s="15">
        <v>8</v>
      </c>
      <c r="K17" s="15">
        <v>9</v>
      </c>
      <c r="L17" s="15">
        <v>10</v>
      </c>
      <c r="M17" s="15">
        <v>11</v>
      </c>
      <c r="N17" s="15">
        <v>12</v>
      </c>
      <c r="Q17" s="44" t="s">
        <v>111</v>
      </c>
      <c r="R17" s="7" t="s">
        <v>112</v>
      </c>
      <c r="S17" s="45" t="s">
        <v>113</v>
      </c>
      <c r="T17" s="34">
        <v>2</v>
      </c>
      <c r="U17" s="35"/>
      <c r="V17" s="46">
        <f t="shared" si="0"/>
        <v>189</v>
      </c>
      <c r="W17" s="9" t="s">
        <v>114</v>
      </c>
      <c r="X17" s="8"/>
    </row>
    <row r="18" spans="1:27" ht="15.75" customHeight="1">
      <c r="A18" s="38"/>
      <c r="B18" s="15" t="s">
        <v>85</v>
      </c>
      <c r="C18" s="47">
        <v>17.600000000000001</v>
      </c>
      <c r="D18" s="47">
        <v>23.4</v>
      </c>
      <c r="E18" s="47">
        <v>22.4</v>
      </c>
      <c r="F18" s="47">
        <v>2.96</v>
      </c>
      <c r="G18" s="47">
        <v>20.8</v>
      </c>
      <c r="H18" s="47">
        <v>22</v>
      </c>
      <c r="I18" s="47">
        <v>32.4</v>
      </c>
      <c r="J18" s="47">
        <v>43.8</v>
      </c>
      <c r="K18" s="47">
        <v>28.6</v>
      </c>
      <c r="L18" s="47">
        <v>28.8</v>
      </c>
      <c r="M18" s="47">
        <v>31</v>
      </c>
      <c r="N18" s="47">
        <v>32</v>
      </c>
      <c r="Q18" s="8" t="s">
        <v>115</v>
      </c>
      <c r="R18" s="10" t="s">
        <v>116</v>
      </c>
      <c r="S18" s="33" t="s">
        <v>117</v>
      </c>
      <c r="T18" s="34">
        <v>0.16</v>
      </c>
      <c r="U18" s="35"/>
      <c r="V18" s="36">
        <f t="shared" si="0"/>
        <v>15.120000000000001</v>
      </c>
      <c r="W18" s="9"/>
      <c r="X18" s="48"/>
    </row>
    <row r="19" spans="1:27" ht="15.75" customHeight="1">
      <c r="A19" s="38"/>
      <c r="B19" s="15" t="s">
        <v>89</v>
      </c>
      <c r="C19" s="47">
        <v>33.4</v>
      </c>
      <c r="D19" s="47">
        <v>38.200000000000003</v>
      </c>
      <c r="E19" s="47">
        <v>25.8</v>
      </c>
      <c r="F19" s="47">
        <v>15.1</v>
      </c>
      <c r="G19" s="47">
        <v>20.399999999999999</v>
      </c>
      <c r="H19" s="47">
        <v>12.1</v>
      </c>
      <c r="I19" s="47">
        <v>21.6</v>
      </c>
      <c r="J19" s="47">
        <v>31.6</v>
      </c>
      <c r="K19" s="47">
        <v>19.7</v>
      </c>
      <c r="L19" s="47">
        <v>22</v>
      </c>
      <c r="M19" s="47">
        <v>27.4</v>
      </c>
      <c r="N19" s="47">
        <v>23.6</v>
      </c>
      <c r="R19" s="8"/>
      <c r="S19" s="49"/>
      <c r="T19" s="50">
        <f>SUM(T16:T18)</f>
        <v>12.16</v>
      </c>
      <c r="U19" s="35"/>
      <c r="V19" s="51">
        <f>SUM(V15:V18)</f>
        <v>1701</v>
      </c>
      <c r="W19" s="9"/>
      <c r="X19" s="8"/>
    </row>
    <row r="20" spans="1:27" ht="15.75" customHeight="1">
      <c r="B20" s="15" t="s">
        <v>92</v>
      </c>
      <c r="C20" s="47">
        <v>23.6</v>
      </c>
      <c r="D20" s="47">
        <v>32.200000000000003</v>
      </c>
      <c r="E20" s="47">
        <v>42.6</v>
      </c>
      <c r="F20" s="47"/>
      <c r="G20" s="47"/>
      <c r="H20" s="47"/>
      <c r="I20" s="47">
        <v>37.6</v>
      </c>
      <c r="J20" s="47">
        <v>49.2</v>
      </c>
      <c r="K20" s="47">
        <v>22.4</v>
      </c>
      <c r="L20" s="47">
        <v>17.7</v>
      </c>
      <c r="M20" s="47">
        <v>18.899999999999999</v>
      </c>
      <c r="N20" s="47">
        <v>15.6</v>
      </c>
      <c r="R20" s="8"/>
      <c r="S20" s="49" t="s">
        <v>118</v>
      </c>
      <c r="T20" s="42"/>
      <c r="U20" s="42"/>
      <c r="V20" s="52">
        <f>V24-T22</f>
        <v>18</v>
      </c>
      <c r="W20" s="53" t="s">
        <v>119</v>
      </c>
      <c r="X20" s="8"/>
    </row>
    <row r="21" spans="1:27" ht="15.75" customHeight="1">
      <c r="A21" s="38"/>
      <c r="B21" s="15" t="s">
        <v>95</v>
      </c>
      <c r="C21" s="47">
        <v>44.2</v>
      </c>
      <c r="D21" s="47">
        <v>29.4</v>
      </c>
      <c r="E21" s="47">
        <v>29.4</v>
      </c>
      <c r="F21" s="47"/>
      <c r="G21" s="47"/>
      <c r="H21" s="47"/>
      <c r="I21" s="47">
        <v>29</v>
      </c>
      <c r="J21" s="47">
        <v>4.8600000000000003</v>
      </c>
      <c r="K21" s="47">
        <v>29</v>
      </c>
      <c r="L21" s="47">
        <v>21.2</v>
      </c>
      <c r="M21" s="47">
        <v>11.7</v>
      </c>
      <c r="N21" s="47">
        <v>23.8</v>
      </c>
      <c r="Q21" s="8"/>
      <c r="R21" s="8"/>
      <c r="S21" s="49"/>
      <c r="T21" s="35"/>
      <c r="U21" s="35"/>
      <c r="V21" s="54"/>
      <c r="W21" s="8"/>
      <c r="X21" s="8"/>
    </row>
    <row r="22" spans="1:27" ht="15.75" customHeight="1">
      <c r="B22" s="15" t="s">
        <v>97</v>
      </c>
      <c r="C22" s="47">
        <v>24.6</v>
      </c>
      <c r="D22" s="47">
        <v>21.8</v>
      </c>
      <c r="E22" s="47">
        <v>30.6</v>
      </c>
      <c r="F22" s="47">
        <v>14.3</v>
      </c>
      <c r="G22" s="47">
        <v>24.4</v>
      </c>
      <c r="H22" s="47">
        <v>28.2</v>
      </c>
      <c r="I22" s="47">
        <v>37.6</v>
      </c>
      <c r="J22" s="47">
        <v>25.8</v>
      </c>
      <c r="K22" s="47">
        <v>30.6</v>
      </c>
      <c r="L22" s="47"/>
      <c r="M22" s="47"/>
      <c r="N22" s="47"/>
      <c r="Q22" s="8"/>
      <c r="R22" s="8"/>
      <c r="S22" s="55" t="s">
        <v>120</v>
      </c>
      <c r="T22" s="52">
        <v>2</v>
      </c>
      <c r="U22" s="56"/>
      <c r="V22" s="57"/>
      <c r="W22" s="8"/>
      <c r="X22" s="8"/>
    </row>
    <row r="23" spans="1:27" ht="15.75" customHeight="1" thickBot="1">
      <c r="A23" s="13"/>
      <c r="B23" s="15" t="s">
        <v>98</v>
      </c>
      <c r="C23" s="47">
        <v>33.4</v>
      </c>
      <c r="D23" s="47">
        <v>35.6</v>
      </c>
      <c r="E23" s="47">
        <v>33</v>
      </c>
      <c r="F23" s="47">
        <v>24.6</v>
      </c>
      <c r="G23" s="47">
        <v>22.2</v>
      </c>
      <c r="H23" s="47">
        <v>27.8</v>
      </c>
      <c r="I23" s="47">
        <v>24.8</v>
      </c>
      <c r="J23" s="47">
        <v>31.4</v>
      </c>
      <c r="K23" s="47">
        <v>28.6</v>
      </c>
      <c r="L23" s="47"/>
      <c r="M23" s="47"/>
      <c r="N23" s="47"/>
      <c r="Q23" s="8"/>
      <c r="R23" s="8"/>
      <c r="S23" s="35"/>
      <c r="T23" s="35"/>
      <c r="U23" s="35"/>
      <c r="V23" s="35"/>
      <c r="W23" s="8"/>
      <c r="X23" s="8"/>
    </row>
    <row r="24" spans="1:27" ht="15.75" customHeight="1" thickBot="1">
      <c r="B24" s="15" t="s">
        <v>99</v>
      </c>
      <c r="C24" s="47">
        <v>10.3</v>
      </c>
      <c r="D24" s="47">
        <v>5.7</v>
      </c>
      <c r="E24" s="47">
        <v>17.100000000000001</v>
      </c>
      <c r="F24" s="47">
        <v>35.200000000000003</v>
      </c>
      <c r="G24" s="47">
        <v>36.799999999999997</v>
      </c>
      <c r="H24" s="47">
        <v>33.6</v>
      </c>
      <c r="I24" s="47">
        <v>25.6</v>
      </c>
      <c r="J24" s="47">
        <v>22.8</v>
      </c>
      <c r="K24" s="47">
        <v>31.6</v>
      </c>
      <c r="L24" s="47"/>
      <c r="M24" s="47"/>
      <c r="N24" s="47"/>
      <c r="Q24" s="8"/>
      <c r="R24" s="8"/>
      <c r="S24" s="35" t="s">
        <v>121</v>
      </c>
      <c r="T24" s="35"/>
      <c r="U24" s="35"/>
      <c r="V24" s="58">
        <v>20</v>
      </c>
      <c r="W24" s="8"/>
      <c r="X24" s="8"/>
    </row>
    <row r="25" spans="1:27" ht="15.75" customHeight="1">
      <c r="A25" s="11"/>
      <c r="B25" s="15" t="s">
        <v>101</v>
      </c>
      <c r="C25" s="47">
        <v>29.8</v>
      </c>
      <c r="D25" s="47">
        <v>24.2</v>
      </c>
      <c r="E25" s="47">
        <v>22.4</v>
      </c>
      <c r="F25" s="47">
        <v>39</v>
      </c>
      <c r="G25" s="47">
        <v>46</v>
      </c>
      <c r="H25" s="47">
        <v>40.6</v>
      </c>
      <c r="I25" s="47"/>
      <c r="J25" s="47">
        <v>38</v>
      </c>
      <c r="K25" s="47">
        <v>13.3</v>
      </c>
      <c r="L25" s="47">
        <v>12.9</v>
      </c>
      <c r="M25" s="47"/>
      <c r="N25" s="47"/>
      <c r="AA25" s="11"/>
    </row>
    <row r="26" spans="1:27" ht="15.75" customHeight="1">
      <c r="A26" s="11"/>
      <c r="Q26" s="59"/>
      <c r="R26" s="59"/>
    </row>
    <row r="27" spans="1:27" ht="15.75" customHeight="1">
      <c r="C27" s="39" t="s">
        <v>1272</v>
      </c>
      <c r="M27" s="7" t="s">
        <v>1055</v>
      </c>
      <c r="N27" s="139" t="s">
        <v>1297</v>
      </c>
      <c r="Q27" s="59"/>
      <c r="R27" s="39" t="s">
        <v>122</v>
      </c>
    </row>
    <row r="28" spans="1:27" ht="15.75" customHeight="1">
      <c r="B28" s="8"/>
      <c r="C28" s="15">
        <v>1</v>
      </c>
      <c r="D28" s="15">
        <v>2</v>
      </c>
      <c r="E28" s="15">
        <v>3</v>
      </c>
      <c r="F28" s="15">
        <v>4</v>
      </c>
      <c r="G28" s="15">
        <v>5</v>
      </c>
      <c r="H28" s="15">
        <v>6</v>
      </c>
      <c r="I28" s="15">
        <v>7</v>
      </c>
      <c r="J28" s="15">
        <v>8</v>
      </c>
      <c r="K28" s="15">
        <v>9</v>
      </c>
      <c r="L28" s="15">
        <v>10</v>
      </c>
      <c r="M28" s="15">
        <v>11</v>
      </c>
      <c r="N28" s="15">
        <v>12</v>
      </c>
      <c r="Q28" s="11"/>
    </row>
    <row r="29" spans="1:27" ht="15.75" customHeight="1">
      <c r="B29" s="15" t="s">
        <v>85</v>
      </c>
      <c r="C29" s="60">
        <f>5000/$N$16/C18</f>
        <v>3.6421911421911419</v>
      </c>
      <c r="D29" s="60">
        <f t="shared" ref="D29:N29" si="1">5000/$N$16/D18</f>
        <v>2.7394258163488936</v>
      </c>
      <c r="E29" s="60">
        <f t="shared" si="1"/>
        <v>2.8617216117216118</v>
      </c>
      <c r="F29" s="60">
        <f t="shared" si="1"/>
        <v>21.656271656271656</v>
      </c>
      <c r="G29" s="60">
        <f t="shared" si="1"/>
        <v>3.081854043392505</v>
      </c>
      <c r="H29" s="60">
        <f t="shared" si="1"/>
        <v>2.9137529137529139</v>
      </c>
      <c r="I29" s="60">
        <f t="shared" si="1"/>
        <v>1.9784742006964231</v>
      </c>
      <c r="J29" s="60">
        <f t="shared" si="1"/>
        <v>1.4635288607891348</v>
      </c>
      <c r="K29" s="60">
        <f t="shared" si="1"/>
        <v>2.241348395194549</v>
      </c>
      <c r="L29" s="60">
        <f t="shared" si="1"/>
        <v>2.2257834757834756</v>
      </c>
      <c r="M29" s="60">
        <f t="shared" si="1"/>
        <v>2.0678246484698097</v>
      </c>
      <c r="N29" s="60">
        <f t="shared" si="1"/>
        <v>2.0032051282051282</v>
      </c>
    </row>
    <row r="30" spans="1:27" ht="15.75" customHeight="1">
      <c r="B30" s="15" t="s">
        <v>89</v>
      </c>
      <c r="C30" s="60">
        <f t="shared" ref="C30:C36" si="2">5000/N$16/C19</f>
        <v>1.919238446184554</v>
      </c>
      <c r="D30" s="60">
        <f t="shared" ref="D30:N30" si="3">5000/$N$16/D19</f>
        <v>1.6780775943079607</v>
      </c>
      <c r="E30" s="60">
        <f t="shared" si="3"/>
        <v>2.4845955078513215</v>
      </c>
      <c r="F30" s="60">
        <f t="shared" si="3"/>
        <v>4.2452029206996098</v>
      </c>
      <c r="G30" s="60">
        <f t="shared" si="3"/>
        <v>3.1422825540472603</v>
      </c>
      <c r="H30" s="60">
        <f t="shared" si="3"/>
        <v>5.2977325704598437</v>
      </c>
      <c r="I30" s="60">
        <f t="shared" si="3"/>
        <v>2.9677113010446341</v>
      </c>
      <c r="J30" s="60">
        <f t="shared" si="3"/>
        <v>2.0285621551444337</v>
      </c>
      <c r="K30" s="60">
        <f t="shared" si="3"/>
        <v>3.2539372640895485</v>
      </c>
      <c r="L30" s="60">
        <f t="shared" si="3"/>
        <v>2.9137529137529139</v>
      </c>
      <c r="M30" s="60">
        <f t="shared" si="3"/>
        <v>2.3395096387797119</v>
      </c>
      <c r="N30" s="60">
        <f t="shared" si="3"/>
        <v>2.7162103433289873</v>
      </c>
      <c r="P30" s="11"/>
      <c r="Q30" s="11"/>
    </row>
    <row r="31" spans="1:27" ht="15.75" customHeight="1">
      <c r="B31" s="15" t="s">
        <v>92</v>
      </c>
      <c r="C31" s="60">
        <f t="shared" si="2"/>
        <v>2.7162103433289873</v>
      </c>
      <c r="D31" s="60">
        <f t="shared" ref="D31:N31" si="4">5000/$N$16/D20</f>
        <v>1.9907628603280776</v>
      </c>
      <c r="E31" s="60">
        <f t="shared" si="4"/>
        <v>1.5047550258817863</v>
      </c>
      <c r="F31" s="60" t="e">
        <f t="shared" si="4"/>
        <v>#DIV/0!</v>
      </c>
      <c r="G31" s="60" t="e">
        <f t="shared" si="4"/>
        <v>#DIV/0!</v>
      </c>
      <c r="H31" s="60" t="e">
        <f t="shared" si="4"/>
        <v>#DIV/0!</v>
      </c>
      <c r="I31" s="60">
        <f t="shared" si="4"/>
        <v>1.7048554282596835</v>
      </c>
      <c r="J31" s="60">
        <f t="shared" si="4"/>
        <v>1.3028976443610589</v>
      </c>
      <c r="K31" s="60">
        <f t="shared" si="4"/>
        <v>2.8617216117216118</v>
      </c>
      <c r="L31" s="60">
        <f t="shared" si="4"/>
        <v>3.6216137911053168</v>
      </c>
      <c r="M31" s="60">
        <f t="shared" si="4"/>
        <v>3.3916700583367252</v>
      </c>
      <c r="N31" s="60">
        <f t="shared" si="4"/>
        <v>4.1091387245233397</v>
      </c>
    </row>
    <row r="32" spans="1:27" ht="15.75" customHeight="1">
      <c r="B32" s="15" t="s">
        <v>95</v>
      </c>
      <c r="C32" s="60">
        <f t="shared" si="2"/>
        <v>1.4502842557141198</v>
      </c>
      <c r="D32" s="60">
        <f t="shared" ref="D32:N32" si="5">5000/$N$16/D21</f>
        <v>2.1803593232164662</v>
      </c>
      <c r="E32" s="60">
        <f t="shared" si="5"/>
        <v>2.1803593232164662</v>
      </c>
      <c r="F32" s="60" t="e">
        <f t="shared" si="5"/>
        <v>#DIV/0!</v>
      </c>
      <c r="G32" s="60" t="e">
        <f t="shared" si="5"/>
        <v>#DIV/0!</v>
      </c>
      <c r="H32" s="60" t="e">
        <f t="shared" si="5"/>
        <v>#DIV/0!</v>
      </c>
      <c r="I32" s="60">
        <f t="shared" si="5"/>
        <v>2.2104332449160036</v>
      </c>
      <c r="J32" s="60">
        <f t="shared" si="5"/>
        <v>13.189828004642818</v>
      </c>
      <c r="K32" s="60">
        <f t="shared" si="5"/>
        <v>2.2104332449160036</v>
      </c>
      <c r="L32" s="60">
        <f t="shared" si="5"/>
        <v>3.0237058538945334</v>
      </c>
      <c r="M32" s="60">
        <f t="shared" si="5"/>
        <v>5.4788516326977872</v>
      </c>
      <c r="N32" s="60">
        <f t="shared" si="5"/>
        <v>2.6933850463262226</v>
      </c>
      <c r="S32" s="174"/>
    </row>
    <row r="33" spans="2:20" ht="15.75" customHeight="1">
      <c r="B33" s="15" t="s">
        <v>97</v>
      </c>
      <c r="C33" s="60">
        <f t="shared" si="2"/>
        <v>2.6057952887221179</v>
      </c>
      <c r="D33" s="60">
        <f t="shared" ref="D33:N33" si="6">5000/$N$16/D22</f>
        <v>2.9404845918607387</v>
      </c>
      <c r="E33" s="60">
        <f t="shared" si="6"/>
        <v>2.0948550360315066</v>
      </c>
      <c r="F33" s="60">
        <f t="shared" si="6"/>
        <v>4.482696790389098</v>
      </c>
      <c r="G33" s="60">
        <f t="shared" si="6"/>
        <v>2.627154266498529</v>
      </c>
      <c r="H33" s="60">
        <f t="shared" si="6"/>
        <v>2.2731405710129113</v>
      </c>
      <c r="I33" s="60">
        <f t="shared" si="6"/>
        <v>1.7048554282596835</v>
      </c>
      <c r="J33" s="60">
        <f t="shared" si="6"/>
        <v>2.4845955078513215</v>
      </c>
      <c r="K33" s="60">
        <f t="shared" si="6"/>
        <v>2.0948550360315066</v>
      </c>
      <c r="L33" s="60" t="e">
        <f t="shared" si="6"/>
        <v>#DIV/0!</v>
      </c>
      <c r="M33" s="60" t="e">
        <f t="shared" si="6"/>
        <v>#DIV/0!</v>
      </c>
      <c r="N33" s="60" t="e">
        <f t="shared" si="6"/>
        <v>#DIV/0!</v>
      </c>
      <c r="S33" s="174"/>
      <c r="T33" s="174"/>
    </row>
    <row r="34" spans="2:20" ht="15.75" customHeight="1">
      <c r="B34" s="15" t="s">
        <v>98</v>
      </c>
      <c r="C34" s="60">
        <f t="shared" si="2"/>
        <v>1.919238446184554</v>
      </c>
      <c r="D34" s="60">
        <f t="shared" ref="D34:N34" si="7">5000/$N$16/D23</f>
        <v>1.8006338231057331</v>
      </c>
      <c r="E34" s="60">
        <f t="shared" si="7"/>
        <v>1.9425019425019425</v>
      </c>
      <c r="F34" s="60">
        <f t="shared" si="7"/>
        <v>2.6057952887221179</v>
      </c>
      <c r="G34" s="60">
        <f t="shared" si="7"/>
        <v>2.8875028875028876</v>
      </c>
      <c r="H34" s="60">
        <f t="shared" si="7"/>
        <v>2.3058476295886368</v>
      </c>
      <c r="I34" s="60">
        <f t="shared" si="7"/>
        <v>2.5847808105872621</v>
      </c>
      <c r="J34" s="60">
        <f t="shared" si="7"/>
        <v>2.0414829332026785</v>
      </c>
      <c r="K34" s="60">
        <f t="shared" si="7"/>
        <v>2.241348395194549</v>
      </c>
      <c r="L34" s="60" t="e">
        <f t="shared" si="7"/>
        <v>#DIV/0!</v>
      </c>
      <c r="M34" s="60" t="e">
        <f t="shared" si="7"/>
        <v>#DIV/0!</v>
      </c>
      <c r="N34" s="60" t="e">
        <f t="shared" si="7"/>
        <v>#DIV/0!</v>
      </c>
      <c r="S34"/>
    </row>
    <row r="35" spans="2:20" ht="15.75" customHeight="1">
      <c r="B35" s="15" t="s">
        <v>99</v>
      </c>
      <c r="C35" s="60">
        <f t="shared" si="2"/>
        <v>6.2235499128703005</v>
      </c>
      <c r="D35" s="60">
        <f t="shared" ref="D35:N35" si="8">5000/$N$16/D24</f>
        <v>11.246063877642825</v>
      </c>
      <c r="E35" s="60">
        <f t="shared" si="8"/>
        <v>3.7486879592142746</v>
      </c>
      <c r="F35" s="60">
        <f t="shared" si="8"/>
        <v>1.821095571095571</v>
      </c>
      <c r="G35" s="60">
        <f t="shared" si="8"/>
        <v>1.7419175027870681</v>
      </c>
      <c r="H35" s="60">
        <f t="shared" si="8"/>
        <v>1.9078144078144077</v>
      </c>
      <c r="I35" s="60">
        <f t="shared" si="8"/>
        <v>2.5040064102564101</v>
      </c>
      <c r="J35" s="60">
        <f t="shared" si="8"/>
        <v>2.8115159694107064</v>
      </c>
      <c r="K35" s="60">
        <f t="shared" si="8"/>
        <v>2.0285621551444337</v>
      </c>
      <c r="L35" s="60" t="e">
        <f t="shared" si="8"/>
        <v>#DIV/0!</v>
      </c>
      <c r="M35" s="60" t="e">
        <f t="shared" si="8"/>
        <v>#DIV/0!</v>
      </c>
      <c r="N35" s="60" t="e">
        <f t="shared" si="8"/>
        <v>#DIV/0!</v>
      </c>
      <c r="S35"/>
    </row>
    <row r="36" spans="2:20" ht="15.75" customHeight="1">
      <c r="B36" s="15" t="s">
        <v>101</v>
      </c>
      <c r="C36" s="60">
        <f t="shared" si="2"/>
        <v>2.1510927551196009</v>
      </c>
      <c r="D36" s="60">
        <f t="shared" ref="D36:N36" si="9">5000/$N$16/D25</f>
        <v>2.6488662852299218</v>
      </c>
      <c r="E36" s="60">
        <f t="shared" si="9"/>
        <v>2.8617216117216118</v>
      </c>
      <c r="F36" s="60">
        <f t="shared" si="9"/>
        <v>1.6436554898093358</v>
      </c>
      <c r="G36" s="60">
        <f t="shared" si="9"/>
        <v>1.3935340022296543</v>
      </c>
      <c r="H36" s="60">
        <f t="shared" si="9"/>
        <v>1.5788808892257167</v>
      </c>
      <c r="I36" s="60" t="e">
        <f t="shared" si="9"/>
        <v>#DIV/0!</v>
      </c>
      <c r="J36" s="60">
        <f t="shared" si="9"/>
        <v>1.6869095816464237</v>
      </c>
      <c r="K36" s="60">
        <f t="shared" si="9"/>
        <v>4.8197416618469244</v>
      </c>
      <c r="L36" s="60">
        <f t="shared" si="9"/>
        <v>4.9691910157026431</v>
      </c>
      <c r="M36" s="60" t="e">
        <f t="shared" si="9"/>
        <v>#DIV/0!</v>
      </c>
      <c r="N36" s="60" t="e">
        <f t="shared" si="9"/>
        <v>#DIV/0!</v>
      </c>
      <c r="S36"/>
    </row>
    <row r="37" spans="2:20" ht="15.75" customHeight="1">
      <c r="S37"/>
    </row>
    <row r="38" spans="2:20" ht="15.75" customHeight="1">
      <c r="C38" s="39" t="s">
        <v>123</v>
      </c>
      <c r="S38"/>
    </row>
    <row r="39" spans="2:20" ht="15.75" customHeight="1">
      <c r="B39" s="8"/>
      <c r="C39" s="15">
        <v>1</v>
      </c>
      <c r="D39" s="15">
        <v>2</v>
      </c>
      <c r="E39" s="15">
        <v>3</v>
      </c>
      <c r="F39" s="15">
        <v>4</v>
      </c>
      <c r="G39" s="15">
        <v>5</v>
      </c>
      <c r="H39" s="15">
        <v>6</v>
      </c>
      <c r="I39" s="15">
        <v>7</v>
      </c>
      <c r="J39" s="15">
        <v>8</v>
      </c>
      <c r="K39" s="15">
        <v>9</v>
      </c>
      <c r="L39" s="15">
        <v>10</v>
      </c>
      <c r="M39" s="15">
        <v>11</v>
      </c>
      <c r="N39" s="15">
        <v>12</v>
      </c>
      <c r="S39"/>
    </row>
    <row r="40" spans="2:20" ht="15.75" customHeight="1">
      <c r="B40" s="15" t="s">
        <v>85</v>
      </c>
      <c r="C40" s="61">
        <v>1</v>
      </c>
      <c r="D40" s="61">
        <v>2</v>
      </c>
      <c r="E40" s="61">
        <v>3</v>
      </c>
      <c r="F40" s="61">
        <v>4</v>
      </c>
      <c r="G40" s="61">
        <v>5</v>
      </c>
      <c r="H40" s="61">
        <v>6</v>
      </c>
      <c r="I40" s="61">
        <v>7</v>
      </c>
      <c r="J40" s="61">
        <v>8</v>
      </c>
      <c r="K40" s="61">
        <v>9</v>
      </c>
      <c r="L40" s="61">
        <v>10</v>
      </c>
      <c r="M40" s="61">
        <v>11</v>
      </c>
      <c r="N40" s="61">
        <v>12</v>
      </c>
      <c r="S40"/>
    </row>
    <row r="41" spans="2:20" ht="15.75" customHeight="1">
      <c r="B41" s="15" t="s">
        <v>89</v>
      </c>
      <c r="C41" s="61">
        <v>13</v>
      </c>
      <c r="D41" s="61">
        <v>14</v>
      </c>
      <c r="E41" s="61">
        <v>15</v>
      </c>
      <c r="F41" s="61">
        <v>16</v>
      </c>
      <c r="G41" s="61">
        <v>17</v>
      </c>
      <c r="H41" s="61">
        <v>18</v>
      </c>
      <c r="I41" s="61">
        <v>19</v>
      </c>
      <c r="J41" s="61">
        <v>20</v>
      </c>
      <c r="K41" s="61">
        <v>21</v>
      </c>
      <c r="L41" s="61">
        <v>22</v>
      </c>
      <c r="M41" s="61">
        <v>23</v>
      </c>
      <c r="N41" s="61">
        <v>24</v>
      </c>
      <c r="S41"/>
    </row>
    <row r="42" spans="2:20" ht="15.75" customHeight="1">
      <c r="B42" s="15" t="s">
        <v>92</v>
      </c>
      <c r="C42" s="61">
        <v>25</v>
      </c>
      <c r="D42" s="61">
        <v>26</v>
      </c>
      <c r="E42" s="61">
        <v>27</v>
      </c>
      <c r="F42" s="61">
        <v>28</v>
      </c>
      <c r="G42" s="61">
        <v>29</v>
      </c>
      <c r="H42" s="61">
        <v>30</v>
      </c>
      <c r="I42" s="61">
        <v>31</v>
      </c>
      <c r="J42" s="61">
        <v>32</v>
      </c>
      <c r="K42" s="61">
        <v>33</v>
      </c>
      <c r="L42" s="61">
        <v>34</v>
      </c>
      <c r="M42" s="61">
        <v>35</v>
      </c>
      <c r="N42" s="61">
        <v>36</v>
      </c>
      <c r="S42"/>
    </row>
    <row r="43" spans="2:20" ht="15.75" customHeight="1">
      <c r="B43" s="15" t="s">
        <v>95</v>
      </c>
      <c r="C43" s="61">
        <v>37</v>
      </c>
      <c r="D43" s="61">
        <v>38</v>
      </c>
      <c r="E43" s="61">
        <v>39</v>
      </c>
      <c r="F43" s="61">
        <v>40</v>
      </c>
      <c r="G43" s="61">
        <v>41</v>
      </c>
      <c r="H43" s="61">
        <v>42</v>
      </c>
      <c r="I43" s="61">
        <v>43</v>
      </c>
      <c r="J43" s="61">
        <v>44</v>
      </c>
      <c r="K43" s="61">
        <v>45</v>
      </c>
      <c r="L43" s="61">
        <v>46</v>
      </c>
      <c r="M43" s="61">
        <v>47</v>
      </c>
      <c r="N43" s="61">
        <v>48</v>
      </c>
      <c r="S43"/>
      <c r="T43"/>
    </row>
    <row r="44" spans="2:20" ht="15.75" customHeight="1">
      <c r="B44" s="15" t="s">
        <v>97</v>
      </c>
      <c r="C44" s="61">
        <v>49</v>
      </c>
      <c r="D44" s="61">
        <v>50</v>
      </c>
      <c r="E44" s="61">
        <v>51</v>
      </c>
      <c r="F44" s="61">
        <v>52</v>
      </c>
      <c r="G44" s="61">
        <v>53</v>
      </c>
      <c r="H44" s="61">
        <v>54</v>
      </c>
      <c r="I44" s="61">
        <v>55</v>
      </c>
      <c r="J44" s="61">
        <v>56</v>
      </c>
      <c r="K44" s="61">
        <v>57</v>
      </c>
      <c r="L44" s="61">
        <v>58</v>
      </c>
      <c r="M44" s="61">
        <v>59</v>
      </c>
      <c r="N44" s="61">
        <v>60</v>
      </c>
      <c r="S44"/>
      <c r="T44"/>
    </row>
    <row r="45" spans="2:20" ht="15.75" customHeight="1">
      <c r="B45" s="15" t="s">
        <v>98</v>
      </c>
      <c r="C45" s="61">
        <v>61</v>
      </c>
      <c r="D45" s="61">
        <v>62</v>
      </c>
      <c r="E45" s="61">
        <v>63</v>
      </c>
      <c r="F45" s="61">
        <v>64</v>
      </c>
      <c r="G45" s="61">
        <v>65</v>
      </c>
      <c r="H45" s="61">
        <v>66</v>
      </c>
      <c r="I45" s="61">
        <v>67</v>
      </c>
      <c r="J45" s="61">
        <v>68</v>
      </c>
      <c r="K45" s="61">
        <v>69</v>
      </c>
      <c r="L45" s="61">
        <v>70</v>
      </c>
      <c r="M45" s="61">
        <v>71</v>
      </c>
      <c r="N45" s="61">
        <v>72</v>
      </c>
      <c r="S45"/>
      <c r="T45"/>
    </row>
    <row r="46" spans="2:20" ht="15.75" customHeight="1">
      <c r="B46" s="15" t="s">
        <v>99</v>
      </c>
      <c r="C46" s="61">
        <v>73</v>
      </c>
      <c r="D46" s="61">
        <v>74</v>
      </c>
      <c r="E46" s="61">
        <v>75</v>
      </c>
      <c r="F46" s="61">
        <v>76</v>
      </c>
      <c r="G46" s="61">
        <v>77</v>
      </c>
      <c r="H46" s="61">
        <v>78</v>
      </c>
      <c r="I46" s="61">
        <v>79</v>
      </c>
      <c r="J46" s="61">
        <v>80</v>
      </c>
      <c r="K46" s="61">
        <v>81</v>
      </c>
      <c r="L46" s="61">
        <v>82</v>
      </c>
      <c r="M46" s="61">
        <v>83</v>
      </c>
      <c r="N46" s="61">
        <v>84</v>
      </c>
      <c r="S46"/>
      <c r="T46"/>
    </row>
    <row r="47" spans="2:20" ht="15.75" customHeight="1">
      <c r="B47" s="15" t="s">
        <v>101</v>
      </c>
      <c r="C47" s="61">
        <v>85</v>
      </c>
      <c r="D47" s="61">
        <v>86</v>
      </c>
      <c r="E47" s="61">
        <v>87</v>
      </c>
      <c r="F47" s="61">
        <v>88</v>
      </c>
      <c r="G47" s="61">
        <v>89</v>
      </c>
      <c r="H47" s="61">
        <v>90</v>
      </c>
      <c r="I47" s="61">
        <v>91</v>
      </c>
      <c r="J47" s="61">
        <v>92</v>
      </c>
      <c r="K47" s="61">
        <v>93</v>
      </c>
      <c r="L47" s="61">
        <v>94</v>
      </c>
      <c r="M47" s="61">
        <v>95</v>
      </c>
      <c r="N47" s="61">
        <v>96</v>
      </c>
      <c r="S47"/>
      <c r="T47"/>
    </row>
    <row r="48" spans="2:20" ht="15.75" customHeight="1">
      <c r="L48" s="11"/>
      <c r="S48"/>
      <c r="T48"/>
    </row>
    <row r="49" spans="3:20" ht="15.75" customHeight="1">
      <c r="L49" s="11"/>
      <c r="S49"/>
      <c r="T49"/>
    </row>
    <row r="50" spans="3:20" ht="15.75" customHeight="1">
      <c r="C50" s="39" t="s">
        <v>124</v>
      </c>
      <c r="T50"/>
    </row>
    <row r="51" spans="3:20" ht="15.75" customHeight="1">
      <c r="C51" s="62" t="s">
        <v>102</v>
      </c>
      <c r="D51" s="7" t="s">
        <v>125</v>
      </c>
      <c r="G51" s="179" t="s">
        <v>1080</v>
      </c>
    </row>
    <row r="52" spans="3:20" ht="15.75" customHeight="1">
      <c r="C52" s="7" t="s">
        <v>1056</v>
      </c>
    </row>
    <row r="53" spans="3:20" ht="15.75" customHeight="1"/>
    <row r="54" spans="3:20" ht="15.75" customHeight="1"/>
    <row r="55" spans="3:20" ht="15.75" customHeight="1">
      <c r="L55" s="11"/>
    </row>
    <row r="56" spans="3:20" ht="15.75" customHeight="1"/>
    <row r="57" spans="3:20" ht="15.75" customHeight="1"/>
    <row r="58" spans="3:20" ht="15.75" customHeight="1"/>
    <row r="59" spans="3:20" ht="15.75" customHeight="1"/>
    <row r="60" spans="3:20" ht="15.75" customHeight="1"/>
    <row r="61" spans="3:20" ht="15.75" customHeight="1"/>
    <row r="62" spans="3:20" ht="15.75" customHeight="1"/>
    <row r="63" spans="3:20" ht="15.75" customHeight="1"/>
    <row r="64" spans="3:2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M1"/>
    <mergeCell ref="Q1:R1"/>
    <mergeCell ref="C2:D2"/>
    <mergeCell ref="E2:F2"/>
    <mergeCell ref="Q2:R2"/>
  </mergeCells>
  <conditionalFormatting sqref="C18:N25">
    <cfRule type="cellIs" dxfId="8" priority="2" operator="lessThan">
      <formula>6</formula>
    </cfRule>
  </conditionalFormatting>
  <conditionalFormatting sqref="C29:N36">
    <cfRule type="cellIs" dxfId="7" priority="1" stopIfTrue="1" operator="greaterThan">
      <formula>15</formula>
    </cfRule>
  </conditionalFormatting>
  <pageMargins left="0.7" right="0.7" top="0.75" bottom="0.75" header="0.3" footer="0.3"/>
  <pageSetup paperSize="9" scale="5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J1000"/>
  <sheetViews>
    <sheetView workbookViewId="0">
      <selection activeCell="C7" sqref="C7:N14"/>
    </sheetView>
  </sheetViews>
  <sheetFormatPr defaultColWidth="13.1796875" defaultRowHeight="15.5"/>
  <cols>
    <col min="1" max="1" width="2" style="7" customWidth="1"/>
    <col min="2" max="2" width="2.6328125" style="7" customWidth="1"/>
    <col min="3" max="5" width="6.81640625" style="7" customWidth="1"/>
    <col min="6" max="6" width="8.81640625" style="7" bestFit="1" customWidth="1"/>
    <col min="7" max="8" width="6.81640625" style="7" customWidth="1"/>
    <col min="9" max="14" width="8.1796875" style="7" customWidth="1"/>
    <col min="15" max="15" width="2.81640625" style="7" customWidth="1"/>
    <col min="16" max="16" width="3.1796875" style="7" customWidth="1"/>
    <col min="17" max="17" width="7.1796875" style="7" customWidth="1"/>
    <col min="18" max="21" width="8.1796875" style="7" customWidth="1"/>
    <col min="22" max="23" width="7.1796875" style="7" customWidth="1"/>
    <col min="24" max="24" width="6.6328125" style="7" customWidth="1"/>
    <col min="25" max="25" width="9.1796875" style="7" customWidth="1"/>
    <col min="26" max="26" width="8.453125" style="7" customWidth="1"/>
    <col min="27" max="27" width="22.6328125" style="7" customWidth="1"/>
    <col min="28" max="28" width="23.81640625" style="7" customWidth="1"/>
    <col min="29" max="30" width="3.36328125" style="7" customWidth="1"/>
    <col min="31" max="36" width="3.1796875" style="7" customWidth="1"/>
    <col min="37" max="16384" width="13.1796875" style="7"/>
  </cols>
  <sheetData>
    <row r="1" spans="1:36" ht="15.75" customHeight="1">
      <c r="B1" s="8"/>
      <c r="C1" s="9" t="s">
        <v>65</v>
      </c>
      <c r="E1" s="334" t="s">
        <v>1203</v>
      </c>
      <c r="F1" s="335"/>
      <c r="G1" s="335"/>
      <c r="H1" s="335"/>
      <c r="I1" s="335"/>
      <c r="J1" s="335"/>
      <c r="K1" s="335"/>
      <c r="L1" s="335"/>
      <c r="M1" s="335"/>
      <c r="N1" s="8"/>
      <c r="O1" s="8"/>
      <c r="P1" s="11"/>
      <c r="Q1" s="336" t="s">
        <v>67</v>
      </c>
      <c r="R1" s="335"/>
      <c r="T1" s="8"/>
      <c r="U1" s="8"/>
      <c r="V1" s="8"/>
      <c r="W1" s="8"/>
      <c r="X1" s="8"/>
    </row>
    <row r="2" spans="1:36" ht="15.75" customHeight="1">
      <c r="A2" s="12"/>
      <c r="B2" s="8"/>
      <c r="C2" s="337" t="s">
        <v>68</v>
      </c>
      <c r="D2" s="335"/>
      <c r="E2" s="338">
        <v>45371</v>
      </c>
      <c r="F2" s="339"/>
      <c r="G2" s="8"/>
      <c r="H2" s="8"/>
      <c r="I2" s="8"/>
      <c r="J2" s="8"/>
      <c r="K2" s="8"/>
      <c r="L2" s="8"/>
      <c r="M2" s="8"/>
      <c r="N2" s="8"/>
      <c r="O2" s="8"/>
      <c r="P2" s="8"/>
      <c r="Q2" s="337" t="s">
        <v>69</v>
      </c>
      <c r="R2" s="335"/>
      <c r="S2" s="8"/>
      <c r="T2" s="8"/>
      <c r="U2" s="9" t="s">
        <v>70</v>
      </c>
      <c r="V2" s="8"/>
      <c r="W2" s="8" t="s">
        <v>71</v>
      </c>
      <c r="X2" s="8" t="s">
        <v>72</v>
      </c>
    </row>
    <row r="3" spans="1:36" ht="15.75" customHeight="1">
      <c r="A3" s="13"/>
      <c r="B3" s="8"/>
      <c r="C3" s="9" t="s">
        <v>73</v>
      </c>
      <c r="E3" s="7" t="s">
        <v>1057</v>
      </c>
      <c r="F3" s="11"/>
      <c r="G3" s="11"/>
      <c r="H3" s="11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36" ht="15.75" customHeight="1">
      <c r="A4" s="13"/>
      <c r="O4" s="8"/>
      <c r="P4" s="14"/>
      <c r="Q4" s="15" t="s">
        <v>74</v>
      </c>
      <c r="R4" s="15" t="s">
        <v>75</v>
      </c>
      <c r="S4" s="15"/>
      <c r="T4" s="15" t="s">
        <v>76</v>
      </c>
      <c r="U4" s="15"/>
      <c r="V4" s="15" t="s">
        <v>77</v>
      </c>
      <c r="W4" s="15"/>
      <c r="X4" s="15" t="s">
        <v>78</v>
      </c>
    </row>
    <row r="5" spans="1:36" ht="15.75" customHeight="1">
      <c r="A5" s="13"/>
      <c r="C5" s="16" t="s">
        <v>79</v>
      </c>
      <c r="O5" s="8"/>
      <c r="P5" s="8"/>
      <c r="Q5" s="8" t="s">
        <v>80</v>
      </c>
      <c r="R5" s="8" t="s">
        <v>81</v>
      </c>
      <c r="S5" s="8" t="s">
        <v>82</v>
      </c>
      <c r="T5" s="8" t="s">
        <v>81</v>
      </c>
      <c r="U5" s="8" t="s">
        <v>82</v>
      </c>
      <c r="V5" s="8" t="s">
        <v>81</v>
      </c>
      <c r="W5" s="8" t="s">
        <v>82</v>
      </c>
      <c r="X5" s="8"/>
    </row>
    <row r="6" spans="1:36" ht="15.75" customHeight="1" thickBot="1">
      <c r="A6" s="13"/>
      <c r="B6" s="8"/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M6" s="15">
        <v>11</v>
      </c>
      <c r="N6" s="15">
        <v>12</v>
      </c>
      <c r="O6" s="8"/>
      <c r="P6" s="8"/>
      <c r="Q6" s="8" t="s">
        <v>83</v>
      </c>
      <c r="R6" s="17">
        <v>94</v>
      </c>
      <c r="S6" s="17" t="s">
        <v>84</v>
      </c>
      <c r="T6" s="17"/>
      <c r="U6" s="17"/>
      <c r="V6" s="17"/>
      <c r="W6" s="17"/>
      <c r="X6" s="18">
        <v>1</v>
      </c>
    </row>
    <row r="7" spans="1:36" ht="15.75" customHeight="1">
      <c r="A7" s="13"/>
      <c r="B7" s="15" t="s">
        <v>85</v>
      </c>
      <c r="C7" s="309" t="s">
        <v>1199</v>
      </c>
      <c r="D7" s="309" t="s">
        <v>1199</v>
      </c>
      <c r="E7" s="310" t="s">
        <v>1199</v>
      </c>
      <c r="F7" s="249" t="s">
        <v>1188</v>
      </c>
      <c r="G7" s="242" t="s">
        <v>1188</v>
      </c>
      <c r="H7" s="250" t="s">
        <v>1188</v>
      </c>
      <c r="I7" s="249" t="s">
        <v>1215</v>
      </c>
      <c r="J7" s="242" t="s">
        <v>1215</v>
      </c>
      <c r="K7" s="250" t="s">
        <v>1215</v>
      </c>
      <c r="L7" s="249" t="s">
        <v>1223</v>
      </c>
      <c r="M7" s="242" t="s">
        <v>1223</v>
      </c>
      <c r="N7" s="242" t="s">
        <v>1223</v>
      </c>
      <c r="O7" s="8"/>
      <c r="P7" s="8"/>
      <c r="Q7" s="8" t="s">
        <v>86</v>
      </c>
      <c r="R7" s="17">
        <v>95</v>
      </c>
      <c r="S7" s="17" t="s">
        <v>87</v>
      </c>
      <c r="T7" s="17">
        <v>45</v>
      </c>
      <c r="U7" s="17" t="s">
        <v>87</v>
      </c>
      <c r="V7" s="17">
        <v>72</v>
      </c>
      <c r="W7" s="17" t="s">
        <v>87</v>
      </c>
      <c r="X7" s="19" t="s">
        <v>88</v>
      </c>
    </row>
    <row r="8" spans="1:36" ht="15.75" customHeight="1">
      <c r="B8" s="15" t="s">
        <v>89</v>
      </c>
      <c r="C8" s="309" t="s">
        <v>1200</v>
      </c>
      <c r="D8" s="309" t="s">
        <v>1200</v>
      </c>
      <c r="E8" s="313" t="s">
        <v>1200</v>
      </c>
      <c r="F8" s="249" t="s">
        <v>1208</v>
      </c>
      <c r="G8" s="242" t="s">
        <v>1208</v>
      </c>
      <c r="H8" s="251" t="s">
        <v>1208</v>
      </c>
      <c r="I8" s="249" t="s">
        <v>1216</v>
      </c>
      <c r="J8" s="242" t="s">
        <v>1216</v>
      </c>
      <c r="K8" s="251" t="s">
        <v>1216</v>
      </c>
      <c r="L8" s="249" t="s">
        <v>1224</v>
      </c>
      <c r="M8" s="242" t="s">
        <v>1224</v>
      </c>
      <c r="N8" s="242" t="s">
        <v>1224</v>
      </c>
      <c r="O8" s="8"/>
      <c r="P8" s="8"/>
      <c r="Q8" s="8" t="s">
        <v>90</v>
      </c>
      <c r="R8" s="17"/>
      <c r="S8" s="17"/>
      <c r="T8" s="17"/>
      <c r="U8" s="17"/>
      <c r="V8" s="17">
        <v>72</v>
      </c>
      <c r="W8" s="17" t="s">
        <v>91</v>
      </c>
      <c r="X8" s="18">
        <v>1</v>
      </c>
    </row>
    <row r="9" spans="1:36" ht="15.75" customHeight="1">
      <c r="B9" s="15" t="s">
        <v>92</v>
      </c>
      <c r="C9" s="309" t="s">
        <v>1201</v>
      </c>
      <c r="D9" s="309" t="s">
        <v>1201</v>
      </c>
      <c r="E9" s="311" t="s">
        <v>1201</v>
      </c>
      <c r="F9" s="330" t="s">
        <v>1209</v>
      </c>
      <c r="G9" s="312" t="s">
        <v>1209</v>
      </c>
      <c r="H9" s="313" t="s">
        <v>1209</v>
      </c>
      <c r="I9" s="249" t="s">
        <v>1217</v>
      </c>
      <c r="J9" s="242" t="s">
        <v>1217</v>
      </c>
      <c r="K9" s="251" t="s">
        <v>1217</v>
      </c>
      <c r="L9" s="249" t="s">
        <v>1225</v>
      </c>
      <c r="M9" s="242" t="s">
        <v>1225</v>
      </c>
      <c r="N9" s="242" t="s">
        <v>1225</v>
      </c>
      <c r="O9" s="8"/>
      <c r="P9" s="8"/>
      <c r="Q9" s="8" t="s">
        <v>93</v>
      </c>
      <c r="R9" s="17"/>
      <c r="S9" s="17"/>
      <c r="T9" s="17"/>
      <c r="U9" s="17"/>
      <c r="V9" s="17">
        <v>10</v>
      </c>
      <c r="W9" s="17" t="s">
        <v>94</v>
      </c>
      <c r="X9" s="18"/>
    </row>
    <row r="10" spans="1:36" ht="15.75" customHeight="1">
      <c r="B10" s="15" t="s">
        <v>95</v>
      </c>
      <c r="C10" s="312" t="s">
        <v>1202</v>
      </c>
      <c r="D10" s="315" t="s">
        <v>1202</v>
      </c>
      <c r="E10" s="316" t="s">
        <v>1202</v>
      </c>
      <c r="F10" s="249" t="s">
        <v>1210</v>
      </c>
      <c r="G10" s="242" t="s">
        <v>1210</v>
      </c>
      <c r="H10" s="251" t="s">
        <v>1210</v>
      </c>
      <c r="I10" s="249" t="s">
        <v>1218</v>
      </c>
      <c r="J10" s="242" t="s">
        <v>1218</v>
      </c>
      <c r="K10" s="251" t="s">
        <v>1218</v>
      </c>
      <c r="L10" s="249" t="s">
        <v>1226</v>
      </c>
      <c r="M10" s="242" t="s">
        <v>1226</v>
      </c>
      <c r="N10" s="242" t="s">
        <v>1226</v>
      </c>
      <c r="O10" s="8"/>
      <c r="P10" s="8"/>
      <c r="Q10" s="8" t="s">
        <v>96</v>
      </c>
      <c r="R10" s="17"/>
      <c r="S10" s="17"/>
      <c r="T10" s="17"/>
      <c r="U10" s="17"/>
      <c r="V10" s="17"/>
      <c r="W10" s="17"/>
      <c r="X10" s="18"/>
    </row>
    <row r="11" spans="1:36" ht="15.75" customHeight="1">
      <c r="B11" s="15" t="s">
        <v>97</v>
      </c>
      <c r="C11" s="242" t="s">
        <v>1190</v>
      </c>
      <c r="D11" s="242" t="s">
        <v>1190</v>
      </c>
      <c r="E11" s="251" t="s">
        <v>1190</v>
      </c>
      <c r="F11" s="249" t="s">
        <v>1211</v>
      </c>
      <c r="G11" s="242" t="s">
        <v>1211</v>
      </c>
      <c r="H11" s="251" t="s">
        <v>1211</v>
      </c>
      <c r="I11" s="249" t="s">
        <v>1219</v>
      </c>
      <c r="J11" s="242" t="s">
        <v>1219</v>
      </c>
      <c r="K11" s="251" t="s">
        <v>1219</v>
      </c>
      <c r="L11" s="176"/>
      <c r="M11" s="105"/>
      <c r="N11" s="105"/>
      <c r="O11" s="8"/>
      <c r="P11" s="8"/>
      <c r="Q11" s="8"/>
      <c r="R11" s="8"/>
      <c r="S11" s="8"/>
      <c r="T11" s="8"/>
      <c r="U11" s="8"/>
      <c r="V11" s="8"/>
      <c r="W11" s="8"/>
      <c r="X11" s="8"/>
      <c r="Y11" s="11"/>
    </row>
    <row r="12" spans="1:36" ht="15.75" customHeight="1">
      <c r="B12" s="15" t="s">
        <v>98</v>
      </c>
      <c r="C12" s="242" t="s">
        <v>1187</v>
      </c>
      <c r="D12" s="242" t="s">
        <v>1187</v>
      </c>
      <c r="E12" s="251" t="s">
        <v>1187</v>
      </c>
      <c r="F12" s="330" t="s">
        <v>1212</v>
      </c>
      <c r="G12" s="312" t="s">
        <v>1212</v>
      </c>
      <c r="H12" s="313" t="s">
        <v>1212</v>
      </c>
      <c r="I12" s="249" t="s">
        <v>1220</v>
      </c>
      <c r="J12" s="242" t="s">
        <v>1220</v>
      </c>
      <c r="K12" s="251" t="s">
        <v>1220</v>
      </c>
      <c r="L12" s="249"/>
      <c r="M12" s="242"/>
      <c r="N12" s="242"/>
      <c r="O12" s="8"/>
      <c r="P12" s="8"/>
      <c r="Q12" s="8"/>
      <c r="R12" s="8"/>
      <c r="U12" s="8"/>
      <c r="V12" s="8"/>
      <c r="W12" s="8"/>
      <c r="X12" s="8"/>
      <c r="Y12" s="11"/>
    </row>
    <row r="13" spans="1:36">
      <c r="B13" s="15" t="s">
        <v>99</v>
      </c>
      <c r="C13" s="242" t="s">
        <v>911</v>
      </c>
      <c r="D13" s="242" t="s">
        <v>911</v>
      </c>
      <c r="E13" s="251" t="s">
        <v>911</v>
      </c>
      <c r="F13" s="330" t="s">
        <v>1213</v>
      </c>
      <c r="G13" s="312" t="s">
        <v>1213</v>
      </c>
      <c r="H13" s="313" t="s">
        <v>1213</v>
      </c>
      <c r="I13" s="330" t="s">
        <v>1221</v>
      </c>
      <c r="J13" s="312" t="s">
        <v>1221</v>
      </c>
      <c r="K13" s="313" t="s">
        <v>1221</v>
      </c>
      <c r="L13" s="253" t="s">
        <v>100</v>
      </c>
      <c r="M13" s="21" t="s">
        <v>100</v>
      </c>
      <c r="N13" s="22" t="s">
        <v>100</v>
      </c>
      <c r="O13" s="8"/>
      <c r="R13" s="8"/>
      <c r="S13" s="23"/>
      <c r="T13" s="23"/>
      <c r="U13" s="8"/>
      <c r="W13" s="8"/>
      <c r="X13" s="8"/>
      <c r="Y13" s="11"/>
    </row>
    <row r="14" spans="1:36" ht="16" thickBot="1">
      <c r="B14" s="15" t="s">
        <v>101</v>
      </c>
      <c r="C14" s="242" t="s">
        <v>1191</v>
      </c>
      <c r="D14" s="242" t="s">
        <v>1191</v>
      </c>
      <c r="E14" s="252" t="s">
        <v>1191</v>
      </c>
      <c r="F14" s="249" t="s">
        <v>1214</v>
      </c>
      <c r="G14" s="242" t="s">
        <v>1214</v>
      </c>
      <c r="H14" s="252" t="s">
        <v>1214</v>
      </c>
      <c r="I14" s="249" t="s">
        <v>1222</v>
      </c>
      <c r="J14" s="242" t="s">
        <v>1222</v>
      </c>
      <c r="K14" s="252" t="s">
        <v>1222</v>
      </c>
      <c r="L14" s="331" t="s">
        <v>102</v>
      </c>
      <c r="M14" s="332" t="s">
        <v>102</v>
      </c>
      <c r="N14" s="26" t="s">
        <v>102</v>
      </c>
      <c r="O14" s="8"/>
      <c r="S14" s="27"/>
      <c r="T14" s="28" t="s">
        <v>103</v>
      </c>
      <c r="U14" s="29">
        <f>COUNTA(C7:N14)*1.05</f>
        <v>94.5</v>
      </c>
      <c r="V14" s="30" t="s">
        <v>103</v>
      </c>
      <c r="W14" s="8"/>
      <c r="X14" s="31"/>
      <c r="Y14" s="11"/>
    </row>
    <row r="15" spans="1:36" ht="15.75" customHeight="1">
      <c r="A15" s="12"/>
      <c r="B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Q15" s="32" t="s">
        <v>104</v>
      </c>
      <c r="R15" s="32" t="s">
        <v>105</v>
      </c>
      <c r="S15" s="33" t="s">
        <v>106</v>
      </c>
      <c r="T15" s="34">
        <f>V20-T19</f>
        <v>5.84</v>
      </c>
      <c r="U15" s="35"/>
      <c r="V15" s="36">
        <f>T15*U$14</f>
        <v>551.88</v>
      </c>
      <c r="W15" s="8"/>
      <c r="X15" s="8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spans="1:36" ht="15.75" customHeight="1">
      <c r="A16" s="38"/>
      <c r="C16" s="39" t="s">
        <v>107</v>
      </c>
      <c r="N16" s="7">
        <f>COUNT(C18:N25)</f>
        <v>73</v>
      </c>
      <c r="Q16" s="8" t="s">
        <v>108</v>
      </c>
      <c r="R16" s="7" t="s">
        <v>109</v>
      </c>
      <c r="S16" s="40" t="s">
        <v>110</v>
      </c>
      <c r="T16" s="41">
        <v>10</v>
      </c>
      <c r="U16" s="42"/>
      <c r="V16" s="43">
        <f t="shared" ref="V16:V18" si="0">T16*U$14</f>
        <v>945</v>
      </c>
      <c r="W16" s="8"/>
      <c r="X16" s="8"/>
    </row>
    <row r="17" spans="1:27" ht="15.75" customHeight="1">
      <c r="A17" s="38"/>
      <c r="B17" s="8"/>
      <c r="C17" s="15">
        <v>1</v>
      </c>
      <c r="D17" s="15">
        <v>2</v>
      </c>
      <c r="E17" s="15">
        <v>3</v>
      </c>
      <c r="F17" s="15">
        <v>4</v>
      </c>
      <c r="G17" s="15">
        <v>5</v>
      </c>
      <c r="H17" s="15">
        <v>6</v>
      </c>
      <c r="I17" s="15">
        <v>7</v>
      </c>
      <c r="J17" s="15">
        <v>8</v>
      </c>
      <c r="K17" s="15">
        <v>9</v>
      </c>
      <c r="L17" s="15">
        <v>10</v>
      </c>
      <c r="M17" s="15">
        <v>11</v>
      </c>
      <c r="N17" s="15">
        <v>12</v>
      </c>
      <c r="Q17" s="44" t="s">
        <v>111</v>
      </c>
      <c r="R17" s="7" t="s">
        <v>112</v>
      </c>
      <c r="S17" s="45" t="s">
        <v>113</v>
      </c>
      <c r="T17" s="34">
        <v>2</v>
      </c>
      <c r="U17" s="35"/>
      <c r="V17" s="46">
        <f t="shared" si="0"/>
        <v>189</v>
      </c>
      <c r="W17" s="9" t="s">
        <v>114</v>
      </c>
      <c r="X17" s="8"/>
    </row>
    <row r="18" spans="1:27" ht="15.75" customHeight="1">
      <c r="A18" s="38"/>
      <c r="B18" s="15" t="s">
        <v>85</v>
      </c>
      <c r="C18" s="301">
        <v>14.1</v>
      </c>
      <c r="D18" s="301">
        <v>20.399999999999999</v>
      </c>
      <c r="E18" s="301">
        <v>15.4</v>
      </c>
      <c r="F18" s="47">
        <v>10.9</v>
      </c>
      <c r="G18" s="47">
        <v>13.7</v>
      </c>
      <c r="H18" s="47">
        <v>17.100000000000001</v>
      </c>
      <c r="I18" s="47">
        <v>7.92</v>
      </c>
      <c r="J18" s="47">
        <v>12</v>
      </c>
      <c r="K18" s="47">
        <v>10.7</v>
      </c>
      <c r="L18" s="47">
        <v>15</v>
      </c>
      <c r="M18" s="47">
        <v>24.2</v>
      </c>
      <c r="N18" s="47">
        <v>24</v>
      </c>
      <c r="Q18" s="8" t="s">
        <v>115</v>
      </c>
      <c r="R18" s="10" t="s">
        <v>116</v>
      </c>
      <c r="S18" s="33" t="s">
        <v>117</v>
      </c>
      <c r="T18" s="34">
        <v>0.16</v>
      </c>
      <c r="U18" s="35"/>
      <c r="V18" s="36">
        <f t="shared" si="0"/>
        <v>15.120000000000001</v>
      </c>
      <c r="W18" s="9"/>
      <c r="X18" s="48"/>
    </row>
    <row r="19" spans="1:27" ht="15.75" customHeight="1">
      <c r="A19" s="38"/>
      <c r="B19" s="15" t="s">
        <v>89</v>
      </c>
      <c r="C19" s="301">
        <v>10.5</v>
      </c>
      <c r="D19" s="301">
        <v>10.7</v>
      </c>
      <c r="E19" s="301">
        <v>1.51</v>
      </c>
      <c r="F19" s="47">
        <v>29.2</v>
      </c>
      <c r="G19" s="47">
        <v>36.6</v>
      </c>
      <c r="H19" s="47">
        <v>21.8</v>
      </c>
      <c r="I19" s="47">
        <v>33.6</v>
      </c>
      <c r="J19" s="47">
        <v>46.8</v>
      </c>
      <c r="K19" s="47">
        <v>19.3</v>
      </c>
      <c r="L19" s="47">
        <v>8.6</v>
      </c>
      <c r="M19" s="47">
        <v>12.5</v>
      </c>
      <c r="N19" s="47">
        <v>13.8</v>
      </c>
      <c r="R19" s="8"/>
      <c r="S19" s="49"/>
      <c r="T19" s="50">
        <f>SUM(T16:T18)</f>
        <v>12.16</v>
      </c>
      <c r="U19" s="35"/>
      <c r="V19" s="51">
        <f>SUM(V15:V18)</f>
        <v>1701</v>
      </c>
      <c r="W19" s="9"/>
      <c r="X19" s="8"/>
    </row>
    <row r="20" spans="1:27" ht="15.75" customHeight="1">
      <c r="B20" s="15" t="s">
        <v>92</v>
      </c>
      <c r="C20" s="314">
        <v>5.3</v>
      </c>
      <c r="D20" s="314">
        <v>6.5</v>
      </c>
      <c r="E20" s="314">
        <v>8.06</v>
      </c>
      <c r="F20" s="47">
        <v>10.5</v>
      </c>
      <c r="G20" s="47">
        <v>3.8</v>
      </c>
      <c r="H20" s="47">
        <v>8.4600000000000009</v>
      </c>
      <c r="I20" s="47">
        <v>30.6</v>
      </c>
      <c r="J20" s="47">
        <v>47.2</v>
      </c>
      <c r="K20" s="47">
        <v>17.399999999999999</v>
      </c>
      <c r="L20" s="47">
        <v>22.2</v>
      </c>
      <c r="M20" s="47">
        <v>16.7</v>
      </c>
      <c r="N20" s="47">
        <v>21.4</v>
      </c>
      <c r="R20" s="8"/>
      <c r="S20" s="49" t="s">
        <v>118</v>
      </c>
      <c r="T20" s="42"/>
      <c r="U20" s="42"/>
      <c r="V20" s="52">
        <f>V24-T22</f>
        <v>18</v>
      </c>
      <c r="W20" s="53" t="s">
        <v>119</v>
      </c>
      <c r="X20" s="8"/>
    </row>
    <row r="21" spans="1:27" ht="15.75" customHeight="1">
      <c r="A21" s="38"/>
      <c r="B21" s="15" t="s">
        <v>95</v>
      </c>
      <c r="C21" s="314">
        <v>0</v>
      </c>
      <c r="D21" s="317">
        <v>7.72</v>
      </c>
      <c r="E21" s="317">
        <v>6.26</v>
      </c>
      <c r="F21" s="47"/>
      <c r="G21" s="47"/>
      <c r="H21" s="47"/>
      <c r="I21" s="47">
        <v>7.24</v>
      </c>
      <c r="J21" s="47">
        <v>8.6199999999999992</v>
      </c>
      <c r="K21" s="47">
        <v>15.3</v>
      </c>
      <c r="L21" s="47">
        <v>12.4</v>
      </c>
      <c r="M21" s="47">
        <v>3.04</v>
      </c>
      <c r="N21" s="47">
        <v>7.8</v>
      </c>
      <c r="Q21" s="8"/>
      <c r="R21" s="8"/>
      <c r="S21" s="49"/>
      <c r="T21" s="35"/>
      <c r="U21" s="35"/>
      <c r="V21" s="54"/>
      <c r="W21" s="8"/>
      <c r="X21" s="8"/>
    </row>
    <row r="22" spans="1:27" ht="15.75" customHeight="1">
      <c r="B22" s="15" t="s">
        <v>97</v>
      </c>
      <c r="C22" s="47">
        <v>28.4</v>
      </c>
      <c r="D22" s="47">
        <v>9.2200000000000006</v>
      </c>
      <c r="E22" s="47">
        <v>16</v>
      </c>
      <c r="F22" s="47">
        <v>9.4</v>
      </c>
      <c r="G22" s="47">
        <v>24.8</v>
      </c>
      <c r="H22" s="47">
        <v>33.200000000000003</v>
      </c>
      <c r="I22" s="47">
        <v>20.399999999999999</v>
      </c>
      <c r="J22" s="47">
        <v>8.94</v>
      </c>
      <c r="K22" s="47">
        <v>1.88</v>
      </c>
      <c r="L22" s="47"/>
      <c r="M22" s="47"/>
      <c r="N22" s="47"/>
      <c r="Q22" s="8"/>
      <c r="R22" s="8"/>
      <c r="S22" s="55" t="s">
        <v>120</v>
      </c>
      <c r="T22" s="52">
        <v>2</v>
      </c>
      <c r="U22" s="56"/>
      <c r="V22" s="57"/>
      <c r="W22" s="8"/>
      <c r="X22" s="8"/>
    </row>
    <row r="23" spans="1:27" ht="15.75" customHeight="1" thickBot="1">
      <c r="A23" s="13"/>
      <c r="B23" s="15" t="s">
        <v>98</v>
      </c>
      <c r="C23" s="47">
        <v>17.8</v>
      </c>
      <c r="D23" s="47">
        <v>26.4</v>
      </c>
      <c r="E23" s="47">
        <v>22.4</v>
      </c>
      <c r="F23" s="47"/>
      <c r="G23" s="47"/>
      <c r="H23" s="47"/>
      <c r="I23" s="47">
        <v>3.94</v>
      </c>
      <c r="J23" s="47">
        <v>11.6</v>
      </c>
      <c r="K23" s="47">
        <v>6.06</v>
      </c>
      <c r="L23" s="47"/>
      <c r="M23" s="47"/>
      <c r="N23" s="47"/>
      <c r="Q23" s="8"/>
      <c r="R23" s="8"/>
      <c r="S23" s="35"/>
      <c r="T23" s="35"/>
      <c r="U23" s="35"/>
      <c r="V23" s="35"/>
      <c r="W23" s="8"/>
      <c r="X23" s="8"/>
    </row>
    <row r="24" spans="1:27" ht="15.75" customHeight="1" thickBot="1">
      <c r="B24" s="15" t="s">
        <v>99</v>
      </c>
      <c r="C24" s="47">
        <v>25.2</v>
      </c>
      <c r="D24" s="47">
        <v>28</v>
      </c>
      <c r="E24" s="47">
        <v>35.6</v>
      </c>
      <c r="F24" s="47"/>
      <c r="G24" s="47"/>
      <c r="H24" s="47"/>
      <c r="I24" s="47"/>
      <c r="J24" s="47"/>
      <c r="K24" s="47"/>
      <c r="L24" s="47"/>
      <c r="M24" s="47"/>
      <c r="N24" s="47"/>
      <c r="Q24" s="8"/>
      <c r="R24" s="8"/>
      <c r="S24" s="35" t="s">
        <v>121</v>
      </c>
      <c r="T24" s="35"/>
      <c r="U24" s="35"/>
      <c r="V24" s="58">
        <v>20</v>
      </c>
      <c r="W24" s="8"/>
      <c r="X24" s="8"/>
    </row>
    <row r="25" spans="1:27" ht="15.75" customHeight="1">
      <c r="A25" s="11"/>
      <c r="B25" s="15" t="s">
        <v>101</v>
      </c>
      <c r="C25" s="47">
        <v>22</v>
      </c>
      <c r="D25" s="47">
        <v>21</v>
      </c>
      <c r="E25" s="47">
        <v>20.6</v>
      </c>
      <c r="F25" s="47">
        <v>23.2</v>
      </c>
      <c r="G25" s="47">
        <v>30.4</v>
      </c>
      <c r="H25" s="47">
        <v>34.4</v>
      </c>
      <c r="I25" s="47">
        <v>7.54</v>
      </c>
      <c r="J25" s="47">
        <v>13.2</v>
      </c>
      <c r="K25" s="47">
        <v>10.5</v>
      </c>
      <c r="L25" s="47"/>
      <c r="M25" s="47"/>
      <c r="N25" s="47">
        <v>23.6</v>
      </c>
      <c r="AA25" s="11"/>
    </row>
    <row r="26" spans="1:27" ht="15.75" customHeight="1">
      <c r="A26" s="11"/>
      <c r="Q26" s="59"/>
      <c r="R26" s="59"/>
    </row>
    <row r="27" spans="1:27" ht="15.75" customHeight="1">
      <c r="C27" s="39" t="s">
        <v>1271</v>
      </c>
      <c r="M27" s="7" t="s">
        <v>1055</v>
      </c>
      <c r="N27" s="139" t="s">
        <v>1298</v>
      </c>
      <c r="Q27" s="59"/>
      <c r="R27" s="39" t="s">
        <v>122</v>
      </c>
    </row>
    <row r="28" spans="1:27" ht="15.75" customHeight="1">
      <c r="B28" s="8"/>
      <c r="C28" s="15">
        <v>1</v>
      </c>
      <c r="D28" s="15">
        <v>2</v>
      </c>
      <c r="E28" s="15">
        <v>3</v>
      </c>
      <c r="F28" s="15">
        <v>4</v>
      </c>
      <c r="G28" s="15">
        <v>5</v>
      </c>
      <c r="H28" s="15">
        <v>6</v>
      </c>
      <c r="I28" s="15">
        <v>7</v>
      </c>
      <c r="J28" s="15">
        <v>8</v>
      </c>
      <c r="K28" s="15">
        <v>9</v>
      </c>
      <c r="L28" s="15">
        <v>10</v>
      </c>
      <c r="M28" s="15">
        <v>11</v>
      </c>
      <c r="N28" s="15">
        <v>12</v>
      </c>
      <c r="Q28" s="11"/>
    </row>
    <row r="29" spans="1:27" ht="15.75" customHeight="1">
      <c r="B29" s="15" t="s">
        <v>85</v>
      </c>
      <c r="C29" s="318">
        <f>5000/91/C18</f>
        <v>3.8968124074507053</v>
      </c>
      <c r="D29" s="318">
        <f t="shared" ref="D29:N29" si="1">5000/91/D18</f>
        <v>2.693385046326223</v>
      </c>
      <c r="E29" s="318">
        <f t="shared" si="1"/>
        <v>3.5678607107178535</v>
      </c>
      <c r="F29" s="60">
        <f t="shared" si="1"/>
        <v>5.0408307289041225</v>
      </c>
      <c r="G29" s="60">
        <f t="shared" si="1"/>
        <v>4.0105879521937915</v>
      </c>
      <c r="H29" s="60">
        <f t="shared" si="1"/>
        <v>3.2131611078979496</v>
      </c>
      <c r="I29" s="60">
        <f t="shared" si="1"/>
        <v>6.9375069375069369</v>
      </c>
      <c r="J29" s="60">
        <f t="shared" si="1"/>
        <v>4.5787545787545785</v>
      </c>
      <c r="K29" s="60">
        <f t="shared" si="1"/>
        <v>5.1350518640238265</v>
      </c>
      <c r="L29" s="60">
        <f t="shared" si="1"/>
        <v>3.6630036630036629</v>
      </c>
      <c r="M29" s="60">
        <f t="shared" si="1"/>
        <v>2.2704568159113614</v>
      </c>
      <c r="N29" s="60">
        <f t="shared" si="1"/>
        <v>2.2893772893772892</v>
      </c>
    </row>
    <row r="30" spans="1:27" ht="15.75" customHeight="1">
      <c r="B30" s="15" t="s">
        <v>89</v>
      </c>
      <c r="C30" s="318">
        <f t="shared" ref="C30:N36" si="2">5000/91/C19</f>
        <v>5.2328623757195185</v>
      </c>
      <c r="D30" s="318">
        <f t="shared" si="2"/>
        <v>5.1350518640238265</v>
      </c>
      <c r="E30" s="318">
        <f t="shared" si="2"/>
        <v>36.387453605996647</v>
      </c>
      <c r="F30" s="60">
        <f t="shared" si="2"/>
        <v>1.8816799638717445</v>
      </c>
      <c r="G30" s="60">
        <f t="shared" si="2"/>
        <v>1.5012310094277306</v>
      </c>
      <c r="H30" s="60">
        <f t="shared" si="2"/>
        <v>2.5204153644520613</v>
      </c>
      <c r="I30" s="60">
        <f t="shared" si="2"/>
        <v>1.6352694924123494</v>
      </c>
      <c r="J30" s="60">
        <f t="shared" si="2"/>
        <v>1.1740396355780971</v>
      </c>
      <c r="K30" s="60">
        <f t="shared" si="2"/>
        <v>2.846894038603883</v>
      </c>
      <c r="L30" s="60">
        <f t="shared" si="2"/>
        <v>6.3889598773319705</v>
      </c>
      <c r="M30" s="60">
        <f t="shared" si="2"/>
        <v>4.3956043956043951</v>
      </c>
      <c r="N30" s="60">
        <f t="shared" si="2"/>
        <v>3.9815257206561552</v>
      </c>
      <c r="P30" s="11"/>
      <c r="Q30" s="11"/>
    </row>
    <row r="31" spans="1:27" ht="15.75" customHeight="1">
      <c r="B31" s="15" t="s">
        <v>92</v>
      </c>
      <c r="C31" s="60">
        <f t="shared" si="2"/>
        <v>10.36699149906697</v>
      </c>
      <c r="D31" s="60">
        <f t="shared" si="2"/>
        <v>8.4530853761622993</v>
      </c>
      <c r="E31" s="60">
        <f t="shared" si="2"/>
        <v>6.8170043356147563</v>
      </c>
      <c r="F31" s="60">
        <f t="shared" si="2"/>
        <v>5.2328623757195185</v>
      </c>
      <c r="G31" s="60">
        <f t="shared" si="2"/>
        <v>14.459224985540775</v>
      </c>
      <c r="H31" s="60">
        <f t="shared" si="2"/>
        <v>6.4946873457511742</v>
      </c>
      <c r="I31" s="60">
        <f t="shared" si="2"/>
        <v>1.7955900308841484</v>
      </c>
      <c r="J31" s="60">
        <f t="shared" si="2"/>
        <v>1.1640901471409943</v>
      </c>
      <c r="K31" s="60">
        <f t="shared" si="2"/>
        <v>3.1577617784514338</v>
      </c>
      <c r="L31" s="60">
        <f t="shared" si="2"/>
        <v>2.4750024750024751</v>
      </c>
      <c r="M31" s="60">
        <f t="shared" si="2"/>
        <v>3.2901230506020926</v>
      </c>
      <c r="N31" s="60">
        <f t="shared" si="2"/>
        <v>2.5675259320119133</v>
      </c>
    </row>
    <row r="32" spans="1:27" ht="15.75" customHeight="1">
      <c r="B32" s="15" t="s">
        <v>95</v>
      </c>
      <c r="C32" s="60" t="e">
        <f t="shared" si="2"/>
        <v>#DIV/0!</v>
      </c>
      <c r="D32" s="318">
        <f t="shared" si="2"/>
        <v>7.1172350965097078</v>
      </c>
      <c r="E32" s="318">
        <f t="shared" si="2"/>
        <v>8.7771653266860934</v>
      </c>
      <c r="F32" s="60" t="e">
        <f t="shared" si="2"/>
        <v>#DIV/0!</v>
      </c>
      <c r="G32" s="60" t="e">
        <f t="shared" si="2"/>
        <v>#DIV/0!</v>
      </c>
      <c r="H32" s="60" t="e">
        <f t="shared" si="2"/>
        <v>#DIV/0!</v>
      </c>
      <c r="I32" s="60">
        <f t="shared" si="2"/>
        <v>7.5890959868860417</v>
      </c>
      <c r="J32" s="60">
        <f t="shared" si="2"/>
        <v>6.3741363045307367</v>
      </c>
      <c r="K32" s="60">
        <f t="shared" si="2"/>
        <v>3.5911800617682967</v>
      </c>
      <c r="L32" s="60">
        <f t="shared" si="2"/>
        <v>4.4310528181495918</v>
      </c>
      <c r="M32" s="60">
        <f t="shared" si="2"/>
        <v>18.074031231925968</v>
      </c>
      <c r="N32" s="60">
        <f t="shared" si="2"/>
        <v>7.0442378134685821</v>
      </c>
    </row>
    <row r="33" spans="2:20" ht="15.75" customHeight="1">
      <c r="B33" s="15" t="s">
        <v>97</v>
      </c>
      <c r="C33" s="60">
        <f t="shared" si="2"/>
        <v>1.9346850332765826</v>
      </c>
      <c r="D33" s="60">
        <f t="shared" si="2"/>
        <v>5.9593335081404488</v>
      </c>
      <c r="E33" s="60">
        <f t="shared" si="2"/>
        <v>3.4340659340659339</v>
      </c>
      <c r="F33" s="60">
        <f t="shared" si="2"/>
        <v>5.8452186111760573</v>
      </c>
      <c r="G33" s="60">
        <f t="shared" si="2"/>
        <v>2.2155264090747959</v>
      </c>
      <c r="H33" s="60">
        <f t="shared" si="2"/>
        <v>1.6549715344896065</v>
      </c>
      <c r="I33" s="60">
        <f t="shared" si="2"/>
        <v>2.693385046326223</v>
      </c>
      <c r="J33" s="60">
        <f t="shared" si="2"/>
        <v>6.1459793003417165</v>
      </c>
      <c r="K33" s="60">
        <f t="shared" si="2"/>
        <v>29.226093055880291</v>
      </c>
      <c r="L33" s="60" t="e">
        <f t="shared" si="2"/>
        <v>#DIV/0!</v>
      </c>
      <c r="M33" s="60" t="e">
        <f t="shared" si="2"/>
        <v>#DIV/0!</v>
      </c>
      <c r="N33" s="60" t="e">
        <f t="shared" si="2"/>
        <v>#DIV/0!</v>
      </c>
      <c r="S33" s="174"/>
      <c r="T33" s="174"/>
    </row>
    <row r="34" spans="2:20" ht="15.75" customHeight="1">
      <c r="B34" s="15" t="s">
        <v>98</v>
      </c>
      <c r="C34" s="60">
        <f t="shared" si="2"/>
        <v>3.0868008396098281</v>
      </c>
      <c r="D34" s="60">
        <f t="shared" si="2"/>
        <v>2.0812520812520812</v>
      </c>
      <c r="E34" s="60">
        <f t="shared" si="2"/>
        <v>2.4529042386185242</v>
      </c>
      <c r="F34" s="60" t="e">
        <f t="shared" si="2"/>
        <v>#DIV/0!</v>
      </c>
      <c r="G34" s="60" t="e">
        <f t="shared" si="2"/>
        <v>#DIV/0!</v>
      </c>
      <c r="H34" s="60" t="e">
        <f t="shared" si="2"/>
        <v>#DIV/0!</v>
      </c>
      <c r="I34" s="60">
        <f t="shared" si="2"/>
        <v>13.945445417526635</v>
      </c>
      <c r="J34" s="60">
        <f t="shared" si="2"/>
        <v>4.7366426676771507</v>
      </c>
      <c r="K34" s="60">
        <f t="shared" si="2"/>
        <v>9.0668407500090673</v>
      </c>
      <c r="L34" s="60" t="e">
        <f t="shared" si="2"/>
        <v>#DIV/0!</v>
      </c>
      <c r="M34" s="60" t="e">
        <f t="shared" si="2"/>
        <v>#DIV/0!</v>
      </c>
      <c r="N34" s="60" t="e">
        <f t="shared" si="2"/>
        <v>#DIV/0!</v>
      </c>
      <c r="S34"/>
    </row>
    <row r="35" spans="2:20" ht="15.75" customHeight="1">
      <c r="B35" s="15" t="s">
        <v>99</v>
      </c>
      <c r="C35" s="60">
        <f t="shared" si="2"/>
        <v>2.1803593232164662</v>
      </c>
      <c r="D35" s="60">
        <f t="shared" si="2"/>
        <v>1.9623233908948194</v>
      </c>
      <c r="E35" s="60">
        <f t="shared" si="2"/>
        <v>1.543400419804914</v>
      </c>
      <c r="F35" s="60" t="e">
        <f t="shared" si="2"/>
        <v>#DIV/0!</v>
      </c>
      <c r="G35" s="60" t="e">
        <f t="shared" si="2"/>
        <v>#DIV/0!</v>
      </c>
      <c r="H35" s="60" t="e">
        <f t="shared" si="2"/>
        <v>#DIV/0!</v>
      </c>
      <c r="I35" s="60" t="e">
        <f t="shared" si="2"/>
        <v>#DIV/0!</v>
      </c>
      <c r="J35" s="60" t="e">
        <f t="shared" si="2"/>
        <v>#DIV/0!</v>
      </c>
      <c r="K35" s="60" t="e">
        <f t="shared" si="2"/>
        <v>#DIV/0!</v>
      </c>
      <c r="L35" s="60"/>
      <c r="M35" s="60"/>
      <c r="N35" s="60"/>
      <c r="S35"/>
    </row>
    <row r="36" spans="2:20" ht="15.75" customHeight="1">
      <c r="B36" s="15" t="s">
        <v>101</v>
      </c>
      <c r="C36" s="60">
        <f t="shared" si="2"/>
        <v>2.4975024975024973</v>
      </c>
      <c r="D36" s="60">
        <f t="shared" si="2"/>
        <v>2.6164311878597593</v>
      </c>
      <c r="E36" s="60">
        <f t="shared" si="2"/>
        <v>2.6672356769444145</v>
      </c>
      <c r="F36" s="60">
        <f t="shared" si="2"/>
        <v>2.3683213338385753</v>
      </c>
      <c r="G36" s="60">
        <f t="shared" si="2"/>
        <v>1.8074031231925969</v>
      </c>
      <c r="H36" s="60">
        <f t="shared" si="2"/>
        <v>1.5972399693329926</v>
      </c>
      <c r="I36" s="60">
        <f t="shared" si="2"/>
        <v>7.2871425656571542</v>
      </c>
      <c r="J36" s="60">
        <f t="shared" si="2"/>
        <v>4.1625041625041623</v>
      </c>
      <c r="K36" s="60">
        <f t="shared" si="2"/>
        <v>5.2328623757195185</v>
      </c>
      <c r="L36" s="60"/>
      <c r="M36" s="60" t="e">
        <f t="shared" si="2"/>
        <v>#DIV/0!</v>
      </c>
      <c r="N36" s="60"/>
      <c r="S36"/>
    </row>
    <row r="37" spans="2:20" ht="15.75" customHeight="1">
      <c r="S37"/>
    </row>
    <row r="38" spans="2:20" ht="15.75" customHeight="1">
      <c r="C38" s="39" t="s">
        <v>123</v>
      </c>
      <c r="S38"/>
    </row>
    <row r="39" spans="2:20" ht="15.75" customHeight="1">
      <c r="B39" s="8"/>
      <c r="C39" s="15">
        <v>1</v>
      </c>
      <c r="D39" s="15">
        <v>2</v>
      </c>
      <c r="E39" s="15">
        <v>3</v>
      </c>
      <c r="F39" s="15">
        <v>4</v>
      </c>
      <c r="G39" s="15">
        <v>5</v>
      </c>
      <c r="H39" s="15">
        <v>6</v>
      </c>
      <c r="I39" s="15">
        <v>7</v>
      </c>
      <c r="J39" s="15">
        <v>8</v>
      </c>
      <c r="K39" s="15">
        <v>9</v>
      </c>
      <c r="L39" s="15">
        <v>10</v>
      </c>
      <c r="M39" s="15">
        <v>11</v>
      </c>
      <c r="N39" s="15">
        <v>12</v>
      </c>
      <c r="S39"/>
    </row>
    <row r="40" spans="2:20" ht="15.75" customHeight="1">
      <c r="B40" s="15" t="s">
        <v>85</v>
      </c>
      <c r="C40" s="61">
        <v>1</v>
      </c>
      <c r="D40" s="61">
        <v>2</v>
      </c>
      <c r="E40" s="61">
        <v>3</v>
      </c>
      <c r="F40" s="61">
        <v>4</v>
      </c>
      <c r="G40" s="61">
        <v>5</v>
      </c>
      <c r="H40" s="61">
        <v>6</v>
      </c>
      <c r="I40" s="61">
        <v>7</v>
      </c>
      <c r="J40" s="61">
        <v>8</v>
      </c>
      <c r="K40" s="61">
        <v>9</v>
      </c>
      <c r="L40" s="61">
        <v>10</v>
      </c>
      <c r="M40" s="61">
        <v>11</v>
      </c>
      <c r="N40" s="61">
        <v>12</v>
      </c>
      <c r="S40"/>
    </row>
    <row r="41" spans="2:20" ht="15.75" customHeight="1">
      <c r="B41" s="15" t="s">
        <v>89</v>
      </c>
      <c r="C41" s="61">
        <v>13</v>
      </c>
      <c r="D41" s="61">
        <v>14</v>
      </c>
      <c r="E41" s="61">
        <v>15</v>
      </c>
      <c r="F41" s="61">
        <v>16</v>
      </c>
      <c r="G41" s="61">
        <v>17</v>
      </c>
      <c r="H41" s="61">
        <v>18</v>
      </c>
      <c r="I41" s="61">
        <v>19</v>
      </c>
      <c r="J41" s="61">
        <v>20</v>
      </c>
      <c r="K41" s="61">
        <v>21</v>
      </c>
      <c r="L41" s="61">
        <v>22</v>
      </c>
      <c r="M41" s="61">
        <v>23</v>
      </c>
      <c r="N41" s="61">
        <v>24</v>
      </c>
      <c r="S41"/>
    </row>
    <row r="42" spans="2:20" ht="15.75" customHeight="1">
      <c r="B42" s="15" t="s">
        <v>92</v>
      </c>
      <c r="C42" s="61">
        <v>25</v>
      </c>
      <c r="D42" s="61">
        <v>26</v>
      </c>
      <c r="E42" s="61">
        <v>27</v>
      </c>
      <c r="F42" s="61">
        <v>28</v>
      </c>
      <c r="G42" s="61">
        <v>29</v>
      </c>
      <c r="H42" s="61">
        <v>30</v>
      </c>
      <c r="I42" s="61">
        <v>31</v>
      </c>
      <c r="J42" s="61">
        <v>32</v>
      </c>
      <c r="K42" s="61">
        <v>33</v>
      </c>
      <c r="L42" s="61">
        <v>34</v>
      </c>
      <c r="M42" s="61">
        <v>35</v>
      </c>
      <c r="N42" s="61">
        <v>36</v>
      </c>
      <c r="S42"/>
    </row>
    <row r="43" spans="2:20" ht="15.75" customHeight="1">
      <c r="B43" s="15" t="s">
        <v>95</v>
      </c>
      <c r="C43" s="61">
        <v>37</v>
      </c>
      <c r="D43" s="61">
        <v>38</v>
      </c>
      <c r="E43" s="61">
        <v>39</v>
      </c>
      <c r="F43" s="61">
        <v>40</v>
      </c>
      <c r="G43" s="61">
        <v>41</v>
      </c>
      <c r="H43" s="61">
        <v>42</v>
      </c>
      <c r="I43" s="61">
        <v>43</v>
      </c>
      <c r="J43" s="61">
        <v>44</v>
      </c>
      <c r="K43" s="61">
        <v>45</v>
      </c>
      <c r="L43" s="61">
        <v>46</v>
      </c>
      <c r="M43" s="61">
        <v>47</v>
      </c>
      <c r="N43" s="61">
        <v>48</v>
      </c>
      <c r="S43"/>
      <c r="T43"/>
    </row>
    <row r="44" spans="2:20" ht="15.75" customHeight="1">
      <c r="B44" s="15" t="s">
        <v>97</v>
      </c>
      <c r="C44" s="61">
        <v>49</v>
      </c>
      <c r="D44" s="61">
        <v>50</v>
      </c>
      <c r="E44" s="61">
        <v>51</v>
      </c>
      <c r="F44" s="61">
        <v>52</v>
      </c>
      <c r="G44" s="61">
        <v>53</v>
      </c>
      <c r="H44" s="61">
        <v>54</v>
      </c>
      <c r="I44" s="61">
        <v>55</v>
      </c>
      <c r="J44" s="61">
        <v>56</v>
      </c>
      <c r="K44" s="61">
        <v>57</v>
      </c>
      <c r="L44" s="61">
        <v>58</v>
      </c>
      <c r="M44" s="61">
        <v>59</v>
      </c>
      <c r="N44" s="61">
        <v>60</v>
      </c>
      <c r="S44"/>
      <c r="T44"/>
    </row>
    <row r="45" spans="2:20" ht="15.75" customHeight="1">
      <c r="B45" s="15" t="s">
        <v>98</v>
      </c>
      <c r="C45" s="61">
        <v>61</v>
      </c>
      <c r="D45" s="61">
        <v>62</v>
      </c>
      <c r="E45" s="61">
        <v>63</v>
      </c>
      <c r="F45" s="61">
        <v>64</v>
      </c>
      <c r="G45" s="61">
        <v>65</v>
      </c>
      <c r="H45" s="61">
        <v>66</v>
      </c>
      <c r="I45" s="61">
        <v>67</v>
      </c>
      <c r="J45" s="61">
        <v>68</v>
      </c>
      <c r="K45" s="61">
        <v>69</v>
      </c>
      <c r="L45" s="61">
        <v>70</v>
      </c>
      <c r="M45" s="61">
        <v>71</v>
      </c>
      <c r="N45" s="61">
        <v>72</v>
      </c>
      <c r="S45"/>
      <c r="T45"/>
    </row>
    <row r="46" spans="2:20" ht="15.75" customHeight="1">
      <c r="B46" s="15" t="s">
        <v>99</v>
      </c>
      <c r="C46" s="61">
        <v>73</v>
      </c>
      <c r="D46" s="61">
        <v>74</v>
      </c>
      <c r="E46" s="61">
        <v>75</v>
      </c>
      <c r="F46" s="61">
        <v>76</v>
      </c>
      <c r="G46" s="61">
        <v>77</v>
      </c>
      <c r="H46" s="61">
        <v>78</v>
      </c>
      <c r="I46" s="61">
        <v>79</v>
      </c>
      <c r="J46" s="61">
        <v>80</v>
      </c>
      <c r="K46" s="61">
        <v>81</v>
      </c>
      <c r="L46" s="61">
        <v>82</v>
      </c>
      <c r="M46" s="61">
        <v>83</v>
      </c>
      <c r="N46" s="61">
        <v>84</v>
      </c>
      <c r="S46"/>
      <c r="T46"/>
    </row>
    <row r="47" spans="2:20" ht="15.75" customHeight="1">
      <c r="B47" s="15" t="s">
        <v>101</v>
      </c>
      <c r="C47" s="61">
        <v>85</v>
      </c>
      <c r="D47" s="61">
        <v>86</v>
      </c>
      <c r="E47" s="61">
        <v>87</v>
      </c>
      <c r="F47" s="61">
        <v>88</v>
      </c>
      <c r="G47" s="61">
        <v>89</v>
      </c>
      <c r="H47" s="61">
        <v>90</v>
      </c>
      <c r="I47" s="61">
        <v>91</v>
      </c>
      <c r="J47" s="61">
        <v>92</v>
      </c>
      <c r="K47" s="61">
        <v>93</v>
      </c>
      <c r="L47" s="61">
        <v>94</v>
      </c>
      <c r="M47" s="61">
        <v>95</v>
      </c>
      <c r="N47" s="61">
        <v>96</v>
      </c>
      <c r="S47"/>
      <c r="T47"/>
    </row>
    <row r="48" spans="2:20" ht="15.75" customHeight="1">
      <c r="L48" s="11"/>
      <c r="S48"/>
      <c r="T48"/>
    </row>
    <row r="49" spans="2:20" ht="15.75" customHeight="1">
      <c r="L49" s="11"/>
      <c r="S49"/>
      <c r="T49"/>
    </row>
    <row r="50" spans="2:20" ht="15.75" customHeight="1">
      <c r="C50" s="39" t="s">
        <v>124</v>
      </c>
      <c r="T50"/>
    </row>
    <row r="51" spans="2:20" ht="15.75" customHeight="1">
      <c r="C51" s="62" t="s">
        <v>102</v>
      </c>
      <c r="D51" s="7" t="s">
        <v>125</v>
      </c>
      <c r="G51" s="179" t="s">
        <v>1080</v>
      </c>
    </row>
    <row r="52" spans="2:20" ht="15.75" customHeight="1">
      <c r="C52" s="7" t="s">
        <v>1056</v>
      </c>
    </row>
    <row r="53" spans="2:20" ht="15.75" customHeight="1"/>
    <row r="54" spans="2:20" ht="15.75" customHeight="1"/>
    <row r="55" spans="2:20" ht="15.75" customHeight="1" thickBot="1">
      <c r="B55" s="8"/>
      <c r="C55" s="15">
        <v>1</v>
      </c>
      <c r="D55" s="15">
        <v>2</v>
      </c>
      <c r="E55" s="15">
        <v>3</v>
      </c>
      <c r="L55" s="11"/>
    </row>
    <row r="56" spans="2:20" ht="15.75" customHeight="1">
      <c r="B56" s="15" t="s">
        <v>85</v>
      </c>
      <c r="C56" s="242" t="s">
        <v>1199</v>
      </c>
      <c r="D56" s="242" t="s">
        <v>1199</v>
      </c>
      <c r="E56" s="250" t="s">
        <v>1199</v>
      </c>
    </row>
    <row r="57" spans="2:20" ht="15.75" customHeight="1">
      <c r="B57" s="15" t="s">
        <v>89</v>
      </c>
      <c r="C57" s="242" t="s">
        <v>1200</v>
      </c>
      <c r="D57" s="242" t="s">
        <v>1200</v>
      </c>
      <c r="E57" s="251" t="s">
        <v>1200</v>
      </c>
    </row>
    <row r="58" spans="2:20" ht="15.75" customHeight="1">
      <c r="B58" s="15" t="s">
        <v>92</v>
      </c>
      <c r="C58" s="242" t="s">
        <v>1201</v>
      </c>
      <c r="D58" s="242" t="s">
        <v>1201</v>
      </c>
      <c r="E58" s="251" t="s">
        <v>1201</v>
      </c>
    </row>
    <row r="59" spans="2:20" ht="15.75" customHeight="1">
      <c r="B59" s="15" t="s">
        <v>95</v>
      </c>
      <c r="C59" s="242" t="s">
        <v>1202</v>
      </c>
      <c r="D59" s="242" t="s">
        <v>1202</v>
      </c>
      <c r="E59" s="251" t="s">
        <v>1202</v>
      </c>
    </row>
    <row r="60" spans="2:20" ht="15.75" customHeight="1"/>
    <row r="61" spans="2:20" ht="15.75" customHeight="1"/>
    <row r="62" spans="2:20" ht="15.75" customHeight="1"/>
    <row r="63" spans="2:20" ht="15.75" customHeight="1"/>
    <row r="64" spans="2:2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M1"/>
    <mergeCell ref="Q1:R1"/>
    <mergeCell ref="C2:D2"/>
    <mergeCell ref="E2:F2"/>
    <mergeCell ref="Q2:R2"/>
  </mergeCells>
  <conditionalFormatting sqref="C18:N25">
    <cfRule type="cellIs" dxfId="6" priority="3" operator="lessThan">
      <formula>6</formula>
    </cfRule>
  </conditionalFormatting>
  <conditionalFormatting sqref="C29:N36">
    <cfRule type="cellIs" dxfId="5" priority="2" stopIfTrue="1" operator="greaterThan">
      <formula>15</formula>
    </cfRule>
  </conditionalFormatting>
  <pageMargins left="0.7" right="0.7" top="0.75" bottom="0.75" header="0.3" footer="0.3"/>
  <pageSetup paperSize="9" scale="5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J1000"/>
  <sheetViews>
    <sheetView workbookViewId="0">
      <selection activeCell="S49" sqref="S49"/>
    </sheetView>
  </sheetViews>
  <sheetFormatPr defaultColWidth="13.1796875" defaultRowHeight="15.5"/>
  <cols>
    <col min="1" max="1" width="2" style="7" customWidth="1"/>
    <col min="2" max="2" width="2.6328125" style="7" customWidth="1"/>
    <col min="3" max="5" width="6.81640625" style="7" customWidth="1"/>
    <col min="6" max="6" width="8.81640625" style="7" bestFit="1" customWidth="1"/>
    <col min="7" max="8" width="6.81640625" style="7" customWidth="1"/>
    <col min="9" max="14" width="8.1796875" style="7" customWidth="1"/>
    <col min="15" max="15" width="2.81640625" style="7" customWidth="1"/>
    <col min="16" max="16" width="3.1796875" style="7" customWidth="1"/>
    <col min="17" max="17" width="7.1796875" style="7" customWidth="1"/>
    <col min="18" max="21" width="8.1796875" style="7" customWidth="1"/>
    <col min="22" max="23" width="7.1796875" style="7" customWidth="1"/>
    <col min="24" max="24" width="6.6328125" style="7" customWidth="1"/>
    <col min="25" max="25" width="9.1796875" style="7" customWidth="1"/>
    <col min="26" max="26" width="8.453125" style="7" customWidth="1"/>
    <col min="27" max="27" width="22.6328125" style="7" customWidth="1"/>
    <col min="28" max="28" width="23.81640625" style="7" customWidth="1"/>
    <col min="29" max="30" width="3.36328125" style="7" customWidth="1"/>
    <col min="31" max="36" width="3.1796875" style="7" customWidth="1"/>
    <col min="37" max="16384" width="13.1796875" style="7"/>
  </cols>
  <sheetData>
    <row r="1" spans="1:36" ht="15.75" customHeight="1">
      <c r="B1" s="8"/>
      <c r="C1" s="9" t="s">
        <v>65</v>
      </c>
      <c r="E1" s="334" t="s">
        <v>1229</v>
      </c>
      <c r="F1" s="335"/>
      <c r="G1" s="335"/>
      <c r="H1" s="335"/>
      <c r="I1" s="335"/>
      <c r="J1" s="335"/>
      <c r="K1" s="335"/>
      <c r="L1" s="335"/>
      <c r="M1" s="335"/>
      <c r="N1" s="8"/>
      <c r="O1" s="8"/>
      <c r="P1" s="11"/>
      <c r="Q1" s="336" t="s">
        <v>67</v>
      </c>
      <c r="R1" s="335"/>
      <c r="T1" s="8"/>
      <c r="U1" s="8"/>
      <c r="V1" s="8"/>
      <c r="W1" s="8"/>
      <c r="X1" s="8"/>
    </row>
    <row r="2" spans="1:36" ht="15.75" customHeight="1">
      <c r="A2" s="12"/>
      <c r="B2" s="8"/>
      <c r="C2" s="337" t="s">
        <v>68</v>
      </c>
      <c r="D2" s="335"/>
      <c r="E2" s="340">
        <v>45385</v>
      </c>
      <c r="F2" s="340"/>
      <c r="G2" s="8"/>
      <c r="H2" s="8"/>
      <c r="I2" s="8"/>
      <c r="J2" s="8"/>
      <c r="K2" s="8"/>
      <c r="L2" s="8"/>
      <c r="M2" s="8"/>
      <c r="N2" s="8"/>
      <c r="O2" s="8"/>
      <c r="P2" s="8"/>
      <c r="Q2" s="337" t="s">
        <v>69</v>
      </c>
      <c r="R2" s="335"/>
      <c r="S2" s="8"/>
      <c r="T2" s="8"/>
      <c r="U2" s="9" t="s">
        <v>70</v>
      </c>
      <c r="V2" s="8"/>
      <c r="W2" s="8" t="s">
        <v>71</v>
      </c>
      <c r="X2" s="8" t="s">
        <v>72</v>
      </c>
    </row>
    <row r="3" spans="1:36" ht="15.75" customHeight="1">
      <c r="A3" s="13"/>
      <c r="B3" s="8"/>
      <c r="C3" s="9" t="s">
        <v>73</v>
      </c>
      <c r="E3" s="7" t="s">
        <v>1057</v>
      </c>
      <c r="F3" s="11"/>
      <c r="G3" s="11"/>
      <c r="H3" s="11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36" ht="15.75" customHeight="1">
      <c r="A4" s="13"/>
      <c r="O4" s="8"/>
      <c r="P4" s="14"/>
      <c r="Q4" s="15" t="s">
        <v>74</v>
      </c>
      <c r="R4" s="15" t="s">
        <v>75</v>
      </c>
      <c r="S4" s="15"/>
      <c r="T4" s="15" t="s">
        <v>76</v>
      </c>
      <c r="U4" s="15"/>
      <c r="V4" s="15" t="s">
        <v>77</v>
      </c>
      <c r="W4" s="15"/>
      <c r="X4" s="15" t="s">
        <v>78</v>
      </c>
    </row>
    <row r="5" spans="1:36" ht="15.75" customHeight="1">
      <c r="A5" s="13"/>
      <c r="C5" s="16" t="s">
        <v>79</v>
      </c>
      <c r="F5" s="7" t="s">
        <v>1231</v>
      </c>
      <c r="O5" s="8"/>
      <c r="P5" s="8"/>
      <c r="Q5" s="8" t="s">
        <v>80</v>
      </c>
      <c r="R5" s="8" t="s">
        <v>81</v>
      </c>
      <c r="S5" s="8" t="s">
        <v>82</v>
      </c>
      <c r="T5" s="8" t="s">
        <v>81</v>
      </c>
      <c r="U5" s="8" t="s">
        <v>82</v>
      </c>
      <c r="V5" s="8" t="s">
        <v>81</v>
      </c>
      <c r="W5" s="8" t="s">
        <v>82</v>
      </c>
      <c r="X5" s="8"/>
    </row>
    <row r="6" spans="1:36" ht="15.75" customHeight="1" thickBot="1">
      <c r="A6" s="13"/>
      <c r="B6" s="8"/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M6" s="15">
        <v>11</v>
      </c>
      <c r="N6" s="15">
        <v>12</v>
      </c>
      <c r="O6" s="8"/>
      <c r="P6" s="8"/>
      <c r="Q6" s="8" t="s">
        <v>83</v>
      </c>
      <c r="R6" s="17">
        <v>94</v>
      </c>
      <c r="S6" s="17" t="s">
        <v>84</v>
      </c>
      <c r="T6" s="17"/>
      <c r="U6" s="17"/>
      <c r="V6" s="17"/>
      <c r="W6" s="17"/>
      <c r="X6" s="18">
        <v>1</v>
      </c>
    </row>
    <row r="7" spans="1:36" ht="15.75" customHeight="1">
      <c r="A7" s="13"/>
      <c r="B7" s="15" t="s">
        <v>85</v>
      </c>
      <c r="C7" s="242" t="s">
        <v>1199</v>
      </c>
      <c r="D7" s="242" t="s">
        <v>1199</v>
      </c>
      <c r="E7" s="250" t="s">
        <v>1199</v>
      </c>
      <c r="F7" s="149"/>
      <c r="G7" s="150"/>
      <c r="H7" s="151"/>
      <c r="I7" s="175" t="s">
        <v>1068</v>
      </c>
      <c r="J7" s="142" t="s">
        <v>1068</v>
      </c>
      <c r="K7" s="172" t="s">
        <v>1068</v>
      </c>
      <c r="L7" s="149"/>
      <c r="M7" s="150"/>
      <c r="N7" s="151"/>
      <c r="O7" s="8"/>
      <c r="P7" s="8"/>
      <c r="Q7" s="8" t="s">
        <v>86</v>
      </c>
      <c r="R7" s="17">
        <v>95</v>
      </c>
      <c r="S7" s="17" t="s">
        <v>87</v>
      </c>
      <c r="T7" s="17">
        <v>45</v>
      </c>
      <c r="U7" s="17" t="s">
        <v>87</v>
      </c>
      <c r="V7" s="17">
        <v>72</v>
      </c>
      <c r="W7" s="17" t="s">
        <v>87</v>
      </c>
      <c r="X7" s="19" t="s">
        <v>88</v>
      </c>
    </row>
    <row r="8" spans="1:36" ht="15.75" customHeight="1">
      <c r="B8" s="15" t="s">
        <v>89</v>
      </c>
      <c r="C8" s="242" t="s">
        <v>1200</v>
      </c>
      <c r="D8" s="242" t="s">
        <v>1200</v>
      </c>
      <c r="E8" s="251" t="s">
        <v>1200</v>
      </c>
      <c r="F8" s="152"/>
      <c r="G8" s="104"/>
      <c r="H8" s="153"/>
      <c r="I8" s="176" t="s">
        <v>1069</v>
      </c>
      <c r="J8" s="105" t="s">
        <v>1069</v>
      </c>
      <c r="K8" s="140" t="s">
        <v>1069</v>
      </c>
      <c r="L8" s="152"/>
      <c r="M8" s="104"/>
      <c r="N8" s="153"/>
      <c r="O8" s="8"/>
      <c r="P8" s="8"/>
      <c r="Q8" s="8" t="s">
        <v>90</v>
      </c>
      <c r="R8" s="17"/>
      <c r="S8" s="17"/>
      <c r="T8" s="17"/>
      <c r="U8" s="17"/>
      <c r="V8" s="17">
        <v>72</v>
      </c>
      <c r="W8" s="17" t="s">
        <v>91</v>
      </c>
      <c r="X8" s="18">
        <v>1</v>
      </c>
    </row>
    <row r="9" spans="1:36" ht="15.75" customHeight="1">
      <c r="B9" s="15" t="s">
        <v>92</v>
      </c>
      <c r="C9" s="242" t="s">
        <v>1201</v>
      </c>
      <c r="D9" s="242" t="s">
        <v>1201</v>
      </c>
      <c r="E9" s="251" t="s">
        <v>1201</v>
      </c>
      <c r="F9" s="152"/>
      <c r="G9" s="104"/>
      <c r="H9" s="153"/>
      <c r="I9" s="176" t="s">
        <v>1070</v>
      </c>
      <c r="J9" s="105" t="s">
        <v>1070</v>
      </c>
      <c r="K9" s="140" t="s">
        <v>1070</v>
      </c>
      <c r="L9" s="152"/>
      <c r="M9" s="104"/>
      <c r="N9" s="153"/>
      <c r="O9" s="8"/>
      <c r="P9" s="8"/>
      <c r="Q9" s="8" t="s">
        <v>93</v>
      </c>
      <c r="R9" s="17"/>
      <c r="S9" s="17"/>
      <c r="T9" s="17"/>
      <c r="U9" s="17"/>
      <c r="V9" s="17">
        <v>10</v>
      </c>
      <c r="W9" s="17" t="s">
        <v>94</v>
      </c>
      <c r="X9" s="18"/>
    </row>
    <row r="10" spans="1:36" ht="15.75" customHeight="1">
      <c r="B10" s="15" t="s">
        <v>95</v>
      </c>
      <c r="C10" s="242" t="s">
        <v>1202</v>
      </c>
      <c r="D10" s="242" t="s">
        <v>1202</v>
      </c>
      <c r="E10" s="251" t="s">
        <v>1202</v>
      </c>
      <c r="F10" s="269" t="s">
        <v>1063</v>
      </c>
      <c r="G10" s="104" t="s">
        <v>1063</v>
      </c>
      <c r="H10" s="153" t="s">
        <v>1063</v>
      </c>
      <c r="I10" s="176"/>
      <c r="J10" s="105"/>
      <c r="K10" s="140"/>
      <c r="L10" s="152"/>
      <c r="M10" s="104"/>
      <c r="N10" s="153"/>
      <c r="O10" s="8"/>
      <c r="P10" s="8"/>
      <c r="Q10" s="8" t="s">
        <v>96</v>
      </c>
      <c r="R10" s="17"/>
      <c r="S10" s="17"/>
      <c r="T10" s="17"/>
      <c r="U10" s="17"/>
      <c r="V10" s="17"/>
      <c r="W10" s="17"/>
      <c r="X10" s="18"/>
    </row>
    <row r="11" spans="1:36" ht="15.75" customHeight="1">
      <c r="B11" s="15" t="s">
        <v>97</v>
      </c>
      <c r="C11" s="144"/>
      <c r="D11" s="105"/>
      <c r="E11" s="140"/>
      <c r="F11" s="152" t="s">
        <v>1064</v>
      </c>
      <c r="G11" s="104" t="s">
        <v>1064</v>
      </c>
      <c r="H11" s="153" t="s">
        <v>1064</v>
      </c>
      <c r="I11" s="176"/>
      <c r="J11" s="105"/>
      <c r="K11" s="140"/>
      <c r="L11" s="273"/>
      <c r="M11" s="272"/>
      <c r="N11" s="274"/>
      <c r="O11" s="8"/>
      <c r="P11" s="8"/>
      <c r="Q11" s="8"/>
      <c r="R11" s="8"/>
      <c r="S11" s="8"/>
      <c r="T11" s="8"/>
      <c r="U11" s="8"/>
      <c r="V11" s="8"/>
      <c r="W11" s="8"/>
      <c r="X11" s="8"/>
      <c r="Y11" s="11"/>
    </row>
    <row r="12" spans="1:36" ht="15.75" customHeight="1">
      <c r="B12" s="15" t="s">
        <v>98</v>
      </c>
      <c r="C12" s="144"/>
      <c r="D12" s="105"/>
      <c r="E12" s="140"/>
      <c r="F12" s="144"/>
      <c r="G12" s="105"/>
      <c r="H12" s="145"/>
      <c r="I12" s="176"/>
      <c r="J12" s="105"/>
      <c r="K12" s="140"/>
      <c r="L12" s="273" t="s">
        <v>1077</v>
      </c>
      <c r="M12" s="272" t="s">
        <v>1077</v>
      </c>
      <c r="N12" s="274" t="s">
        <v>1077</v>
      </c>
      <c r="O12" s="8"/>
      <c r="P12" s="8"/>
      <c r="Q12" s="8"/>
      <c r="R12" s="8"/>
      <c r="U12" s="8"/>
      <c r="V12" s="8"/>
      <c r="W12" s="8"/>
      <c r="X12" s="8"/>
      <c r="Y12" s="11"/>
    </row>
    <row r="13" spans="1:36">
      <c r="B13" s="15" t="s">
        <v>99</v>
      </c>
      <c r="C13" s="144"/>
      <c r="D13" s="105"/>
      <c r="E13" s="140"/>
      <c r="F13" s="144" t="s">
        <v>1066</v>
      </c>
      <c r="G13" s="105" t="s">
        <v>1066</v>
      </c>
      <c r="H13" s="145" t="s">
        <v>1066</v>
      </c>
      <c r="I13" s="176"/>
      <c r="J13" s="105"/>
      <c r="K13" s="140"/>
      <c r="L13" s="20" t="s">
        <v>100</v>
      </c>
      <c r="M13" s="21" t="s">
        <v>100</v>
      </c>
      <c r="N13" s="22" t="s">
        <v>100</v>
      </c>
      <c r="O13" s="8"/>
      <c r="R13" s="8"/>
      <c r="S13" s="23"/>
      <c r="T13" s="23"/>
      <c r="U13" s="8"/>
      <c r="W13" s="8"/>
      <c r="X13" s="8"/>
      <c r="Y13" s="11"/>
    </row>
    <row r="14" spans="1:36" ht="16" thickBot="1">
      <c r="B14" s="15" t="s">
        <v>101</v>
      </c>
      <c r="C14" s="146"/>
      <c r="D14" s="147"/>
      <c r="E14" s="173"/>
      <c r="F14" s="146"/>
      <c r="G14" s="147"/>
      <c r="H14" s="148"/>
      <c r="I14" s="177"/>
      <c r="J14" s="147"/>
      <c r="K14" s="173"/>
      <c r="L14" s="275" t="s">
        <v>102</v>
      </c>
      <c r="M14" s="270" t="s">
        <v>102</v>
      </c>
      <c r="N14" s="271" t="s">
        <v>102</v>
      </c>
      <c r="O14" s="8"/>
      <c r="S14" s="27"/>
      <c r="T14" s="28" t="s">
        <v>103</v>
      </c>
      <c r="U14" s="29">
        <f>COUNTA(C7:N14)*1.05</f>
        <v>40.950000000000003</v>
      </c>
      <c r="V14" s="30" t="s">
        <v>103</v>
      </c>
      <c r="W14" s="8"/>
      <c r="X14" s="31"/>
      <c r="Y14" s="11"/>
    </row>
    <row r="15" spans="1:36" ht="15.75" customHeight="1">
      <c r="A15" s="12"/>
      <c r="B15" s="266"/>
      <c r="C15" s="267"/>
      <c r="D15" s="267"/>
      <c r="E15" s="267"/>
      <c r="F15" s="267"/>
      <c r="G15" s="267"/>
      <c r="H15" s="267"/>
      <c r="I15" s="267"/>
      <c r="J15" s="267"/>
      <c r="K15" s="267"/>
      <c r="L15" s="268"/>
      <c r="M15" s="268"/>
      <c r="N15" s="268"/>
      <c r="O15" s="8"/>
      <c r="Q15" s="32" t="s">
        <v>104</v>
      </c>
      <c r="R15" s="32" t="s">
        <v>105</v>
      </c>
      <c r="S15" s="33" t="s">
        <v>106</v>
      </c>
      <c r="T15" s="34">
        <f>V20-T19</f>
        <v>5.84</v>
      </c>
      <c r="U15" s="35"/>
      <c r="V15" s="36">
        <f>T15*U$14</f>
        <v>239.14800000000002</v>
      </c>
      <c r="W15" s="8"/>
      <c r="X15" s="8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spans="1:36" ht="15.75" customHeight="1">
      <c r="A16" s="38"/>
      <c r="C16" s="39" t="s">
        <v>107</v>
      </c>
      <c r="N16" s="7">
        <f>COUNT(C18:N25)</f>
        <v>0</v>
      </c>
      <c r="Q16" s="8" t="s">
        <v>108</v>
      </c>
      <c r="R16" s="7" t="s">
        <v>109</v>
      </c>
      <c r="S16" s="40" t="s">
        <v>110</v>
      </c>
      <c r="T16" s="41">
        <v>10</v>
      </c>
      <c r="U16" s="42"/>
      <c r="V16" s="43">
        <f t="shared" ref="V16:V18" si="0">T16*U$14</f>
        <v>409.5</v>
      </c>
      <c r="W16" s="8"/>
      <c r="X16" s="8"/>
    </row>
    <row r="17" spans="1:27" ht="15.75" customHeight="1">
      <c r="A17" s="38"/>
      <c r="B17" s="8"/>
      <c r="C17" s="15">
        <v>1</v>
      </c>
      <c r="D17" s="15">
        <v>2</v>
      </c>
      <c r="E17" s="15">
        <v>3</v>
      </c>
      <c r="F17" s="15">
        <v>4</v>
      </c>
      <c r="G17" s="15">
        <v>5</v>
      </c>
      <c r="H17" s="15">
        <v>6</v>
      </c>
      <c r="I17" s="15">
        <v>7</v>
      </c>
      <c r="J17" s="15">
        <v>8</v>
      </c>
      <c r="K17" s="15">
        <v>9</v>
      </c>
      <c r="L17" s="15">
        <v>10</v>
      </c>
      <c r="M17" s="15">
        <v>11</v>
      </c>
      <c r="N17" s="15">
        <v>12</v>
      </c>
      <c r="Q17" s="44" t="s">
        <v>111</v>
      </c>
      <c r="R17" s="7" t="s">
        <v>112</v>
      </c>
      <c r="S17" s="45" t="s">
        <v>113</v>
      </c>
      <c r="T17" s="34">
        <v>2</v>
      </c>
      <c r="U17" s="35"/>
      <c r="V17" s="46">
        <f t="shared" si="0"/>
        <v>81.900000000000006</v>
      </c>
      <c r="W17" s="9" t="s">
        <v>114</v>
      </c>
      <c r="X17" s="8"/>
    </row>
    <row r="18" spans="1:27" ht="15.75" customHeight="1">
      <c r="A18" s="38"/>
      <c r="B18" s="15" t="s">
        <v>85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Q18" s="8" t="s">
        <v>115</v>
      </c>
      <c r="R18" s="10" t="s">
        <v>116</v>
      </c>
      <c r="S18" s="33" t="s">
        <v>117</v>
      </c>
      <c r="T18" s="34">
        <v>0.16</v>
      </c>
      <c r="U18" s="35"/>
      <c r="V18" s="36">
        <f t="shared" si="0"/>
        <v>6.5520000000000005</v>
      </c>
      <c r="W18" s="9"/>
      <c r="X18" s="48"/>
    </row>
    <row r="19" spans="1:27" ht="15.75" customHeight="1">
      <c r="A19" s="38"/>
      <c r="B19" s="15" t="s">
        <v>89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R19" s="8"/>
      <c r="S19" s="49"/>
      <c r="T19" s="50">
        <f>SUM(T16:T18)</f>
        <v>12.16</v>
      </c>
      <c r="U19" s="35"/>
      <c r="V19" s="51">
        <f>SUM(V15:V18)</f>
        <v>737.1</v>
      </c>
      <c r="W19" s="9"/>
      <c r="X19" s="8"/>
    </row>
    <row r="20" spans="1:27" ht="15.75" customHeight="1">
      <c r="B20" s="15" t="s">
        <v>92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R20" s="8"/>
      <c r="S20" s="49" t="s">
        <v>118</v>
      </c>
      <c r="T20" s="42"/>
      <c r="U20" s="42"/>
      <c r="V20" s="52">
        <f>V24-T22</f>
        <v>18</v>
      </c>
      <c r="W20" s="53" t="s">
        <v>119</v>
      </c>
      <c r="X20" s="8"/>
    </row>
    <row r="21" spans="1:27" ht="15.75" customHeight="1">
      <c r="A21" s="38"/>
      <c r="B21" s="15" t="s">
        <v>95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Q21" s="8"/>
      <c r="R21" s="8"/>
      <c r="S21" s="49"/>
      <c r="T21" s="35"/>
      <c r="U21" s="35"/>
      <c r="V21" s="54"/>
      <c r="W21" s="8"/>
      <c r="X21" s="8"/>
    </row>
    <row r="22" spans="1:27" ht="15.75" customHeight="1">
      <c r="B22" s="15" t="s">
        <v>97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Q22" s="8"/>
      <c r="R22" s="8"/>
      <c r="S22" s="55" t="s">
        <v>120</v>
      </c>
      <c r="T22" s="52">
        <v>2</v>
      </c>
      <c r="U22" s="56"/>
      <c r="V22" s="57"/>
      <c r="W22" s="8"/>
      <c r="X22" s="8"/>
    </row>
    <row r="23" spans="1:27" ht="15.75" customHeight="1" thickBot="1">
      <c r="A23" s="13"/>
      <c r="B23" s="15" t="s">
        <v>98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Q23" s="8"/>
      <c r="R23" s="8"/>
      <c r="S23" s="35"/>
      <c r="T23" s="35"/>
      <c r="U23" s="35"/>
      <c r="V23" s="35"/>
      <c r="W23" s="8"/>
      <c r="X23" s="8"/>
    </row>
    <row r="24" spans="1:27" ht="15.75" customHeight="1" thickBot="1">
      <c r="B24" s="15" t="s">
        <v>99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Q24" s="8"/>
      <c r="R24" s="8"/>
      <c r="S24" s="35" t="s">
        <v>121</v>
      </c>
      <c r="T24" s="35"/>
      <c r="U24" s="35"/>
      <c r="V24" s="58">
        <v>20</v>
      </c>
      <c r="W24" s="8"/>
      <c r="X24" s="8"/>
    </row>
    <row r="25" spans="1:27" ht="15.75" customHeight="1">
      <c r="A25" s="11"/>
      <c r="B25" s="15" t="s">
        <v>101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AA25" s="11"/>
    </row>
    <row r="26" spans="1:27" ht="15.75" customHeight="1">
      <c r="A26" s="11"/>
      <c r="Q26" s="59"/>
      <c r="R26" s="59"/>
    </row>
    <row r="27" spans="1:27" ht="15.75" customHeight="1">
      <c r="Q27" s="59"/>
      <c r="R27" s="39" t="s">
        <v>122</v>
      </c>
    </row>
    <row r="28" spans="1:27" ht="15.75" customHeight="1">
      <c r="C28" s="39" t="s">
        <v>123</v>
      </c>
      <c r="Q28" s="11"/>
    </row>
    <row r="29" spans="1:27" ht="15.75" customHeight="1">
      <c r="B29" s="8"/>
      <c r="C29" s="15">
        <v>1</v>
      </c>
      <c r="D29" s="15">
        <v>2</v>
      </c>
      <c r="E29" s="15">
        <v>3</v>
      </c>
      <c r="F29" s="15">
        <v>4</v>
      </c>
      <c r="G29" s="15">
        <v>5</v>
      </c>
      <c r="H29" s="15">
        <v>6</v>
      </c>
      <c r="I29" s="15">
        <v>7</v>
      </c>
      <c r="J29" s="15">
        <v>8</v>
      </c>
      <c r="K29" s="15">
        <v>9</v>
      </c>
      <c r="L29" s="15">
        <v>10</v>
      </c>
      <c r="M29" s="15">
        <v>11</v>
      </c>
      <c r="N29" s="15">
        <v>12</v>
      </c>
    </row>
    <row r="30" spans="1:27" ht="15.75" customHeight="1">
      <c r="B30" s="15" t="s">
        <v>85</v>
      </c>
      <c r="C30" s="61">
        <v>1</v>
      </c>
      <c r="D30" s="61">
        <v>2</v>
      </c>
      <c r="E30" s="61">
        <v>3</v>
      </c>
      <c r="F30" s="61">
        <v>4</v>
      </c>
      <c r="G30" s="61">
        <v>5</v>
      </c>
      <c r="H30" s="61">
        <v>6</v>
      </c>
      <c r="I30" s="61">
        <v>7</v>
      </c>
      <c r="J30" s="61">
        <v>8</v>
      </c>
      <c r="K30" s="61">
        <v>9</v>
      </c>
      <c r="L30" s="61">
        <v>10</v>
      </c>
      <c r="M30" s="61">
        <v>11</v>
      </c>
      <c r="N30" s="61">
        <v>12</v>
      </c>
      <c r="P30" s="11"/>
      <c r="Q30" s="11"/>
    </row>
    <row r="31" spans="1:27" ht="15.75" customHeight="1">
      <c r="B31" s="15" t="s">
        <v>89</v>
      </c>
      <c r="C31" s="61">
        <v>13</v>
      </c>
      <c r="D31" s="61">
        <v>14</v>
      </c>
      <c r="E31" s="61">
        <v>15</v>
      </c>
      <c r="F31" s="61">
        <v>16</v>
      </c>
      <c r="G31" s="61">
        <v>17</v>
      </c>
      <c r="H31" s="61">
        <v>18</v>
      </c>
      <c r="I31" s="61">
        <v>19</v>
      </c>
      <c r="J31" s="61">
        <v>20</v>
      </c>
      <c r="K31" s="61">
        <v>21</v>
      </c>
      <c r="L31" s="61">
        <v>22</v>
      </c>
      <c r="M31" s="61">
        <v>23</v>
      </c>
      <c r="N31" s="61">
        <v>24</v>
      </c>
    </row>
    <row r="32" spans="1:27" ht="15.75" customHeight="1">
      <c r="B32" s="15" t="s">
        <v>92</v>
      </c>
      <c r="C32" s="61">
        <v>25</v>
      </c>
      <c r="D32" s="61">
        <v>26</v>
      </c>
      <c r="E32" s="61">
        <v>27</v>
      </c>
      <c r="F32" s="61">
        <v>28</v>
      </c>
      <c r="G32" s="61">
        <v>29</v>
      </c>
      <c r="H32" s="61">
        <v>30</v>
      </c>
      <c r="I32" s="61">
        <v>31</v>
      </c>
      <c r="J32" s="61">
        <v>32</v>
      </c>
      <c r="K32" s="61">
        <v>33</v>
      </c>
      <c r="L32" s="61">
        <v>34</v>
      </c>
      <c r="M32" s="61">
        <v>35</v>
      </c>
      <c r="N32" s="61">
        <v>36</v>
      </c>
    </row>
    <row r="33" spans="2:20" ht="15.75" customHeight="1">
      <c r="B33" s="15" t="s">
        <v>95</v>
      </c>
      <c r="C33" s="61">
        <v>37</v>
      </c>
      <c r="D33" s="61">
        <v>38</v>
      </c>
      <c r="E33" s="61">
        <v>39</v>
      </c>
      <c r="F33" s="61">
        <v>40</v>
      </c>
      <c r="G33" s="61">
        <v>41</v>
      </c>
      <c r="H33" s="61">
        <v>42</v>
      </c>
      <c r="I33" s="61">
        <v>43</v>
      </c>
      <c r="J33" s="61">
        <v>44</v>
      </c>
      <c r="K33" s="61">
        <v>45</v>
      </c>
      <c r="L33" s="61">
        <v>46</v>
      </c>
      <c r="M33" s="61">
        <v>47</v>
      </c>
      <c r="N33" s="61">
        <v>48</v>
      </c>
    </row>
    <row r="34" spans="2:20" ht="15.75" customHeight="1">
      <c r="B34" s="15" t="s">
        <v>97</v>
      </c>
      <c r="C34" s="61">
        <v>49</v>
      </c>
      <c r="D34" s="61">
        <v>50</v>
      </c>
      <c r="E34" s="61">
        <v>51</v>
      </c>
      <c r="F34" s="61">
        <v>52</v>
      </c>
      <c r="G34" s="61">
        <v>53</v>
      </c>
      <c r="H34" s="61">
        <v>54</v>
      </c>
      <c r="I34" s="61">
        <v>55</v>
      </c>
      <c r="J34" s="61">
        <v>56</v>
      </c>
      <c r="K34" s="61">
        <v>57</v>
      </c>
      <c r="L34" s="61">
        <v>58</v>
      </c>
      <c r="M34" s="61">
        <v>59</v>
      </c>
      <c r="N34" s="61">
        <v>60</v>
      </c>
    </row>
    <row r="35" spans="2:20" ht="15.75" customHeight="1">
      <c r="B35" s="15" t="s">
        <v>98</v>
      </c>
      <c r="C35" s="61">
        <v>61</v>
      </c>
      <c r="D35" s="61">
        <v>62</v>
      </c>
      <c r="E35" s="61">
        <v>63</v>
      </c>
      <c r="F35" s="61">
        <v>64</v>
      </c>
      <c r="G35" s="61">
        <v>65</v>
      </c>
      <c r="H35" s="61">
        <v>66</v>
      </c>
      <c r="I35" s="61">
        <v>67</v>
      </c>
      <c r="J35" s="61">
        <v>68</v>
      </c>
      <c r="K35" s="61">
        <v>69</v>
      </c>
      <c r="L35" s="61">
        <v>70</v>
      </c>
      <c r="M35" s="61">
        <v>71</v>
      </c>
      <c r="N35" s="61">
        <v>72</v>
      </c>
    </row>
    <row r="36" spans="2:20" ht="15.75" customHeight="1">
      <c r="B36" s="15" t="s">
        <v>99</v>
      </c>
      <c r="C36" s="61">
        <v>73</v>
      </c>
      <c r="D36" s="61">
        <v>74</v>
      </c>
      <c r="E36" s="61">
        <v>75</v>
      </c>
      <c r="F36" s="61">
        <v>76</v>
      </c>
      <c r="G36" s="61">
        <v>77</v>
      </c>
      <c r="H36" s="61">
        <v>78</v>
      </c>
      <c r="I36" s="61">
        <v>79</v>
      </c>
      <c r="J36" s="61">
        <v>80</v>
      </c>
      <c r="K36" s="61">
        <v>81</v>
      </c>
      <c r="L36" s="61">
        <v>82</v>
      </c>
      <c r="M36" s="61">
        <v>83</v>
      </c>
      <c r="N36" s="61">
        <v>84</v>
      </c>
      <c r="S36"/>
    </row>
    <row r="37" spans="2:20" ht="15.75" customHeight="1">
      <c r="B37" s="15" t="s">
        <v>101</v>
      </c>
      <c r="C37" s="61">
        <v>85</v>
      </c>
      <c r="D37" s="61">
        <v>86</v>
      </c>
      <c r="E37" s="61">
        <v>87</v>
      </c>
      <c r="F37" s="61">
        <v>88</v>
      </c>
      <c r="G37" s="61">
        <v>89</v>
      </c>
      <c r="H37" s="61">
        <v>90</v>
      </c>
      <c r="I37" s="61">
        <v>91</v>
      </c>
      <c r="J37" s="61">
        <v>92</v>
      </c>
      <c r="K37" s="61">
        <v>93</v>
      </c>
      <c r="L37" s="61">
        <v>94</v>
      </c>
      <c r="M37" s="61">
        <v>95</v>
      </c>
      <c r="N37" s="61">
        <v>96</v>
      </c>
      <c r="S37"/>
    </row>
    <row r="38" spans="2:20" ht="15.75" customHeight="1">
      <c r="L38" s="11"/>
      <c r="S38"/>
    </row>
    <row r="39" spans="2:20" ht="15.75" customHeight="1">
      <c r="L39" s="11"/>
      <c r="S39"/>
    </row>
    <row r="40" spans="2:20" ht="15.75" customHeight="1">
      <c r="C40" s="39" t="s">
        <v>124</v>
      </c>
      <c r="S40"/>
    </row>
    <row r="41" spans="2:20" ht="15.75" customHeight="1">
      <c r="C41" s="62" t="s">
        <v>102</v>
      </c>
      <c r="D41" s="7" t="s">
        <v>125</v>
      </c>
      <c r="G41" s="179" t="s">
        <v>1080</v>
      </c>
      <c r="S41"/>
    </row>
    <row r="42" spans="2:20" ht="15.75" customHeight="1">
      <c r="C42" s="7" t="s">
        <v>1056</v>
      </c>
      <c r="S42"/>
    </row>
    <row r="43" spans="2:20" ht="15.75" customHeight="1">
      <c r="S43"/>
      <c r="T43"/>
    </row>
    <row r="44" spans="2:20" ht="15.75" customHeight="1">
      <c r="S44"/>
      <c r="T44"/>
    </row>
    <row r="45" spans="2:20" ht="15.75" customHeight="1">
      <c r="H45" s="11"/>
      <c r="S45"/>
      <c r="T45"/>
    </row>
    <row r="46" spans="2:20" ht="15.75" customHeight="1">
      <c r="S46"/>
      <c r="T46"/>
    </row>
    <row r="47" spans="2:20" ht="15.75" customHeight="1">
      <c r="S47"/>
      <c r="T47"/>
    </row>
    <row r="48" spans="2:20" ht="15.75" customHeight="1">
      <c r="S48"/>
      <c r="T48"/>
    </row>
    <row r="49" spans="19:20" ht="15.75" customHeight="1">
      <c r="S49"/>
      <c r="T49"/>
    </row>
    <row r="50" spans="19:20" ht="15.75" customHeight="1">
      <c r="T50"/>
    </row>
    <row r="51" spans="19:20" ht="15.75" customHeight="1"/>
    <row r="52" spans="19:20" ht="15.75" customHeight="1"/>
    <row r="53" spans="19:20" ht="15.75" customHeight="1"/>
    <row r="54" spans="19:20" ht="15.75" customHeight="1"/>
    <row r="55" spans="19:20" ht="15.75" customHeight="1"/>
    <row r="56" spans="19:20" ht="15.75" customHeight="1"/>
    <row r="57" spans="19:20" ht="15.75" customHeight="1"/>
    <row r="58" spans="19:20" ht="15.75" customHeight="1"/>
    <row r="59" spans="19:20" ht="15.75" customHeight="1"/>
    <row r="60" spans="19:20" ht="15.75" customHeight="1"/>
    <row r="61" spans="19:20" ht="15.75" customHeight="1"/>
    <row r="62" spans="19:20" ht="15.75" customHeight="1"/>
    <row r="63" spans="19:20" ht="15.75" customHeight="1"/>
    <row r="64" spans="19:2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M1"/>
    <mergeCell ref="Q1:R1"/>
    <mergeCell ref="C2:D2"/>
    <mergeCell ref="E2:F2"/>
    <mergeCell ref="Q2:R2"/>
  </mergeCells>
  <conditionalFormatting sqref="C18:N25">
    <cfRule type="cellIs" dxfId="4" priority="3" operator="lessThan">
      <formula>6</formula>
    </cfRule>
  </conditionalFormatting>
  <pageMargins left="0.7" right="0.7" top="0.75" bottom="0.75" header="0.3" footer="0.3"/>
  <pageSetup paperSize="9" scale="71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J1000"/>
  <sheetViews>
    <sheetView topLeftCell="A25" zoomScale="130" zoomScaleNormal="130" workbookViewId="0">
      <selection activeCell="N39" sqref="N39"/>
    </sheetView>
  </sheetViews>
  <sheetFormatPr defaultColWidth="13.1796875" defaultRowHeight="15.5"/>
  <cols>
    <col min="1" max="1" width="2" style="7" customWidth="1"/>
    <col min="2" max="2" width="2.6328125" style="7" customWidth="1"/>
    <col min="3" max="5" width="6.81640625" style="7" customWidth="1"/>
    <col min="6" max="6" width="7.453125" style="7" bestFit="1" customWidth="1"/>
    <col min="7" max="8" width="6.81640625" style="7" customWidth="1"/>
    <col min="9" max="14" width="8.1796875" style="7" customWidth="1"/>
    <col min="15" max="15" width="2.81640625" style="7" customWidth="1"/>
    <col min="16" max="16" width="3.1796875" style="7" customWidth="1"/>
    <col min="17" max="17" width="7.1796875" style="7" customWidth="1"/>
    <col min="18" max="21" width="8.1796875" style="7" customWidth="1"/>
    <col min="22" max="23" width="7.1796875" style="7" customWidth="1"/>
    <col min="24" max="24" width="6.6328125" style="7" customWidth="1"/>
    <col min="25" max="25" width="9.1796875" style="7" customWidth="1"/>
    <col min="26" max="26" width="8.453125" style="7" customWidth="1"/>
    <col min="27" max="27" width="22.6328125" style="7" customWidth="1"/>
    <col min="28" max="28" width="23.81640625" style="7" customWidth="1"/>
    <col min="29" max="30" width="3.36328125" style="7" customWidth="1"/>
    <col min="31" max="36" width="3.1796875" style="7" customWidth="1"/>
    <col min="37" max="16384" width="13.1796875" style="7"/>
  </cols>
  <sheetData>
    <row r="1" spans="1:36" ht="15.75" customHeight="1">
      <c r="B1" s="8"/>
      <c r="C1" s="9" t="s">
        <v>65</v>
      </c>
      <c r="E1" s="334" t="s">
        <v>1230</v>
      </c>
      <c r="F1" s="335"/>
      <c r="G1" s="335"/>
      <c r="H1" s="335"/>
      <c r="I1" s="335"/>
      <c r="J1" s="335"/>
      <c r="K1" s="335"/>
      <c r="L1" s="335"/>
      <c r="M1" s="335"/>
      <c r="N1" s="8"/>
      <c r="O1" s="8"/>
      <c r="P1" s="11"/>
      <c r="Q1" s="336" t="s">
        <v>67</v>
      </c>
      <c r="R1" s="335"/>
      <c r="T1" s="8"/>
      <c r="U1" s="8"/>
      <c r="V1" s="8"/>
      <c r="W1" s="8"/>
      <c r="X1" s="8"/>
    </row>
    <row r="2" spans="1:36" ht="15.75" customHeight="1">
      <c r="A2" s="12"/>
      <c r="B2" s="8"/>
      <c r="C2" s="337" t="s">
        <v>68</v>
      </c>
      <c r="D2" s="335"/>
      <c r="E2" s="338" t="s">
        <v>1237</v>
      </c>
      <c r="F2" s="339"/>
      <c r="G2" s="8"/>
      <c r="H2" s="8"/>
      <c r="I2" s="8"/>
      <c r="J2" s="8"/>
      <c r="K2" s="8"/>
      <c r="L2" s="8"/>
      <c r="M2" s="8"/>
      <c r="N2" s="8"/>
      <c r="O2" s="8"/>
      <c r="P2" s="8"/>
      <c r="Q2" s="337" t="s">
        <v>69</v>
      </c>
      <c r="R2" s="335"/>
      <c r="S2" s="8"/>
      <c r="T2" s="8"/>
      <c r="U2" s="9" t="s">
        <v>70</v>
      </c>
      <c r="V2" s="8"/>
      <c r="W2" s="8" t="s">
        <v>71</v>
      </c>
      <c r="X2" s="8" t="s">
        <v>72</v>
      </c>
    </row>
    <row r="3" spans="1:36" ht="15.75" customHeight="1">
      <c r="A3" s="13"/>
      <c r="B3" s="8"/>
      <c r="C3" s="9" t="s">
        <v>73</v>
      </c>
      <c r="E3" s="7" t="s">
        <v>1057</v>
      </c>
      <c r="F3" s="11"/>
      <c r="G3" s="11"/>
      <c r="H3" s="11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36" ht="15.75" customHeight="1">
      <c r="A4" s="13"/>
      <c r="O4" s="8"/>
      <c r="P4" s="14"/>
      <c r="Q4" s="15" t="s">
        <v>74</v>
      </c>
      <c r="R4" s="15" t="s">
        <v>75</v>
      </c>
      <c r="S4" s="15"/>
      <c r="T4" s="15" t="s">
        <v>76</v>
      </c>
      <c r="U4" s="15"/>
      <c r="V4" s="15" t="s">
        <v>77</v>
      </c>
      <c r="W4" s="15"/>
      <c r="X4" s="15" t="s">
        <v>78</v>
      </c>
    </row>
    <row r="5" spans="1:36" ht="15.75" customHeight="1">
      <c r="A5" s="13"/>
      <c r="C5" s="16" t="s">
        <v>79</v>
      </c>
      <c r="E5" s="7" t="s">
        <v>1232</v>
      </c>
      <c r="O5" s="8"/>
      <c r="P5" s="8"/>
      <c r="Q5" s="8" t="s">
        <v>80</v>
      </c>
      <c r="R5" s="8" t="s">
        <v>81</v>
      </c>
      <c r="S5" s="8" t="s">
        <v>82</v>
      </c>
      <c r="T5" s="8" t="s">
        <v>81</v>
      </c>
      <c r="U5" s="8" t="s">
        <v>82</v>
      </c>
      <c r="V5" s="8" t="s">
        <v>81</v>
      </c>
      <c r="W5" s="8" t="s">
        <v>82</v>
      </c>
      <c r="X5" s="8"/>
    </row>
    <row r="6" spans="1:36" ht="15.75" customHeight="1" thickBot="1">
      <c r="A6" s="13"/>
      <c r="B6" s="8"/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M6" s="15">
        <v>11</v>
      </c>
      <c r="N6" s="15">
        <v>12</v>
      </c>
      <c r="O6" s="8"/>
      <c r="P6" s="8"/>
      <c r="Q6" s="8" t="s">
        <v>83</v>
      </c>
      <c r="R6" s="17">
        <v>94</v>
      </c>
      <c r="S6" s="17" t="s">
        <v>84</v>
      </c>
      <c r="T6" s="17"/>
      <c r="U6" s="17"/>
      <c r="V6" s="17"/>
      <c r="W6" s="17"/>
      <c r="X6" s="18">
        <v>1</v>
      </c>
    </row>
    <row r="7" spans="1:36" ht="15.75" customHeight="1">
      <c r="A7" s="13"/>
      <c r="B7" s="15" t="s">
        <v>85</v>
      </c>
      <c r="C7" s="277" t="s">
        <v>1238</v>
      </c>
      <c r="D7" s="278" t="s">
        <v>1238</v>
      </c>
      <c r="E7" s="250" t="s">
        <v>1238</v>
      </c>
      <c r="F7" s="277" t="s">
        <v>1246</v>
      </c>
      <c r="G7" s="278" t="s">
        <v>1246</v>
      </c>
      <c r="H7" s="250" t="s">
        <v>1246</v>
      </c>
      <c r="I7" s="277" t="s">
        <v>912</v>
      </c>
      <c r="J7" s="278" t="s">
        <v>912</v>
      </c>
      <c r="K7" s="250" t="s">
        <v>912</v>
      </c>
      <c r="L7" s="277" t="s">
        <v>920</v>
      </c>
      <c r="M7" s="278" t="s">
        <v>920</v>
      </c>
      <c r="N7" s="282" t="s">
        <v>920</v>
      </c>
      <c r="O7" s="8"/>
      <c r="P7" s="8"/>
      <c r="Q7" s="8" t="s">
        <v>86</v>
      </c>
      <c r="R7" s="17">
        <v>95</v>
      </c>
      <c r="S7" s="17" t="s">
        <v>87</v>
      </c>
      <c r="T7" s="17">
        <v>45</v>
      </c>
      <c r="U7" s="17" t="s">
        <v>87</v>
      </c>
      <c r="V7" s="17">
        <v>72</v>
      </c>
      <c r="W7" s="17" t="s">
        <v>87</v>
      </c>
      <c r="X7" s="19" t="s">
        <v>88</v>
      </c>
    </row>
    <row r="8" spans="1:36" ht="15.75" customHeight="1">
      <c r="B8" s="15" t="s">
        <v>89</v>
      </c>
      <c r="C8" s="279" t="s">
        <v>1239</v>
      </c>
      <c r="D8" s="242" t="s">
        <v>1239</v>
      </c>
      <c r="E8" s="251" t="s">
        <v>1239</v>
      </c>
      <c r="F8" s="279" t="s">
        <v>1247</v>
      </c>
      <c r="G8" s="242" t="s">
        <v>1247</v>
      </c>
      <c r="H8" s="251" t="s">
        <v>1247</v>
      </c>
      <c r="I8" s="279" t="s">
        <v>913</v>
      </c>
      <c r="J8" s="242" t="s">
        <v>913</v>
      </c>
      <c r="K8" s="251" t="s">
        <v>913</v>
      </c>
      <c r="L8" s="279" t="s">
        <v>1254</v>
      </c>
      <c r="M8" s="242" t="s">
        <v>1254</v>
      </c>
      <c r="N8" s="283" t="s">
        <v>1254</v>
      </c>
      <c r="O8" s="8"/>
      <c r="P8" s="8"/>
      <c r="Q8" s="8" t="s">
        <v>90</v>
      </c>
      <c r="R8" s="17"/>
      <c r="S8" s="17"/>
      <c r="T8" s="17"/>
      <c r="U8" s="17"/>
      <c r="V8" s="17">
        <v>72</v>
      </c>
      <c r="W8" s="17" t="s">
        <v>91</v>
      </c>
      <c r="X8" s="18">
        <v>1</v>
      </c>
    </row>
    <row r="9" spans="1:36" ht="15.75" customHeight="1">
      <c r="B9" s="15" t="s">
        <v>92</v>
      </c>
      <c r="C9" s="279" t="s">
        <v>1240</v>
      </c>
      <c r="D9" s="242" t="s">
        <v>1240</v>
      </c>
      <c r="E9" s="251" t="s">
        <v>1240</v>
      </c>
      <c r="F9" s="279" t="s">
        <v>1248</v>
      </c>
      <c r="G9" s="242" t="s">
        <v>1248</v>
      </c>
      <c r="H9" s="251" t="s">
        <v>1248</v>
      </c>
      <c r="I9" s="279" t="s">
        <v>914</v>
      </c>
      <c r="J9" s="242" t="s">
        <v>914</v>
      </c>
      <c r="K9" s="251" t="s">
        <v>914</v>
      </c>
      <c r="L9" s="279" t="s">
        <v>1255</v>
      </c>
      <c r="M9" s="249" t="s">
        <v>1255</v>
      </c>
      <c r="N9" s="251" t="s">
        <v>1255</v>
      </c>
      <c r="O9" s="8"/>
      <c r="P9" s="8"/>
      <c r="Q9" s="8" t="s">
        <v>93</v>
      </c>
      <c r="R9" s="17"/>
      <c r="S9" s="17"/>
      <c r="T9" s="17"/>
      <c r="U9" s="17"/>
      <c r="V9" s="17">
        <v>10</v>
      </c>
      <c r="W9" s="17" t="s">
        <v>94</v>
      </c>
      <c r="X9" s="18"/>
    </row>
    <row r="10" spans="1:36" ht="15.75" customHeight="1">
      <c r="B10" s="15" t="s">
        <v>95</v>
      </c>
      <c r="C10" s="279" t="s">
        <v>1241</v>
      </c>
      <c r="D10" s="242" t="s">
        <v>1241</v>
      </c>
      <c r="E10" s="251" t="s">
        <v>1241</v>
      </c>
      <c r="F10" s="279" t="s">
        <v>1249</v>
      </c>
      <c r="G10" s="242" t="s">
        <v>1249</v>
      </c>
      <c r="H10" s="251" t="s">
        <v>1249</v>
      </c>
      <c r="I10" s="279" t="s">
        <v>915</v>
      </c>
      <c r="J10" s="242" t="s">
        <v>915</v>
      </c>
      <c r="K10" s="251" t="s">
        <v>915</v>
      </c>
      <c r="L10" s="279" t="s">
        <v>1256</v>
      </c>
      <c r="M10" s="249" t="s">
        <v>1256</v>
      </c>
      <c r="N10" s="251" t="s">
        <v>1256</v>
      </c>
      <c r="O10" s="8"/>
      <c r="P10" s="8"/>
      <c r="Q10" s="8" t="s">
        <v>96</v>
      </c>
      <c r="R10" s="17"/>
      <c r="S10" s="17"/>
      <c r="T10" s="17"/>
      <c r="U10" s="17"/>
      <c r="V10" s="17"/>
      <c r="W10" s="17"/>
      <c r="X10" s="18"/>
    </row>
    <row r="11" spans="1:36" ht="15.75" customHeight="1">
      <c r="B11" s="15" t="s">
        <v>97</v>
      </c>
      <c r="C11" s="279" t="s">
        <v>1242</v>
      </c>
      <c r="D11" s="242" t="s">
        <v>1242</v>
      </c>
      <c r="E11" s="251" t="s">
        <v>1242</v>
      </c>
      <c r="F11" s="279" t="s">
        <v>1250</v>
      </c>
      <c r="G11" s="242" t="s">
        <v>1250</v>
      </c>
      <c r="H11" s="251" t="s">
        <v>1250</v>
      </c>
      <c r="I11" s="279" t="s">
        <v>916</v>
      </c>
      <c r="J11" s="242" t="s">
        <v>916</v>
      </c>
      <c r="K11" s="251" t="s">
        <v>916</v>
      </c>
      <c r="L11" s="279" t="s">
        <v>1257</v>
      </c>
      <c r="M11" s="249" t="s">
        <v>1257</v>
      </c>
      <c r="N11" s="251" t="s">
        <v>1257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11"/>
    </row>
    <row r="12" spans="1:36" ht="15.75" customHeight="1">
      <c r="B12" s="15" t="s">
        <v>98</v>
      </c>
      <c r="C12" s="279" t="s">
        <v>1243</v>
      </c>
      <c r="D12" s="242" t="s">
        <v>1243</v>
      </c>
      <c r="E12" s="251" t="s">
        <v>1243</v>
      </c>
      <c r="F12" s="279" t="s">
        <v>1251</v>
      </c>
      <c r="G12" s="242" t="s">
        <v>1251</v>
      </c>
      <c r="H12" s="251" t="s">
        <v>1251</v>
      </c>
      <c r="I12" s="279" t="s">
        <v>917</v>
      </c>
      <c r="J12" s="242" t="s">
        <v>917</v>
      </c>
      <c r="K12" s="251" t="s">
        <v>917</v>
      </c>
      <c r="L12" s="284" t="s">
        <v>1258</v>
      </c>
      <c r="M12" s="7" t="s">
        <v>1258</v>
      </c>
      <c r="N12" s="285" t="s">
        <v>1258</v>
      </c>
      <c r="O12" s="8"/>
      <c r="P12" s="8"/>
      <c r="R12" s="8"/>
      <c r="S12" s="23"/>
      <c r="T12" s="23"/>
      <c r="U12" s="8"/>
      <c r="W12" s="8"/>
      <c r="X12" s="8"/>
      <c r="Y12" s="11"/>
    </row>
    <row r="13" spans="1:36">
      <c r="B13" s="15" t="s">
        <v>99</v>
      </c>
      <c r="C13" s="279" t="s">
        <v>1244</v>
      </c>
      <c r="D13" s="242" t="s">
        <v>1244</v>
      </c>
      <c r="E13" s="251" t="s">
        <v>1244</v>
      </c>
      <c r="F13" s="279" t="s">
        <v>1252</v>
      </c>
      <c r="G13" s="242" t="s">
        <v>1252</v>
      </c>
      <c r="H13" s="251" t="s">
        <v>1252</v>
      </c>
      <c r="I13" s="279" t="s">
        <v>918</v>
      </c>
      <c r="J13" s="242" t="s">
        <v>918</v>
      </c>
      <c r="K13" s="251" t="s">
        <v>918</v>
      </c>
      <c r="L13" s="20" t="s">
        <v>100</v>
      </c>
      <c r="M13" s="21" t="s">
        <v>100</v>
      </c>
      <c r="N13" s="22" t="s">
        <v>100</v>
      </c>
      <c r="O13" s="8"/>
      <c r="S13" s="27"/>
      <c r="T13" s="28" t="s">
        <v>103</v>
      </c>
      <c r="U13" s="29">
        <f>COUNTA(C7:N14)*1.05</f>
        <v>100.80000000000001</v>
      </c>
      <c r="V13" s="30" t="s">
        <v>103</v>
      </c>
      <c r="W13" s="8"/>
      <c r="X13" s="31"/>
      <c r="Y13" s="11"/>
    </row>
    <row r="14" spans="1:36" ht="16" thickBot="1">
      <c r="B14" s="15" t="s">
        <v>101</v>
      </c>
      <c r="C14" s="280" t="s">
        <v>1245</v>
      </c>
      <c r="D14" s="281" t="s">
        <v>1245</v>
      </c>
      <c r="E14" s="252" t="s">
        <v>1245</v>
      </c>
      <c r="F14" s="280" t="s">
        <v>1253</v>
      </c>
      <c r="G14" s="281" t="s">
        <v>1253</v>
      </c>
      <c r="H14" s="252" t="s">
        <v>1253</v>
      </c>
      <c r="I14" s="280" t="s">
        <v>919</v>
      </c>
      <c r="J14" s="281" t="s">
        <v>919</v>
      </c>
      <c r="K14" s="252" t="s">
        <v>919</v>
      </c>
      <c r="L14" s="24" t="s">
        <v>102</v>
      </c>
      <c r="M14" s="25" t="s">
        <v>102</v>
      </c>
      <c r="N14" s="26" t="s">
        <v>102</v>
      </c>
      <c r="O14" s="8"/>
      <c r="Q14" s="32" t="s">
        <v>104</v>
      </c>
      <c r="R14" s="32" t="s">
        <v>105</v>
      </c>
      <c r="S14" s="33" t="s">
        <v>106</v>
      </c>
      <c r="T14" s="34">
        <f>V19-T18</f>
        <v>5.84</v>
      </c>
      <c r="U14" s="35"/>
      <c r="V14" s="36">
        <f>T14*U$13</f>
        <v>588.67200000000003</v>
      </c>
      <c r="W14" s="8"/>
      <c r="X14" s="8"/>
      <c r="Y14" s="11"/>
    </row>
    <row r="15" spans="1:36" ht="15.75" customHeight="1">
      <c r="A15" s="12"/>
      <c r="B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Q15" s="8" t="s">
        <v>108</v>
      </c>
      <c r="R15" s="7" t="s">
        <v>109</v>
      </c>
      <c r="S15" s="40" t="s">
        <v>110</v>
      </c>
      <c r="T15" s="41">
        <v>10</v>
      </c>
      <c r="U15" s="42"/>
      <c r="V15" s="43">
        <f t="shared" ref="V15:V17" si="0">T15*U$13</f>
        <v>1008.0000000000001</v>
      </c>
      <c r="W15" s="8"/>
      <c r="X15" s="8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spans="1:36" ht="15.75" customHeight="1">
      <c r="A16" s="38"/>
      <c r="C16" s="16" t="s">
        <v>79</v>
      </c>
      <c r="E16" s="7" t="s">
        <v>1233</v>
      </c>
      <c r="Q16" s="44" t="s">
        <v>111</v>
      </c>
      <c r="R16" s="7" t="s">
        <v>112</v>
      </c>
      <c r="S16" s="45" t="s">
        <v>113</v>
      </c>
      <c r="T16" s="34">
        <v>2</v>
      </c>
      <c r="U16" s="35"/>
      <c r="V16" s="46">
        <f t="shared" si="0"/>
        <v>201.60000000000002</v>
      </c>
      <c r="W16" s="9" t="s">
        <v>114</v>
      </c>
      <c r="X16" s="8"/>
    </row>
    <row r="17" spans="1:27" ht="15.75" customHeight="1" thickBot="1">
      <c r="A17" s="38"/>
      <c r="B17" s="8"/>
      <c r="C17" s="15">
        <v>1</v>
      </c>
      <c r="D17" s="15">
        <v>2</v>
      </c>
      <c r="E17" s="15">
        <v>3</v>
      </c>
      <c r="F17" s="15">
        <v>4</v>
      </c>
      <c r="G17" s="15">
        <v>5</v>
      </c>
      <c r="H17" s="15">
        <v>6</v>
      </c>
      <c r="I17" s="15">
        <v>7</v>
      </c>
      <c r="J17" s="15">
        <v>8</v>
      </c>
      <c r="K17" s="15">
        <v>9</v>
      </c>
      <c r="L17" s="15">
        <v>10</v>
      </c>
      <c r="M17" s="15">
        <v>11</v>
      </c>
      <c r="N17" s="15">
        <v>12</v>
      </c>
      <c r="Q17" s="8" t="s">
        <v>115</v>
      </c>
      <c r="R17" s="10" t="s">
        <v>116</v>
      </c>
      <c r="S17" s="33" t="s">
        <v>117</v>
      </c>
      <c r="T17" s="34">
        <v>0.16</v>
      </c>
      <c r="U17" s="35"/>
      <c r="V17" s="36">
        <f t="shared" si="0"/>
        <v>16.128000000000004</v>
      </c>
      <c r="W17" s="9"/>
      <c r="X17" s="48"/>
    </row>
    <row r="18" spans="1:27" ht="15.75" customHeight="1">
      <c r="A18" s="38"/>
      <c r="B18" s="15" t="s">
        <v>85</v>
      </c>
      <c r="C18" s="277"/>
      <c r="D18" s="278"/>
      <c r="E18" s="250"/>
      <c r="F18" s="277"/>
      <c r="G18" s="278"/>
      <c r="H18" s="250"/>
      <c r="I18" s="277" t="s">
        <v>912</v>
      </c>
      <c r="J18" s="278" t="s">
        <v>912</v>
      </c>
      <c r="K18" s="250" t="s">
        <v>912</v>
      </c>
      <c r="L18" s="277" t="s">
        <v>920</v>
      </c>
      <c r="M18" s="278" t="s">
        <v>920</v>
      </c>
      <c r="N18" s="282" t="s">
        <v>920</v>
      </c>
      <c r="R18" s="8"/>
      <c r="S18" s="49"/>
      <c r="T18" s="50">
        <f>SUM(T15:T17)</f>
        <v>12.16</v>
      </c>
      <c r="U18" s="35"/>
      <c r="V18" s="51">
        <f>SUM(V14:V17)</f>
        <v>1814.3999999999999</v>
      </c>
      <c r="W18" s="9"/>
      <c r="X18" s="8"/>
    </row>
    <row r="19" spans="1:27" ht="15.75" customHeight="1">
      <c r="A19" s="38"/>
      <c r="B19" s="15" t="s">
        <v>89</v>
      </c>
      <c r="C19" s="279"/>
      <c r="D19" s="242"/>
      <c r="E19" s="251"/>
      <c r="F19" s="279"/>
      <c r="G19" s="242"/>
      <c r="H19" s="251"/>
      <c r="I19" s="279" t="s">
        <v>913</v>
      </c>
      <c r="J19" s="242" t="s">
        <v>913</v>
      </c>
      <c r="K19" s="251" t="s">
        <v>913</v>
      </c>
      <c r="L19" s="279"/>
      <c r="M19" s="242"/>
      <c r="N19" s="283"/>
      <c r="R19" s="8"/>
      <c r="S19" s="49" t="s">
        <v>118</v>
      </c>
      <c r="T19" s="42"/>
      <c r="U19" s="42"/>
      <c r="V19" s="52">
        <f>V23-T21</f>
        <v>18</v>
      </c>
      <c r="W19" s="53" t="s">
        <v>119</v>
      </c>
      <c r="X19" s="8"/>
    </row>
    <row r="20" spans="1:27" ht="15.75" customHeight="1">
      <c r="B20" s="15" t="s">
        <v>92</v>
      </c>
      <c r="C20" s="279"/>
      <c r="D20" s="242"/>
      <c r="E20" s="251"/>
      <c r="F20" s="279"/>
      <c r="G20" s="242"/>
      <c r="H20" s="251"/>
      <c r="I20" s="279" t="s">
        <v>914</v>
      </c>
      <c r="J20" s="242" t="s">
        <v>914</v>
      </c>
      <c r="K20" s="251" t="s">
        <v>914</v>
      </c>
      <c r="L20" s="279"/>
      <c r="M20" s="249"/>
      <c r="N20" s="251"/>
      <c r="Q20" s="8"/>
      <c r="R20" s="8"/>
      <c r="S20" s="49"/>
      <c r="T20" s="35"/>
      <c r="U20" s="35"/>
      <c r="V20" s="54"/>
      <c r="W20" s="8"/>
      <c r="X20" s="8"/>
    </row>
    <row r="21" spans="1:27" ht="15.75" customHeight="1">
      <c r="A21" s="38"/>
      <c r="B21" s="15" t="s">
        <v>95</v>
      </c>
      <c r="C21" s="279"/>
      <c r="D21" s="242"/>
      <c r="E21" s="251"/>
      <c r="F21" s="279"/>
      <c r="G21" s="242"/>
      <c r="H21" s="251"/>
      <c r="I21" s="279" t="s">
        <v>915</v>
      </c>
      <c r="J21" s="242" t="s">
        <v>915</v>
      </c>
      <c r="K21" s="251" t="s">
        <v>915</v>
      </c>
      <c r="L21" s="279"/>
      <c r="M21" s="249"/>
      <c r="N21" s="251"/>
      <c r="Q21" s="8"/>
      <c r="R21" s="8"/>
      <c r="S21" s="55" t="s">
        <v>120</v>
      </c>
      <c r="T21" s="52">
        <v>2</v>
      </c>
      <c r="U21" s="56"/>
      <c r="V21" s="57"/>
      <c r="W21" s="8"/>
      <c r="X21" s="8"/>
    </row>
    <row r="22" spans="1:27" ht="15.75" customHeight="1" thickBot="1">
      <c r="B22" s="15" t="s">
        <v>97</v>
      </c>
      <c r="C22" s="279"/>
      <c r="D22" s="242"/>
      <c r="E22" s="251"/>
      <c r="F22" s="279"/>
      <c r="G22" s="242"/>
      <c r="H22" s="251"/>
      <c r="I22" s="279" t="s">
        <v>916</v>
      </c>
      <c r="J22" s="242" t="s">
        <v>916</v>
      </c>
      <c r="K22" s="251" t="s">
        <v>916</v>
      </c>
      <c r="L22" s="279"/>
      <c r="M22" s="249"/>
      <c r="N22" s="251"/>
      <c r="Q22" s="8"/>
      <c r="R22" s="8"/>
      <c r="S22" s="35"/>
      <c r="T22" s="35"/>
      <c r="U22" s="35"/>
      <c r="V22" s="35"/>
      <c r="W22" s="8"/>
      <c r="X22" s="8"/>
    </row>
    <row r="23" spans="1:27" ht="15.75" customHeight="1" thickBot="1">
      <c r="A23" s="13"/>
      <c r="B23" s="15" t="s">
        <v>98</v>
      </c>
      <c r="C23" s="279"/>
      <c r="D23" s="242"/>
      <c r="E23" s="251"/>
      <c r="F23" s="279"/>
      <c r="G23" s="242"/>
      <c r="H23" s="251"/>
      <c r="I23" s="279" t="s">
        <v>917</v>
      </c>
      <c r="J23" s="242" t="s">
        <v>917</v>
      </c>
      <c r="K23" s="251" t="s">
        <v>917</v>
      </c>
      <c r="L23" s="284"/>
      <c r="N23" s="285"/>
      <c r="Q23" s="8"/>
      <c r="R23" s="8"/>
      <c r="S23" s="35" t="s">
        <v>121</v>
      </c>
      <c r="T23" s="35"/>
      <c r="U23" s="35"/>
      <c r="V23" s="58">
        <v>20</v>
      </c>
      <c r="W23" s="8"/>
      <c r="X23" s="8"/>
    </row>
    <row r="24" spans="1:27" ht="15.75" customHeight="1">
      <c r="B24" s="15" t="s">
        <v>99</v>
      </c>
      <c r="C24" s="279"/>
      <c r="D24" s="242"/>
      <c r="E24" s="251"/>
      <c r="F24" s="279"/>
      <c r="G24" s="242"/>
      <c r="H24" s="251"/>
      <c r="I24" s="279" t="s">
        <v>918</v>
      </c>
      <c r="J24" s="242" t="s">
        <v>918</v>
      </c>
      <c r="K24" s="251" t="s">
        <v>918</v>
      </c>
      <c r="L24" s="20" t="s">
        <v>100</v>
      </c>
      <c r="M24" s="21" t="s">
        <v>100</v>
      </c>
      <c r="N24" s="22" t="s">
        <v>100</v>
      </c>
    </row>
    <row r="25" spans="1:27" ht="15.75" customHeight="1" thickBot="1">
      <c r="A25" s="11"/>
      <c r="B25" s="15" t="s">
        <v>101</v>
      </c>
      <c r="C25" s="280"/>
      <c r="D25" s="281"/>
      <c r="E25" s="252"/>
      <c r="F25" s="280"/>
      <c r="G25" s="281"/>
      <c r="H25" s="252"/>
      <c r="I25" s="280" t="s">
        <v>919</v>
      </c>
      <c r="J25" s="281" t="s">
        <v>919</v>
      </c>
      <c r="K25" s="252" t="s">
        <v>919</v>
      </c>
      <c r="L25" s="24" t="s">
        <v>102</v>
      </c>
      <c r="M25" s="25" t="s">
        <v>102</v>
      </c>
      <c r="N25" s="26" t="s">
        <v>102</v>
      </c>
      <c r="Q25" s="59"/>
      <c r="R25" s="59"/>
    </row>
    <row r="26" spans="1:27" ht="15.75" customHeight="1">
      <c r="A26" s="11"/>
      <c r="B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S26" s="27"/>
      <c r="T26" s="28" t="s">
        <v>103</v>
      </c>
      <c r="U26" s="29">
        <f>COUNTA(C18:N25)*1.05</f>
        <v>34.65</v>
      </c>
      <c r="V26" s="30" t="s">
        <v>103</v>
      </c>
      <c r="W26" s="8"/>
      <c r="X26" s="31"/>
    </row>
    <row r="27" spans="1:27" ht="15.75" customHeight="1">
      <c r="B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Q27" s="32" t="s">
        <v>104</v>
      </c>
      <c r="R27" s="32" t="s">
        <v>105</v>
      </c>
      <c r="S27" s="33" t="s">
        <v>106</v>
      </c>
      <c r="T27" s="34">
        <f>V33-T32</f>
        <v>1.8399999999999999</v>
      </c>
      <c r="U27" s="35"/>
      <c r="V27" s="296">
        <f>T27*U$13</f>
        <v>185.47200000000001</v>
      </c>
      <c r="W27" s="8"/>
      <c r="X27" s="8"/>
    </row>
    <row r="28" spans="1:27" ht="15.75" customHeight="1">
      <c r="C28" s="39" t="s">
        <v>107</v>
      </c>
      <c r="N28" s="7">
        <f>COUNT(C30:N37)</f>
        <v>93</v>
      </c>
      <c r="Q28" s="8" t="s">
        <v>108</v>
      </c>
      <c r="R28" s="7" t="s">
        <v>109</v>
      </c>
      <c r="S28" s="40" t="s">
        <v>110</v>
      </c>
      <c r="T28" s="41">
        <v>10</v>
      </c>
      <c r="U28" s="42"/>
      <c r="V28" s="296">
        <f t="shared" ref="V28:V31" si="1">T28*U$13</f>
        <v>1008.0000000000001</v>
      </c>
      <c r="W28" s="8"/>
      <c r="X28" s="8"/>
    </row>
    <row r="29" spans="1:27" ht="15.75" customHeight="1">
      <c r="B29" s="8"/>
      <c r="C29" s="15">
        <v>1</v>
      </c>
      <c r="D29" s="15">
        <v>2</v>
      </c>
      <c r="E29" s="15">
        <v>3</v>
      </c>
      <c r="F29" s="15">
        <v>4</v>
      </c>
      <c r="G29" s="15">
        <v>5</v>
      </c>
      <c r="H29" s="15">
        <v>6</v>
      </c>
      <c r="I29" s="15">
        <v>7</v>
      </c>
      <c r="J29" s="15">
        <v>8</v>
      </c>
      <c r="K29" s="15">
        <v>9</v>
      </c>
      <c r="L29" s="15">
        <v>10</v>
      </c>
      <c r="M29" s="15">
        <v>11</v>
      </c>
      <c r="N29" s="15">
        <v>12</v>
      </c>
      <c r="Q29" s="44" t="s">
        <v>111</v>
      </c>
      <c r="R29" s="7" t="s">
        <v>112</v>
      </c>
      <c r="S29" s="45" t="s">
        <v>113</v>
      </c>
      <c r="T29" s="34">
        <v>2</v>
      </c>
      <c r="U29" s="35"/>
      <c r="V29" s="296">
        <f t="shared" si="1"/>
        <v>201.60000000000002</v>
      </c>
      <c r="W29" s="9" t="s">
        <v>114</v>
      </c>
      <c r="X29" s="8"/>
    </row>
    <row r="30" spans="1:27" ht="15.75" customHeight="1">
      <c r="B30" s="15" t="s">
        <v>85</v>
      </c>
      <c r="C30" s="47">
        <v>36.200000000000003</v>
      </c>
      <c r="D30" s="47">
        <v>39</v>
      </c>
      <c r="E30" s="47">
        <v>37.4</v>
      </c>
      <c r="F30" s="47">
        <v>39.799999999999997</v>
      </c>
      <c r="G30" s="47">
        <v>45.8</v>
      </c>
      <c r="H30" s="47">
        <v>47</v>
      </c>
      <c r="I30" s="47">
        <v>40.4</v>
      </c>
      <c r="J30" s="47">
        <v>42.4</v>
      </c>
      <c r="K30" s="47">
        <v>36.4</v>
      </c>
      <c r="L30" s="47">
        <v>51.8</v>
      </c>
      <c r="M30" s="47">
        <v>48</v>
      </c>
      <c r="N30" s="47">
        <v>45.2</v>
      </c>
      <c r="P30" s="11"/>
      <c r="Q30" s="44" t="s">
        <v>1234</v>
      </c>
      <c r="R30" s="7" t="s">
        <v>1236</v>
      </c>
      <c r="S30" s="45" t="s">
        <v>1235</v>
      </c>
      <c r="T30" s="34">
        <v>4</v>
      </c>
      <c r="U30" s="35"/>
      <c r="V30" s="296">
        <f t="shared" si="1"/>
        <v>403.20000000000005</v>
      </c>
      <c r="W30" s="9"/>
      <c r="X30" s="8"/>
    </row>
    <row r="31" spans="1:27" ht="15.75" customHeight="1">
      <c r="B31" s="15" t="s">
        <v>89</v>
      </c>
      <c r="C31" s="47">
        <v>34.200000000000003</v>
      </c>
      <c r="D31" s="47">
        <v>33.4</v>
      </c>
      <c r="E31" s="47">
        <v>35.799999999999997</v>
      </c>
      <c r="F31" s="47">
        <v>60.8</v>
      </c>
      <c r="G31" s="47">
        <v>48.6</v>
      </c>
      <c r="H31" s="47">
        <v>42</v>
      </c>
      <c r="I31" s="47">
        <v>44.2</v>
      </c>
      <c r="J31" s="47">
        <v>45.6</v>
      </c>
      <c r="K31" s="47">
        <v>29.2</v>
      </c>
      <c r="L31" s="47">
        <v>50.4</v>
      </c>
      <c r="M31" s="47">
        <v>59</v>
      </c>
      <c r="N31" s="47">
        <v>57.2</v>
      </c>
      <c r="Q31" s="8" t="s">
        <v>115</v>
      </c>
      <c r="R31" s="10" t="s">
        <v>116</v>
      </c>
      <c r="S31" s="33" t="s">
        <v>117</v>
      </c>
      <c r="T31" s="34">
        <v>0.16</v>
      </c>
      <c r="U31" s="35"/>
      <c r="V31" s="296">
        <f t="shared" si="1"/>
        <v>16.128000000000004</v>
      </c>
      <c r="W31" s="9"/>
      <c r="X31" s="48"/>
      <c r="Z31"/>
      <c r="AA31"/>
    </row>
    <row r="32" spans="1:27" ht="15.75" customHeight="1">
      <c r="B32" s="15" t="s">
        <v>92</v>
      </c>
      <c r="C32" s="47">
        <v>37.799999999999997</v>
      </c>
      <c r="D32" s="47">
        <v>40</v>
      </c>
      <c r="E32" s="47">
        <v>46.2</v>
      </c>
      <c r="F32" s="47">
        <v>44.2</v>
      </c>
      <c r="G32" s="47">
        <v>47</v>
      </c>
      <c r="H32" s="47">
        <v>47.8</v>
      </c>
      <c r="I32" s="47">
        <v>42</v>
      </c>
      <c r="J32" s="47">
        <v>43.8</v>
      </c>
      <c r="K32" s="47">
        <v>30.8</v>
      </c>
      <c r="L32" s="47">
        <v>56.4</v>
      </c>
      <c r="M32" s="47">
        <v>53</v>
      </c>
      <c r="N32" s="47">
        <v>38.6</v>
      </c>
      <c r="R32" s="8"/>
      <c r="S32" s="49"/>
      <c r="T32" s="50">
        <f>SUM(T28:T31)</f>
        <v>16.16</v>
      </c>
      <c r="U32" s="35"/>
      <c r="V32" s="51">
        <f>SUM(V27:V31)</f>
        <v>1814.4</v>
      </c>
      <c r="W32" s="9"/>
      <c r="X32" s="8"/>
      <c r="Z32"/>
      <c r="AA32"/>
    </row>
    <row r="33" spans="2:27" ht="15.75" customHeight="1">
      <c r="B33" s="15" t="s">
        <v>95</v>
      </c>
      <c r="C33" s="47">
        <v>50.8</v>
      </c>
      <c r="D33" s="47">
        <v>43.4</v>
      </c>
      <c r="E33" s="47">
        <v>47.6</v>
      </c>
      <c r="F33" s="47">
        <v>55.8</v>
      </c>
      <c r="G33" s="47">
        <v>56.4</v>
      </c>
      <c r="H33" s="47">
        <v>66.599999999999994</v>
      </c>
      <c r="I33" s="47">
        <v>50</v>
      </c>
      <c r="J33" s="47">
        <v>41.6</v>
      </c>
      <c r="K33" s="47">
        <v>31.4</v>
      </c>
      <c r="L33" s="47">
        <v>20.6</v>
      </c>
      <c r="M33" s="47">
        <v>12.5</v>
      </c>
      <c r="N33" s="47">
        <v>22.4</v>
      </c>
      <c r="R33" s="8"/>
      <c r="S33" s="49" t="s">
        <v>118</v>
      </c>
      <c r="T33" s="42"/>
      <c r="U33" s="42"/>
      <c r="V33" s="52">
        <f>V37-T35</f>
        <v>18</v>
      </c>
      <c r="W33" s="53" t="s">
        <v>119</v>
      </c>
      <c r="X33" s="8"/>
      <c r="Z33"/>
      <c r="AA33"/>
    </row>
    <row r="34" spans="2:27" ht="15.75" customHeight="1">
      <c r="B34" s="15" t="s">
        <v>97</v>
      </c>
      <c r="C34" s="47">
        <v>32</v>
      </c>
      <c r="D34" s="47">
        <v>32.6</v>
      </c>
      <c r="E34" s="47">
        <v>33.4</v>
      </c>
      <c r="F34" s="47">
        <v>60.8</v>
      </c>
      <c r="G34" s="47">
        <v>64.400000000000006</v>
      </c>
      <c r="H34" s="47">
        <v>69.8</v>
      </c>
      <c r="I34" s="47">
        <v>41</v>
      </c>
      <c r="J34" s="47">
        <v>36.6</v>
      </c>
      <c r="K34" s="47">
        <v>32.4</v>
      </c>
      <c r="L34" s="47">
        <v>12.5</v>
      </c>
      <c r="M34" s="47">
        <v>11.3</v>
      </c>
      <c r="N34" s="47">
        <v>8.82</v>
      </c>
      <c r="Q34" s="8"/>
      <c r="R34" s="8"/>
      <c r="S34" s="49"/>
      <c r="T34" s="35"/>
      <c r="U34" s="35"/>
      <c r="V34" s="54"/>
      <c r="W34" s="8"/>
      <c r="X34" s="8"/>
      <c r="Z34"/>
      <c r="AA34"/>
    </row>
    <row r="35" spans="2:27" ht="15.75" customHeight="1">
      <c r="B35" s="15" t="s">
        <v>98</v>
      </c>
      <c r="C35" s="47">
        <v>31.4</v>
      </c>
      <c r="D35" s="47">
        <v>24.4</v>
      </c>
      <c r="E35" s="47">
        <v>29.4</v>
      </c>
      <c r="F35" s="47">
        <v>55.4</v>
      </c>
      <c r="G35" s="47">
        <v>58.4</v>
      </c>
      <c r="H35" s="47">
        <v>57.8</v>
      </c>
      <c r="I35" s="47">
        <v>42.2</v>
      </c>
      <c r="J35" s="47">
        <v>49.4</v>
      </c>
      <c r="K35" s="47">
        <v>37.200000000000003</v>
      </c>
      <c r="L35" s="47">
        <v>43.6</v>
      </c>
      <c r="M35" s="47">
        <v>41.4</v>
      </c>
      <c r="N35" s="47">
        <v>41.6</v>
      </c>
      <c r="Q35" s="8"/>
      <c r="R35" s="8"/>
      <c r="S35" s="55" t="s">
        <v>120</v>
      </c>
      <c r="T35" s="52">
        <v>2</v>
      </c>
      <c r="U35" s="56"/>
      <c r="V35" s="57"/>
      <c r="W35" s="8"/>
      <c r="X35" s="8"/>
      <c r="Z35"/>
      <c r="AA35"/>
    </row>
    <row r="36" spans="2:27" ht="15.75" customHeight="1" thickBot="1">
      <c r="B36" s="15" t="s">
        <v>99</v>
      </c>
      <c r="C36" s="47">
        <v>18.2</v>
      </c>
      <c r="D36" s="47">
        <v>17.5</v>
      </c>
      <c r="E36" s="47">
        <v>32</v>
      </c>
      <c r="F36" s="47">
        <v>42</v>
      </c>
      <c r="G36" s="47">
        <v>47.6</v>
      </c>
      <c r="H36" s="47">
        <v>57</v>
      </c>
      <c r="I36" s="47">
        <v>38.200000000000003</v>
      </c>
      <c r="J36" s="47">
        <v>32.799999999999997</v>
      </c>
      <c r="K36" s="47">
        <v>36.200000000000003</v>
      </c>
      <c r="L36" s="47"/>
      <c r="M36" s="47"/>
      <c r="N36" s="47"/>
      <c r="Q36" s="8"/>
      <c r="R36" s="8"/>
      <c r="S36" s="35"/>
      <c r="T36" s="35"/>
      <c r="U36" s="35"/>
      <c r="V36" s="35"/>
      <c r="W36" s="8"/>
      <c r="X36" s="8"/>
      <c r="Z36"/>
      <c r="AA36"/>
    </row>
    <row r="37" spans="2:27" ht="15.75" customHeight="1" thickBot="1">
      <c r="B37" s="15" t="s">
        <v>101</v>
      </c>
      <c r="C37" s="47">
        <v>41.2</v>
      </c>
      <c r="D37" s="47">
        <v>34.799999999999997</v>
      </c>
      <c r="E37" s="47">
        <v>48.6</v>
      </c>
      <c r="F37" s="47">
        <v>50.4</v>
      </c>
      <c r="G37" s="47">
        <v>59.6</v>
      </c>
      <c r="H37" s="47">
        <v>51.2</v>
      </c>
      <c r="I37" s="47">
        <v>43.2</v>
      </c>
      <c r="J37" s="47">
        <v>46</v>
      </c>
      <c r="K37" s="47">
        <v>42</v>
      </c>
      <c r="L37" s="47">
        <v>16.5</v>
      </c>
      <c r="M37" s="47">
        <v>20.6</v>
      </c>
      <c r="N37" s="47">
        <v>24.8</v>
      </c>
      <c r="Q37" s="8"/>
      <c r="R37" s="8"/>
      <c r="S37" s="35" t="s">
        <v>121</v>
      </c>
      <c r="T37" s="35"/>
      <c r="U37" s="35"/>
      <c r="V37" s="58">
        <v>20</v>
      </c>
      <c r="W37" s="8"/>
      <c r="X37" s="8"/>
      <c r="Z37"/>
      <c r="AA37"/>
    </row>
    <row r="38" spans="2:27" ht="15.75" customHeight="1">
      <c r="S38" s="276"/>
      <c r="Z38"/>
      <c r="AA38"/>
    </row>
    <row r="39" spans="2:27" ht="15.75" customHeight="1">
      <c r="C39" s="39" t="s">
        <v>1271</v>
      </c>
      <c r="M39" s="7" t="s">
        <v>1055</v>
      </c>
      <c r="N39" s="139" t="s">
        <v>1299</v>
      </c>
      <c r="S39" s="276"/>
      <c r="AA39"/>
    </row>
    <row r="40" spans="2:27" ht="15.75" customHeight="1">
      <c r="B40" s="8"/>
      <c r="C40" s="15">
        <v>1</v>
      </c>
      <c r="D40" s="15">
        <v>2</v>
      </c>
      <c r="E40" s="15">
        <v>3</v>
      </c>
      <c r="F40" s="15">
        <v>4</v>
      </c>
      <c r="G40" s="15">
        <v>5</v>
      </c>
      <c r="H40" s="15">
        <v>6</v>
      </c>
      <c r="I40" s="15">
        <v>7</v>
      </c>
      <c r="J40" s="15">
        <v>8</v>
      </c>
      <c r="K40" s="15">
        <v>9</v>
      </c>
      <c r="L40" s="15">
        <v>10</v>
      </c>
      <c r="M40" s="15">
        <v>11</v>
      </c>
      <c r="N40" s="15">
        <v>12</v>
      </c>
      <c r="S40" s="276"/>
      <c r="AA40"/>
    </row>
    <row r="41" spans="2:27" ht="15.75" customHeight="1">
      <c r="B41" s="15" t="s">
        <v>85</v>
      </c>
      <c r="C41" s="60">
        <f>5000/$N$28/C30</f>
        <v>1.4851779243153329</v>
      </c>
      <c r="D41" s="60">
        <f>5000/$N$28/D30</f>
        <v>1.37854976564654</v>
      </c>
      <c r="E41" s="60">
        <f t="shared" ref="E41:K41" si="2">5000/$N$28/E30</f>
        <v>1.4375251566902423</v>
      </c>
      <c r="F41" s="60">
        <f t="shared" si="2"/>
        <v>1.3508402226184688</v>
      </c>
      <c r="G41" s="60">
        <f t="shared" si="2"/>
        <v>1.1738742545898484</v>
      </c>
      <c r="H41" s="60">
        <f t="shared" si="2"/>
        <v>1.1439029970258523</v>
      </c>
      <c r="I41" s="60">
        <f t="shared" si="2"/>
        <v>1.3307782391142342</v>
      </c>
      <c r="J41" s="60">
        <f t="shared" si="2"/>
        <v>1.2680056806654494</v>
      </c>
      <c r="K41" s="60">
        <f t="shared" si="2"/>
        <v>1.4770176060498643</v>
      </c>
      <c r="L41" s="60">
        <f t="shared" ref="L41:N41" si="3">5000/$N$28/L30</f>
        <v>1.0379042637107154</v>
      </c>
      <c r="M41" s="60">
        <f t="shared" si="3"/>
        <v>1.1200716845878136</v>
      </c>
      <c r="N41" s="60">
        <f t="shared" si="3"/>
        <v>1.189456656199448</v>
      </c>
      <c r="S41" s="276"/>
      <c r="AA41"/>
    </row>
    <row r="42" spans="2:27" ht="15.75" customHeight="1">
      <c r="B42" s="15" t="s">
        <v>89</v>
      </c>
      <c r="C42" s="60">
        <f t="shared" ref="C42:K48" si="4">5000/$N$28/C31</f>
        <v>1.572030434509212</v>
      </c>
      <c r="D42" s="60">
        <f t="shared" si="4"/>
        <v>1.6096838580902713</v>
      </c>
      <c r="E42" s="60">
        <f t="shared" si="4"/>
        <v>1.5017720910674597</v>
      </c>
      <c r="F42" s="60">
        <f t="shared" si="4"/>
        <v>0.88426711941143188</v>
      </c>
      <c r="G42" s="60">
        <f t="shared" si="4"/>
        <v>1.1062436390990751</v>
      </c>
      <c r="H42" s="60">
        <f t="shared" si="4"/>
        <v>1.2800819252432156</v>
      </c>
      <c r="I42" s="60">
        <f t="shared" si="4"/>
        <v>1.2163674402763587</v>
      </c>
      <c r="J42" s="60">
        <f t="shared" si="4"/>
        <v>1.1790228258819091</v>
      </c>
      <c r="K42" s="60">
        <f t="shared" si="4"/>
        <v>1.8412137280895569</v>
      </c>
      <c r="L42" s="60">
        <f t="shared" ref="L42:N42" si="5">5000/$N$28/L31</f>
        <v>1.0667349377026798</v>
      </c>
      <c r="M42" s="60">
        <f t="shared" si="5"/>
        <v>0.91124476034262802</v>
      </c>
      <c r="N42" s="60">
        <f t="shared" si="5"/>
        <v>0.9399202947590044</v>
      </c>
      <c r="S42" s="276"/>
      <c r="AA42"/>
    </row>
    <row r="43" spans="2:27" ht="15.75" customHeight="1">
      <c r="B43" s="15" t="s">
        <v>92</v>
      </c>
      <c r="C43" s="60">
        <f t="shared" si="4"/>
        <v>1.4223132502702396</v>
      </c>
      <c r="D43" s="60">
        <f t="shared" si="4"/>
        <v>1.3440860215053765</v>
      </c>
      <c r="E43" s="60">
        <f t="shared" si="4"/>
        <v>1.163710841130196</v>
      </c>
      <c r="F43" s="60">
        <f t="shared" si="4"/>
        <v>1.2163674402763587</v>
      </c>
      <c r="G43" s="60">
        <f t="shared" si="4"/>
        <v>1.1439029970258523</v>
      </c>
      <c r="H43" s="60">
        <f t="shared" si="4"/>
        <v>1.1247581769919468</v>
      </c>
      <c r="I43" s="60">
        <f t="shared" si="4"/>
        <v>1.2800819252432156</v>
      </c>
      <c r="J43" s="60">
        <f t="shared" si="4"/>
        <v>1.2274758187263712</v>
      </c>
      <c r="K43" s="60">
        <f t="shared" si="4"/>
        <v>1.7455662616952941</v>
      </c>
      <c r="L43" s="60">
        <f t="shared" ref="L43:N43" si="6">5000/$N$28/L32</f>
        <v>0.95325249752154362</v>
      </c>
      <c r="M43" s="60">
        <f t="shared" si="6"/>
        <v>1.0144045445323595</v>
      </c>
      <c r="N43" s="60">
        <f t="shared" si="6"/>
        <v>1.3928352554459857</v>
      </c>
      <c r="S43" s="276"/>
      <c r="T43"/>
      <c r="AA43"/>
    </row>
    <row r="44" spans="2:27" ht="15.75" customHeight="1">
      <c r="B44" s="15" t="s">
        <v>95</v>
      </c>
      <c r="C44" s="60">
        <f t="shared" si="4"/>
        <v>1.0583354500042335</v>
      </c>
      <c r="D44" s="60">
        <f t="shared" si="4"/>
        <v>1.2387889599127893</v>
      </c>
      <c r="E44" s="60">
        <f t="shared" si="4"/>
        <v>1.1294840516851903</v>
      </c>
      <c r="F44" s="60">
        <f t="shared" si="4"/>
        <v>0.96350252437661399</v>
      </c>
      <c r="G44" s="60">
        <f t="shared" si="4"/>
        <v>0.95325249752154362</v>
      </c>
      <c r="H44" s="60">
        <f t="shared" si="4"/>
        <v>0.80725887177500089</v>
      </c>
      <c r="I44" s="60">
        <f t="shared" si="4"/>
        <v>1.075268817204301</v>
      </c>
      <c r="J44" s="60">
        <f t="shared" si="4"/>
        <v>1.292390405293631</v>
      </c>
      <c r="K44" s="60">
        <f t="shared" si="4"/>
        <v>1.712211492363537</v>
      </c>
      <c r="L44" s="60">
        <f t="shared" ref="L44:N44" si="7">5000/$N$28/L33</f>
        <v>2.6098757699133519</v>
      </c>
      <c r="M44" s="60">
        <f t="shared" si="7"/>
        <v>4.301075268817204</v>
      </c>
      <c r="N44" s="60">
        <f t="shared" si="7"/>
        <v>2.4001536098310292</v>
      </c>
      <c r="S44"/>
      <c r="T44"/>
    </row>
    <row r="45" spans="2:27" ht="15.75" customHeight="1">
      <c r="B45" s="15" t="s">
        <v>97</v>
      </c>
      <c r="C45" s="60">
        <f t="shared" si="4"/>
        <v>1.6801075268817205</v>
      </c>
      <c r="D45" s="60">
        <f t="shared" si="4"/>
        <v>1.6491853024605845</v>
      </c>
      <c r="E45" s="60">
        <f t="shared" si="4"/>
        <v>1.6096838580902713</v>
      </c>
      <c r="F45" s="60">
        <f t="shared" si="4"/>
        <v>0.88426711941143188</v>
      </c>
      <c r="G45" s="60">
        <f t="shared" si="4"/>
        <v>0.83483603820209706</v>
      </c>
      <c r="H45" s="60">
        <f t="shared" si="4"/>
        <v>0.77024986905752235</v>
      </c>
      <c r="I45" s="60">
        <f t="shared" si="4"/>
        <v>1.3113034356150013</v>
      </c>
      <c r="J45" s="60">
        <f t="shared" si="4"/>
        <v>1.4689464715905753</v>
      </c>
      <c r="K45" s="60">
        <f t="shared" si="4"/>
        <v>1.6593654586486128</v>
      </c>
      <c r="L45" s="60">
        <f t="shared" ref="L45:N45" si="8">5000/$N$28/L34</f>
        <v>4.301075268817204</v>
      </c>
      <c r="M45" s="60">
        <f t="shared" si="8"/>
        <v>4.7578266247977918</v>
      </c>
      <c r="N45" s="60">
        <f t="shared" si="8"/>
        <v>6.0956282154438837</v>
      </c>
      <c r="S45"/>
      <c r="T45"/>
    </row>
    <row r="46" spans="2:27" ht="15.75" customHeight="1">
      <c r="B46" s="15" t="s">
        <v>98</v>
      </c>
      <c r="C46" s="60">
        <f t="shared" si="4"/>
        <v>1.712211492363537</v>
      </c>
      <c r="D46" s="60">
        <f t="shared" si="4"/>
        <v>2.203419707385863</v>
      </c>
      <c r="E46" s="60">
        <f t="shared" si="4"/>
        <v>1.8286884646331651</v>
      </c>
      <c r="F46" s="60">
        <f t="shared" si="4"/>
        <v>0.97045922130352091</v>
      </c>
      <c r="G46" s="60">
        <f t="shared" si="4"/>
        <v>0.92060686404477843</v>
      </c>
      <c r="H46" s="60">
        <f t="shared" si="4"/>
        <v>0.93016333668192142</v>
      </c>
      <c r="I46" s="60">
        <f t="shared" si="4"/>
        <v>1.2740151862610203</v>
      </c>
      <c r="J46" s="60">
        <f t="shared" si="4"/>
        <v>1.0883287623525315</v>
      </c>
      <c r="K46" s="60">
        <f t="shared" si="4"/>
        <v>1.4452537865649207</v>
      </c>
      <c r="L46" s="60">
        <f t="shared" ref="L46:N46" si="9">5000/$N$28/L35</f>
        <v>1.2331064417480517</v>
      </c>
      <c r="M46" s="60">
        <f t="shared" si="9"/>
        <v>1.2986338372032622</v>
      </c>
      <c r="N46" s="60">
        <f t="shared" si="9"/>
        <v>1.292390405293631</v>
      </c>
      <c r="S46"/>
      <c r="T46"/>
    </row>
    <row r="47" spans="2:27" ht="15.75" customHeight="1">
      <c r="B47" s="15" t="s">
        <v>99</v>
      </c>
      <c r="C47" s="60">
        <f t="shared" si="4"/>
        <v>2.9540352120997286</v>
      </c>
      <c r="D47" s="60">
        <f t="shared" si="4"/>
        <v>3.0721966205837177</v>
      </c>
      <c r="E47" s="60">
        <f t="shared" si="4"/>
        <v>1.6801075268817205</v>
      </c>
      <c r="F47" s="60">
        <f t="shared" si="4"/>
        <v>1.2800819252432156</v>
      </c>
      <c r="G47" s="60">
        <f t="shared" si="4"/>
        <v>1.1294840516851903</v>
      </c>
      <c r="H47" s="60">
        <f t="shared" si="4"/>
        <v>0.94321826070552728</v>
      </c>
      <c r="I47" s="60">
        <f t="shared" si="4"/>
        <v>1.4074199178066769</v>
      </c>
      <c r="J47" s="60">
        <f t="shared" si="4"/>
        <v>1.6391292945187519</v>
      </c>
      <c r="K47" s="60">
        <f t="shared" si="4"/>
        <v>1.4851779243153329</v>
      </c>
      <c r="L47" s="60"/>
      <c r="M47" s="60"/>
      <c r="N47" s="60"/>
      <c r="S47"/>
      <c r="T47"/>
    </row>
    <row r="48" spans="2:27" ht="15.75" customHeight="1">
      <c r="B48" s="15" t="s">
        <v>101</v>
      </c>
      <c r="C48" s="60">
        <f t="shared" si="4"/>
        <v>1.304937884956676</v>
      </c>
      <c r="D48" s="60">
        <f t="shared" si="4"/>
        <v>1.5449264615004328</v>
      </c>
      <c r="E48" s="60">
        <f t="shared" si="4"/>
        <v>1.1062436390990751</v>
      </c>
      <c r="F48" s="60">
        <f t="shared" si="4"/>
        <v>1.0667349377026798</v>
      </c>
      <c r="G48" s="60">
        <f t="shared" si="4"/>
        <v>0.90207115537273586</v>
      </c>
      <c r="H48" s="60">
        <f t="shared" si="4"/>
        <v>1.0500672043010753</v>
      </c>
      <c r="I48" s="60">
        <f t="shared" si="4"/>
        <v>1.2445240939864595</v>
      </c>
      <c r="J48" s="60">
        <f t="shared" si="4"/>
        <v>1.168770453482936</v>
      </c>
      <c r="K48" s="60">
        <f t="shared" si="4"/>
        <v>1.2800819252432156</v>
      </c>
      <c r="L48" s="60"/>
      <c r="M48" s="60">
        <f t="shared" ref="M48" si="10">5000/$N$28/M37</f>
        <v>2.6098757699133519</v>
      </c>
      <c r="N48" s="60"/>
      <c r="S48"/>
      <c r="T48"/>
    </row>
    <row r="49" spans="2:20" ht="15.75" customHeight="1">
      <c r="S49"/>
      <c r="T49"/>
    </row>
    <row r="50" spans="2:20" ht="15.75" customHeight="1">
      <c r="C50" s="39" t="s">
        <v>123</v>
      </c>
      <c r="T50"/>
    </row>
    <row r="51" spans="2:20" ht="15.75" customHeight="1">
      <c r="B51" s="8"/>
      <c r="C51" s="15">
        <v>1</v>
      </c>
      <c r="D51" s="15">
        <v>2</v>
      </c>
      <c r="E51" s="15">
        <v>3</v>
      </c>
      <c r="F51" s="15">
        <v>4</v>
      </c>
      <c r="G51" s="15">
        <v>5</v>
      </c>
      <c r="H51" s="15">
        <v>6</v>
      </c>
      <c r="I51" s="15">
        <v>7</v>
      </c>
      <c r="J51" s="15">
        <v>8</v>
      </c>
      <c r="K51" s="15">
        <v>9</v>
      </c>
      <c r="L51" s="15">
        <v>10</v>
      </c>
      <c r="M51" s="15">
        <v>11</v>
      </c>
      <c r="N51" s="15">
        <v>12</v>
      </c>
    </row>
    <row r="52" spans="2:20" ht="15.75" customHeight="1">
      <c r="B52" s="15" t="s">
        <v>85</v>
      </c>
      <c r="C52" s="61">
        <v>1</v>
      </c>
      <c r="D52" s="61">
        <v>2</v>
      </c>
      <c r="E52" s="61">
        <v>3</v>
      </c>
      <c r="F52" s="61">
        <v>4</v>
      </c>
      <c r="G52" s="61">
        <v>5</v>
      </c>
      <c r="H52" s="61">
        <v>6</v>
      </c>
      <c r="I52" s="61">
        <v>7</v>
      </c>
      <c r="J52" s="61">
        <v>8</v>
      </c>
      <c r="K52" s="61">
        <v>9</v>
      </c>
      <c r="L52" s="61">
        <v>10</v>
      </c>
      <c r="M52" s="61">
        <v>11</v>
      </c>
      <c r="N52" s="61">
        <v>12</v>
      </c>
    </row>
    <row r="53" spans="2:20" ht="15.75" customHeight="1">
      <c r="B53" s="15" t="s">
        <v>89</v>
      </c>
      <c r="C53" s="61">
        <v>13</v>
      </c>
      <c r="D53" s="61">
        <v>14</v>
      </c>
      <c r="E53" s="61">
        <v>15</v>
      </c>
      <c r="F53" s="61">
        <v>16</v>
      </c>
      <c r="G53" s="61">
        <v>17</v>
      </c>
      <c r="H53" s="61">
        <v>18</v>
      </c>
      <c r="I53" s="61">
        <v>19</v>
      </c>
      <c r="J53" s="61">
        <v>20</v>
      </c>
      <c r="K53" s="61">
        <v>21</v>
      </c>
      <c r="L53" s="61">
        <v>22</v>
      </c>
      <c r="M53" s="61">
        <v>23</v>
      </c>
      <c r="N53" s="61">
        <v>24</v>
      </c>
    </row>
    <row r="54" spans="2:20" ht="15.75" customHeight="1">
      <c r="B54" s="15" t="s">
        <v>92</v>
      </c>
      <c r="C54" s="61">
        <v>25</v>
      </c>
      <c r="D54" s="61">
        <v>26</v>
      </c>
      <c r="E54" s="61">
        <v>27</v>
      </c>
      <c r="F54" s="61">
        <v>28</v>
      </c>
      <c r="G54" s="61">
        <v>29</v>
      </c>
      <c r="H54" s="61">
        <v>30</v>
      </c>
      <c r="I54" s="61">
        <v>31</v>
      </c>
      <c r="J54" s="61">
        <v>32</v>
      </c>
      <c r="K54" s="61">
        <v>33</v>
      </c>
      <c r="L54" s="61">
        <v>34</v>
      </c>
      <c r="M54" s="61">
        <v>35</v>
      </c>
      <c r="N54" s="61">
        <v>36</v>
      </c>
    </row>
    <row r="55" spans="2:20" ht="15.75" customHeight="1">
      <c r="B55" s="15" t="s">
        <v>95</v>
      </c>
      <c r="C55" s="61">
        <v>37</v>
      </c>
      <c r="D55" s="61">
        <v>38</v>
      </c>
      <c r="E55" s="61">
        <v>39</v>
      </c>
      <c r="F55" s="61">
        <v>40</v>
      </c>
      <c r="G55" s="61">
        <v>41</v>
      </c>
      <c r="H55" s="61">
        <v>42</v>
      </c>
      <c r="I55" s="61">
        <v>43</v>
      </c>
      <c r="J55" s="61">
        <v>44</v>
      </c>
      <c r="K55" s="61">
        <v>45</v>
      </c>
      <c r="L55" s="61">
        <v>46</v>
      </c>
      <c r="M55" s="61">
        <v>47</v>
      </c>
      <c r="N55" s="61">
        <v>48</v>
      </c>
    </row>
    <row r="56" spans="2:20" ht="15.75" customHeight="1">
      <c r="B56" s="15" t="s">
        <v>97</v>
      </c>
      <c r="C56" s="61">
        <v>49</v>
      </c>
      <c r="D56" s="61">
        <v>50</v>
      </c>
      <c r="E56" s="61">
        <v>51</v>
      </c>
      <c r="F56" s="61">
        <v>52</v>
      </c>
      <c r="G56" s="61">
        <v>53</v>
      </c>
      <c r="H56" s="61">
        <v>54</v>
      </c>
      <c r="I56" s="61">
        <v>55</v>
      </c>
      <c r="J56" s="61">
        <v>56</v>
      </c>
      <c r="K56" s="61">
        <v>57</v>
      </c>
      <c r="L56" s="61">
        <v>58</v>
      </c>
      <c r="M56" s="61">
        <v>59</v>
      </c>
      <c r="N56" s="61">
        <v>60</v>
      </c>
    </row>
    <row r="57" spans="2:20" ht="15.75" customHeight="1">
      <c r="B57" s="15" t="s">
        <v>98</v>
      </c>
      <c r="C57" s="61">
        <v>61</v>
      </c>
      <c r="D57" s="61">
        <v>62</v>
      </c>
      <c r="E57" s="61">
        <v>63</v>
      </c>
      <c r="F57" s="61">
        <v>64</v>
      </c>
      <c r="G57" s="61">
        <v>65</v>
      </c>
      <c r="H57" s="61">
        <v>66</v>
      </c>
      <c r="I57" s="61">
        <v>67</v>
      </c>
      <c r="J57" s="61">
        <v>68</v>
      </c>
      <c r="K57" s="61">
        <v>69</v>
      </c>
      <c r="L57" s="61">
        <v>70</v>
      </c>
      <c r="M57" s="61">
        <v>71</v>
      </c>
      <c r="N57" s="61">
        <v>72</v>
      </c>
    </row>
    <row r="58" spans="2:20" ht="15.75" customHeight="1">
      <c r="B58" s="15" t="s">
        <v>99</v>
      </c>
      <c r="C58" s="61">
        <v>73</v>
      </c>
      <c r="D58" s="61">
        <v>74</v>
      </c>
      <c r="E58" s="61">
        <v>75</v>
      </c>
      <c r="F58" s="61">
        <v>76</v>
      </c>
      <c r="G58" s="61">
        <v>77</v>
      </c>
      <c r="H58" s="61">
        <v>78</v>
      </c>
      <c r="I58" s="61">
        <v>79</v>
      </c>
      <c r="J58" s="61">
        <v>80</v>
      </c>
      <c r="K58" s="61">
        <v>81</v>
      </c>
      <c r="L58" s="61">
        <v>82</v>
      </c>
      <c r="M58" s="61">
        <v>83</v>
      </c>
      <c r="N58" s="61">
        <v>84</v>
      </c>
    </row>
    <row r="59" spans="2:20" ht="15.75" customHeight="1">
      <c r="B59" s="15" t="s">
        <v>101</v>
      </c>
      <c r="C59" s="61">
        <v>85</v>
      </c>
      <c r="D59" s="61">
        <v>86</v>
      </c>
      <c r="E59" s="61">
        <v>87</v>
      </c>
      <c r="F59" s="61">
        <v>88</v>
      </c>
      <c r="G59" s="61">
        <v>89</v>
      </c>
      <c r="H59" s="61">
        <v>90</v>
      </c>
      <c r="I59" s="61">
        <v>91</v>
      </c>
      <c r="J59" s="61">
        <v>92</v>
      </c>
      <c r="K59" s="61">
        <v>93</v>
      </c>
      <c r="L59" s="61">
        <v>94</v>
      </c>
      <c r="M59" s="61">
        <v>95</v>
      </c>
      <c r="N59" s="61">
        <v>96</v>
      </c>
    </row>
    <row r="60" spans="2:20" ht="15.75" customHeight="1">
      <c r="L60" s="11"/>
    </row>
    <row r="61" spans="2:20" ht="15.75" customHeight="1">
      <c r="L61" s="11"/>
    </row>
    <row r="62" spans="2:20" ht="15.75" customHeight="1">
      <c r="C62" s="39" t="s">
        <v>124</v>
      </c>
    </row>
    <row r="63" spans="2:20" ht="15.75" customHeight="1">
      <c r="C63" s="62" t="s">
        <v>102</v>
      </c>
      <c r="D63" s="7" t="s">
        <v>125</v>
      </c>
      <c r="G63" s="179" t="s">
        <v>1080</v>
      </c>
    </row>
    <row r="64" spans="2:20" ht="15.75" customHeight="1">
      <c r="C64" s="7" t="s">
        <v>1056</v>
      </c>
    </row>
    <row r="65" spans="7:7" ht="15.75" customHeight="1"/>
    <row r="66" spans="7:7" ht="15.75" customHeight="1"/>
    <row r="67" spans="7:7" ht="15.75" customHeight="1">
      <c r="G67" s="11"/>
    </row>
    <row r="68" spans="7:7" ht="15.75" customHeight="1"/>
    <row r="69" spans="7:7" ht="15.75" customHeight="1"/>
    <row r="70" spans="7:7" ht="15.75" customHeight="1"/>
    <row r="71" spans="7:7" ht="15.75" customHeight="1"/>
    <row r="72" spans="7:7" ht="15.75" customHeight="1"/>
    <row r="73" spans="7:7" ht="15.75" customHeight="1"/>
    <row r="74" spans="7:7" ht="15.75" customHeight="1"/>
    <row r="75" spans="7:7" ht="15.75" customHeight="1"/>
    <row r="76" spans="7:7" ht="15.75" customHeight="1"/>
    <row r="77" spans="7:7" ht="15.75" customHeight="1"/>
    <row r="78" spans="7:7" ht="15.75" customHeight="1"/>
    <row r="79" spans="7:7" ht="15.75" customHeight="1"/>
    <row r="80" spans="7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M1"/>
    <mergeCell ref="Q1:R1"/>
    <mergeCell ref="C2:D2"/>
    <mergeCell ref="E2:F2"/>
    <mergeCell ref="Q2:R2"/>
  </mergeCells>
  <phoneticPr fontId="49" type="noConversion"/>
  <conditionalFormatting sqref="C30:N37">
    <cfRule type="cellIs" dxfId="3" priority="3" operator="lessThan">
      <formula>6</formula>
    </cfRule>
  </conditionalFormatting>
  <conditionalFormatting sqref="C41:N48">
    <cfRule type="cellIs" dxfId="2" priority="2" stopIfTrue="1" operator="greaterThan">
      <formula>15</formula>
    </cfRule>
  </conditionalFormatting>
  <pageMargins left="0.25" right="0.25" top="0.75" bottom="0.75" header="0.3" footer="0.3"/>
  <pageSetup paperSize="9" scale="5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J1000"/>
  <sheetViews>
    <sheetView topLeftCell="A20" zoomScale="130" zoomScaleNormal="130" workbookViewId="0">
      <selection activeCell="I38" sqref="I38"/>
    </sheetView>
  </sheetViews>
  <sheetFormatPr defaultColWidth="13.1796875" defaultRowHeight="15.5"/>
  <cols>
    <col min="1" max="1" width="2" style="7" customWidth="1"/>
    <col min="2" max="2" width="2.6328125" style="7" customWidth="1"/>
    <col min="3" max="5" width="6.81640625" style="7" customWidth="1"/>
    <col min="6" max="6" width="7.453125" style="7" bestFit="1" customWidth="1"/>
    <col min="7" max="8" width="6.81640625" style="7" customWidth="1"/>
    <col min="9" max="14" width="8.1796875" style="7" customWidth="1"/>
    <col min="15" max="15" width="2.81640625" style="7" customWidth="1"/>
    <col min="16" max="16" width="3.1796875" style="7" customWidth="1"/>
    <col min="17" max="17" width="7.1796875" style="7" customWidth="1"/>
    <col min="18" max="21" width="8.1796875" style="7" customWidth="1"/>
    <col min="22" max="23" width="7.1796875" style="7" customWidth="1"/>
    <col min="24" max="24" width="6.6328125" style="7" customWidth="1"/>
    <col min="25" max="25" width="9.1796875" style="7" customWidth="1"/>
    <col min="26" max="26" width="8.453125" style="7" customWidth="1"/>
    <col min="27" max="27" width="22.6328125" style="7" customWidth="1"/>
    <col min="28" max="28" width="23.81640625" style="7" customWidth="1"/>
    <col min="29" max="30" width="3.36328125" style="7" customWidth="1"/>
    <col min="31" max="36" width="3.1796875" style="7" customWidth="1"/>
    <col min="37" max="16384" width="13.1796875" style="7"/>
  </cols>
  <sheetData>
    <row r="1" spans="1:36" ht="15.75" customHeight="1">
      <c r="B1" s="8"/>
      <c r="C1" s="9" t="s">
        <v>65</v>
      </c>
      <c r="E1" s="334" t="s">
        <v>1273</v>
      </c>
      <c r="F1" s="335"/>
      <c r="G1" s="335"/>
      <c r="H1" s="335"/>
      <c r="I1" s="335"/>
      <c r="J1" s="335"/>
      <c r="K1" s="335"/>
      <c r="L1" s="335"/>
      <c r="M1" s="335"/>
      <c r="N1" s="8"/>
      <c r="O1" s="8"/>
      <c r="P1" s="11"/>
      <c r="Q1" s="336" t="s">
        <v>67</v>
      </c>
      <c r="R1" s="335"/>
      <c r="T1" s="8"/>
      <c r="U1" s="8"/>
      <c r="V1" s="8"/>
      <c r="W1" s="8"/>
      <c r="X1" s="8"/>
    </row>
    <row r="2" spans="1:36" ht="15.75" customHeight="1">
      <c r="A2" s="12"/>
      <c r="B2" s="8"/>
      <c r="C2" s="337" t="s">
        <v>68</v>
      </c>
      <c r="D2" s="335"/>
      <c r="E2" s="338">
        <v>45390</v>
      </c>
      <c r="F2" s="339"/>
      <c r="G2" s="8"/>
      <c r="H2" s="8"/>
      <c r="I2" s="8"/>
      <c r="J2" s="8"/>
      <c r="K2" s="8"/>
      <c r="L2" s="8"/>
      <c r="M2" s="8"/>
      <c r="N2" s="8"/>
      <c r="O2" s="8"/>
      <c r="P2" s="8"/>
      <c r="Q2" s="337" t="s">
        <v>69</v>
      </c>
      <c r="R2" s="335"/>
      <c r="S2" s="8"/>
      <c r="T2" s="8"/>
      <c r="U2" s="9" t="s">
        <v>70</v>
      </c>
      <c r="V2" s="8"/>
      <c r="W2" s="8" t="s">
        <v>1275</v>
      </c>
      <c r="X2" s="8" t="s">
        <v>72</v>
      </c>
    </row>
    <row r="3" spans="1:36" ht="15.75" customHeight="1">
      <c r="A3" s="13"/>
      <c r="B3" s="8"/>
      <c r="C3" s="9" t="s">
        <v>73</v>
      </c>
      <c r="E3" s="7" t="s">
        <v>1274</v>
      </c>
      <c r="F3" s="11"/>
      <c r="G3" s="11"/>
      <c r="H3" s="11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36" ht="15.75" customHeight="1">
      <c r="A4" s="13"/>
      <c r="O4" s="8"/>
      <c r="P4" s="14"/>
      <c r="Q4" s="15" t="s">
        <v>74</v>
      </c>
      <c r="R4" s="15" t="s">
        <v>75</v>
      </c>
      <c r="S4" s="15"/>
      <c r="T4" s="15" t="s">
        <v>76</v>
      </c>
      <c r="U4" s="15"/>
      <c r="V4" s="15" t="s">
        <v>77</v>
      </c>
      <c r="W4" s="15"/>
      <c r="X4" s="15" t="s">
        <v>78</v>
      </c>
    </row>
    <row r="5" spans="1:36" ht="15.75" customHeight="1">
      <c r="A5" s="13"/>
      <c r="C5" s="16" t="s">
        <v>79</v>
      </c>
      <c r="O5" s="8"/>
      <c r="P5" s="8"/>
      <c r="Q5" s="8" t="s">
        <v>80</v>
      </c>
      <c r="R5" s="8" t="s">
        <v>81</v>
      </c>
      <c r="S5" s="8" t="s">
        <v>82</v>
      </c>
      <c r="T5" s="8" t="s">
        <v>81</v>
      </c>
      <c r="U5" s="8" t="s">
        <v>82</v>
      </c>
      <c r="V5" s="8" t="s">
        <v>81</v>
      </c>
      <c r="W5" s="8" t="s">
        <v>82</v>
      </c>
      <c r="X5" s="8"/>
    </row>
    <row r="6" spans="1:36" ht="16" thickBot="1">
      <c r="A6" s="13"/>
      <c r="B6" s="8"/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M6" s="15">
        <v>11</v>
      </c>
      <c r="N6" s="15">
        <v>12</v>
      </c>
      <c r="O6" s="8"/>
      <c r="P6" s="8"/>
      <c r="Q6" s="8" t="s">
        <v>83</v>
      </c>
      <c r="R6" s="17">
        <v>94</v>
      </c>
      <c r="S6" s="17" t="s">
        <v>84</v>
      </c>
      <c r="T6" s="17"/>
      <c r="U6" s="17"/>
      <c r="V6" s="17"/>
      <c r="W6" s="17"/>
      <c r="X6" s="18">
        <v>1</v>
      </c>
    </row>
    <row r="7" spans="1:36" ht="15.75" customHeight="1">
      <c r="A7" s="13"/>
      <c r="B7" s="15" t="s">
        <v>85</v>
      </c>
      <c r="C7" s="277" t="s">
        <v>912</v>
      </c>
      <c r="D7" s="277" t="s">
        <v>920</v>
      </c>
      <c r="E7" s="250"/>
      <c r="F7" s="277"/>
      <c r="G7" s="278"/>
      <c r="H7" s="250"/>
      <c r="I7" s="286"/>
      <c r="J7" s="287"/>
      <c r="K7" s="288"/>
      <c r="L7" s="286"/>
      <c r="M7" s="287"/>
      <c r="N7" s="295"/>
      <c r="O7" s="8"/>
      <c r="P7" s="8"/>
      <c r="Q7" s="8" t="s">
        <v>86</v>
      </c>
      <c r="R7" s="17">
        <v>95</v>
      </c>
      <c r="S7" s="17" t="s">
        <v>87</v>
      </c>
      <c r="T7" s="17">
        <v>45</v>
      </c>
      <c r="U7" s="17" t="s">
        <v>87</v>
      </c>
      <c r="V7" s="17">
        <v>72</v>
      </c>
      <c r="W7" s="17" t="s">
        <v>1276</v>
      </c>
      <c r="X7" s="19" t="s">
        <v>88</v>
      </c>
    </row>
    <row r="8" spans="1:36" ht="15.75" customHeight="1">
      <c r="B8" s="15" t="s">
        <v>89</v>
      </c>
      <c r="C8" s="279" t="s">
        <v>913</v>
      </c>
      <c r="D8" s="242" t="s">
        <v>100</v>
      </c>
      <c r="E8" s="251"/>
      <c r="F8" s="279"/>
      <c r="G8" s="242"/>
      <c r="H8" s="251"/>
      <c r="I8" s="289"/>
      <c r="J8" s="290"/>
      <c r="K8" s="291"/>
      <c r="L8" s="279"/>
      <c r="M8" s="242"/>
      <c r="N8" s="283"/>
      <c r="O8" s="8"/>
      <c r="P8" s="8"/>
      <c r="Q8" s="8" t="s">
        <v>90</v>
      </c>
      <c r="R8" s="17"/>
      <c r="S8" s="17"/>
      <c r="T8" s="17"/>
      <c r="U8" s="17"/>
      <c r="V8" s="17">
        <v>72</v>
      </c>
      <c r="W8" s="17" t="s">
        <v>91</v>
      </c>
      <c r="X8" s="18">
        <v>1</v>
      </c>
    </row>
    <row r="9" spans="1:36" ht="15.75" customHeight="1">
      <c r="B9" s="15" t="s">
        <v>92</v>
      </c>
      <c r="C9" s="279" t="s">
        <v>914</v>
      </c>
      <c r="D9" s="242"/>
      <c r="E9" s="251"/>
      <c r="F9" s="279"/>
      <c r="G9" s="242"/>
      <c r="H9" s="251"/>
      <c r="I9" s="289"/>
      <c r="J9" s="290"/>
      <c r="K9" s="291"/>
      <c r="L9" s="279"/>
      <c r="M9" s="249"/>
      <c r="N9" s="251"/>
      <c r="O9" s="8"/>
      <c r="P9" s="8"/>
      <c r="Q9" s="8" t="s">
        <v>93</v>
      </c>
      <c r="R9" s="17"/>
      <c r="S9" s="17"/>
      <c r="T9" s="17"/>
      <c r="U9" s="17"/>
      <c r="V9" s="17">
        <v>10</v>
      </c>
      <c r="W9" s="17" t="s">
        <v>94</v>
      </c>
      <c r="X9" s="18"/>
    </row>
    <row r="10" spans="1:36" ht="15.75" customHeight="1">
      <c r="B10" s="15" t="s">
        <v>95</v>
      </c>
      <c r="C10" s="279" t="s">
        <v>915</v>
      </c>
      <c r="D10" s="242"/>
      <c r="E10" s="251"/>
      <c r="F10" s="279"/>
      <c r="G10" s="242"/>
      <c r="H10" s="251"/>
      <c r="I10" s="289"/>
      <c r="J10" s="290"/>
      <c r="K10" s="291"/>
      <c r="L10" s="279"/>
      <c r="M10" s="249"/>
      <c r="N10" s="251"/>
      <c r="O10" s="8"/>
      <c r="P10" s="8"/>
      <c r="Q10" s="8" t="s">
        <v>96</v>
      </c>
      <c r="R10" s="17"/>
      <c r="S10" s="17"/>
      <c r="T10" s="17"/>
      <c r="U10" s="17"/>
      <c r="V10" s="17"/>
      <c r="W10" s="17"/>
      <c r="X10" s="18"/>
    </row>
    <row r="11" spans="1:36" ht="15.75" customHeight="1">
      <c r="B11" s="15" t="s">
        <v>97</v>
      </c>
      <c r="C11" s="279" t="s">
        <v>916</v>
      </c>
      <c r="D11" s="242"/>
      <c r="E11" s="251"/>
      <c r="F11" s="279"/>
      <c r="G11" s="242"/>
      <c r="H11" s="251"/>
      <c r="I11" s="289"/>
      <c r="J11" s="290"/>
      <c r="K11" s="291"/>
      <c r="L11" s="279"/>
      <c r="M11" s="249"/>
      <c r="N11" s="251"/>
      <c r="O11" s="8"/>
      <c r="P11" s="8"/>
      <c r="Q11" s="8"/>
      <c r="R11" s="8"/>
      <c r="S11" s="8"/>
      <c r="T11" s="8"/>
      <c r="U11" s="8"/>
      <c r="V11" s="8"/>
      <c r="W11" s="8"/>
      <c r="X11" s="8"/>
      <c r="Y11" s="11"/>
    </row>
    <row r="12" spans="1:36" ht="15.75" customHeight="1">
      <c r="B12" s="15" t="s">
        <v>98</v>
      </c>
      <c r="C12" s="279" t="s">
        <v>917</v>
      </c>
      <c r="D12" s="242"/>
      <c r="E12" s="251"/>
      <c r="F12" s="279"/>
      <c r="G12" s="242"/>
      <c r="H12" s="251"/>
      <c r="I12" s="289"/>
      <c r="J12" s="290"/>
      <c r="K12" s="291"/>
      <c r="L12" s="284"/>
      <c r="N12" s="285"/>
      <c r="O12" s="8"/>
      <c r="P12" s="8"/>
      <c r="R12" s="8"/>
      <c r="S12" s="23"/>
      <c r="T12" s="23"/>
      <c r="U12" s="8"/>
      <c r="W12" s="8"/>
      <c r="X12" s="8"/>
      <c r="Y12" s="11"/>
    </row>
    <row r="13" spans="1:36">
      <c r="B13" s="15" t="s">
        <v>99</v>
      </c>
      <c r="C13" s="279" t="s">
        <v>918</v>
      </c>
      <c r="D13" s="242"/>
      <c r="E13" s="251"/>
      <c r="F13" s="279"/>
      <c r="G13" s="242"/>
      <c r="H13" s="251"/>
      <c r="I13" s="289"/>
      <c r="J13" s="290"/>
      <c r="K13" s="291"/>
      <c r="L13" s="20"/>
      <c r="M13" s="21"/>
      <c r="N13" s="22"/>
      <c r="O13" s="8"/>
      <c r="S13" s="27"/>
      <c r="T13" s="28" t="s">
        <v>103</v>
      </c>
      <c r="U13" s="29">
        <f>COUNTA(C7:N14)*1.05</f>
        <v>10.5</v>
      </c>
      <c r="V13" s="30" t="s">
        <v>103</v>
      </c>
      <c r="W13" s="8"/>
      <c r="X13" s="31"/>
      <c r="Y13" s="11"/>
    </row>
    <row r="14" spans="1:36" ht="16" thickBot="1">
      <c r="B14" s="15" t="s">
        <v>101</v>
      </c>
      <c r="C14" s="280" t="s">
        <v>919</v>
      </c>
      <c r="D14" s="281"/>
      <c r="E14" s="252"/>
      <c r="F14" s="280"/>
      <c r="G14" s="281"/>
      <c r="H14" s="252"/>
      <c r="I14" s="292"/>
      <c r="J14" s="293"/>
      <c r="K14" s="294"/>
      <c r="L14" s="24"/>
      <c r="M14" s="25"/>
      <c r="N14" s="26"/>
      <c r="O14" s="8"/>
      <c r="Q14" s="32" t="s">
        <v>104</v>
      </c>
      <c r="R14" s="32" t="s">
        <v>105</v>
      </c>
      <c r="S14" s="33" t="s">
        <v>106</v>
      </c>
      <c r="T14" s="34">
        <f>V19-T18</f>
        <v>6.84</v>
      </c>
      <c r="U14" s="35"/>
      <c r="V14" s="36">
        <f>T14*U$13</f>
        <v>71.819999999999993</v>
      </c>
      <c r="W14" s="8"/>
      <c r="X14" s="8"/>
      <c r="Y14" s="11"/>
    </row>
    <row r="15" spans="1:36" ht="15.75" customHeight="1">
      <c r="A15" s="12"/>
      <c r="B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Q15" s="8" t="s">
        <v>108</v>
      </c>
      <c r="R15" s="7" t="s">
        <v>109</v>
      </c>
      <c r="S15" s="40" t="s">
        <v>110</v>
      </c>
      <c r="T15" s="41">
        <v>10</v>
      </c>
      <c r="U15" s="42"/>
      <c r="V15" s="43">
        <f t="shared" ref="V15:V17" si="0">T15*U$13</f>
        <v>105</v>
      </c>
      <c r="W15" s="8"/>
      <c r="X15" s="8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spans="1:36" ht="15.75" customHeight="1">
      <c r="A16" s="38"/>
      <c r="C16" s="39" t="s">
        <v>107</v>
      </c>
      <c r="N16" s="7">
        <f>COUNT(C18:N25)</f>
        <v>9</v>
      </c>
      <c r="Q16" s="44" t="s">
        <v>1234</v>
      </c>
      <c r="R16" s="7" t="s">
        <v>112</v>
      </c>
      <c r="S16" s="45" t="s">
        <v>113</v>
      </c>
      <c r="T16" s="34">
        <v>1</v>
      </c>
      <c r="U16" s="35"/>
      <c r="V16" s="46">
        <f t="shared" si="0"/>
        <v>10.5</v>
      </c>
      <c r="W16" s="9"/>
      <c r="X16" s="8"/>
    </row>
    <row r="17" spans="1:24" ht="15.75" customHeight="1">
      <c r="A17" s="38"/>
      <c r="B17" s="8"/>
      <c r="C17" s="15">
        <v>1</v>
      </c>
      <c r="D17" s="15">
        <v>2</v>
      </c>
      <c r="E17" s="15">
        <v>3</v>
      </c>
      <c r="F17" s="15">
        <v>4</v>
      </c>
      <c r="G17" s="15">
        <v>5</v>
      </c>
      <c r="H17" s="15">
        <v>6</v>
      </c>
      <c r="I17" s="15">
        <v>7</v>
      </c>
      <c r="J17" s="15">
        <v>8</v>
      </c>
      <c r="K17" s="15">
        <v>9</v>
      </c>
      <c r="L17" s="15">
        <v>10</v>
      </c>
      <c r="M17" s="15">
        <v>11</v>
      </c>
      <c r="N17" s="15">
        <v>12</v>
      </c>
      <c r="Q17" s="8" t="s">
        <v>115</v>
      </c>
      <c r="R17" s="10" t="s">
        <v>116</v>
      </c>
      <c r="S17" s="33" t="s">
        <v>117</v>
      </c>
      <c r="T17" s="34">
        <v>0.16</v>
      </c>
      <c r="U17" s="35"/>
      <c r="V17" s="36">
        <f t="shared" si="0"/>
        <v>1.68</v>
      </c>
      <c r="W17" s="9"/>
      <c r="X17" s="48"/>
    </row>
    <row r="18" spans="1:24" ht="15.75" customHeight="1">
      <c r="A18" s="38"/>
      <c r="B18" s="15" t="s">
        <v>85</v>
      </c>
      <c r="C18" s="47">
        <v>18.399999999999999</v>
      </c>
      <c r="D18" s="47">
        <v>0.8</v>
      </c>
      <c r="E18" s="47"/>
      <c r="F18" s="47"/>
      <c r="G18" s="47"/>
      <c r="H18" s="47"/>
      <c r="I18" s="47"/>
      <c r="J18" s="47"/>
      <c r="K18" s="47"/>
      <c r="L18" s="47"/>
      <c r="M18" s="47"/>
      <c r="N18" s="47"/>
      <c r="R18" s="8"/>
      <c r="S18" s="49"/>
      <c r="T18" s="50">
        <f>SUM(T15:T17)</f>
        <v>11.16</v>
      </c>
      <c r="U18" s="35"/>
      <c r="V18" s="51">
        <f>SUM(V14:V17)</f>
        <v>189</v>
      </c>
      <c r="W18" s="9"/>
      <c r="X18" s="8"/>
    </row>
    <row r="19" spans="1:24" ht="15.75" customHeight="1">
      <c r="A19" s="38"/>
      <c r="B19" s="15" t="s">
        <v>89</v>
      </c>
      <c r="C19" s="47">
        <v>13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R19" s="8"/>
      <c r="S19" s="49" t="s">
        <v>118</v>
      </c>
      <c r="T19" s="42"/>
      <c r="U19" s="42"/>
      <c r="V19" s="52">
        <f>V23-T21</f>
        <v>18</v>
      </c>
      <c r="W19" s="53"/>
      <c r="X19" s="8"/>
    </row>
    <row r="20" spans="1:24" ht="15.75" customHeight="1">
      <c r="B20" s="15" t="s">
        <v>92</v>
      </c>
      <c r="C20" s="47">
        <v>7.5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Q20" s="8"/>
      <c r="R20" s="8"/>
      <c r="S20" s="49"/>
      <c r="T20" s="35"/>
      <c r="U20" s="35"/>
      <c r="V20" s="54"/>
      <c r="W20" s="8"/>
      <c r="X20" s="8"/>
    </row>
    <row r="21" spans="1:24" ht="15.75" customHeight="1">
      <c r="A21" s="38"/>
      <c r="B21" s="15" t="s">
        <v>95</v>
      </c>
      <c r="C21" s="47">
        <v>9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Q21" s="8"/>
      <c r="R21" s="8"/>
      <c r="S21" s="55" t="s">
        <v>120</v>
      </c>
      <c r="T21" s="52">
        <v>2</v>
      </c>
      <c r="U21" s="56"/>
      <c r="V21" s="57"/>
      <c r="W21" s="8"/>
      <c r="X21" s="8"/>
    </row>
    <row r="22" spans="1:24" ht="15.75" customHeight="1" thickBot="1">
      <c r="B22" s="15" t="s">
        <v>97</v>
      </c>
      <c r="C22" s="47">
        <v>7.7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Q22" s="8"/>
      <c r="R22" s="8"/>
      <c r="S22" s="35"/>
      <c r="T22" s="35"/>
      <c r="U22" s="35"/>
      <c r="V22" s="35"/>
      <c r="W22" s="8"/>
      <c r="X22" s="8"/>
    </row>
    <row r="23" spans="1:24" ht="15.75" customHeight="1" thickBot="1">
      <c r="A23" s="13"/>
      <c r="B23" s="15" t="s">
        <v>98</v>
      </c>
      <c r="C23" s="47">
        <v>14.3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Q23" s="8"/>
      <c r="R23" s="8"/>
      <c r="S23" s="35" t="s">
        <v>121</v>
      </c>
      <c r="T23" s="35"/>
      <c r="U23" s="35"/>
      <c r="V23" s="58">
        <v>20</v>
      </c>
      <c r="W23" s="8"/>
      <c r="X23" s="8"/>
    </row>
    <row r="24" spans="1:24" ht="15.75" customHeight="1">
      <c r="B24" s="15" t="s">
        <v>99</v>
      </c>
      <c r="C24" s="47">
        <v>8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</row>
    <row r="25" spans="1:24" ht="15.75" customHeight="1">
      <c r="A25" s="11"/>
      <c r="B25" s="15" t="s">
        <v>101</v>
      </c>
      <c r="C25" s="47">
        <v>14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</row>
    <row r="26" spans="1:24" ht="15.75" customHeight="1">
      <c r="A26" s="11"/>
    </row>
    <row r="27" spans="1:24" ht="15.75" customHeight="1">
      <c r="C27" s="320" t="s">
        <v>1277</v>
      </c>
      <c r="D27" s="319"/>
      <c r="E27" s="319"/>
      <c r="F27" s="319"/>
      <c r="G27" s="319"/>
      <c r="H27" s="319"/>
      <c r="M27" s="7" t="s">
        <v>1055</v>
      </c>
      <c r="N27" s="139"/>
      <c r="R27" s="7" t="s">
        <v>1281</v>
      </c>
    </row>
    <row r="28" spans="1:24" ht="15.75" customHeight="1">
      <c r="B28" s="8"/>
      <c r="C28" s="15">
        <v>1</v>
      </c>
      <c r="D28" s="15">
        <v>2</v>
      </c>
      <c r="E28" s="15">
        <v>3</v>
      </c>
      <c r="F28" s="15">
        <v>4</v>
      </c>
      <c r="G28" s="15">
        <v>5</v>
      </c>
      <c r="H28" s="15">
        <v>6</v>
      </c>
      <c r="I28" s="15">
        <v>7</v>
      </c>
      <c r="J28" s="15">
        <v>8</v>
      </c>
      <c r="K28" s="15">
        <v>9</v>
      </c>
      <c r="L28" s="15">
        <v>10</v>
      </c>
      <c r="M28" s="15">
        <v>11</v>
      </c>
      <c r="N28" s="15">
        <v>12</v>
      </c>
      <c r="R28" s="7" t="s">
        <v>1282</v>
      </c>
    </row>
    <row r="29" spans="1:24" ht="15.75" customHeight="1">
      <c r="B29" s="15" t="s">
        <v>85</v>
      </c>
      <c r="C29" s="60">
        <f>130/C18</f>
        <v>7.0652173913043486</v>
      </c>
      <c r="D29" s="60">
        <f t="shared" ref="D29:N29" si="1">130/D18</f>
        <v>162.5</v>
      </c>
      <c r="E29" s="60" t="e">
        <f t="shared" si="1"/>
        <v>#DIV/0!</v>
      </c>
      <c r="F29" s="60" t="e">
        <f t="shared" si="1"/>
        <v>#DIV/0!</v>
      </c>
      <c r="G29" s="60" t="e">
        <f t="shared" si="1"/>
        <v>#DIV/0!</v>
      </c>
      <c r="H29" s="60" t="e">
        <f t="shared" si="1"/>
        <v>#DIV/0!</v>
      </c>
      <c r="I29" s="60" t="e">
        <f t="shared" si="1"/>
        <v>#DIV/0!</v>
      </c>
      <c r="J29" s="60" t="e">
        <f t="shared" si="1"/>
        <v>#DIV/0!</v>
      </c>
      <c r="K29" s="60" t="e">
        <f t="shared" si="1"/>
        <v>#DIV/0!</v>
      </c>
      <c r="L29" s="60" t="e">
        <f t="shared" si="1"/>
        <v>#DIV/0!</v>
      </c>
      <c r="M29" s="60" t="e">
        <f t="shared" si="1"/>
        <v>#DIV/0!</v>
      </c>
      <c r="N29" s="60" t="e">
        <f t="shared" si="1"/>
        <v>#DIV/0!</v>
      </c>
    </row>
    <row r="30" spans="1:24" ht="15.75" customHeight="1">
      <c r="B30" s="15" t="s">
        <v>89</v>
      </c>
      <c r="C30" s="60">
        <f t="shared" ref="C30:N36" si="2">130/C19</f>
        <v>10</v>
      </c>
      <c r="D30" s="60" t="e">
        <f t="shared" si="2"/>
        <v>#DIV/0!</v>
      </c>
      <c r="E30" s="60" t="e">
        <f t="shared" si="2"/>
        <v>#DIV/0!</v>
      </c>
      <c r="F30" s="60" t="e">
        <f t="shared" si="2"/>
        <v>#DIV/0!</v>
      </c>
      <c r="G30" s="60" t="e">
        <f t="shared" si="2"/>
        <v>#DIV/0!</v>
      </c>
      <c r="H30" s="60" t="e">
        <f t="shared" si="2"/>
        <v>#DIV/0!</v>
      </c>
      <c r="I30" s="60" t="e">
        <f t="shared" si="2"/>
        <v>#DIV/0!</v>
      </c>
      <c r="J30" s="60" t="e">
        <f t="shared" si="2"/>
        <v>#DIV/0!</v>
      </c>
      <c r="K30" s="60" t="e">
        <f t="shared" si="2"/>
        <v>#DIV/0!</v>
      </c>
      <c r="L30" s="60" t="e">
        <f t="shared" si="2"/>
        <v>#DIV/0!</v>
      </c>
      <c r="M30" s="60" t="e">
        <f t="shared" si="2"/>
        <v>#DIV/0!</v>
      </c>
      <c r="N30" s="60" t="e">
        <f t="shared" si="2"/>
        <v>#DIV/0!</v>
      </c>
      <c r="P30" s="11"/>
      <c r="R30" s="39" t="s">
        <v>1278</v>
      </c>
      <c r="S30" s="39"/>
      <c r="T30" s="39"/>
      <c r="U30" s="39"/>
      <c r="V30" s="39"/>
    </row>
    <row r="31" spans="1:24" ht="15.75" customHeight="1">
      <c r="B31" s="15" t="s">
        <v>92</v>
      </c>
      <c r="C31" s="60">
        <f t="shared" si="2"/>
        <v>17.333333333333332</v>
      </c>
      <c r="D31" s="60" t="e">
        <f t="shared" si="2"/>
        <v>#DIV/0!</v>
      </c>
      <c r="E31" s="60" t="e">
        <f t="shared" si="2"/>
        <v>#DIV/0!</v>
      </c>
      <c r="F31" s="60" t="e">
        <f t="shared" si="2"/>
        <v>#DIV/0!</v>
      </c>
      <c r="G31" s="60" t="e">
        <f t="shared" si="2"/>
        <v>#DIV/0!</v>
      </c>
      <c r="H31" s="60" t="e">
        <f t="shared" si="2"/>
        <v>#DIV/0!</v>
      </c>
      <c r="I31" s="60" t="e">
        <f t="shared" si="2"/>
        <v>#DIV/0!</v>
      </c>
      <c r="J31" s="60" t="e">
        <f t="shared" si="2"/>
        <v>#DIV/0!</v>
      </c>
      <c r="K31" s="60" t="e">
        <f t="shared" si="2"/>
        <v>#DIV/0!</v>
      </c>
      <c r="L31" s="60" t="e">
        <f t="shared" si="2"/>
        <v>#DIV/0!</v>
      </c>
      <c r="M31" s="60" t="e">
        <f t="shared" si="2"/>
        <v>#DIV/0!</v>
      </c>
      <c r="N31" s="60" t="e">
        <f t="shared" si="2"/>
        <v>#DIV/0!</v>
      </c>
      <c r="R31" s="39" t="s">
        <v>1279</v>
      </c>
      <c r="S31" s="39"/>
      <c r="T31" s="39"/>
      <c r="U31" s="39"/>
      <c r="V31" s="39"/>
    </row>
    <row r="32" spans="1:24" ht="15.75" customHeight="1">
      <c r="B32" s="15" t="s">
        <v>95</v>
      </c>
      <c r="C32" s="60">
        <f t="shared" si="2"/>
        <v>14.444444444444445</v>
      </c>
      <c r="D32" s="60" t="e">
        <f t="shared" si="2"/>
        <v>#DIV/0!</v>
      </c>
      <c r="E32" s="60" t="e">
        <f t="shared" si="2"/>
        <v>#DIV/0!</v>
      </c>
      <c r="F32" s="60" t="e">
        <f t="shared" si="2"/>
        <v>#DIV/0!</v>
      </c>
      <c r="G32" s="60" t="e">
        <f t="shared" si="2"/>
        <v>#DIV/0!</v>
      </c>
      <c r="H32" s="60" t="e">
        <f t="shared" si="2"/>
        <v>#DIV/0!</v>
      </c>
      <c r="I32" s="60" t="e">
        <f t="shared" si="2"/>
        <v>#DIV/0!</v>
      </c>
      <c r="J32" s="60" t="e">
        <f t="shared" si="2"/>
        <v>#DIV/0!</v>
      </c>
      <c r="K32" s="60" t="e">
        <f t="shared" si="2"/>
        <v>#DIV/0!</v>
      </c>
      <c r="L32" s="60" t="e">
        <f t="shared" si="2"/>
        <v>#DIV/0!</v>
      </c>
      <c r="M32" s="60" t="e">
        <f t="shared" si="2"/>
        <v>#DIV/0!</v>
      </c>
      <c r="N32" s="60" t="e">
        <f t="shared" si="2"/>
        <v>#DIV/0!</v>
      </c>
      <c r="R32"/>
      <c r="S32"/>
    </row>
    <row r="33" spans="2:27" ht="15.75" customHeight="1">
      <c r="B33" s="15" t="s">
        <v>97</v>
      </c>
      <c r="C33" s="60">
        <f t="shared" si="2"/>
        <v>16.883116883116884</v>
      </c>
      <c r="D33" s="60" t="e">
        <f t="shared" si="2"/>
        <v>#DIV/0!</v>
      </c>
      <c r="E33" s="60" t="e">
        <f t="shared" si="2"/>
        <v>#DIV/0!</v>
      </c>
      <c r="F33" s="60" t="e">
        <f t="shared" si="2"/>
        <v>#DIV/0!</v>
      </c>
      <c r="G33" s="60" t="e">
        <f t="shared" si="2"/>
        <v>#DIV/0!</v>
      </c>
      <c r="H33" s="60" t="e">
        <f t="shared" si="2"/>
        <v>#DIV/0!</v>
      </c>
      <c r="I33" s="60" t="e">
        <f t="shared" si="2"/>
        <v>#DIV/0!</v>
      </c>
      <c r="J33" s="60" t="e">
        <f t="shared" si="2"/>
        <v>#DIV/0!</v>
      </c>
      <c r="K33" s="60" t="e">
        <f t="shared" si="2"/>
        <v>#DIV/0!</v>
      </c>
      <c r="L33" s="60" t="e">
        <f t="shared" si="2"/>
        <v>#DIV/0!</v>
      </c>
      <c r="M33" s="60" t="e">
        <f t="shared" si="2"/>
        <v>#DIV/0!</v>
      </c>
      <c r="N33" s="60" t="e">
        <f t="shared" si="2"/>
        <v>#DIV/0!</v>
      </c>
      <c r="R33"/>
      <c r="S33"/>
    </row>
    <row r="34" spans="2:27" ht="15.75" customHeight="1">
      <c r="B34" s="15" t="s">
        <v>98</v>
      </c>
      <c r="C34" s="60">
        <f t="shared" si="2"/>
        <v>9.0909090909090899</v>
      </c>
      <c r="D34" s="60" t="e">
        <f t="shared" si="2"/>
        <v>#DIV/0!</v>
      </c>
      <c r="E34" s="60" t="e">
        <f t="shared" si="2"/>
        <v>#DIV/0!</v>
      </c>
      <c r="F34" s="60" t="e">
        <f t="shared" si="2"/>
        <v>#DIV/0!</v>
      </c>
      <c r="G34" s="60" t="e">
        <f t="shared" si="2"/>
        <v>#DIV/0!</v>
      </c>
      <c r="H34" s="60" t="e">
        <f t="shared" si="2"/>
        <v>#DIV/0!</v>
      </c>
      <c r="I34" s="60" t="e">
        <f t="shared" si="2"/>
        <v>#DIV/0!</v>
      </c>
      <c r="J34" s="60" t="e">
        <f t="shared" si="2"/>
        <v>#DIV/0!</v>
      </c>
      <c r="K34" s="60" t="e">
        <f t="shared" si="2"/>
        <v>#DIV/0!</v>
      </c>
      <c r="L34" s="60" t="e">
        <f t="shared" si="2"/>
        <v>#DIV/0!</v>
      </c>
      <c r="M34" s="60" t="e">
        <f t="shared" si="2"/>
        <v>#DIV/0!</v>
      </c>
      <c r="N34" s="60" t="e">
        <f t="shared" si="2"/>
        <v>#DIV/0!</v>
      </c>
      <c r="R34"/>
      <c r="S34"/>
    </row>
    <row r="35" spans="2:27" ht="15.75" customHeight="1">
      <c r="B35" s="15" t="s">
        <v>99</v>
      </c>
      <c r="C35" s="60">
        <f t="shared" si="2"/>
        <v>16.25</v>
      </c>
      <c r="D35" s="60" t="e">
        <f t="shared" si="2"/>
        <v>#DIV/0!</v>
      </c>
      <c r="E35" s="60" t="e">
        <f t="shared" si="2"/>
        <v>#DIV/0!</v>
      </c>
      <c r="F35" s="60" t="e">
        <f t="shared" si="2"/>
        <v>#DIV/0!</v>
      </c>
      <c r="G35" s="60" t="e">
        <f t="shared" si="2"/>
        <v>#DIV/0!</v>
      </c>
      <c r="H35" s="60" t="e">
        <f t="shared" si="2"/>
        <v>#DIV/0!</v>
      </c>
      <c r="I35" s="60" t="e">
        <f t="shared" si="2"/>
        <v>#DIV/0!</v>
      </c>
      <c r="J35" s="60" t="e">
        <f t="shared" si="2"/>
        <v>#DIV/0!</v>
      </c>
      <c r="K35" s="60" t="e">
        <f t="shared" si="2"/>
        <v>#DIV/0!</v>
      </c>
      <c r="L35" s="60" t="e">
        <f t="shared" si="2"/>
        <v>#DIV/0!</v>
      </c>
      <c r="M35" s="60" t="e">
        <f t="shared" si="2"/>
        <v>#DIV/0!</v>
      </c>
      <c r="N35" s="60" t="e">
        <f t="shared" si="2"/>
        <v>#DIV/0!</v>
      </c>
      <c r="R35"/>
      <c r="S35"/>
    </row>
    <row r="36" spans="2:27" ht="15.75" customHeight="1">
      <c r="B36" s="15" t="s">
        <v>101</v>
      </c>
      <c r="C36" s="60">
        <f t="shared" si="2"/>
        <v>9.2857142857142865</v>
      </c>
      <c r="D36" s="60" t="e">
        <f t="shared" si="2"/>
        <v>#DIV/0!</v>
      </c>
      <c r="E36" s="60" t="e">
        <f t="shared" si="2"/>
        <v>#DIV/0!</v>
      </c>
      <c r="F36" s="60" t="e">
        <f t="shared" si="2"/>
        <v>#DIV/0!</v>
      </c>
      <c r="G36" s="60" t="e">
        <f t="shared" si="2"/>
        <v>#DIV/0!</v>
      </c>
      <c r="H36" s="60" t="e">
        <f t="shared" si="2"/>
        <v>#DIV/0!</v>
      </c>
      <c r="I36" s="60" t="e">
        <f t="shared" si="2"/>
        <v>#DIV/0!</v>
      </c>
      <c r="J36" s="60" t="e">
        <f t="shared" si="2"/>
        <v>#DIV/0!</v>
      </c>
      <c r="K36" s="60" t="e">
        <f t="shared" si="2"/>
        <v>#DIV/0!</v>
      </c>
      <c r="L36" s="60" t="e">
        <f t="shared" si="2"/>
        <v>#DIV/0!</v>
      </c>
      <c r="M36" s="60" t="e">
        <f t="shared" si="2"/>
        <v>#DIV/0!</v>
      </c>
      <c r="N36" s="60" t="e">
        <f t="shared" si="2"/>
        <v>#DIV/0!</v>
      </c>
      <c r="R36"/>
      <c r="S36"/>
    </row>
    <row r="37" spans="2:27" ht="15.75" customHeight="1">
      <c r="R37"/>
      <c r="S37"/>
    </row>
    <row r="38" spans="2:27" ht="15.75" customHeight="1">
      <c r="C38" s="39" t="s">
        <v>123</v>
      </c>
      <c r="E38" s="319" t="s">
        <v>1280</v>
      </c>
      <c r="F38" s="319"/>
      <c r="G38" s="319"/>
      <c r="H38" s="319"/>
      <c r="R38"/>
      <c r="S38"/>
    </row>
    <row r="39" spans="2:27" ht="15.75" customHeight="1">
      <c r="B39" s="8"/>
      <c r="C39" s="15">
        <v>1</v>
      </c>
      <c r="D39" s="15">
        <v>2</v>
      </c>
      <c r="E39" s="15">
        <v>3</v>
      </c>
      <c r="F39" s="15">
        <v>4</v>
      </c>
      <c r="G39" s="15">
        <v>5</v>
      </c>
      <c r="H39" s="15">
        <v>6</v>
      </c>
      <c r="I39" s="15">
        <v>7</v>
      </c>
      <c r="J39" s="15">
        <v>8</v>
      </c>
      <c r="K39" s="15">
        <v>9</v>
      </c>
      <c r="L39" s="15">
        <v>10</v>
      </c>
      <c r="M39" s="15">
        <v>11</v>
      </c>
      <c r="N39" s="15">
        <v>12</v>
      </c>
      <c r="S39" s="276"/>
      <c r="AA39"/>
    </row>
    <row r="40" spans="2:27" ht="15.75" customHeight="1">
      <c r="B40" s="15" t="s">
        <v>85</v>
      </c>
      <c r="C40" s="61">
        <v>81</v>
      </c>
      <c r="D40" s="61">
        <v>89</v>
      </c>
      <c r="E40" s="61"/>
      <c r="F40" s="61"/>
      <c r="G40" s="61"/>
      <c r="H40" s="61"/>
      <c r="I40" s="61"/>
      <c r="J40" s="61"/>
      <c r="K40" s="61"/>
      <c r="L40" s="61"/>
      <c r="M40" s="61"/>
      <c r="N40" s="61"/>
      <c r="S40" s="276"/>
      <c r="AA40"/>
    </row>
    <row r="41" spans="2:27" ht="15.75" customHeight="1">
      <c r="B41" s="15" t="s">
        <v>89</v>
      </c>
      <c r="C41" s="61">
        <v>82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S41" s="276"/>
      <c r="AA41"/>
    </row>
    <row r="42" spans="2:27" ht="15.75" customHeight="1">
      <c r="B42" s="15" t="s">
        <v>92</v>
      </c>
      <c r="C42" s="61">
        <v>83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S42" s="276"/>
      <c r="AA42"/>
    </row>
    <row r="43" spans="2:27" ht="15.75" customHeight="1">
      <c r="B43" s="15" t="s">
        <v>95</v>
      </c>
      <c r="C43" s="61">
        <v>84</v>
      </c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S43" s="276"/>
      <c r="T43"/>
      <c r="AA43"/>
    </row>
    <row r="44" spans="2:27" ht="15.75" customHeight="1">
      <c r="B44" s="15" t="s">
        <v>97</v>
      </c>
      <c r="C44" s="61">
        <v>85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S44"/>
      <c r="T44"/>
    </row>
    <row r="45" spans="2:27" ht="15.75" customHeight="1">
      <c r="B45" s="15" t="s">
        <v>98</v>
      </c>
      <c r="C45" s="61">
        <v>86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S45"/>
      <c r="T45"/>
    </row>
    <row r="46" spans="2:27" ht="15.75" customHeight="1">
      <c r="B46" s="15" t="s">
        <v>99</v>
      </c>
      <c r="C46" s="61">
        <v>87</v>
      </c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S46"/>
      <c r="T46"/>
    </row>
    <row r="47" spans="2:27" ht="15.75" customHeight="1">
      <c r="B47" s="15" t="s">
        <v>101</v>
      </c>
      <c r="C47" s="61">
        <v>88</v>
      </c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S47"/>
      <c r="T47"/>
    </row>
    <row r="48" spans="2:27" ht="15.75" customHeight="1">
      <c r="L48" s="11"/>
      <c r="S48"/>
      <c r="T48"/>
    </row>
    <row r="49" spans="3:20" ht="15.75" customHeight="1">
      <c r="L49" s="11"/>
      <c r="S49"/>
      <c r="T49"/>
    </row>
    <row r="50" spans="3:20" ht="15.75" customHeight="1">
      <c r="C50" s="39" t="s">
        <v>124</v>
      </c>
      <c r="T50"/>
    </row>
    <row r="51" spans="3:20" ht="15.75" customHeight="1">
      <c r="C51" s="62" t="s">
        <v>102</v>
      </c>
      <c r="D51" s="7" t="s">
        <v>125</v>
      </c>
      <c r="G51" s="179" t="s">
        <v>1080</v>
      </c>
    </row>
    <row r="52" spans="3:20" ht="15.75" customHeight="1">
      <c r="C52" s="7" t="s">
        <v>1056</v>
      </c>
    </row>
    <row r="53" spans="3:20" ht="15.75" customHeight="1"/>
    <row r="54" spans="3:20" ht="15.75" customHeight="1"/>
    <row r="55" spans="3:20" ht="15.75" customHeight="1">
      <c r="G55" s="11"/>
    </row>
    <row r="56" spans="3:20" ht="15.75" customHeight="1"/>
    <row r="57" spans="3:20" ht="15.75" customHeight="1"/>
    <row r="58" spans="3:20" ht="15.75" customHeight="1"/>
    <row r="59" spans="3:20" ht="15.75" customHeight="1"/>
    <row r="60" spans="3:20" ht="15.75" customHeight="1"/>
    <row r="61" spans="3:20" ht="15.75" customHeight="1"/>
    <row r="62" spans="3:20" ht="15.75" customHeight="1"/>
    <row r="63" spans="3:20" ht="15.75" customHeight="1"/>
    <row r="64" spans="3:2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M1"/>
    <mergeCell ref="Q1:R1"/>
    <mergeCell ref="C2:D2"/>
    <mergeCell ref="E2:F2"/>
    <mergeCell ref="Q2:R2"/>
  </mergeCells>
  <conditionalFormatting sqref="C18:N25">
    <cfRule type="cellIs" dxfId="1" priority="2" operator="lessThan">
      <formula>6</formula>
    </cfRule>
  </conditionalFormatting>
  <conditionalFormatting sqref="C29:N36">
    <cfRule type="cellIs" dxfId="0" priority="1" stopIfTrue="1" operator="greaterThan">
      <formula>15</formula>
    </cfRule>
  </conditionalFormatting>
  <pageMargins left="0.25" right="0.25" top="0.75" bottom="0.75" header="0.3" footer="0.3"/>
  <pageSetup paperSize="9" scale="6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"/>
  <sheetViews>
    <sheetView zoomScale="70" zoomScaleNormal="70" workbookViewId="0">
      <selection activeCell="N73" sqref="A1:N73"/>
    </sheetView>
  </sheetViews>
  <sheetFormatPr defaultColWidth="10.90625" defaultRowHeight="14.5"/>
  <sheetData/>
  <pageMargins left="0.25" right="0.25" top="0.75" bottom="0.75" header="0.3" footer="0.3"/>
  <pageSetup paperSize="9" scale="61" fitToHeight="2" orientation="portrait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9"/>
  <sheetViews>
    <sheetView workbookViewId="0">
      <selection activeCell="B2" sqref="B2:B9"/>
    </sheetView>
  </sheetViews>
  <sheetFormatPr defaultColWidth="10.90625" defaultRowHeight="14.5"/>
  <sheetData>
    <row r="1" spans="1:2">
      <c r="B1" s="231" t="s">
        <v>1283</v>
      </c>
    </row>
    <row r="2" spans="1:2">
      <c r="A2" s="231" t="s">
        <v>1284</v>
      </c>
      <c r="B2">
        <v>66.400000000000006</v>
      </c>
    </row>
    <row r="3" spans="1:2">
      <c r="A3" s="231" t="s">
        <v>1285</v>
      </c>
      <c r="B3">
        <v>74.400000000000006</v>
      </c>
    </row>
    <row r="4" spans="1:2">
      <c r="A4" s="231" t="s">
        <v>1286</v>
      </c>
      <c r="B4">
        <v>83.4</v>
      </c>
    </row>
    <row r="5" spans="1:2">
      <c r="A5" s="231" t="s">
        <v>1287</v>
      </c>
      <c r="B5">
        <v>108</v>
      </c>
    </row>
    <row r="6" spans="1:2">
      <c r="A6" s="231" t="s">
        <v>1288</v>
      </c>
      <c r="B6">
        <v>78</v>
      </c>
    </row>
    <row r="7" spans="1:2">
      <c r="A7" s="231" t="s">
        <v>1289</v>
      </c>
      <c r="B7">
        <v>114</v>
      </c>
    </row>
    <row r="8" spans="1:2">
      <c r="A8" s="231" t="s">
        <v>1290</v>
      </c>
      <c r="B8">
        <v>68.8</v>
      </c>
    </row>
    <row r="9" spans="1:2">
      <c r="A9" s="231" t="s">
        <v>1291</v>
      </c>
      <c r="B9">
        <v>43.2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Leray primer per sample</vt:lpstr>
      <vt:lpstr>NEXTflex_barcodes</vt:lpstr>
      <vt:lpstr>barcodes&amp;plateID</vt:lpstr>
      <vt:lpstr>Esponjas</vt:lpstr>
      <vt:lpstr>Filtros</vt:lpstr>
      <vt:lpstr>DNA plates</vt:lpstr>
      <vt:lpstr>library quant</vt:lpstr>
      <vt:lpstr>PCR (1)</vt:lpstr>
      <vt:lpstr>PCR (2)</vt:lpstr>
      <vt:lpstr>PCR (3)</vt:lpstr>
      <vt:lpstr>PCR (4)</vt:lpstr>
      <vt:lpstr>PCR (5)</vt:lpstr>
      <vt:lpstr>PCR(6)</vt:lpstr>
      <vt:lpstr>PCR(7)</vt:lpstr>
      <vt:lpstr>PCR(4y7rep)</vt:lpstr>
      <vt:lpstr>PCR(8)</vt:lpstr>
      <vt:lpstr>PCR(Ephydatia)</vt:lpstr>
      <vt:lpstr>TapeStationPorcupineLib1-8</vt:lpstr>
      <vt:lpstr>Porcupine Qubit</vt:lpstr>
    </vt:vector>
  </TitlesOfParts>
  <Company>IEO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Baldo</dc:creator>
  <cp:lastModifiedBy>Ramon Gallego Simon</cp:lastModifiedBy>
  <cp:lastPrinted>2024-04-15T08:32:47Z</cp:lastPrinted>
  <dcterms:created xsi:type="dcterms:W3CDTF">2024-02-09T10:27:33Z</dcterms:created>
  <dcterms:modified xsi:type="dcterms:W3CDTF">2025-05-07T08:33:32Z</dcterms:modified>
</cp:coreProperties>
</file>