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phuoc\Downloads\"/>
    </mc:Choice>
  </mc:AlternateContent>
  <xr:revisionPtr revIDLastSave="0" documentId="8_{439C574B-4137-4542-9055-FE8733FA018E}" xr6:coauthVersionLast="47" xr6:coauthVersionMax="47" xr10:uidLastSave="{00000000-0000-0000-0000-000000000000}"/>
  <bookViews>
    <workbookView xWindow="-120" yWindow="-120" windowWidth="29040" windowHeight="16440" activeTab="1" xr2:uid="{15A20FB5-C39C-40A2-9E1E-E04E2D7843CD}"/>
  </bookViews>
  <sheets>
    <sheet name="Clean_Data" sheetId="1" r:id="rId1"/>
    <sheet name="Dashboard" sheetId="2" r:id="rId2"/>
  </sheets>
  <externalReferences>
    <externalReference r:id="rId3"/>
  </externalReferences>
  <definedNames>
    <definedName name="_xlcn.WorksheetConnection_Book1Raw_ESG_Data1" hidden="1">[1]!Raw_ESG_Data[#Data]</definedName>
    <definedName name="ExternalData_1" localSheetId="0" hidden="1">Clean_Data!$A$1:$F$21</definedName>
    <definedName name="Slicer_Weeknum">#N/A</definedName>
  </definedNames>
  <calcPr calcId="191029"/>
  <pivotCaches>
    <pivotCache cacheId="656" r:id="rId4"/>
    <pivotCache cacheId="695" r:id="rId5"/>
  </pivotCaches>
  <extLst>
    <ext xmlns:x14="http://schemas.microsoft.com/office/spreadsheetml/2009/9/main" uri="{876F7934-8845-4945-9796-88D515C7AA90}">
      <x14:pivotCaches>
        <pivotCache cacheId="682"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w_ESG_Data-0eb0ef95-fd2a-4e14-8646-09d61b35c859" name="Raw_ESG_Data" connection="Query - Raw_ESG_Data"/>
          <x15:modelTable id="Raw_ESG_Data 1-234d5436-f6ad-40af-9619-7694bcbc12e9" name="Raw_ESG_Data 1" connection="WorksheetConnection_Book1!Raw_ESG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1" l="1"/>
  <c r="C20" i="1"/>
  <c r="C19" i="1"/>
  <c r="C18" i="1"/>
  <c r="C17" i="1"/>
  <c r="C16" i="1"/>
  <c r="C15" i="1"/>
  <c r="C14" i="1"/>
  <c r="C13" i="1"/>
  <c r="C12" i="1"/>
  <c r="C11" i="1"/>
  <c r="C10" i="1"/>
  <c r="C9" i="1"/>
  <c r="C8" i="1"/>
  <c r="C7" i="1"/>
  <c r="C6" i="1"/>
  <c r="C5" i="1"/>
  <c r="C4" i="1"/>
  <c r="C3" i="1"/>
  <c r="C2" i="1"/>
  <c r="L4" i="2"/>
  <c r="M13" i="2" s="1"/>
  <c r="C12" i="2" l="1"/>
  <c r="C13" i="2"/>
  <c r="H12" i="2"/>
  <c r="H13" i="2"/>
  <c r="M12" i="2"/>
  <c r="N13" i="2" l="1"/>
  <c r="D13" i="2"/>
  <c r="I13" i="2"/>
  <c r="I12" i="2"/>
  <c r="D12" i="2"/>
  <c r="N12" i="2"/>
  <c r="J13" i="2" l="1"/>
  <c r="E13" i="2"/>
  <c r="O12" i="2"/>
  <c r="O15" i="2" s="1"/>
  <c r="O13" i="2"/>
  <c r="E12" i="2"/>
  <c r="J12" i="2"/>
  <c r="J15" i="2" s="1"/>
  <c r="E15"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924917-9B94-444A-897E-E075DCB27F48}" keepAlive="1" name="ModelConnection_ExternalData_1" description="Data Model" type="5" refreshedVersion="8" minRefreshableVersion="5" saveData="1">
    <dbPr connection="Data Model Connection" command="Raw_ESG_Data" commandType="3"/>
    <extLst>
      <ext xmlns:x15="http://schemas.microsoft.com/office/spreadsheetml/2010/11/main" uri="{DE250136-89BD-433C-8126-D09CA5730AF9}">
        <x15:connection id="" model="1"/>
      </ext>
    </extLst>
  </connection>
  <connection id="2" xr16:uid="{3DCD610E-2722-4F22-9FF0-1757EB48920A}" name="Query - Raw_ESG_Data" description="Connection to the 'Raw_ESG_Data' query in the workbook." type="100" refreshedVersion="8" minRefreshableVersion="5">
    <extLst>
      <ext xmlns:x15="http://schemas.microsoft.com/office/spreadsheetml/2010/11/main" uri="{DE250136-89BD-433C-8126-D09CA5730AF9}">
        <x15:connection id="27f58271-fd33-419f-b55c-74619e86b6e0">
          <x15:oledbPr connection="Provider=Microsoft.Mashup.OleDb.1;Data Source=$Workbook$;Location=Raw_ESG_Data;Extended Properties=&quot;&quot;">
            <x15:dbTables>
              <x15:dbTable name="Raw_ESG_Data"/>
            </x15:dbTables>
          </x15:oledbPr>
        </x15:connection>
      </ext>
    </extLst>
  </connection>
  <connection id="3" xr16:uid="{4F531BE1-D6AC-4F52-B9F7-B4C4E49A41E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A3155131-3D92-419C-B5B7-0A7738111DBF}" name="WorksheetConnection_Book1!Raw_ESG_Data" type="102" refreshedVersion="8" minRefreshableVersion="5">
    <extLst>
      <ext xmlns:x15="http://schemas.microsoft.com/office/spreadsheetml/2010/11/main" uri="{DE250136-89BD-433C-8126-D09CA5730AF9}">
        <x15:connection id="Raw_ESG_Data 1-234d5436-f6ad-40af-9619-7694bcbc12e9" autoDelete="1">
          <x15:rangePr sourceName="_xlcn.WorksheetConnection_Book1Raw_ESG_Data1"/>
        </x15:connection>
      </ext>
    </extLst>
  </connection>
</connections>
</file>

<file path=xl/sharedStrings.xml><?xml version="1.0" encoding="utf-8"?>
<sst xmlns="http://schemas.openxmlformats.org/spreadsheetml/2006/main" count="54" uniqueCount="44">
  <si>
    <t>WeekNum</t>
  </si>
  <si>
    <t xml:space="preserve">Total Energy </t>
  </si>
  <si>
    <t xml:space="preserve">Total CO2 </t>
  </si>
  <si>
    <t>Total Waste Generated</t>
  </si>
  <si>
    <t>940 k</t>
  </si>
  <si>
    <t>Count Weeks</t>
  </si>
  <si>
    <t>Grand Total</t>
  </si>
  <si>
    <t>Total Energy</t>
  </si>
  <si>
    <t>Week</t>
  </si>
  <si>
    <t>Energy</t>
  </si>
  <si>
    <t>Percentage</t>
  </si>
  <si>
    <t>Total CO2</t>
  </si>
  <si>
    <t>CO2</t>
  </si>
  <si>
    <t>Total Waste</t>
  </si>
  <si>
    <t>Waste</t>
  </si>
  <si>
    <t>Selected Week</t>
  </si>
  <si>
    <t>Previous Week</t>
  </si>
  <si>
    <t>WoW Change</t>
  </si>
  <si>
    <t>RecordID</t>
  </si>
  <si>
    <t>Date</t>
  </si>
  <si>
    <t>Weeknum</t>
  </si>
  <si>
    <t>Energy_kWh</t>
  </si>
  <si>
    <t>CO2_tons</t>
  </si>
  <si>
    <t>Waste.kg</t>
  </si>
  <si>
    <t>1</t>
  </si>
  <si>
    <t>2</t>
  </si>
  <si>
    <t>3</t>
  </si>
  <si>
    <t>4</t>
  </si>
  <si>
    <t>5</t>
  </si>
  <si>
    <t>6</t>
  </si>
  <si>
    <t>7</t>
  </si>
  <si>
    <t>8</t>
  </si>
  <si>
    <t>9</t>
  </si>
  <si>
    <t>10</t>
  </si>
  <si>
    <t>11</t>
  </si>
  <si>
    <t>12</t>
  </si>
  <si>
    <t>13</t>
  </si>
  <si>
    <t>14</t>
  </si>
  <si>
    <t>15</t>
  </si>
  <si>
    <t>16</t>
  </si>
  <si>
    <t>17</t>
  </si>
  <si>
    <t>18</t>
  </si>
  <si>
    <t>19</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</si>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</sst>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dd/mm/yyyy"/>
  </numFmts>
  <fonts count="4" x14ac:knownFonts="1">
    <font>
      <sz val="11"/>
      <color theme="1"/>
      <name val="Aptos Narrow"/>
      <family val="2"/>
      <scheme val="minor"/>
    </font>
    <font>
      <b/>
      <sz val="11"/>
      <color theme="0"/>
      <name val="Aptos Narrow"/>
      <family val="2"/>
      <scheme val="minor"/>
    </font>
    <font>
      <b/>
      <sz val="11"/>
      <color theme="1"/>
      <name val="Aptos Narrow"/>
      <family val="2"/>
      <scheme val="minor"/>
    </font>
    <font>
      <b/>
      <sz val="14"/>
      <color theme="0"/>
      <name val="Aptos Narrow"/>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1" tint="0.34998626667073579"/>
        <bgColor indexed="64"/>
      </patternFill>
    </fill>
    <fill>
      <patternFill patternType="solid">
        <fgColor theme="1"/>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style="thin">
        <color theme="0"/>
      </bottom>
      <diagonal/>
    </border>
    <border>
      <left style="thin">
        <color indexed="64"/>
      </left>
      <right style="thin">
        <color theme="0"/>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s>
  <cellStyleXfs count="1">
    <xf numFmtId="0" fontId="0" fillId="0" borderId="0"/>
  </cellStyleXfs>
  <cellXfs count="35">
    <xf numFmtId="0" fontId="0" fillId="0" borderId="0" xfId="0"/>
    <xf numFmtId="0" fontId="0" fillId="0" borderId="1" xfId="0" applyBorder="1"/>
    <xf numFmtId="0" fontId="0" fillId="0" borderId="1"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vertical="center"/>
    </xf>
    <xf numFmtId="0" fontId="0" fillId="0" borderId="2" xfId="0" applyBorder="1" applyAlignment="1">
      <alignment horizontal="center"/>
    </xf>
    <xf numFmtId="0" fontId="0" fillId="0" borderId="2" xfId="0" applyBorder="1"/>
    <xf numFmtId="0" fontId="0" fillId="0" borderId="3" xfId="0" applyBorder="1" applyAlignment="1">
      <alignment vertical="center" wrapText="1"/>
    </xf>
    <xf numFmtId="0" fontId="0" fillId="0" borderId="4" xfId="0" applyBorder="1" applyAlignment="1">
      <alignment horizontal="center" vertical="center" wrapText="1"/>
    </xf>
    <xf numFmtId="0" fontId="0" fillId="0" borderId="1" xfId="0" applyBorder="1" applyAlignment="1">
      <alignment vertical="center" wrapText="1"/>
    </xf>
    <xf numFmtId="0" fontId="0" fillId="0" borderId="3" xfId="0" applyBorder="1"/>
    <xf numFmtId="0" fontId="2" fillId="2" borderId="4" xfId="0" applyFont="1" applyFill="1" applyBorder="1" applyAlignment="1">
      <alignment horizontal="center" vertical="center" wrapText="1"/>
    </xf>
    <xf numFmtId="0" fontId="0" fillId="0" borderId="5" xfId="0" applyBorder="1" applyAlignment="1">
      <alignment vertical="center" wrapText="1"/>
    </xf>
    <xf numFmtId="49" fontId="0" fillId="0" borderId="4" xfId="0" applyNumberFormat="1" applyBorder="1" applyAlignment="1">
      <alignment horizontal="center" vertical="center"/>
    </xf>
    <xf numFmtId="0" fontId="0" fillId="0" borderId="4" xfId="0" applyBorder="1" applyAlignment="1">
      <alignment horizontal="center"/>
    </xf>
    <xf numFmtId="0" fontId="0" fillId="0" borderId="6" xfId="0" applyBorder="1"/>
    <xf numFmtId="0" fontId="0" fillId="0" borderId="4" xfId="0" applyBorder="1" applyAlignment="1">
      <alignment horizontal="center" vertical="center"/>
    </xf>
    <xf numFmtId="0" fontId="0" fillId="0" borderId="5" xfId="0" applyBorder="1"/>
    <xf numFmtId="0" fontId="0" fillId="0" borderId="7" xfId="0" applyBorder="1"/>
    <xf numFmtId="0" fontId="0" fillId="0" borderId="4" xfId="0" applyBorder="1"/>
    <xf numFmtId="0" fontId="0" fillId="0" borderId="8" xfId="0" applyBorder="1"/>
    <xf numFmtId="0" fontId="0" fillId="0" borderId="8" xfId="0" applyBorder="1" applyAlignment="1">
      <alignment horizontal="center" vertical="center"/>
    </xf>
    <xf numFmtId="0" fontId="0" fillId="0" borderId="8" xfId="0" applyBorder="1" applyAlignment="1">
      <alignment horizontal="center"/>
    </xf>
    <xf numFmtId="0" fontId="1" fillId="3" borderId="4" xfId="0" applyFont="1" applyFill="1" applyBorder="1" applyAlignment="1">
      <alignment horizontal="center"/>
    </xf>
    <xf numFmtId="0" fontId="0" fillId="0" borderId="9" xfId="0" applyBorder="1"/>
    <xf numFmtId="10" fontId="0" fillId="0" borderId="4" xfId="0" applyNumberFormat="1" applyBorder="1" applyAlignment="1">
      <alignment horizontal="center"/>
    </xf>
    <xf numFmtId="0" fontId="0" fillId="0" borderId="1" xfId="0" applyBorder="1" applyAlignment="1">
      <alignment vertical="center"/>
    </xf>
    <xf numFmtId="0" fontId="1" fillId="4" borderId="1" xfId="0" applyFont="1" applyFill="1" applyBorder="1" applyAlignment="1">
      <alignment horizontal="left" vertical="center"/>
    </xf>
    <xf numFmtId="164" fontId="3" fillId="4" borderId="1"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4" xfId="0" pivotButton="1" applyBorder="1" applyAlignment="1">
      <alignment horizontal="center" vertical="center" wrapText="1"/>
    </xf>
    <xf numFmtId="165" fontId="0" fillId="0" borderId="0" xfId="0" applyNumberFormat="1" applyAlignment="1">
      <alignment horizontal="center" vertical="center"/>
    </xf>
    <xf numFmtId="49" fontId="0" fillId="0" borderId="0" xfId="0" applyNumberFormat="1" applyAlignment="1">
      <alignment horizontal="center" vertical="center"/>
    </xf>
    <xf numFmtId="14" fontId="0" fillId="0" borderId="0" xfId="0" applyNumberFormat="1" applyAlignment="1">
      <alignment horizontal="center" vertical="center"/>
    </xf>
  </cellXfs>
  <cellStyles count="1">
    <cellStyle name="Normal" xfId="0" builtinId="0"/>
  </cellStyles>
  <dxfs count="97">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wrapText="1"/>
    </dxf>
    <dxf>
      <alignment wrapText="1"/>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externalLink" Target="externalLinks/externalLink1.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5" Type="http://schemas.openxmlformats.org/officeDocument/2006/relationships/customXml" Target="../customXml/item2.xml"/><Relationship Id="rId10" Type="http://schemas.openxmlformats.org/officeDocument/2006/relationships/styles" Target="styles.xml"/><Relationship Id="rId19" Type="http://schemas.openxmlformats.org/officeDocument/2006/relationships/customXml" Target="../customXml/item6.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Energy by Weeks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[1]Sheet7!$C$2</c:f>
              <c:strCache>
                <c:ptCount val="1"/>
                <c:pt idx="0">
                  <c:v>Total Energy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[1]Sheet7!$B$3:$B$6</c:f>
              <c:numCache>
                <c:formatCode>General</c:formatCode>
                <c:ptCount val="4"/>
                <c:pt idx="0">
                  <c:v>22</c:v>
                </c:pt>
                <c:pt idx="1">
                  <c:v>23</c:v>
                </c:pt>
                <c:pt idx="2">
                  <c:v>24</c:v>
                </c:pt>
                <c:pt idx="3">
                  <c:v>25</c:v>
                </c:pt>
              </c:numCache>
            </c:numRef>
          </c:xVal>
          <c:yVal>
            <c:numRef>
              <c:f>[1]Sheet7!$C$3:$C$6</c:f>
              <c:numCache>
                <c:formatCode>General</c:formatCode>
                <c:ptCount val="4"/>
                <c:pt idx="0">
                  <c:v>1000</c:v>
                </c:pt>
                <c:pt idx="1">
                  <c:v>8200</c:v>
                </c:pt>
                <c:pt idx="2">
                  <c:v>14700</c:v>
                </c:pt>
                <c:pt idx="3">
                  <c:v>13500</c:v>
                </c:pt>
              </c:numCache>
            </c:numRef>
          </c:yVal>
          <c:smooth val="0"/>
          <c:extLst>
            <c:ext xmlns:c16="http://schemas.microsoft.com/office/drawing/2014/chart" uri="{C3380CC4-5D6E-409C-BE32-E72D297353CC}">
              <c16:uniqueId val="{00000000-2037-4C93-BF0E-F415F9EB287C}"/>
            </c:ext>
          </c:extLst>
        </c:ser>
        <c:ser>
          <c:idx val="1"/>
          <c:order val="1"/>
          <c:tx>
            <c:strRef>
              <c:f>[1]Sheet7!$B$2:$C$2</c:f>
              <c:strCache>
                <c:ptCount val="1"/>
                <c:pt idx="0">
                  <c:v>WeekNum Total Energy </c:v>
                </c:pt>
              </c:strCache>
            </c:strRef>
          </c:tx>
          <c:spPr>
            <a:ln w="19050" cap="rnd">
              <a:solidFill>
                <a:schemeClr val="accent2"/>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1-2037-4C93-BF0E-F415F9EB287C}"/>
                </c:ext>
              </c:extLst>
            </c:dLbl>
            <c:dLbl>
              <c:idx val="1"/>
              <c:delete val="1"/>
              <c:extLst>
                <c:ext xmlns:c15="http://schemas.microsoft.com/office/drawing/2012/chart" uri="{CE6537A1-D6FC-4f65-9D91-7224C49458BB}"/>
                <c:ext xmlns:c16="http://schemas.microsoft.com/office/drawing/2014/chart" uri="{C3380CC4-5D6E-409C-BE32-E72D297353CC}">
                  <c16:uniqueId val="{00000002-2037-4C93-BF0E-F415F9EB287C}"/>
                </c:ext>
              </c:extLst>
            </c:dLbl>
            <c:dLbl>
              <c:idx val="2"/>
              <c:delete val="1"/>
              <c:extLst>
                <c:ext xmlns:c15="http://schemas.microsoft.com/office/drawing/2012/chart" uri="{CE6537A1-D6FC-4f65-9D91-7224C49458BB}"/>
                <c:ext xmlns:c16="http://schemas.microsoft.com/office/drawing/2014/chart" uri="{C3380CC4-5D6E-409C-BE32-E72D297353CC}">
                  <c16:uniqueId val="{00000003-2037-4C93-BF0E-F415F9EB287C}"/>
                </c:ext>
              </c:extLst>
            </c:dLbl>
            <c:dLbl>
              <c:idx val="3"/>
              <c:layout>
                <c:manualLayout>
                  <c:x val="-1.4284186445794163E-2"/>
                  <c:y val="-6.983388821363768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56415515688773"/>
                      <c:h val="8.1080871602459095E-2"/>
                    </c:manualLayout>
                  </c15:layout>
                </c:ext>
                <c:ext xmlns:c16="http://schemas.microsoft.com/office/drawing/2014/chart" uri="{C3380CC4-5D6E-409C-BE32-E72D297353CC}">
                  <c16:uniqueId val="{00000004-2037-4C93-BF0E-F415F9EB287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[1]Sheet7!$B$3:$B$6</c:f>
              <c:numCache>
                <c:formatCode>General</c:formatCode>
                <c:ptCount val="4"/>
                <c:pt idx="0">
                  <c:v>22</c:v>
                </c:pt>
                <c:pt idx="1">
                  <c:v>23</c:v>
                </c:pt>
                <c:pt idx="2">
                  <c:v>24</c:v>
                </c:pt>
                <c:pt idx="3">
                  <c:v>25</c:v>
                </c:pt>
              </c:numCache>
            </c:numRef>
          </c:xVal>
          <c:yVal>
            <c:numRef>
              <c:f>[1]Sheet7!$C$7:$C$10</c:f>
              <c:numCache>
                <c:formatCode>General</c:formatCode>
                <c:ptCount val="4"/>
                <c:pt idx="0">
                  <c:v>9350</c:v>
                </c:pt>
                <c:pt idx="1">
                  <c:v>9350</c:v>
                </c:pt>
                <c:pt idx="2">
                  <c:v>9350</c:v>
                </c:pt>
                <c:pt idx="3">
                  <c:v>9350</c:v>
                </c:pt>
              </c:numCache>
            </c:numRef>
          </c:yVal>
          <c:smooth val="0"/>
          <c:extLst>
            <c:ext xmlns:c16="http://schemas.microsoft.com/office/drawing/2014/chart" uri="{C3380CC4-5D6E-409C-BE32-E72D297353CC}">
              <c16:uniqueId val="{00000005-2037-4C93-BF0E-F415F9EB287C}"/>
            </c:ext>
          </c:extLst>
        </c:ser>
        <c:dLbls>
          <c:showLegendKey val="0"/>
          <c:showVal val="0"/>
          <c:showCatName val="0"/>
          <c:showSerName val="0"/>
          <c:showPercent val="0"/>
          <c:showBubbleSize val="0"/>
        </c:dLbls>
        <c:axId val="626379743"/>
        <c:axId val="626377943"/>
      </c:scatterChart>
      <c:valAx>
        <c:axId val="626379743"/>
        <c:scaling>
          <c:orientation val="minMax"/>
          <c:max val="25"/>
          <c:min val="2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377943"/>
        <c:crosses val="autoZero"/>
        <c:crossBetween val="midCat"/>
        <c:majorUnit val="1"/>
      </c:valAx>
      <c:valAx>
        <c:axId val="626377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3797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CO2 by Weeks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[1]Sheet7!$D$2</c:f>
              <c:strCache>
                <c:ptCount val="1"/>
                <c:pt idx="0">
                  <c:v>Total CO2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[1]Sheet7!$B$3:$B$6</c:f>
              <c:numCache>
                <c:formatCode>General</c:formatCode>
                <c:ptCount val="4"/>
                <c:pt idx="0">
                  <c:v>22</c:v>
                </c:pt>
                <c:pt idx="1">
                  <c:v>23</c:v>
                </c:pt>
                <c:pt idx="2">
                  <c:v>24</c:v>
                </c:pt>
                <c:pt idx="3">
                  <c:v>25</c:v>
                </c:pt>
              </c:numCache>
            </c:numRef>
          </c:xVal>
          <c:yVal>
            <c:numRef>
              <c:f>[1]Sheet7!$D$3:$D$6</c:f>
              <c:numCache>
                <c:formatCode>General</c:formatCode>
                <c:ptCount val="4"/>
                <c:pt idx="0">
                  <c:v>0.5</c:v>
                </c:pt>
                <c:pt idx="1">
                  <c:v>4.05</c:v>
                </c:pt>
                <c:pt idx="2">
                  <c:v>7.3500000000000005</c:v>
                </c:pt>
                <c:pt idx="3">
                  <c:v>6.75</c:v>
                </c:pt>
              </c:numCache>
            </c:numRef>
          </c:yVal>
          <c:smooth val="0"/>
          <c:extLst>
            <c:ext xmlns:c16="http://schemas.microsoft.com/office/drawing/2014/chart" uri="{C3380CC4-5D6E-409C-BE32-E72D297353CC}">
              <c16:uniqueId val="{00000000-3BD2-4585-8AF5-A23E32B6E846}"/>
            </c:ext>
          </c:extLst>
        </c:ser>
        <c:ser>
          <c:idx val="1"/>
          <c:order val="1"/>
          <c:tx>
            <c:strRef>
              <c:f>[1]Sheet7!$D$2</c:f>
              <c:strCache>
                <c:ptCount val="1"/>
                <c:pt idx="0">
                  <c:v>Total CO2 </c:v>
                </c:pt>
              </c:strCache>
            </c:strRef>
          </c:tx>
          <c:spPr>
            <a:ln w="19050" cap="rnd">
              <a:solidFill>
                <a:schemeClr val="accent2"/>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1-3BD2-4585-8AF5-A23E32B6E846}"/>
                </c:ext>
              </c:extLst>
            </c:dLbl>
            <c:dLbl>
              <c:idx val="1"/>
              <c:delete val="1"/>
              <c:extLst>
                <c:ext xmlns:c15="http://schemas.microsoft.com/office/drawing/2012/chart" uri="{CE6537A1-D6FC-4f65-9D91-7224C49458BB}"/>
                <c:ext xmlns:c16="http://schemas.microsoft.com/office/drawing/2014/chart" uri="{C3380CC4-5D6E-409C-BE32-E72D297353CC}">
                  <c16:uniqueId val="{00000002-3BD2-4585-8AF5-A23E32B6E846}"/>
                </c:ext>
              </c:extLst>
            </c:dLbl>
            <c:dLbl>
              <c:idx val="2"/>
              <c:delete val="1"/>
              <c:extLst>
                <c:ext xmlns:c15="http://schemas.microsoft.com/office/drawing/2012/chart" uri="{CE6537A1-D6FC-4f65-9D91-7224C49458BB}"/>
                <c:ext xmlns:c16="http://schemas.microsoft.com/office/drawing/2014/chart" uri="{C3380CC4-5D6E-409C-BE32-E72D297353CC}">
                  <c16:uniqueId val="{00000003-3BD2-4585-8AF5-A23E32B6E846}"/>
                </c:ext>
              </c:extLst>
            </c:dLbl>
            <c:dLbl>
              <c:idx val="3"/>
              <c:layout>
                <c:manualLayout>
                  <c:x val="-2.2146893443547967E-2"/>
                  <c:y val="-8.230357597103833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BD2-4585-8AF5-A23E32B6E84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[1]Sheet7!$B$3:$B$7</c:f>
              <c:numCache>
                <c:formatCode>General</c:formatCode>
                <c:ptCount val="5"/>
                <c:pt idx="0">
                  <c:v>22</c:v>
                </c:pt>
                <c:pt idx="1">
                  <c:v>23</c:v>
                </c:pt>
                <c:pt idx="2">
                  <c:v>24</c:v>
                </c:pt>
                <c:pt idx="3">
                  <c:v>25</c:v>
                </c:pt>
              </c:numCache>
            </c:numRef>
          </c:xVal>
          <c:yVal>
            <c:numRef>
              <c:f>[1]Sheet7!$D$7:$D$10</c:f>
              <c:numCache>
                <c:formatCode>General</c:formatCode>
                <c:ptCount val="4"/>
                <c:pt idx="0">
                  <c:v>4.6624999999999996</c:v>
                </c:pt>
                <c:pt idx="1">
                  <c:v>4.6624999999999996</c:v>
                </c:pt>
                <c:pt idx="2">
                  <c:v>4.6624999999999996</c:v>
                </c:pt>
                <c:pt idx="3">
                  <c:v>4.6624999999999996</c:v>
                </c:pt>
              </c:numCache>
            </c:numRef>
          </c:yVal>
          <c:smooth val="0"/>
          <c:extLst>
            <c:ext xmlns:c16="http://schemas.microsoft.com/office/drawing/2014/chart" uri="{C3380CC4-5D6E-409C-BE32-E72D297353CC}">
              <c16:uniqueId val="{00000005-3BD2-4585-8AF5-A23E32B6E846}"/>
            </c:ext>
          </c:extLst>
        </c:ser>
        <c:dLbls>
          <c:showLegendKey val="0"/>
          <c:showVal val="0"/>
          <c:showCatName val="0"/>
          <c:showSerName val="0"/>
          <c:showPercent val="0"/>
          <c:showBubbleSize val="0"/>
        </c:dLbls>
        <c:axId val="720900327"/>
        <c:axId val="720897087"/>
      </c:scatterChart>
      <c:valAx>
        <c:axId val="720900327"/>
        <c:scaling>
          <c:orientation val="minMax"/>
          <c:max val="25"/>
          <c:min val="2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897087"/>
        <c:crosses val="autoZero"/>
        <c:crossBetween val="midCat"/>
        <c:majorUnit val="1"/>
      </c:valAx>
      <c:valAx>
        <c:axId val="72089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9003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Waste Generated by Weeks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[1]Sheet7!$E$2</c:f>
              <c:strCache>
                <c:ptCount val="1"/>
                <c:pt idx="0">
                  <c:v>Total Waste Generated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[1]Sheet7!$B$3:$B$6</c:f>
              <c:numCache>
                <c:formatCode>General</c:formatCode>
                <c:ptCount val="4"/>
                <c:pt idx="0">
                  <c:v>22</c:v>
                </c:pt>
                <c:pt idx="1">
                  <c:v>23</c:v>
                </c:pt>
                <c:pt idx="2">
                  <c:v>24</c:v>
                </c:pt>
                <c:pt idx="3">
                  <c:v>25</c:v>
                </c:pt>
              </c:numCache>
            </c:numRef>
          </c:xVal>
          <c:yVal>
            <c:numRef>
              <c:f>[1]Sheet7!$E$3:$E$6</c:f>
              <c:numCache>
                <c:formatCode>General</c:formatCode>
                <c:ptCount val="4"/>
                <c:pt idx="0">
                  <c:v>100</c:v>
                </c:pt>
                <c:pt idx="1">
                  <c:v>840</c:v>
                </c:pt>
                <c:pt idx="2">
                  <c:v>1470</c:v>
                </c:pt>
                <c:pt idx="3">
                  <c:v>1350</c:v>
                </c:pt>
              </c:numCache>
            </c:numRef>
          </c:yVal>
          <c:smooth val="0"/>
          <c:extLst>
            <c:ext xmlns:c16="http://schemas.microsoft.com/office/drawing/2014/chart" uri="{C3380CC4-5D6E-409C-BE32-E72D297353CC}">
              <c16:uniqueId val="{00000000-2D5C-40B4-B1B4-3B07BB68F8FE}"/>
            </c:ext>
          </c:extLst>
        </c:ser>
        <c:ser>
          <c:idx val="1"/>
          <c:order val="1"/>
          <c:tx>
            <c:strRef>
              <c:f>[1]Sheet7!$E$2</c:f>
              <c:strCache>
                <c:ptCount val="1"/>
                <c:pt idx="0">
                  <c:v>Total Waste Generated</c:v>
                </c:pt>
              </c:strCache>
            </c:strRef>
          </c:tx>
          <c:spPr>
            <a:ln w="19050" cap="rnd">
              <a:solidFill>
                <a:schemeClr val="accent2"/>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1-2D5C-40B4-B1B4-3B07BB68F8FE}"/>
                </c:ext>
              </c:extLst>
            </c:dLbl>
            <c:dLbl>
              <c:idx val="1"/>
              <c:delete val="1"/>
              <c:extLst>
                <c:ext xmlns:c15="http://schemas.microsoft.com/office/drawing/2012/chart" uri="{CE6537A1-D6FC-4f65-9D91-7224C49458BB}"/>
                <c:ext xmlns:c16="http://schemas.microsoft.com/office/drawing/2014/chart" uri="{C3380CC4-5D6E-409C-BE32-E72D297353CC}">
                  <c16:uniqueId val="{00000002-2D5C-40B4-B1B4-3B07BB68F8FE}"/>
                </c:ext>
              </c:extLst>
            </c:dLbl>
            <c:dLbl>
              <c:idx val="2"/>
              <c:delete val="1"/>
              <c:extLst>
                <c:ext xmlns:c15="http://schemas.microsoft.com/office/drawing/2012/chart" uri="{CE6537A1-D6FC-4f65-9D91-7224C49458BB}"/>
                <c:ext xmlns:c16="http://schemas.microsoft.com/office/drawing/2014/chart" uri="{C3380CC4-5D6E-409C-BE32-E72D297353CC}">
                  <c16:uniqueId val="{00000003-2D5C-40B4-B1B4-3B07BB68F8FE}"/>
                </c:ext>
              </c:extLst>
            </c:dLbl>
            <c:dLbl>
              <c:idx val="3"/>
              <c:layout>
                <c:manualLayout>
                  <c:x val="-2.7061856585418861E-2"/>
                  <c:y val="-4.474272930648769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D5C-40B4-B1B4-3B07BB68F8F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numRef>
              <c:f>[1]Sheet7!$B$3:$B$6</c:f>
              <c:numCache>
                <c:formatCode>General</c:formatCode>
                <c:ptCount val="4"/>
                <c:pt idx="0">
                  <c:v>22</c:v>
                </c:pt>
                <c:pt idx="1">
                  <c:v>23</c:v>
                </c:pt>
                <c:pt idx="2">
                  <c:v>24</c:v>
                </c:pt>
                <c:pt idx="3">
                  <c:v>25</c:v>
                </c:pt>
              </c:numCache>
            </c:numRef>
          </c:xVal>
          <c:yVal>
            <c:numRef>
              <c:f>[1]Sheet7!$E$7:$E$10</c:f>
              <c:numCache>
                <c:formatCode>General</c:formatCode>
                <c:ptCount val="4"/>
                <c:pt idx="0">
                  <c:v>940</c:v>
                </c:pt>
                <c:pt idx="1">
                  <c:v>940</c:v>
                </c:pt>
                <c:pt idx="2">
                  <c:v>940</c:v>
                </c:pt>
                <c:pt idx="3">
                  <c:v>940</c:v>
                </c:pt>
              </c:numCache>
            </c:numRef>
          </c:yVal>
          <c:smooth val="0"/>
          <c:extLst>
            <c:ext xmlns:c16="http://schemas.microsoft.com/office/drawing/2014/chart" uri="{C3380CC4-5D6E-409C-BE32-E72D297353CC}">
              <c16:uniqueId val="{00000005-2D5C-40B4-B1B4-3B07BB68F8FE}"/>
            </c:ext>
          </c:extLst>
        </c:ser>
        <c:dLbls>
          <c:showLegendKey val="0"/>
          <c:showVal val="0"/>
          <c:showCatName val="0"/>
          <c:showSerName val="0"/>
          <c:showPercent val="0"/>
          <c:showBubbleSize val="0"/>
        </c:dLbls>
        <c:axId val="718863799"/>
        <c:axId val="718861999"/>
      </c:scatterChart>
      <c:valAx>
        <c:axId val="718863799"/>
        <c:scaling>
          <c:orientation val="minMax"/>
          <c:max val="25"/>
          <c:min val="2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61999"/>
        <c:crosses val="autoZero"/>
        <c:crossBetween val="midCat"/>
        <c:majorUnit val="1"/>
      </c:valAx>
      <c:valAx>
        <c:axId val="71886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6379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135590</xdr:colOff>
      <xdr:row>1</xdr:row>
      <xdr:rowOff>179295</xdr:rowOff>
    </xdr:from>
    <xdr:to>
      <xdr:col>14</xdr:col>
      <xdr:colOff>316565</xdr:colOff>
      <xdr:row>7</xdr:row>
      <xdr:rowOff>36419</xdr:rowOff>
    </xdr:to>
    <mc:AlternateContent xmlns:mc="http://schemas.openxmlformats.org/markup-compatibility/2006">
      <mc:Choice xmlns:a14="http://schemas.microsoft.com/office/drawing/2010/main" Requires="a14">
        <xdr:graphicFrame macro="">
          <xdr:nvGraphicFramePr>
            <xdr:cNvPr id="2" name="Weeknum">
              <a:extLst>
                <a:ext uri="{FF2B5EF4-FFF2-40B4-BE49-F238E27FC236}">
                  <a16:creationId xmlns:a16="http://schemas.microsoft.com/office/drawing/2014/main" id="{51AD215C-780F-46BB-A1D1-EBBC5DCA23AF}"/>
                </a:ext>
              </a:extLst>
            </xdr:cNvPr>
            <xdr:cNvGraphicFramePr/>
          </xdr:nvGraphicFramePr>
          <xdr:xfrm>
            <a:off x="0" y="0"/>
            <a:ext cx="0" cy="0"/>
          </xdr:xfrm>
          <a:graphic>
            <a:graphicData uri="http://schemas.microsoft.com/office/drawing/2010/slicer">
              <sle:slicer xmlns:sle="http://schemas.microsoft.com/office/drawing/2010/slicer" name="Weeknum"/>
            </a:graphicData>
          </a:graphic>
        </xdr:graphicFrame>
      </mc:Choice>
      <mc:Fallback>
        <xdr:sp macro="" textlink="">
          <xdr:nvSpPr>
            <xdr:cNvPr id="0" name=""/>
            <xdr:cNvSpPr>
              <a:spLocks noTextEdit="1"/>
            </xdr:cNvSpPr>
          </xdr:nvSpPr>
          <xdr:spPr>
            <a:xfrm>
              <a:off x="10336865" y="369795"/>
              <a:ext cx="2295525"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466725</xdr:colOff>
      <xdr:row>16</xdr:row>
      <xdr:rowOff>19050</xdr:rowOff>
    </xdr:from>
    <xdr:to>
      <xdr:col>5</xdr:col>
      <xdr:colOff>28575</xdr:colOff>
      <xdr:row>31</xdr:row>
      <xdr:rowOff>0</xdr:rowOff>
    </xdr:to>
    <xdr:graphicFrame macro="">
      <xdr:nvGraphicFramePr>
        <xdr:cNvPr id="3" name="Chart 2">
          <a:extLst>
            <a:ext uri="{FF2B5EF4-FFF2-40B4-BE49-F238E27FC236}">
              <a16:creationId xmlns:a16="http://schemas.microsoft.com/office/drawing/2014/main" id="{B9130383-CA06-4DDE-9A53-859ADB12D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16</xdr:row>
      <xdr:rowOff>19049</xdr:rowOff>
    </xdr:from>
    <xdr:to>
      <xdr:col>9</xdr:col>
      <xdr:colOff>1028700</xdr:colOff>
      <xdr:row>30</xdr:row>
      <xdr:rowOff>180974</xdr:rowOff>
    </xdr:to>
    <xdr:graphicFrame macro="">
      <xdr:nvGraphicFramePr>
        <xdr:cNvPr id="4" name="Chart 3">
          <a:extLst>
            <a:ext uri="{FF2B5EF4-FFF2-40B4-BE49-F238E27FC236}">
              <a16:creationId xmlns:a16="http://schemas.microsoft.com/office/drawing/2014/main" id="{EA152BD5-9F30-4EF4-834B-BB647C8E5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695325</xdr:colOff>
      <xdr:row>16</xdr:row>
      <xdr:rowOff>19050</xdr:rowOff>
    </xdr:from>
    <xdr:to>
      <xdr:col>14</xdr:col>
      <xdr:colOff>1038225</xdr:colOff>
      <xdr:row>31</xdr:row>
      <xdr:rowOff>0</xdr:rowOff>
    </xdr:to>
    <xdr:graphicFrame macro="">
      <xdr:nvGraphicFramePr>
        <xdr:cNvPr id="5" name="Chart 4">
          <a:extLst>
            <a:ext uri="{FF2B5EF4-FFF2-40B4-BE49-F238E27FC236}">
              <a16:creationId xmlns:a16="http://schemas.microsoft.com/office/drawing/2014/main" id="{82B89CB9-CDFA-4851-902D-6C38D2E74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77787</xdr:colOff>
      <xdr:row>2</xdr:row>
      <xdr:rowOff>10584</xdr:rowOff>
    </xdr:from>
    <xdr:to>
      <xdr:col>7</xdr:col>
      <xdr:colOff>289455</xdr:colOff>
      <xdr:row>8</xdr:row>
      <xdr:rowOff>52917</xdr:rowOff>
    </xdr:to>
    <xdr:sp macro="" textlink="">
      <xdr:nvSpPr>
        <xdr:cNvPr id="6" name="Rectangle: Rounded Corners 5">
          <a:extLst>
            <a:ext uri="{FF2B5EF4-FFF2-40B4-BE49-F238E27FC236}">
              <a16:creationId xmlns:a16="http://schemas.microsoft.com/office/drawing/2014/main" id="{DC9E2A9D-4800-43B0-9D07-0F2974F4F168}"/>
            </a:ext>
          </a:extLst>
        </xdr:cNvPr>
        <xdr:cNvSpPr/>
      </xdr:nvSpPr>
      <xdr:spPr>
        <a:xfrm>
          <a:off x="4383087" y="391584"/>
          <a:ext cx="1135593" cy="1375833"/>
        </a:xfrm>
        <a:prstGeom prst="roundRect">
          <a:avLst/>
        </a:prstGeom>
        <a:solidFill>
          <a:schemeClr val="bg1">
            <a:lumMod val="95000"/>
          </a:schemeClr>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491067</xdr:colOff>
      <xdr:row>2</xdr:row>
      <xdr:rowOff>10584</xdr:rowOff>
    </xdr:from>
    <xdr:to>
      <xdr:col>8</xdr:col>
      <xdr:colOff>586318</xdr:colOff>
      <xdr:row>8</xdr:row>
      <xdr:rowOff>52917</xdr:rowOff>
    </xdr:to>
    <xdr:sp macro="" textlink="">
      <xdr:nvSpPr>
        <xdr:cNvPr id="7" name="Rectangle: Rounded Corners 6">
          <a:extLst>
            <a:ext uri="{FF2B5EF4-FFF2-40B4-BE49-F238E27FC236}">
              <a16:creationId xmlns:a16="http://schemas.microsoft.com/office/drawing/2014/main" id="{10FDEBA5-B640-422B-9B85-A488C5C37B96}"/>
            </a:ext>
          </a:extLst>
        </xdr:cNvPr>
        <xdr:cNvSpPr/>
      </xdr:nvSpPr>
      <xdr:spPr>
        <a:xfrm>
          <a:off x="5720292" y="391584"/>
          <a:ext cx="1133476" cy="1375833"/>
        </a:xfrm>
        <a:prstGeom prst="roundRect">
          <a:avLst/>
        </a:prstGeom>
        <a:solidFill>
          <a:schemeClr val="bg1">
            <a:lumMod val="95000"/>
          </a:schemeClr>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812800</xdr:colOff>
      <xdr:row>2</xdr:row>
      <xdr:rowOff>10584</xdr:rowOff>
    </xdr:from>
    <xdr:to>
      <xdr:col>9</xdr:col>
      <xdr:colOff>908051</xdr:colOff>
      <xdr:row>8</xdr:row>
      <xdr:rowOff>52917</xdr:rowOff>
    </xdr:to>
    <xdr:sp macro="" textlink="">
      <xdr:nvSpPr>
        <xdr:cNvPr id="8" name="Rectangle: Rounded Corners 7">
          <a:extLst>
            <a:ext uri="{FF2B5EF4-FFF2-40B4-BE49-F238E27FC236}">
              <a16:creationId xmlns:a16="http://schemas.microsoft.com/office/drawing/2014/main" id="{D0BF7121-028D-4028-A4E7-55757CECCF64}"/>
            </a:ext>
          </a:extLst>
        </xdr:cNvPr>
        <xdr:cNvSpPr/>
      </xdr:nvSpPr>
      <xdr:spPr>
        <a:xfrm>
          <a:off x="7080250" y="391584"/>
          <a:ext cx="1133476" cy="1375833"/>
        </a:xfrm>
        <a:prstGeom prst="roundRect">
          <a:avLst/>
        </a:prstGeom>
        <a:solidFill>
          <a:schemeClr val="bg1">
            <a:lumMod val="95000"/>
          </a:schemeClr>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215371</xdr:colOff>
      <xdr:row>2</xdr:row>
      <xdr:rowOff>19050</xdr:rowOff>
    </xdr:from>
    <xdr:to>
      <xdr:col>7</xdr:col>
      <xdr:colOff>151871</xdr:colOff>
      <xdr:row>4</xdr:row>
      <xdr:rowOff>93133</xdr:rowOff>
    </xdr:to>
    <xdr:sp macro="" textlink="">
      <xdr:nvSpPr>
        <xdr:cNvPr id="9" name="TextBox 8">
          <a:extLst>
            <a:ext uri="{FF2B5EF4-FFF2-40B4-BE49-F238E27FC236}">
              <a16:creationId xmlns:a16="http://schemas.microsoft.com/office/drawing/2014/main" id="{E82358F8-5759-466E-962D-31CE51CD6FDA}"/>
            </a:ext>
          </a:extLst>
        </xdr:cNvPr>
        <xdr:cNvSpPr txBox="1"/>
      </xdr:nvSpPr>
      <xdr:spPr>
        <a:xfrm>
          <a:off x="4520671" y="400050"/>
          <a:ext cx="860425" cy="645583"/>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lumMod val="65000"/>
                  <a:lumOff val="35000"/>
                </a:schemeClr>
              </a:solidFill>
            </a:rPr>
            <a:t>Total Energy</a:t>
          </a:r>
        </a:p>
      </xdr:txBody>
    </xdr:sp>
    <xdr:clientData/>
  </xdr:twoCellAnchor>
  <xdr:twoCellAnchor>
    <xdr:from>
      <xdr:col>7</xdr:col>
      <xdr:colOff>628651</xdr:colOff>
      <xdr:row>2</xdr:row>
      <xdr:rowOff>19050</xdr:rowOff>
    </xdr:from>
    <xdr:to>
      <xdr:col>8</xdr:col>
      <xdr:colOff>448734</xdr:colOff>
      <xdr:row>4</xdr:row>
      <xdr:rowOff>93133</xdr:rowOff>
    </xdr:to>
    <xdr:sp macro="" textlink="">
      <xdr:nvSpPr>
        <xdr:cNvPr id="10" name="TextBox 9">
          <a:extLst>
            <a:ext uri="{FF2B5EF4-FFF2-40B4-BE49-F238E27FC236}">
              <a16:creationId xmlns:a16="http://schemas.microsoft.com/office/drawing/2014/main" id="{27186A60-DA61-4DBC-903B-A8D5D516AEC3}"/>
            </a:ext>
          </a:extLst>
        </xdr:cNvPr>
        <xdr:cNvSpPr txBox="1"/>
      </xdr:nvSpPr>
      <xdr:spPr>
        <a:xfrm>
          <a:off x="5857876" y="400050"/>
          <a:ext cx="858308" cy="645583"/>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lumMod val="65000"/>
                  <a:lumOff val="35000"/>
                </a:schemeClr>
              </a:solidFill>
            </a:rPr>
            <a:t>Total CO2</a:t>
          </a:r>
        </a:p>
      </xdr:txBody>
    </xdr:sp>
    <xdr:clientData/>
  </xdr:twoCellAnchor>
  <xdr:twoCellAnchor>
    <xdr:from>
      <xdr:col>8</xdr:col>
      <xdr:colOff>950384</xdr:colOff>
      <xdr:row>2</xdr:row>
      <xdr:rowOff>19050</xdr:rowOff>
    </xdr:from>
    <xdr:to>
      <xdr:col>9</xdr:col>
      <xdr:colOff>770467</xdr:colOff>
      <xdr:row>4</xdr:row>
      <xdr:rowOff>93133</xdr:rowOff>
    </xdr:to>
    <xdr:sp macro="" textlink="">
      <xdr:nvSpPr>
        <xdr:cNvPr id="11" name="TextBox 10">
          <a:extLst>
            <a:ext uri="{FF2B5EF4-FFF2-40B4-BE49-F238E27FC236}">
              <a16:creationId xmlns:a16="http://schemas.microsoft.com/office/drawing/2014/main" id="{60E4F47D-D11A-45C0-8C4F-339CB5A8100B}"/>
            </a:ext>
          </a:extLst>
        </xdr:cNvPr>
        <xdr:cNvSpPr txBox="1"/>
      </xdr:nvSpPr>
      <xdr:spPr>
        <a:xfrm>
          <a:off x="7217834" y="400050"/>
          <a:ext cx="858308" cy="645583"/>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lumMod val="65000"/>
                  <a:lumOff val="35000"/>
                </a:schemeClr>
              </a:solidFill>
            </a:rPr>
            <a:t>Total Waste</a:t>
          </a:r>
        </a:p>
      </xdr:txBody>
    </xdr:sp>
    <xdr:clientData/>
  </xdr:twoCellAnchor>
  <xdr:twoCellAnchor>
    <xdr:from>
      <xdr:col>6</xdr:col>
      <xdr:colOff>172566</xdr:colOff>
      <xdr:row>3</xdr:row>
      <xdr:rowOff>91937</xdr:rowOff>
    </xdr:from>
    <xdr:to>
      <xdr:col>7</xdr:col>
      <xdr:colOff>260937</xdr:colOff>
      <xdr:row>6</xdr:row>
      <xdr:rowOff>166020</xdr:rowOff>
    </xdr:to>
    <xdr:sp macro="" textlink="C8">
      <xdr:nvSpPr>
        <xdr:cNvPr id="12" name="TextBox 11">
          <a:extLst>
            <a:ext uri="{FF2B5EF4-FFF2-40B4-BE49-F238E27FC236}">
              <a16:creationId xmlns:a16="http://schemas.microsoft.com/office/drawing/2014/main" id="{82FC4575-B7B7-41B5-B941-E0A82D20A464}"/>
            </a:ext>
          </a:extLst>
        </xdr:cNvPr>
        <xdr:cNvSpPr txBox="1"/>
      </xdr:nvSpPr>
      <xdr:spPr>
        <a:xfrm>
          <a:off x="4477866" y="853937"/>
          <a:ext cx="1012296" cy="645583"/>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B3441B-0F39-46B3-80BD-C9F241050AE0}" type="TxLink">
            <a:rPr lang="en-US" sz="2400" b="1" i="0" u="none" strike="noStrike">
              <a:solidFill>
                <a:srgbClr val="000000"/>
              </a:solidFill>
              <a:latin typeface="Aptos Narrow"/>
            </a:rPr>
            <a:t>37400</a:t>
          </a:fld>
          <a:endParaRPr lang="en-US" sz="3600" b="1"/>
        </a:p>
      </xdr:txBody>
    </xdr:sp>
    <xdr:clientData/>
  </xdr:twoCellAnchor>
  <xdr:twoCellAnchor>
    <xdr:from>
      <xdr:col>7</xdr:col>
      <xdr:colOff>552715</xdr:colOff>
      <xdr:row>3</xdr:row>
      <xdr:rowOff>91937</xdr:rowOff>
    </xdr:from>
    <xdr:to>
      <xdr:col>8</xdr:col>
      <xdr:colOff>524669</xdr:colOff>
      <xdr:row>6</xdr:row>
      <xdr:rowOff>166020</xdr:rowOff>
    </xdr:to>
    <xdr:sp macro="" textlink="D8">
      <xdr:nvSpPr>
        <xdr:cNvPr id="13" name="TextBox 12">
          <a:extLst>
            <a:ext uri="{FF2B5EF4-FFF2-40B4-BE49-F238E27FC236}">
              <a16:creationId xmlns:a16="http://schemas.microsoft.com/office/drawing/2014/main" id="{8C7E3593-5F3A-487B-BF63-93F0C0D0A144}"/>
            </a:ext>
          </a:extLst>
        </xdr:cNvPr>
        <xdr:cNvSpPr txBox="1"/>
      </xdr:nvSpPr>
      <xdr:spPr>
        <a:xfrm>
          <a:off x="5781940" y="853937"/>
          <a:ext cx="1010179" cy="645583"/>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8A3095B-464C-4758-A088-7D23B166C11B}" type="TxLink">
            <a:rPr lang="en-US" sz="2400" b="1" i="0" u="none" strike="noStrike">
              <a:solidFill>
                <a:srgbClr val="000000"/>
              </a:solidFill>
              <a:latin typeface="Aptos Narrow"/>
              <a:ea typeface="+mn-ea"/>
              <a:cs typeface="+mn-cs"/>
            </a:rPr>
            <a:pPr marL="0" indent="0" algn="ctr"/>
            <a:t>18.65</a:t>
          </a:fld>
          <a:endParaRPr lang="en-US" sz="2400" b="1" i="0" u="none" strike="noStrike">
            <a:solidFill>
              <a:srgbClr val="000000"/>
            </a:solidFill>
            <a:latin typeface="Aptos Narrow"/>
            <a:ea typeface="+mn-ea"/>
            <a:cs typeface="+mn-cs"/>
          </a:endParaRPr>
        </a:p>
      </xdr:txBody>
    </xdr:sp>
    <xdr:clientData/>
  </xdr:twoCellAnchor>
  <xdr:twoCellAnchor>
    <xdr:from>
      <xdr:col>8</xdr:col>
      <xdr:colOff>874448</xdr:colOff>
      <xdr:row>3</xdr:row>
      <xdr:rowOff>91937</xdr:rowOff>
    </xdr:from>
    <xdr:to>
      <xdr:col>9</xdr:col>
      <xdr:colOff>846402</xdr:colOff>
      <xdr:row>6</xdr:row>
      <xdr:rowOff>166020</xdr:rowOff>
    </xdr:to>
    <xdr:sp macro="" textlink="E8">
      <xdr:nvSpPr>
        <xdr:cNvPr id="14" name="TextBox 13">
          <a:extLst>
            <a:ext uri="{FF2B5EF4-FFF2-40B4-BE49-F238E27FC236}">
              <a16:creationId xmlns:a16="http://schemas.microsoft.com/office/drawing/2014/main" id="{11C366E3-5C30-4662-9388-FB487F5BF44E}"/>
            </a:ext>
          </a:extLst>
        </xdr:cNvPr>
        <xdr:cNvSpPr txBox="1"/>
      </xdr:nvSpPr>
      <xdr:spPr>
        <a:xfrm>
          <a:off x="7141898" y="853937"/>
          <a:ext cx="1010179" cy="645583"/>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24AC637-04A3-47BD-B5EC-F1419070632E}" type="TxLink">
            <a:rPr lang="en-US" sz="2400" b="1" i="0" u="none" strike="noStrike">
              <a:solidFill>
                <a:srgbClr val="000000"/>
              </a:solidFill>
              <a:latin typeface="Aptos Narrow"/>
              <a:ea typeface="+mn-ea"/>
              <a:cs typeface="+mn-cs"/>
            </a:rPr>
            <a:pPr marL="0" indent="0" algn="ctr"/>
            <a:t>3760</a:t>
          </a:fld>
          <a:endParaRPr lang="en-US" sz="2400" b="1" i="0" u="none" strike="noStrike">
            <a:solidFill>
              <a:srgbClr val="000000"/>
            </a:solidFill>
            <a:latin typeface="Aptos Narrow"/>
            <a:ea typeface="+mn-ea"/>
            <a:cs typeface="+mn-cs"/>
          </a:endParaRPr>
        </a:p>
      </xdr:txBody>
    </xdr:sp>
    <xdr:clientData/>
  </xdr:twoCellAnchor>
  <xdr:twoCellAnchor>
    <xdr:from>
      <xdr:col>6</xdr:col>
      <xdr:colOff>39158</xdr:colOff>
      <xdr:row>6</xdr:row>
      <xdr:rowOff>116416</xdr:rowOff>
    </xdr:from>
    <xdr:to>
      <xdr:col>7</xdr:col>
      <xdr:colOff>328084</xdr:colOff>
      <xdr:row>8</xdr:row>
      <xdr:rowOff>179917</xdr:rowOff>
    </xdr:to>
    <xdr:sp macro="" textlink="E15">
      <xdr:nvSpPr>
        <xdr:cNvPr id="15" name="Rectangle: Rounded Corners 14">
          <a:extLst>
            <a:ext uri="{FF2B5EF4-FFF2-40B4-BE49-F238E27FC236}">
              <a16:creationId xmlns:a16="http://schemas.microsoft.com/office/drawing/2014/main" id="{F0F01821-A4FC-4E0F-888D-38BBBB72869B}"/>
            </a:ext>
          </a:extLst>
        </xdr:cNvPr>
        <xdr:cNvSpPr/>
      </xdr:nvSpPr>
      <xdr:spPr>
        <a:xfrm>
          <a:off x="4344458" y="1449916"/>
          <a:ext cx="1212851" cy="444501"/>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6C022B1-4387-4F3C-B782-A6C42B95ACA0}" type="TxLink">
            <a:rPr lang="en-US" sz="1400" b="1" i="0" u="none" strike="noStrike">
              <a:solidFill>
                <a:srgbClr val="FFFFFF"/>
              </a:solidFill>
              <a:latin typeface="Aptos Narrow"/>
            </a:rPr>
            <a:pPr algn="ctr"/>
            <a:t>0.00%</a:t>
          </a:fld>
          <a:endParaRPr lang="en-US" sz="1100"/>
        </a:p>
      </xdr:txBody>
    </xdr:sp>
    <xdr:clientData/>
  </xdr:twoCellAnchor>
  <xdr:twoCellAnchor>
    <xdr:from>
      <xdr:col>7</xdr:col>
      <xdr:colOff>477308</xdr:colOff>
      <xdr:row>6</xdr:row>
      <xdr:rowOff>99482</xdr:rowOff>
    </xdr:from>
    <xdr:to>
      <xdr:col>8</xdr:col>
      <xdr:colOff>649817</xdr:colOff>
      <xdr:row>8</xdr:row>
      <xdr:rowOff>162983</xdr:rowOff>
    </xdr:to>
    <xdr:sp macro="" textlink="J15">
      <xdr:nvSpPr>
        <xdr:cNvPr id="16" name="Rectangle: Rounded Corners 15">
          <a:extLst>
            <a:ext uri="{FF2B5EF4-FFF2-40B4-BE49-F238E27FC236}">
              <a16:creationId xmlns:a16="http://schemas.microsoft.com/office/drawing/2014/main" id="{27471F08-2ED1-42C9-B1E1-B70C3CE37123}"/>
            </a:ext>
          </a:extLst>
        </xdr:cNvPr>
        <xdr:cNvSpPr/>
      </xdr:nvSpPr>
      <xdr:spPr>
        <a:xfrm>
          <a:off x="5706533" y="1432982"/>
          <a:ext cx="1210734" cy="444501"/>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52A3708-AF81-4736-848C-AD37B76B4483}" type="TxLink">
            <a:rPr lang="en-US" sz="1400" b="1" i="0" u="none" strike="noStrike">
              <a:solidFill>
                <a:srgbClr val="FFFFFF"/>
              </a:solidFill>
              <a:latin typeface="Aptos Narrow"/>
            </a:rPr>
            <a:t>0.00%</a:t>
          </a:fld>
          <a:endParaRPr lang="en-US" sz="1100"/>
        </a:p>
      </xdr:txBody>
    </xdr:sp>
    <xdr:clientData/>
  </xdr:twoCellAnchor>
  <xdr:twoCellAnchor>
    <xdr:from>
      <xdr:col>8</xdr:col>
      <xdr:colOff>799041</xdr:colOff>
      <xdr:row>6</xdr:row>
      <xdr:rowOff>82548</xdr:rowOff>
    </xdr:from>
    <xdr:to>
      <xdr:col>9</xdr:col>
      <xdr:colOff>971550</xdr:colOff>
      <xdr:row>8</xdr:row>
      <xdr:rowOff>146049</xdr:rowOff>
    </xdr:to>
    <xdr:sp macro="" textlink="O15">
      <xdr:nvSpPr>
        <xdr:cNvPr id="17" name="Rectangle: Rounded Corners 16">
          <a:extLst>
            <a:ext uri="{FF2B5EF4-FFF2-40B4-BE49-F238E27FC236}">
              <a16:creationId xmlns:a16="http://schemas.microsoft.com/office/drawing/2014/main" id="{935918A3-DB69-4250-AD9D-588988BC6250}"/>
            </a:ext>
          </a:extLst>
        </xdr:cNvPr>
        <xdr:cNvSpPr/>
      </xdr:nvSpPr>
      <xdr:spPr>
        <a:xfrm>
          <a:off x="7066491" y="1416048"/>
          <a:ext cx="1210734" cy="444501"/>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612C23-FEE4-4E17-A16B-996DC750BF60}" type="TxLink">
            <a:rPr lang="en-US" sz="1400" b="1" i="0" u="none" strike="noStrike">
              <a:solidFill>
                <a:srgbClr val="FFFFFF"/>
              </a:solidFill>
              <a:latin typeface="Aptos Narrow"/>
            </a:rPr>
            <a:t>0.00%</a:t>
          </a:fld>
          <a:endParaRPr lang="en-US" sz="1100"/>
        </a:p>
      </xdr:txBody>
    </xdr:sp>
    <xdr:clientData/>
  </xdr:twoCellAnchor>
  <xdr:twoCellAnchor>
    <xdr:from>
      <xdr:col>1</xdr:col>
      <xdr:colOff>441798</xdr:colOff>
      <xdr:row>18</xdr:row>
      <xdr:rowOff>113490</xdr:rowOff>
    </xdr:from>
    <xdr:to>
      <xdr:col>3</xdr:col>
      <xdr:colOff>368841</xdr:colOff>
      <xdr:row>29</xdr:row>
      <xdr:rowOff>77010</xdr:rowOff>
    </xdr:to>
    <xdr:sp macro="" textlink="">
      <xdr:nvSpPr>
        <xdr:cNvPr id="18" name="Rectangle 17">
          <a:extLst>
            <a:ext uri="{FF2B5EF4-FFF2-40B4-BE49-F238E27FC236}">
              <a16:creationId xmlns:a16="http://schemas.microsoft.com/office/drawing/2014/main" id="{2245A128-C839-431B-B97C-A44A47229054}"/>
            </a:ext>
          </a:extLst>
        </xdr:cNvPr>
        <xdr:cNvSpPr/>
      </xdr:nvSpPr>
      <xdr:spPr>
        <a:xfrm>
          <a:off x="946623" y="3875865"/>
          <a:ext cx="1727268" cy="2059020"/>
        </a:xfrm>
        <a:prstGeom prst="rect">
          <a:avLst/>
        </a:prstGeom>
        <a:solidFill>
          <a:schemeClr val="tx1">
            <a:lumMod val="50000"/>
            <a:lumOff val="50000"/>
            <a:alpha val="21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374406</xdr:colOff>
      <xdr:row>18</xdr:row>
      <xdr:rowOff>116898</xdr:rowOff>
    </xdr:from>
    <xdr:to>
      <xdr:col>3</xdr:col>
      <xdr:colOff>376670</xdr:colOff>
      <xdr:row>29</xdr:row>
      <xdr:rowOff>84227</xdr:rowOff>
    </xdr:to>
    <xdr:cxnSp macro="">
      <xdr:nvCxnSpPr>
        <xdr:cNvPr id="19" name="Straight Connector 18">
          <a:extLst>
            <a:ext uri="{FF2B5EF4-FFF2-40B4-BE49-F238E27FC236}">
              <a16:creationId xmlns:a16="http://schemas.microsoft.com/office/drawing/2014/main" id="{2A28A3A7-4088-419E-A3F2-1FF19BE049D5}"/>
            </a:ext>
          </a:extLst>
        </xdr:cNvPr>
        <xdr:cNvCxnSpPr/>
      </xdr:nvCxnSpPr>
      <xdr:spPr>
        <a:xfrm flipH="1">
          <a:off x="2679456" y="3879273"/>
          <a:ext cx="2264" cy="2062829"/>
        </a:xfrm>
        <a:prstGeom prst="line">
          <a:avLst/>
        </a:prstGeom>
        <a:ln>
          <a:solidFill>
            <a:srgbClr val="EE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273070</xdr:colOff>
      <xdr:row>18</xdr:row>
      <xdr:rowOff>102605</xdr:rowOff>
    </xdr:from>
    <xdr:to>
      <xdr:col>8</xdr:col>
      <xdr:colOff>696686</xdr:colOff>
      <xdr:row>29</xdr:row>
      <xdr:rowOff>76200</xdr:rowOff>
    </xdr:to>
    <xdr:sp macro="" textlink="">
      <xdr:nvSpPr>
        <xdr:cNvPr id="20" name="Rectangle 19">
          <a:extLst>
            <a:ext uri="{FF2B5EF4-FFF2-40B4-BE49-F238E27FC236}">
              <a16:creationId xmlns:a16="http://schemas.microsoft.com/office/drawing/2014/main" id="{8DF122C7-4FBE-4472-AF80-B5E9F10F0C78}"/>
            </a:ext>
          </a:extLst>
        </xdr:cNvPr>
        <xdr:cNvSpPr/>
      </xdr:nvSpPr>
      <xdr:spPr>
        <a:xfrm>
          <a:off x="4578370" y="3864980"/>
          <a:ext cx="2385766" cy="2069095"/>
        </a:xfrm>
        <a:prstGeom prst="rect">
          <a:avLst/>
        </a:prstGeom>
        <a:solidFill>
          <a:schemeClr val="tx1">
            <a:lumMod val="50000"/>
            <a:lumOff val="50000"/>
            <a:alpha val="21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696278</xdr:colOff>
      <xdr:row>18</xdr:row>
      <xdr:rowOff>130010</xdr:rowOff>
    </xdr:from>
    <xdr:to>
      <xdr:col>8</xdr:col>
      <xdr:colOff>698542</xdr:colOff>
      <xdr:row>29</xdr:row>
      <xdr:rowOff>97339</xdr:rowOff>
    </xdr:to>
    <xdr:cxnSp macro="">
      <xdr:nvCxnSpPr>
        <xdr:cNvPr id="21" name="Straight Connector 20">
          <a:extLst>
            <a:ext uri="{FF2B5EF4-FFF2-40B4-BE49-F238E27FC236}">
              <a16:creationId xmlns:a16="http://schemas.microsoft.com/office/drawing/2014/main" id="{AEAAABE3-5460-48C6-B533-0C1138A7EE9D}"/>
            </a:ext>
          </a:extLst>
        </xdr:cNvPr>
        <xdr:cNvCxnSpPr/>
      </xdr:nvCxnSpPr>
      <xdr:spPr>
        <a:xfrm flipH="1">
          <a:off x="6963728" y="3892385"/>
          <a:ext cx="2264" cy="2062829"/>
        </a:xfrm>
        <a:prstGeom prst="line">
          <a:avLst/>
        </a:prstGeom>
        <a:ln>
          <a:solidFill>
            <a:srgbClr val="EE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406066</xdr:colOff>
      <xdr:row>18</xdr:row>
      <xdr:rowOff>113491</xdr:rowOff>
    </xdr:from>
    <xdr:to>
      <xdr:col>13</xdr:col>
      <xdr:colOff>696686</xdr:colOff>
      <xdr:row>29</xdr:row>
      <xdr:rowOff>85222</xdr:rowOff>
    </xdr:to>
    <xdr:sp macro="" textlink="">
      <xdr:nvSpPr>
        <xdr:cNvPr id="22" name="Rectangle 21">
          <a:extLst>
            <a:ext uri="{FF2B5EF4-FFF2-40B4-BE49-F238E27FC236}">
              <a16:creationId xmlns:a16="http://schemas.microsoft.com/office/drawing/2014/main" id="{439D17E3-B7BA-4018-A984-C9869A0F21DF}"/>
            </a:ext>
          </a:extLst>
        </xdr:cNvPr>
        <xdr:cNvSpPr/>
      </xdr:nvSpPr>
      <xdr:spPr>
        <a:xfrm>
          <a:off x="9597691" y="3875866"/>
          <a:ext cx="2405170" cy="2067231"/>
        </a:xfrm>
        <a:prstGeom prst="rect">
          <a:avLst/>
        </a:prstGeom>
        <a:solidFill>
          <a:schemeClr val="tx1">
            <a:lumMod val="50000"/>
            <a:lumOff val="50000"/>
            <a:alpha val="21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699286</xdr:colOff>
      <xdr:row>18</xdr:row>
      <xdr:rowOff>118479</xdr:rowOff>
    </xdr:from>
    <xdr:to>
      <xdr:col>13</xdr:col>
      <xdr:colOff>701550</xdr:colOff>
      <xdr:row>29</xdr:row>
      <xdr:rowOff>85808</xdr:rowOff>
    </xdr:to>
    <xdr:cxnSp macro="">
      <xdr:nvCxnSpPr>
        <xdr:cNvPr id="23" name="Straight Connector 22">
          <a:extLst>
            <a:ext uri="{FF2B5EF4-FFF2-40B4-BE49-F238E27FC236}">
              <a16:creationId xmlns:a16="http://schemas.microsoft.com/office/drawing/2014/main" id="{60802CF5-0604-4865-95E3-DB96164E0B86}"/>
            </a:ext>
          </a:extLst>
        </xdr:cNvPr>
        <xdr:cNvCxnSpPr/>
      </xdr:nvCxnSpPr>
      <xdr:spPr>
        <a:xfrm flipH="1">
          <a:off x="12005461" y="3880854"/>
          <a:ext cx="2264" cy="2062829"/>
        </a:xfrm>
        <a:prstGeom prst="line">
          <a:avLst/>
        </a:prstGeom>
        <a:ln>
          <a:solidFill>
            <a:srgbClr val="EE0000"/>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huoc\Downloads\ESG_Data_Reporting.xlsx" TargetMode="External"/><Relationship Id="rId1" Type="http://schemas.openxmlformats.org/officeDocument/2006/relationships/externalLinkPath" Target="ESG_Data_Repor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blESGRaw"/>
      <sheetName val="Dashboard"/>
      <sheetName val="Sheet7"/>
    </sheetNames>
    <sheetDataSet>
      <sheetData sheetId="0"/>
      <sheetData sheetId="1"/>
      <sheetData sheetId="2">
        <row r="2">
          <cell r="B2" t="str">
            <v>WeekNum</v>
          </cell>
          <cell r="C2" t="str">
            <v xml:space="preserve">Total Energy </v>
          </cell>
          <cell r="D2" t="str">
            <v xml:space="preserve">Total CO2 </v>
          </cell>
          <cell r="E2" t="str">
            <v>Total Waste Generated</v>
          </cell>
        </row>
        <row r="3">
          <cell r="B3">
            <v>22</v>
          </cell>
          <cell r="C3">
            <v>1000</v>
          </cell>
          <cell r="D3">
            <v>0.5</v>
          </cell>
          <cell r="E3">
            <v>100</v>
          </cell>
        </row>
        <row r="4">
          <cell r="B4">
            <v>23</v>
          </cell>
          <cell r="C4">
            <v>8200</v>
          </cell>
          <cell r="D4">
            <v>4.05</v>
          </cell>
          <cell r="E4">
            <v>840</v>
          </cell>
        </row>
        <row r="5">
          <cell r="B5">
            <v>24</v>
          </cell>
          <cell r="C5">
            <v>14700</v>
          </cell>
          <cell r="D5">
            <v>7.3500000000000005</v>
          </cell>
          <cell r="E5">
            <v>1470</v>
          </cell>
        </row>
        <row r="6">
          <cell r="B6">
            <v>25</v>
          </cell>
          <cell r="C6">
            <v>13500</v>
          </cell>
          <cell r="D6">
            <v>6.75</v>
          </cell>
          <cell r="E6">
            <v>1350</v>
          </cell>
        </row>
        <row r="7">
          <cell r="C7">
            <v>9350</v>
          </cell>
          <cell r="D7">
            <v>4.6624999999999996</v>
          </cell>
          <cell r="E7">
            <v>940</v>
          </cell>
        </row>
        <row r="8">
          <cell r="C8">
            <v>9350</v>
          </cell>
          <cell r="D8">
            <v>4.6624999999999996</v>
          </cell>
          <cell r="E8">
            <v>940</v>
          </cell>
        </row>
        <row r="9">
          <cell r="C9">
            <v>9350</v>
          </cell>
          <cell r="D9">
            <v>4.6624999999999996</v>
          </cell>
          <cell r="E9">
            <v>940</v>
          </cell>
        </row>
        <row r="10">
          <cell r="C10">
            <v>9350</v>
          </cell>
          <cell r="D10">
            <v>4.6624999999999996</v>
          </cell>
          <cell r="E10">
            <v>940</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ESG_Data_Reporting.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UOC PC" refreshedDate="45847.75026828704" createdVersion="8" refreshedVersion="8" minRefreshableVersion="3" recordCount="20" xr:uid="{C1D94A2C-B417-4756-BA58-05E84AA94AA3}">
  <cacheSource type="worksheet">
    <worksheetSource name="Raw_ESG_Data" r:id="rId2"/>
  </cacheSource>
  <cacheFields count="7">
    <cacheField name="RecordID" numFmtId="0">
      <sharedItems count="20">
        <s v="1"/>
        <s v="2"/>
        <s v="3"/>
        <s v="4"/>
        <s v="5"/>
        <s v="6"/>
        <s v="7"/>
        <s v="8"/>
        <s v="9"/>
        <s v="10"/>
        <s v="11"/>
        <s v="12"/>
        <s v="13"/>
        <s v="14"/>
        <s v="15"/>
        <s v="16"/>
        <s v="17"/>
        <s v="18"/>
        <s v="19"/>
        <s v="20"/>
      </sharedItems>
    </cacheField>
    <cacheField name="Date" numFmtId="14">
      <sharedItems containsSemiMixedTypes="0" containsNonDate="0" containsDate="1" containsString="0" minDate="2025-06-01T00:00:00" maxDate="2025-06-21T00:00:00" count="2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sharedItems>
    </cacheField>
    <cacheField name="Weeknum" numFmtId="49">
      <sharedItems containsSemiMixedTypes="0" containsString="0" containsNumber="1" containsInteger="1" minValue="22" maxValue="25" count="4">
        <n v="22"/>
        <n v="23"/>
        <n v="24"/>
        <n v="25"/>
      </sharedItems>
    </cacheField>
    <cacheField name="EnergyConsumed_kWh" numFmtId="0">
      <sharedItems containsString="0" containsBlank="1" containsNumber="1" containsInteger="1" minValue="1000" maxValue="2900" count="20">
        <n v="1000"/>
        <n v="1100"/>
        <n v="1200"/>
        <n v="1300"/>
        <n v="1400"/>
        <n v="1500"/>
        <m/>
        <n v="1700"/>
        <n v="1800"/>
        <n v="1900"/>
        <n v="2000"/>
        <n v="2100"/>
        <n v="2200"/>
        <n v="2300"/>
        <n v="2400"/>
        <n v="2500"/>
        <n v="2600"/>
        <n v="2700"/>
        <n v="2800"/>
        <n v="2900"/>
      </sharedItems>
    </cacheField>
    <cacheField name="CO2Emission_Tons" numFmtId="0">
      <sharedItems containsString="0" containsBlank="1" containsNumber="1" minValue="0.5" maxValue="1.45"/>
    </cacheField>
    <cacheField name="WasteGenerated.1" numFmtId="0">
      <sharedItems containsString="0" containsBlank="1" containsNumber="1" containsInteger="1" minValue="100" maxValue="290"/>
    </cacheField>
    <cacheField name="Field1" numFmtId="0" formula=" AVERAGE(EnergyConsumed_kWh )"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UOC PC" refreshedDate="45847.881033680555" backgroundQuery="1" createdVersion="8" refreshedVersion="8" minRefreshableVersion="3" recordCount="0" supportSubquery="1" supportAdvancedDrill="1" xr:uid="{57BFEA76-D63F-49EA-A243-7CEFE09EE3AA}">
  <cacheSource type="external" connectionId="3"/>
  <cacheFields count="1">
    <cacheField name="[Raw_ESG_Data 1].[Weeknum].[Weeknum]" caption="Weeknum" numFmtId="0" hierarchy="7" level="1">
      <sharedItems containsSemiMixedTypes="0" containsString="0" containsNumber="1" containsInteger="1" minValue="22" maxValue="25" count="4">
        <n v="22"/>
        <n v="23"/>
        <n v="24"/>
        <n v="25"/>
      </sharedItems>
      <extLst>
        <ext xmlns:x15="http://schemas.microsoft.com/office/spreadsheetml/2010/11/main" uri="{4F2E5C28-24EA-4eb8-9CBF-B6C8F9C3D259}">
          <x15:cachedUniqueNames>
            <x15:cachedUniqueName index="0" name="[Raw_ESG_Data 1].[Weeknum].&amp;[22]"/>
            <x15:cachedUniqueName index="1" name="[Raw_ESG_Data 1].[Weeknum].&amp;[23]"/>
            <x15:cachedUniqueName index="2" name="[Raw_ESG_Data 1].[Weeknum].&amp;[24]"/>
            <x15:cachedUniqueName index="3" name="[Raw_ESG_Data 1].[Weeknum].&amp;[25]"/>
          </x15:cachedUniqueNames>
        </ext>
      </extLst>
    </cacheField>
  </cacheFields>
  <cacheHierarchies count="17">
    <cacheHierarchy uniqueName="[Raw_ESG_Data].[RecordID]" caption="RecordID" attribute="1" defaultMemberUniqueName="[Raw_ESG_Data].[RecordID].[All]" allUniqueName="[Raw_ESG_Data].[RecordID].[All]" dimensionUniqueName="[Raw_ESG_Data]" displayFolder="" count="0" memberValueDatatype="130" unbalanced="0"/>
    <cacheHierarchy uniqueName="[Raw_ESG_Data].[Date]" caption="Date" attribute="1" time="1" defaultMemberUniqueName="[Raw_ESG_Data].[Date].[All]" allUniqueName="[Raw_ESG_Data].[Date].[All]" dimensionUniqueName="[Raw_ESG_Data]" displayFolder="" count="0" memberValueDatatype="7" unbalanced="0"/>
    <cacheHierarchy uniqueName="[Raw_ESG_Data].[EnergyConsumed_kWh]" caption="EnergyConsumed_kWh" attribute="1" defaultMemberUniqueName="[Raw_ESG_Data].[EnergyConsumed_kWh].[All]" allUniqueName="[Raw_ESG_Data].[EnergyConsumed_kWh].[All]" dimensionUniqueName="[Raw_ESG_Data]" displayFolder="" count="0" memberValueDatatype="20" unbalanced="0"/>
    <cacheHierarchy uniqueName="[Raw_ESG_Data].[CO2Emission_Tons]" caption="CO2Emission_Tons" attribute="1" defaultMemberUniqueName="[Raw_ESG_Data].[CO2Emission_Tons].[All]" allUniqueName="[Raw_ESG_Data].[CO2Emission_Tons].[All]" dimensionUniqueName="[Raw_ESG_Data]" displayFolder="" count="0" memberValueDatatype="5" unbalanced="0"/>
    <cacheHierarchy uniqueName="[Raw_ESG_Data].[WasteGenerated.1]" caption="WasteGenerated.1" attribute="1" defaultMemberUniqueName="[Raw_ESG_Data].[WasteGenerated.1].[All]" allUniqueName="[Raw_ESG_Data].[WasteGenerated.1].[All]" dimensionUniqueName="[Raw_ESG_Data]" displayFolder="" count="0" memberValueDatatype="20" unbalanced="0"/>
    <cacheHierarchy uniqueName="[Raw_ESG_Data 1].[RecordID]" caption="RecordID" attribute="1" defaultMemberUniqueName="[Raw_ESG_Data 1].[RecordID].[All]" allUniqueName="[Raw_ESG_Data 1].[RecordID].[All]" dimensionUniqueName="[Raw_ESG_Data 1]" displayFolder="" count="0" memberValueDatatype="130" unbalanced="0"/>
    <cacheHierarchy uniqueName="[Raw_ESG_Data 1].[Date]" caption="Date" attribute="1" time="1" defaultMemberUniqueName="[Raw_ESG_Data 1].[Date].[All]" allUniqueName="[Raw_ESG_Data 1].[Date].[All]" dimensionUniqueName="[Raw_ESG_Data 1]" displayFolder="" count="0" memberValueDatatype="7" unbalanced="0"/>
    <cacheHierarchy uniqueName="[Raw_ESG_Data 1].[Weeknum]" caption="Weeknum" attribute="1" defaultMemberUniqueName="[Raw_ESG_Data 1].[Weeknum].[All]" allUniqueName="[Raw_ESG_Data 1].[Weeknum].[All]" dimensionUniqueName="[Raw_ESG_Data 1]" displayFolder="" count="2" memberValueDatatype="20" unbalanced="0">
      <fieldsUsage count="2">
        <fieldUsage x="-1"/>
        <fieldUsage x="0"/>
      </fieldsUsage>
    </cacheHierarchy>
    <cacheHierarchy uniqueName="[Raw_ESG_Data 1].[Energy_kWh]" caption="Energy_kWh" attribute="1" defaultMemberUniqueName="[Raw_ESG_Data 1].[Energy_kWh].[All]" allUniqueName="[Raw_ESG_Data 1].[Energy_kWh].[All]" dimensionUniqueName="[Raw_ESG_Data 1]" displayFolder="" count="0" memberValueDatatype="20" unbalanced="0"/>
    <cacheHierarchy uniqueName="[Raw_ESG_Data 1].[CO2_tons]" caption="CO2_tons" attribute="1" defaultMemberUniqueName="[Raw_ESG_Data 1].[CO2_tons].[All]" allUniqueName="[Raw_ESG_Data 1].[CO2_tons].[All]" dimensionUniqueName="[Raw_ESG_Data 1]" displayFolder="" count="0" memberValueDatatype="5" unbalanced="0"/>
    <cacheHierarchy uniqueName="[Raw_ESG_Data 1].[Waste.kg]" caption="Waste.kg" attribute="1" defaultMemberUniqueName="[Raw_ESG_Data 1].[Waste.kg].[All]" allUniqueName="[Raw_ESG_Data 1].[Waste.kg].[All]" dimensionUniqueName="[Raw_ESG_Data 1]" displayFolder="" count="0" memberValueDatatype="20" unbalanced="0"/>
    <cacheHierarchy uniqueName="[Measures].[__XL_Count Raw_ESG_Data 1]" caption="__XL_Count Raw_ESG_Data 1" measure="1" displayFolder="" measureGroup="Raw_ESG_Data 1" count="0" hidden="1"/>
    <cacheHierarchy uniqueName="[Measures].[__XL_Count Raw_ESG_Data]" caption="__XL_Count Raw_ESG_Data" measure="1" displayFolder="" measureGroup="Raw_ESG_Data" count="0" hidden="1"/>
    <cacheHierarchy uniqueName="[Measures].[__No measures defined]" caption="__No measures defined" measure="1" displayFolder="" count="0" hidden="1"/>
    <cacheHierarchy uniqueName="[Measures].[Sum of Energy_kWh]" caption="Sum of Energy_kWh" measure="1" displayFolder="" measureGroup="Raw_ESG_Data 1" count="0" hidden="1">
      <extLst>
        <ext xmlns:x15="http://schemas.microsoft.com/office/spreadsheetml/2010/11/main" uri="{B97F6D7D-B522-45F9-BDA1-12C45D357490}">
          <x15:cacheHierarchy aggregatedColumn="8"/>
        </ext>
      </extLst>
    </cacheHierarchy>
    <cacheHierarchy uniqueName="[Measures].[Sum of CO2_tons]" caption="Sum of CO2_tons" measure="1" displayFolder="" measureGroup="Raw_ESG_Data 1" count="0" hidden="1">
      <extLst>
        <ext xmlns:x15="http://schemas.microsoft.com/office/spreadsheetml/2010/11/main" uri="{B97F6D7D-B522-45F9-BDA1-12C45D357490}">
          <x15:cacheHierarchy aggregatedColumn="9"/>
        </ext>
      </extLst>
    </cacheHierarchy>
    <cacheHierarchy uniqueName="[Measures].[Sum of Waste.kg]" caption="Sum of Waste.kg" measure="1" displayFolder="" measureGroup="Raw_ESG_Data 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Raw_ESG_Data" uniqueName="[Raw_ESG_Data]" caption="Raw_ESG_Data"/>
    <dimension name="Raw_ESG_Data 1" uniqueName="[Raw_ESG_Data 1]" caption="Raw_ESG_Data 1"/>
  </dimensions>
  <measureGroups count="2">
    <measureGroup name="Raw_ESG_Data" caption="Raw_ESG_Data"/>
    <measureGroup name="Raw_ESG_Data 1" caption="Raw_ESG_Data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UOC PC" refreshedDate="45847.880592592592" backgroundQuery="1" createdVersion="3" refreshedVersion="8" minRefreshableVersion="3" recordCount="0" supportSubquery="1" supportAdvancedDrill="1" xr:uid="{2FC5B955-70B0-461E-8CA7-129FE6EA1FFE}">
  <cacheSource type="external" connectionId="3">
    <extLst>
      <ext xmlns:x14="http://schemas.microsoft.com/office/spreadsheetml/2009/9/main" uri="{F057638F-6D5F-4e77-A914-E7F072B9BCA8}">
        <x14:sourceConnection name="ThisWorkbookDataModel"/>
      </ext>
    </extLst>
  </cacheSource>
  <cacheFields count="0"/>
  <cacheHierarchies count="17">
    <cacheHierarchy uniqueName="[Raw_ESG_Data].[RecordID]" caption="RecordID" attribute="1" defaultMemberUniqueName="[Raw_ESG_Data].[RecordID].[All]" allUniqueName="[Raw_ESG_Data].[RecordID].[All]" dimensionUniqueName="[Raw_ESG_Data]" displayFolder="" count="0" memberValueDatatype="130" unbalanced="0"/>
    <cacheHierarchy uniqueName="[Raw_ESG_Data].[Date]" caption="Date" attribute="1" time="1" defaultMemberUniqueName="[Raw_ESG_Data].[Date].[All]" allUniqueName="[Raw_ESG_Data].[Date].[All]" dimensionUniqueName="[Raw_ESG_Data]" displayFolder="" count="0" memberValueDatatype="7" unbalanced="0"/>
    <cacheHierarchy uniqueName="[Raw_ESG_Data].[EnergyConsumed_kWh]" caption="EnergyConsumed_kWh" attribute="1" defaultMemberUniqueName="[Raw_ESG_Data].[EnergyConsumed_kWh].[All]" allUniqueName="[Raw_ESG_Data].[EnergyConsumed_kWh].[All]" dimensionUniqueName="[Raw_ESG_Data]" displayFolder="" count="0" memberValueDatatype="20" unbalanced="0"/>
    <cacheHierarchy uniqueName="[Raw_ESG_Data].[CO2Emission_Tons]" caption="CO2Emission_Tons" attribute="1" defaultMemberUniqueName="[Raw_ESG_Data].[CO2Emission_Tons].[All]" allUniqueName="[Raw_ESG_Data].[CO2Emission_Tons].[All]" dimensionUniqueName="[Raw_ESG_Data]" displayFolder="" count="0" memberValueDatatype="5" unbalanced="0"/>
    <cacheHierarchy uniqueName="[Raw_ESG_Data].[WasteGenerated.1]" caption="WasteGenerated.1" attribute="1" defaultMemberUniqueName="[Raw_ESG_Data].[WasteGenerated.1].[All]" allUniqueName="[Raw_ESG_Data].[WasteGenerated.1].[All]" dimensionUniqueName="[Raw_ESG_Data]" displayFolder="" count="0" memberValueDatatype="20" unbalanced="0"/>
    <cacheHierarchy uniqueName="[Raw_ESG_Data 1].[RecordID]" caption="RecordID" attribute="1" defaultMemberUniqueName="[Raw_ESG_Data 1].[RecordID].[All]" allUniqueName="[Raw_ESG_Data 1].[RecordID].[All]" dimensionUniqueName="[Raw_ESG_Data 1]" displayFolder="" count="0" memberValueDatatype="130" unbalanced="0"/>
    <cacheHierarchy uniqueName="[Raw_ESG_Data 1].[Date]" caption="Date" attribute="1" time="1" defaultMemberUniqueName="[Raw_ESG_Data 1].[Date].[All]" allUniqueName="[Raw_ESG_Data 1].[Date].[All]" dimensionUniqueName="[Raw_ESG_Data 1]" displayFolder="" count="0" memberValueDatatype="7" unbalanced="0"/>
    <cacheHierarchy uniqueName="[Raw_ESG_Data 1].[Weeknum]" caption="Weeknum" attribute="1" defaultMemberUniqueName="[Raw_ESG_Data 1].[Weeknum].[All]" allUniqueName="[Raw_ESG_Data 1].[Weeknum].[All]" dimensionUniqueName="[Raw_ESG_Data 1]" displayFolder="" count="2" memberValueDatatype="20" unbalanced="0"/>
    <cacheHierarchy uniqueName="[Raw_ESG_Data 1].[Energy_kWh]" caption="Energy_kWh" attribute="1" defaultMemberUniqueName="[Raw_ESG_Data 1].[Energy_kWh].[All]" allUniqueName="[Raw_ESG_Data 1].[Energy_kWh].[All]" dimensionUniqueName="[Raw_ESG_Data 1]" displayFolder="" count="0" memberValueDatatype="20" unbalanced="0"/>
    <cacheHierarchy uniqueName="[Raw_ESG_Data 1].[CO2_tons]" caption="CO2_tons" attribute="1" defaultMemberUniqueName="[Raw_ESG_Data 1].[CO2_tons].[All]" allUniqueName="[Raw_ESG_Data 1].[CO2_tons].[All]" dimensionUniqueName="[Raw_ESG_Data 1]" displayFolder="" count="0" memberValueDatatype="5" unbalanced="0"/>
    <cacheHierarchy uniqueName="[Raw_ESG_Data 1].[Waste.kg]" caption="Waste.kg" attribute="1" defaultMemberUniqueName="[Raw_ESG_Data 1].[Waste.kg].[All]" allUniqueName="[Raw_ESG_Data 1].[Waste.kg].[All]" dimensionUniqueName="[Raw_ESG_Data 1]" displayFolder="" count="0" memberValueDatatype="20" unbalanced="0"/>
    <cacheHierarchy uniqueName="[Measures].[__XL_Count Raw_ESG_Data 1]" caption="__XL_Count Raw_ESG_Data 1" measure="1" displayFolder="" measureGroup="Raw_ESG_Data 1" count="0" hidden="1"/>
    <cacheHierarchy uniqueName="[Measures].[__XL_Count Raw_ESG_Data]" caption="__XL_Count Raw_ESG_Data" measure="1" displayFolder="" measureGroup="Raw_ESG_Data" count="0" hidden="1"/>
    <cacheHierarchy uniqueName="[Measures].[__No measures defined]" caption="__No measures defined" measure="1" displayFolder="" count="0" hidden="1"/>
    <cacheHierarchy uniqueName="[Measures].[Sum of Energy_kWh]" caption="Sum of Energy_kWh" measure="1" displayFolder="" measureGroup="Raw_ESG_Data 1" count="0" hidden="1">
      <extLst>
        <ext xmlns:x15="http://schemas.microsoft.com/office/spreadsheetml/2010/11/main" uri="{B97F6D7D-B522-45F9-BDA1-12C45D357490}">
          <x15:cacheHierarchy aggregatedColumn="8"/>
        </ext>
      </extLst>
    </cacheHierarchy>
    <cacheHierarchy uniqueName="[Measures].[Sum of CO2_tons]" caption="Sum of CO2_tons" measure="1" displayFolder="" measureGroup="Raw_ESG_Data 1" count="0" hidden="1">
      <extLst>
        <ext xmlns:x15="http://schemas.microsoft.com/office/spreadsheetml/2010/11/main" uri="{B97F6D7D-B522-45F9-BDA1-12C45D357490}">
          <x15:cacheHierarchy aggregatedColumn="9"/>
        </ext>
      </extLst>
    </cacheHierarchy>
    <cacheHierarchy uniqueName="[Measures].[Sum of Waste.kg]" caption="Sum of Waste.kg" measure="1" displayFolder="" measureGroup="Raw_ESG_Data 1"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70075277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n v="0.5"/>
    <n v="100"/>
  </r>
  <r>
    <x v="1"/>
    <x v="1"/>
    <x v="1"/>
    <x v="1"/>
    <n v="0.55000000000000004"/>
    <n v="110"/>
  </r>
  <r>
    <x v="2"/>
    <x v="2"/>
    <x v="1"/>
    <x v="2"/>
    <n v="0.6"/>
    <n v="120"/>
  </r>
  <r>
    <x v="3"/>
    <x v="3"/>
    <x v="1"/>
    <x v="3"/>
    <n v="0.65"/>
    <n v="130"/>
  </r>
  <r>
    <x v="4"/>
    <x v="4"/>
    <x v="1"/>
    <x v="4"/>
    <n v="0.7"/>
    <m/>
  </r>
  <r>
    <x v="5"/>
    <x v="5"/>
    <x v="1"/>
    <x v="5"/>
    <n v="0.75"/>
    <n v="150"/>
  </r>
  <r>
    <x v="6"/>
    <x v="6"/>
    <x v="1"/>
    <x v="6"/>
    <n v="0.8"/>
    <n v="160"/>
  </r>
  <r>
    <x v="7"/>
    <x v="7"/>
    <x v="1"/>
    <x v="7"/>
    <m/>
    <n v="170"/>
  </r>
  <r>
    <x v="8"/>
    <x v="8"/>
    <x v="2"/>
    <x v="8"/>
    <n v="0.9"/>
    <n v="180"/>
  </r>
  <r>
    <x v="9"/>
    <x v="9"/>
    <x v="2"/>
    <x v="9"/>
    <n v="0.95"/>
    <n v="190"/>
  </r>
  <r>
    <x v="10"/>
    <x v="10"/>
    <x v="2"/>
    <x v="10"/>
    <n v="1"/>
    <n v="200"/>
  </r>
  <r>
    <x v="11"/>
    <x v="11"/>
    <x v="2"/>
    <x v="11"/>
    <n v="1.05"/>
    <n v="210"/>
  </r>
  <r>
    <x v="12"/>
    <x v="12"/>
    <x v="2"/>
    <x v="12"/>
    <n v="1.1000000000000001"/>
    <n v="220"/>
  </r>
  <r>
    <x v="13"/>
    <x v="13"/>
    <x v="2"/>
    <x v="13"/>
    <n v="1.1499999999999999"/>
    <n v="230"/>
  </r>
  <r>
    <x v="14"/>
    <x v="14"/>
    <x v="2"/>
    <x v="14"/>
    <n v="1.2"/>
    <n v="240"/>
  </r>
  <r>
    <x v="15"/>
    <x v="15"/>
    <x v="3"/>
    <x v="15"/>
    <n v="1.25"/>
    <n v="250"/>
  </r>
  <r>
    <x v="16"/>
    <x v="16"/>
    <x v="3"/>
    <x v="16"/>
    <n v="1.3"/>
    <n v="260"/>
  </r>
  <r>
    <x v="17"/>
    <x v="17"/>
    <x v="3"/>
    <x v="17"/>
    <n v="1.35"/>
    <n v="270"/>
  </r>
  <r>
    <x v="18"/>
    <x v="18"/>
    <x v="3"/>
    <x v="18"/>
    <n v="1.4"/>
    <n v="280"/>
  </r>
  <r>
    <x v="19"/>
    <x v="19"/>
    <x v="3"/>
    <x v="19"/>
    <n v="1.45"/>
    <n v="2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7FB156-316B-47FE-BEAC-EAD54A2CE902}" name="PivotTable31" cacheId="6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WeekNum">
  <location ref="B3:E8" firstHeaderRow="0" firstDataRow="1" firstDataCol="1"/>
  <pivotFields count="7">
    <pivotField showAll="0">
      <items count="21">
        <item x="0"/>
        <item x="9"/>
        <item x="10"/>
        <item x="11"/>
        <item x="12"/>
        <item x="13"/>
        <item x="14"/>
        <item x="15"/>
        <item x="16"/>
        <item x="17"/>
        <item x="18"/>
        <item x="1"/>
        <item x="19"/>
        <item x="2"/>
        <item x="3"/>
        <item x="4"/>
        <item x="5"/>
        <item x="6"/>
        <item x="7"/>
        <item x="8"/>
        <item t="default"/>
      </items>
    </pivotField>
    <pivotField numFmtId="14" showAll="0">
      <items count="21">
        <item x="0"/>
        <item x="1"/>
        <item x="2"/>
        <item x="3"/>
        <item x="4"/>
        <item x="5"/>
        <item x="6"/>
        <item x="7"/>
        <item x="8"/>
        <item x="9"/>
        <item x="10"/>
        <item x="11"/>
        <item x="12"/>
        <item x="13"/>
        <item x="14"/>
        <item x="15"/>
        <item x="16"/>
        <item x="17"/>
        <item x="18"/>
        <item x="19"/>
        <item t="default"/>
      </items>
    </pivotField>
    <pivotField axis="axisRow" numFmtId="49" showAll="0">
      <items count="5">
        <item x="0"/>
        <item x="1"/>
        <item x="2"/>
        <item x="3"/>
        <item t="default"/>
      </items>
    </pivotField>
    <pivotField dataField="1" showAll="0">
      <items count="21">
        <item x="0"/>
        <item x="1"/>
        <item x="2"/>
        <item x="3"/>
        <item x="4"/>
        <item x="5"/>
        <item x="7"/>
        <item x="8"/>
        <item x="9"/>
        <item x="10"/>
        <item x="11"/>
        <item x="12"/>
        <item x="13"/>
        <item x="14"/>
        <item x="15"/>
        <item x="16"/>
        <item x="17"/>
        <item x="18"/>
        <item x="19"/>
        <item x="6"/>
        <item t="default"/>
      </items>
    </pivotField>
    <pivotField dataField="1" showAll="0"/>
    <pivotField dataField="1" showAll="0"/>
    <pivotField dragToRow="0" dragToCol="0" dragToPage="0" showAll="0" defaultSubtotal="0"/>
  </pivotFields>
  <rowFields count="1">
    <field x="2"/>
  </rowFields>
  <rowItems count="5">
    <i>
      <x/>
    </i>
    <i>
      <x v="1"/>
    </i>
    <i>
      <x v="2"/>
    </i>
    <i>
      <x v="3"/>
    </i>
    <i t="grand">
      <x/>
    </i>
  </rowItems>
  <colFields count="1">
    <field x="-2"/>
  </colFields>
  <colItems count="3">
    <i>
      <x/>
    </i>
    <i i="1">
      <x v="1"/>
    </i>
    <i i="2">
      <x v="2"/>
    </i>
  </colItems>
  <dataFields count="3">
    <dataField name="Total Energy " fld="3" baseField="3" baseItem="1048828"/>
    <dataField name="Total CO2 " fld="4" baseField="0" baseItem="0"/>
    <dataField name="Total Waste Generated" fld="5" baseField="0" baseItem="0"/>
  </dataFields>
  <formats count="17">
    <format dxfId="68">
      <pivotArea outline="0" collapsedLevelsAreSubtotals="1" fieldPosition="0"/>
    </format>
    <format dxfId="69">
      <pivotArea dataOnly="0" labelOnly="1" outline="0" fieldPosition="0">
        <references count="1">
          <reference field="4294967294" count="3">
            <x v="0"/>
            <x v="1"/>
            <x v="2"/>
          </reference>
        </references>
      </pivotArea>
    </format>
    <format dxfId="70">
      <pivotArea dataOnly="0" labelOnly="1" outline="0" fieldPosition="0">
        <references count="1">
          <reference field="4294967294" count="3">
            <x v="0"/>
            <x v="1"/>
            <x v="2"/>
          </reference>
        </references>
      </pivotArea>
    </format>
    <format dxfId="71">
      <pivotArea field="2" type="button" dataOnly="0" labelOnly="1" outline="0" axis="axisRow" fieldPosition="0"/>
    </format>
    <format dxfId="72">
      <pivotArea dataOnly="0" labelOnly="1" outline="0" fieldPosition="0">
        <references count="1">
          <reference field="4294967294" count="3">
            <x v="0"/>
            <x v="1"/>
            <x v="2"/>
          </reference>
        </references>
      </pivotArea>
    </format>
    <format dxfId="73">
      <pivotArea field="2" type="button" dataOnly="0" labelOnly="1" outline="0" axis="axisRow" fieldPosition="0"/>
    </format>
    <format dxfId="74">
      <pivotArea dataOnly="0" labelOnly="1" fieldPosition="0">
        <references count="1">
          <reference field="2" count="0"/>
        </references>
      </pivotArea>
    </format>
    <format dxfId="75">
      <pivotArea dataOnly="0" labelOnly="1" grandRow="1" outline="0" fieldPosition="0"/>
    </format>
    <format dxfId="76">
      <pivotArea field="2" type="button" dataOnly="0" labelOnly="1" outline="0" axis="axisRow" fieldPosition="0"/>
    </format>
    <format dxfId="77">
      <pivotArea dataOnly="0" labelOnly="1" fieldPosition="0">
        <references count="1">
          <reference field="2" count="0"/>
        </references>
      </pivotArea>
    </format>
    <format dxfId="78">
      <pivotArea dataOnly="0" labelOnly="1" grandRow="1" outline="0" fieldPosition="0"/>
    </format>
    <format dxfId="79">
      <pivotArea type="all" dataOnly="0" outline="0" fieldPosition="0"/>
    </format>
    <format dxfId="80">
      <pivotArea outline="0" collapsedLevelsAreSubtotals="1" fieldPosition="0"/>
    </format>
    <format dxfId="81">
      <pivotArea field="2" type="button" dataOnly="0" labelOnly="1" outline="0" axis="axisRow" fieldPosition="0"/>
    </format>
    <format dxfId="82">
      <pivotArea dataOnly="0" labelOnly="1" fieldPosition="0">
        <references count="1">
          <reference field="2" count="0"/>
        </references>
      </pivotArea>
    </format>
    <format dxfId="83">
      <pivotArea dataOnly="0" labelOnly="1" grandRow="1" outline="0" fieldPosition="0"/>
    </format>
    <format dxfId="84">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6870AF-D556-4C41-958A-5690C1ABACF8}" name="PivotTable30" cacheId="695" applyNumberFormats="0" applyBorderFormats="0" applyFontFormats="0" applyPatternFormats="0" applyAlignmentFormats="0" applyWidthHeightFormats="1" dataCaption="Values" tag="19a56767-1d70-43fc-8847-fcbfd0712007" updatedVersion="8" minRefreshableVersion="3" useAutoFormatting="1" subtotalHiddenItems="1" rowGrandTotals="0" colGrandTotals="0" itemPrintTitles="1" createdVersion="8" indent="0" outline="1" outlineData="1" multipleFieldFilters="0" chartFormat="1" rowHeaderCaption="940 k">
  <location ref="K3:K7" firstHeaderRow="1" firstDataRow="1" firstDataCol="1"/>
  <pivotFields count="1">
    <pivotField axis="axisRow" allDrilled="1" subtotalTop="0" showAll="0" dataSourceSort="1" defaultAttributeDrillState="1">
      <items count="5">
        <item x="0"/>
        <item x="1"/>
        <item x="2"/>
        <item x="3"/>
        <item t="default"/>
      </items>
    </pivotField>
  </pivotFields>
  <rowFields count="1">
    <field x="0"/>
  </rowFields>
  <rowItems count="4">
    <i>
      <x/>
    </i>
    <i>
      <x v="1"/>
    </i>
    <i>
      <x v="2"/>
    </i>
    <i>
      <x v="3"/>
    </i>
  </rowItems>
  <formats count="12">
    <format dxfId="85">
      <pivotArea type="all" dataOnly="0" outline="0" fieldPosition="0"/>
    </format>
    <format dxfId="86">
      <pivotArea field="0" type="button" dataOnly="0" labelOnly="1" outline="0" axis="axisRow" fieldPosition="0"/>
    </format>
    <format dxfId="87">
      <pivotArea dataOnly="0" labelOnly="1" fieldPosition="0">
        <references count="1">
          <reference field="0" count="0"/>
        </references>
      </pivotArea>
    </format>
    <format dxfId="88">
      <pivotArea dataOnly="0" labelOnly="1" grandRow="1" outline="0" fieldPosition="0"/>
    </format>
    <format dxfId="89">
      <pivotArea type="all" dataOnly="0" outline="0" fieldPosition="0"/>
    </format>
    <format dxfId="90">
      <pivotArea field="0" type="button" dataOnly="0" labelOnly="1" outline="0" axis="axisRow" fieldPosition="0"/>
    </format>
    <format dxfId="91">
      <pivotArea dataOnly="0" labelOnly="1" fieldPosition="0">
        <references count="1">
          <reference field="0" count="0"/>
        </references>
      </pivotArea>
    </format>
    <format dxfId="92">
      <pivotArea dataOnly="0" labelOnly="1" grandRow="1" outline="0" fieldPosition="0"/>
    </format>
    <format dxfId="93">
      <pivotArea field="0" type="button" dataOnly="0" labelOnly="1" outline="0" axis="axisRow" fieldPosition="0"/>
    </format>
    <format dxfId="94">
      <pivotArea type="all" dataOnly="0" outline="0" fieldPosition="0"/>
    </format>
    <format dxfId="95">
      <pivotArea field="0" type="button" dataOnly="0" labelOnly="1" outline="0" axis="axisRow" fieldPosition="0"/>
    </format>
    <format dxfId="96">
      <pivotArea dataOnly="0" labelOnly="1" fieldPosition="0">
        <references count="1">
          <reference field="0" count="0"/>
        </references>
      </pivotArea>
    </format>
  </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Raw_ESG_Data">
        <x15:activeTabTopLevelEntity name="[Raw_ESG_Data 1]"/>
      </x15:pivotTableUISettings>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5DF502F-C0B4-4B52-A590-EC6BB8662440}" autoFormatId="16" applyNumberFormats="0" applyBorderFormats="0" applyFontFormats="0" applyPatternFormats="0" applyAlignmentFormats="0" applyWidthHeightFormats="0">
  <queryTableRefresh nextId="9">
    <queryTableFields count="6">
      <queryTableField id="1" name="RecordID" tableColumnId="1"/>
      <queryTableField id="6" name="Date" tableColumnId="6"/>
      <queryTableField id="8" dataBound="0" tableColumnId="7"/>
      <queryTableField id="3" name="EnergyConsumed_kWh" tableColumnId="3"/>
      <queryTableField id="4" name="CO2Emission_Tons" tableColumnId="4"/>
      <queryTableField id="5" name="WasteGenerated.1" tableColumnId="5"/>
    </queryTableFields>
  </queryTableRefresh>
  <extLst>
    <ext xmlns:x15="http://schemas.microsoft.com/office/spreadsheetml/2010/11/main" uri="{883FBD77-0823-4a55-B5E3-86C4891E6966}">
      <x15:queryTable sourceDataName="Query - Raw_ESG_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num" xr10:uid="{1E25F08D-E932-4EF9-AC99-071211A563C4}" sourceName="[Raw_ESG_Data 1].[Weeknum]">
  <pivotTables>
    <pivotTable tabId="2" name="PivotTable30"/>
  </pivotTables>
  <data>
    <olap pivotCacheId="700752775">
      <levels count="2">
        <level uniqueName="[Raw_ESG_Data 1].[Weeknum].[(All)]" sourceCaption="(All)" count="0"/>
        <level uniqueName="[Raw_ESG_Data 1].[Weeknum].[Weeknum]" sourceCaption="Weeknum" count="4">
          <ranges>
            <range startItem="0">
              <i n="[Raw_ESG_Data 1].[Weeknum].&amp;[22]" c="22"/>
              <i n="[Raw_ESG_Data 1].[Weeknum].&amp;[23]" c="23"/>
              <i n="[Raw_ESG_Data 1].[Weeknum].&amp;[24]" c="24"/>
              <i n="[Raw_ESG_Data 1].[Weeknum].&amp;[25]" c="25"/>
            </range>
          </ranges>
        </level>
      </levels>
      <selections count="1">
        <selection n="[Raw_ESG_Data 1].[Weeknu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num" xr10:uid="{BD6FEE01-D329-4983-A27F-FD93A42012E2}" cache="Slicer_Weeknum" caption="Weeknum" columnCount="2"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4852BB-1447-4207-9ECF-CA12599215E5}" name="Raw_ESG_Data" displayName="Raw_ESG_Data" ref="A1:F21" tableType="queryTable" totalsRowShown="0" headerRowDxfId="49" dataDxfId="48">
  <autoFilter ref="A1:F21" xr:uid="{0E4852BB-1447-4207-9ECF-CA12599215E5}"/>
  <tableColumns count="6">
    <tableColumn id="1" xr3:uid="{14D9E034-7003-4A8C-935D-96DB1E6E83FF}" uniqueName="1" name="RecordID" queryTableFieldId="1" dataDxfId="55"/>
    <tableColumn id="6" xr3:uid="{3D14A92F-C6A0-4B86-BA22-5AFE4871F263}" uniqueName="6" name="Date" queryTableFieldId="6" dataDxfId="54"/>
    <tableColumn id="7" xr3:uid="{7DC3E742-316C-421F-ABDF-F0593092EA08}" uniqueName="7" name="Weeknum" queryTableFieldId="8" dataDxfId="53">
      <calculatedColumnFormula>WEEKNUM(Raw_ESG_Data[[#This Row],[Date]],2)</calculatedColumnFormula>
    </tableColumn>
    <tableColumn id="3" xr3:uid="{FED20BC9-A34E-41A2-A62E-01D2AA0BDC4C}" uniqueName="3" name="Energy_kWh" queryTableFieldId="3" dataDxfId="52"/>
    <tableColumn id="4" xr3:uid="{8994A218-457B-4FF6-981D-33D0EB0FF9E8}" uniqueName="4" name="CO2_tons" queryTableFieldId="4" dataDxfId="51"/>
    <tableColumn id="5" xr3:uid="{D5CF16F8-4CA3-4668-B1E5-9E2954BC445D}" uniqueName="5" name="Waste.kg" queryTableFieldId="5" dataDxfId="5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637AC-B2D8-4547-B0FB-C4EC45F2D65C}">
  <dimension ref="A1:F21"/>
  <sheetViews>
    <sheetView workbookViewId="0">
      <selection activeCell="F20" sqref="F20"/>
    </sheetView>
  </sheetViews>
  <sheetFormatPr defaultRowHeight="15" x14ac:dyDescent="0.25"/>
  <cols>
    <col min="1" max="6" width="19" style="29" customWidth="1"/>
  </cols>
  <sheetData>
    <row r="1" spans="1:6" x14ac:dyDescent="0.25">
      <c r="A1" s="29" t="s">
        <v>18</v>
      </c>
      <c r="B1" s="32" t="s">
        <v>19</v>
      </c>
      <c r="C1" s="33" t="s">
        <v>20</v>
      </c>
      <c r="D1" s="29" t="s">
        <v>21</v>
      </c>
      <c r="E1" s="29" t="s">
        <v>22</v>
      </c>
      <c r="F1" s="29" t="s">
        <v>23</v>
      </c>
    </row>
    <row r="2" spans="1:6" x14ac:dyDescent="0.25">
      <c r="A2" s="29" t="s">
        <v>24</v>
      </c>
      <c r="B2" s="34">
        <v>45809</v>
      </c>
      <c r="C2" s="33">
        <f>WEEKNUM(Raw_ESG_Data[[#This Row],[Date]],2)</f>
        <v>22</v>
      </c>
      <c r="D2" s="29">
        <v>1000</v>
      </c>
      <c r="E2" s="29">
        <v>0.5</v>
      </c>
      <c r="F2" s="29">
        <v>100</v>
      </c>
    </row>
    <row r="3" spans="1:6" x14ac:dyDescent="0.25">
      <c r="A3" s="29" t="s">
        <v>25</v>
      </c>
      <c r="B3" s="34">
        <v>45810</v>
      </c>
      <c r="C3" s="33">
        <f>WEEKNUM(Raw_ESG_Data[[#This Row],[Date]],2)</f>
        <v>23</v>
      </c>
      <c r="D3" s="29">
        <v>1100</v>
      </c>
      <c r="E3" s="29">
        <v>0.55000000000000004</v>
      </c>
      <c r="F3" s="29">
        <v>110</v>
      </c>
    </row>
    <row r="4" spans="1:6" x14ac:dyDescent="0.25">
      <c r="A4" s="29" t="s">
        <v>26</v>
      </c>
      <c r="B4" s="34">
        <v>45811</v>
      </c>
      <c r="C4" s="33">
        <f>WEEKNUM(Raw_ESG_Data[[#This Row],[Date]],2)</f>
        <v>23</v>
      </c>
      <c r="D4" s="29">
        <v>1200</v>
      </c>
      <c r="E4" s="29">
        <v>0.6</v>
      </c>
      <c r="F4" s="29">
        <v>120</v>
      </c>
    </row>
    <row r="5" spans="1:6" x14ac:dyDescent="0.25">
      <c r="A5" s="29" t="s">
        <v>27</v>
      </c>
      <c r="B5" s="34">
        <v>45812</v>
      </c>
      <c r="C5" s="33">
        <f>WEEKNUM(Raw_ESG_Data[[#This Row],[Date]],2)</f>
        <v>23</v>
      </c>
      <c r="D5" s="29">
        <v>1300</v>
      </c>
      <c r="E5" s="29">
        <v>0.65</v>
      </c>
      <c r="F5" s="29">
        <v>130</v>
      </c>
    </row>
    <row r="6" spans="1:6" x14ac:dyDescent="0.25">
      <c r="A6" s="29" t="s">
        <v>28</v>
      </c>
      <c r="B6" s="34">
        <v>45813</v>
      </c>
      <c r="C6" s="33">
        <f>WEEKNUM(Raw_ESG_Data[[#This Row],[Date]],2)</f>
        <v>23</v>
      </c>
      <c r="D6" s="29">
        <v>1400</v>
      </c>
      <c r="E6" s="29">
        <v>0.7</v>
      </c>
    </row>
    <row r="7" spans="1:6" x14ac:dyDescent="0.25">
      <c r="A7" s="29" t="s">
        <v>29</v>
      </c>
      <c r="B7" s="34">
        <v>45814</v>
      </c>
      <c r="C7" s="33">
        <f>WEEKNUM(Raw_ESG_Data[[#This Row],[Date]],2)</f>
        <v>23</v>
      </c>
      <c r="D7" s="29">
        <v>1500</v>
      </c>
      <c r="E7" s="29">
        <v>0.75</v>
      </c>
      <c r="F7" s="29">
        <v>150</v>
      </c>
    </row>
    <row r="8" spans="1:6" x14ac:dyDescent="0.25">
      <c r="A8" s="29" t="s">
        <v>30</v>
      </c>
      <c r="B8" s="34">
        <v>45815</v>
      </c>
      <c r="C8" s="33">
        <f>WEEKNUM(Raw_ESG_Data[[#This Row],[Date]],2)</f>
        <v>23</v>
      </c>
      <c r="E8" s="29">
        <v>0.8</v>
      </c>
      <c r="F8" s="29">
        <v>160</v>
      </c>
    </row>
    <row r="9" spans="1:6" x14ac:dyDescent="0.25">
      <c r="A9" s="29" t="s">
        <v>31</v>
      </c>
      <c r="B9" s="34">
        <v>45816</v>
      </c>
      <c r="C9" s="33">
        <f>WEEKNUM(Raw_ESG_Data[[#This Row],[Date]],2)</f>
        <v>23</v>
      </c>
      <c r="D9" s="29">
        <v>1700</v>
      </c>
      <c r="F9" s="29">
        <v>170</v>
      </c>
    </row>
    <row r="10" spans="1:6" x14ac:dyDescent="0.25">
      <c r="A10" s="29" t="s">
        <v>32</v>
      </c>
      <c r="B10" s="34">
        <v>45817</v>
      </c>
      <c r="C10" s="33">
        <f>WEEKNUM(Raw_ESG_Data[[#This Row],[Date]],2)</f>
        <v>24</v>
      </c>
      <c r="D10" s="29">
        <v>1800</v>
      </c>
      <c r="E10" s="29">
        <v>0.9</v>
      </c>
      <c r="F10" s="29">
        <v>180</v>
      </c>
    </row>
    <row r="11" spans="1:6" x14ac:dyDescent="0.25">
      <c r="A11" s="29" t="s">
        <v>33</v>
      </c>
      <c r="B11" s="34">
        <v>45818</v>
      </c>
      <c r="C11" s="33">
        <f>WEEKNUM(Raw_ESG_Data[[#This Row],[Date]],2)</f>
        <v>24</v>
      </c>
      <c r="D11" s="29">
        <v>1900</v>
      </c>
      <c r="E11" s="29">
        <v>0.95</v>
      </c>
      <c r="F11" s="29">
        <v>190</v>
      </c>
    </row>
    <row r="12" spans="1:6" x14ac:dyDescent="0.25">
      <c r="A12" s="29" t="s">
        <v>34</v>
      </c>
      <c r="B12" s="34">
        <v>45819</v>
      </c>
      <c r="C12" s="33">
        <f>WEEKNUM(Raw_ESG_Data[[#This Row],[Date]],2)</f>
        <v>24</v>
      </c>
      <c r="D12" s="29">
        <v>2000</v>
      </c>
      <c r="E12" s="29">
        <v>1</v>
      </c>
      <c r="F12" s="29">
        <v>200</v>
      </c>
    </row>
    <row r="13" spans="1:6" x14ac:dyDescent="0.25">
      <c r="A13" s="29" t="s">
        <v>35</v>
      </c>
      <c r="B13" s="34">
        <v>45820</v>
      </c>
      <c r="C13" s="33">
        <f>WEEKNUM(Raw_ESG_Data[[#This Row],[Date]],2)</f>
        <v>24</v>
      </c>
      <c r="D13" s="29">
        <v>2100</v>
      </c>
      <c r="E13" s="29">
        <v>1.05</v>
      </c>
      <c r="F13" s="29">
        <v>210</v>
      </c>
    </row>
    <row r="14" spans="1:6" x14ac:dyDescent="0.25">
      <c r="A14" s="29" t="s">
        <v>36</v>
      </c>
      <c r="B14" s="34">
        <v>45821</v>
      </c>
      <c r="C14" s="33">
        <f>WEEKNUM(Raw_ESG_Data[[#This Row],[Date]],2)</f>
        <v>24</v>
      </c>
      <c r="D14" s="29">
        <v>2200</v>
      </c>
      <c r="E14" s="29">
        <v>1.1000000000000001</v>
      </c>
      <c r="F14" s="29">
        <v>220</v>
      </c>
    </row>
    <row r="15" spans="1:6" x14ac:dyDescent="0.25">
      <c r="A15" s="29" t="s">
        <v>37</v>
      </c>
      <c r="B15" s="34">
        <v>45822</v>
      </c>
      <c r="C15" s="33">
        <f>WEEKNUM(Raw_ESG_Data[[#This Row],[Date]],2)</f>
        <v>24</v>
      </c>
      <c r="D15" s="29">
        <v>2300</v>
      </c>
      <c r="E15" s="29">
        <v>1.1499999999999999</v>
      </c>
      <c r="F15" s="29">
        <v>230</v>
      </c>
    </row>
    <row r="16" spans="1:6" x14ac:dyDescent="0.25">
      <c r="A16" s="29" t="s">
        <v>38</v>
      </c>
      <c r="B16" s="34">
        <v>45823</v>
      </c>
      <c r="C16" s="33">
        <f>WEEKNUM(Raw_ESG_Data[[#This Row],[Date]],2)</f>
        <v>24</v>
      </c>
      <c r="D16" s="29">
        <v>2400</v>
      </c>
      <c r="E16" s="29">
        <v>1.2</v>
      </c>
      <c r="F16" s="29">
        <v>240</v>
      </c>
    </row>
    <row r="17" spans="1:6" x14ac:dyDescent="0.25">
      <c r="A17" s="29" t="s">
        <v>39</v>
      </c>
      <c r="B17" s="34">
        <v>45824</v>
      </c>
      <c r="C17" s="33">
        <f>WEEKNUM(Raw_ESG_Data[[#This Row],[Date]],2)</f>
        <v>25</v>
      </c>
      <c r="D17" s="29">
        <v>2500</v>
      </c>
      <c r="E17" s="29">
        <v>1.25</v>
      </c>
      <c r="F17" s="29">
        <v>250</v>
      </c>
    </row>
    <row r="18" spans="1:6" x14ac:dyDescent="0.25">
      <c r="A18" s="29" t="s">
        <v>40</v>
      </c>
      <c r="B18" s="34">
        <v>45825</v>
      </c>
      <c r="C18" s="33">
        <f>WEEKNUM(Raw_ESG_Data[[#This Row],[Date]],2)</f>
        <v>25</v>
      </c>
      <c r="D18" s="29">
        <v>2600</v>
      </c>
      <c r="E18" s="29">
        <v>1.3</v>
      </c>
      <c r="F18" s="29">
        <v>260</v>
      </c>
    </row>
    <row r="19" spans="1:6" x14ac:dyDescent="0.25">
      <c r="A19" s="29" t="s">
        <v>41</v>
      </c>
      <c r="B19" s="34">
        <v>45826</v>
      </c>
      <c r="C19" s="33">
        <f>WEEKNUM(Raw_ESG_Data[[#This Row],[Date]],2)</f>
        <v>25</v>
      </c>
      <c r="D19" s="29">
        <v>2700</v>
      </c>
      <c r="E19" s="29">
        <v>1.35</v>
      </c>
      <c r="F19" s="29">
        <v>270</v>
      </c>
    </row>
    <row r="20" spans="1:6" x14ac:dyDescent="0.25">
      <c r="A20" s="29" t="s">
        <v>42</v>
      </c>
      <c r="B20" s="34">
        <v>45827</v>
      </c>
      <c r="C20" s="33">
        <f>WEEKNUM(Raw_ESG_Data[[#This Row],[Date]],2)</f>
        <v>25</v>
      </c>
      <c r="D20" s="29">
        <v>2800</v>
      </c>
      <c r="E20" s="29">
        <v>1.4</v>
      </c>
      <c r="F20" s="29">
        <v>280</v>
      </c>
    </row>
    <row r="21" spans="1:6" x14ac:dyDescent="0.25">
      <c r="A21" s="29" t="s">
        <v>43</v>
      </c>
      <c r="B21" s="34">
        <v>45828</v>
      </c>
      <c r="C21" s="33">
        <f>WEEKNUM(Raw_ESG_Data[[#This Row],[Date]],2)</f>
        <v>25</v>
      </c>
      <c r="D21" s="29">
        <v>2900</v>
      </c>
      <c r="E21" s="29">
        <v>1.45</v>
      </c>
      <c r="F21" s="29">
        <v>290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F45FE-5ED0-46D7-A605-D858839B398A}">
  <dimension ref="A1:P164"/>
  <sheetViews>
    <sheetView tabSelected="1" workbookViewId="0">
      <selection activeCell="P6" sqref="P6"/>
    </sheetView>
  </sheetViews>
  <sheetFormatPr defaultRowHeight="15" x14ac:dyDescent="0.25"/>
  <cols>
    <col min="1" max="1" width="7.5703125" customWidth="1"/>
    <col min="2" max="2" width="15" style="29" bestFit="1" customWidth="1"/>
    <col min="3" max="3" width="12" style="30" bestFit="1" customWidth="1"/>
    <col min="4" max="4" width="9.7109375" style="30" bestFit="1" customWidth="1"/>
    <col min="5" max="5" width="12.5703125" style="30" bestFit="1" customWidth="1"/>
    <col min="6" max="6" width="7.7109375" customWidth="1"/>
    <col min="7" max="7" width="13.85546875" style="29" bestFit="1" customWidth="1"/>
    <col min="8" max="8" width="15.5703125" customWidth="1"/>
    <col min="9" max="9" width="15.5703125" style="30" customWidth="1"/>
    <col min="10" max="10" width="17.5703125" customWidth="1"/>
    <col min="11" max="11" width="10" bestFit="1" customWidth="1"/>
    <col min="12" max="15" width="15.85546875" customWidth="1"/>
    <col min="16" max="18" width="9.42578125" bestFit="1" customWidth="1"/>
    <col min="19" max="19" width="11.28515625" bestFit="1" customWidth="1"/>
  </cols>
  <sheetData>
    <row r="1" spans="1:16" s="1" customFormat="1" x14ac:dyDescent="0.25">
      <c r="B1" s="2"/>
      <c r="C1" s="3"/>
      <c r="D1" s="3"/>
      <c r="E1" s="3"/>
      <c r="G1" s="2"/>
      <c r="I1" s="3"/>
    </row>
    <row r="2" spans="1:16" s="1" customFormat="1" x14ac:dyDescent="0.25">
      <c r="B2" s="4"/>
      <c r="C2" s="5"/>
      <c r="D2" s="5"/>
      <c r="E2" s="5"/>
      <c r="G2" s="2"/>
      <c r="I2" s="3"/>
      <c r="K2" s="6"/>
      <c r="L2" s="6"/>
    </row>
    <row r="3" spans="1:16" s="9" customFormat="1" ht="30" x14ac:dyDescent="0.25">
      <c r="A3" s="7"/>
      <c r="B3" s="31" t="s">
        <v>0</v>
      </c>
      <c r="C3" s="31" t="s">
        <v>1</v>
      </c>
      <c r="D3" s="8" t="s">
        <v>2</v>
      </c>
      <c r="E3" s="8" t="s">
        <v>3</v>
      </c>
      <c r="F3"/>
      <c r="J3" s="10"/>
      <c r="K3" s="31" t="s">
        <v>4</v>
      </c>
      <c r="L3" s="11" t="s">
        <v>5</v>
      </c>
      <c r="M3" s="12"/>
    </row>
    <row r="4" spans="1:16" s="1" customFormat="1" x14ac:dyDescent="0.25">
      <c r="A4" s="10"/>
      <c r="B4" s="13">
        <v>22</v>
      </c>
      <c r="C4" s="14">
        <v>1000</v>
      </c>
      <c r="D4" s="14">
        <v>0.5</v>
      </c>
      <c r="E4" s="14">
        <v>100</v>
      </c>
      <c r="F4" s="15"/>
      <c r="G4" s="2"/>
      <c r="I4" s="3"/>
      <c r="J4" s="10"/>
      <c r="K4" s="16">
        <v>22</v>
      </c>
      <c r="L4" s="14">
        <f>COUNT(K4:K7)</f>
        <v>4</v>
      </c>
      <c r="M4" s="17"/>
    </row>
    <row r="5" spans="1:16" s="1" customFormat="1" x14ac:dyDescent="0.25">
      <c r="A5" s="10"/>
      <c r="B5" s="13">
        <v>23</v>
      </c>
      <c r="C5" s="14">
        <v>8200</v>
      </c>
      <c r="D5" s="14">
        <v>4.05</v>
      </c>
      <c r="E5" s="14">
        <v>840</v>
      </c>
      <c r="F5" s="18"/>
      <c r="I5" s="3"/>
      <c r="J5" s="10"/>
      <c r="K5" s="16">
        <v>23</v>
      </c>
      <c r="L5" s="19"/>
      <c r="M5" s="17"/>
    </row>
    <row r="6" spans="1:16" s="1" customFormat="1" x14ac:dyDescent="0.25">
      <c r="A6" s="10"/>
      <c r="B6" s="13">
        <v>24</v>
      </c>
      <c r="C6" s="14">
        <v>14700</v>
      </c>
      <c r="D6" s="14">
        <v>7.3500000000000005</v>
      </c>
      <c r="E6" s="14">
        <v>1470</v>
      </c>
      <c r="F6" s="18"/>
      <c r="I6" s="3"/>
      <c r="J6" s="10"/>
      <c r="K6" s="16">
        <v>24</v>
      </c>
      <c r="L6" s="19"/>
      <c r="M6" s="17"/>
    </row>
    <row r="7" spans="1:16" s="1" customFormat="1" x14ac:dyDescent="0.25">
      <c r="A7" s="10"/>
      <c r="B7" s="13">
        <v>25</v>
      </c>
      <c r="C7" s="14">
        <v>13500</v>
      </c>
      <c r="D7" s="14">
        <v>6.75</v>
      </c>
      <c r="E7" s="14">
        <v>1350</v>
      </c>
      <c r="F7" s="18"/>
      <c r="I7" s="3"/>
      <c r="J7" s="10"/>
      <c r="K7" s="16">
        <v>25</v>
      </c>
      <c r="L7" s="19"/>
      <c r="M7" s="17"/>
    </row>
    <row r="8" spans="1:16" s="1" customFormat="1" x14ac:dyDescent="0.25">
      <c r="A8" s="10"/>
      <c r="B8" s="13" t="s">
        <v>6</v>
      </c>
      <c r="C8" s="14">
        <v>37400</v>
      </c>
      <c r="D8" s="14">
        <v>18.649999999999999</v>
      </c>
      <c r="E8" s="14">
        <v>3760</v>
      </c>
      <c r="F8"/>
      <c r="I8" s="3"/>
      <c r="K8" s="20"/>
      <c r="L8" s="20"/>
    </row>
    <row r="9" spans="1:16" s="1" customFormat="1" x14ac:dyDescent="0.25">
      <c r="B9" s="21"/>
      <c r="C9" s="22"/>
      <c r="D9" s="22"/>
      <c r="E9" s="22"/>
      <c r="G9" s="2"/>
      <c r="I9" s="3"/>
    </row>
    <row r="10" spans="1:16" s="1" customFormat="1" x14ac:dyDescent="0.25">
      <c r="B10" s="4"/>
      <c r="C10" s="5"/>
      <c r="D10" s="5"/>
      <c r="E10" s="5"/>
      <c r="G10" s="4"/>
      <c r="H10" s="6"/>
      <c r="I10" s="5"/>
      <c r="J10" s="6"/>
      <c r="L10" s="6"/>
      <c r="M10" s="6"/>
      <c r="N10" s="6"/>
      <c r="O10" s="6"/>
    </row>
    <row r="11" spans="1:16" s="1" customFormat="1" x14ac:dyDescent="0.25">
      <c r="A11" s="10"/>
      <c r="B11" s="23" t="s">
        <v>7</v>
      </c>
      <c r="C11" s="23" t="s">
        <v>8</v>
      </c>
      <c r="D11" s="23" t="s">
        <v>9</v>
      </c>
      <c r="E11" s="23" t="s">
        <v>10</v>
      </c>
      <c r="F11" s="24"/>
      <c r="G11" s="23" t="s">
        <v>11</v>
      </c>
      <c r="H11" s="23" t="s">
        <v>8</v>
      </c>
      <c r="I11" s="23" t="s">
        <v>12</v>
      </c>
      <c r="J11" s="23" t="s">
        <v>10</v>
      </c>
      <c r="K11" s="24"/>
      <c r="L11" s="23" t="s">
        <v>13</v>
      </c>
      <c r="M11" s="23" t="s">
        <v>8</v>
      </c>
      <c r="N11" s="23" t="s">
        <v>14</v>
      </c>
      <c r="O11" s="23" t="s">
        <v>10</v>
      </c>
      <c r="P11" s="17"/>
    </row>
    <row r="12" spans="1:16" s="1" customFormat="1" x14ac:dyDescent="0.25">
      <c r="A12" s="10"/>
      <c r="B12" s="16" t="s">
        <v>15</v>
      </c>
      <c r="C12" s="14">
        <f>IF($L$4=1,$K$4,0)</f>
        <v>0</v>
      </c>
      <c r="D12" s="14">
        <f>IFERROR(VLOOKUP($C$12,$B$3:$E$9,2,FALSE),0)</f>
        <v>0</v>
      </c>
      <c r="E12" s="25">
        <f>IFERROR($D$12/SUM($D$12:$D$13),0)</f>
        <v>0</v>
      </c>
      <c r="F12" s="24"/>
      <c r="G12" s="16" t="s">
        <v>15</v>
      </c>
      <c r="H12" s="14">
        <f>IF($L$4=1,$K$4,0)</f>
        <v>0</v>
      </c>
      <c r="I12" s="14">
        <f>IFERROR(VLOOKUP($C$12,$B$3:$E$9,3,FALSE),0)</f>
        <v>0</v>
      </c>
      <c r="J12" s="25">
        <f>IFERROR(I12/SUM($I$12:$I$13),0)</f>
        <v>0</v>
      </c>
      <c r="K12" s="24"/>
      <c r="L12" s="16" t="s">
        <v>15</v>
      </c>
      <c r="M12" s="14">
        <f>IF($L$4=1,$K$4,0)</f>
        <v>0</v>
      </c>
      <c r="N12" s="14">
        <f>IFERROR(VLOOKUP($C$12,$B$3:$E$9,4,FALSE),0)</f>
        <v>0</v>
      </c>
      <c r="O12" s="25">
        <f>IFERROR(N12/SUM($N$12:$N$13),0)</f>
        <v>0</v>
      </c>
      <c r="P12" s="17"/>
    </row>
    <row r="13" spans="1:16" s="1" customFormat="1" x14ac:dyDescent="0.25">
      <c r="A13" s="10"/>
      <c r="B13" s="16" t="s">
        <v>16</v>
      </c>
      <c r="C13" s="14">
        <f>IF(OR($K$4=25,$L$4&gt;1),0,$K$4-1)</f>
        <v>0</v>
      </c>
      <c r="D13" s="14">
        <f>IFERROR(VLOOKUP($C$13,$B$3:$E$9,2,FALSE),0)</f>
        <v>0</v>
      </c>
      <c r="E13" s="25">
        <f>IFERROR($D$13/SUM($D$12:$D$13),0)</f>
        <v>0</v>
      </c>
      <c r="F13" s="24"/>
      <c r="G13" s="16" t="s">
        <v>16</v>
      </c>
      <c r="H13" s="14">
        <f>IF(OR($K$4=25,$L$4&gt;1),0,$K$4-1)</f>
        <v>0</v>
      </c>
      <c r="I13" s="14">
        <f>IFERROR(VLOOKUP($C$13,$B$3:$E$9,3,FALSE),0)</f>
        <v>0</v>
      </c>
      <c r="J13" s="25">
        <f>IFERROR(I13/SUM($I$12:$I$13),0)</f>
        <v>0</v>
      </c>
      <c r="K13" s="24"/>
      <c r="L13" s="16" t="s">
        <v>16</v>
      </c>
      <c r="M13" s="14">
        <f>IF(OR($K$4=25,$L$4&gt;1),0,$K$4-1)</f>
        <v>0</v>
      </c>
      <c r="N13" s="14">
        <f>IFERROR(VLOOKUP($C$13,$B$3:$E$9,4,FALSE),0)</f>
        <v>0</v>
      </c>
      <c r="O13" s="25">
        <f>IFERROR(N13/SUM($N$12:$N$13),0)</f>
        <v>0</v>
      </c>
      <c r="P13" s="17"/>
    </row>
    <row r="14" spans="1:16" s="1" customFormat="1" x14ac:dyDescent="0.25">
      <c r="B14" s="21"/>
      <c r="C14" s="22"/>
      <c r="D14" s="22"/>
      <c r="E14" s="22"/>
      <c r="G14" s="21"/>
      <c r="H14" s="22"/>
      <c r="I14" s="22"/>
      <c r="J14" s="22"/>
      <c r="L14" s="21"/>
      <c r="M14" s="22"/>
      <c r="N14" s="22"/>
      <c r="O14" s="22"/>
    </row>
    <row r="15" spans="1:16" s="26" customFormat="1" ht="26.25" customHeight="1" x14ac:dyDescent="0.25">
      <c r="B15" s="27" t="s">
        <v>17</v>
      </c>
      <c r="C15" s="27"/>
      <c r="D15" s="27"/>
      <c r="E15" s="28">
        <f>E12-E13</f>
        <v>0</v>
      </c>
      <c r="G15" s="27" t="s">
        <v>17</v>
      </c>
      <c r="H15" s="27"/>
      <c r="I15" s="27"/>
      <c r="J15" s="28">
        <f>J12-J13</f>
        <v>0</v>
      </c>
      <c r="L15" s="27" t="s">
        <v>17</v>
      </c>
      <c r="M15" s="27"/>
      <c r="N15" s="27"/>
      <c r="O15" s="28">
        <f>O12-O13</f>
        <v>0</v>
      </c>
    </row>
    <row r="16" spans="1:16" s="1" customFormat="1" x14ac:dyDescent="0.25">
      <c r="B16" s="2"/>
      <c r="C16" s="3"/>
      <c r="D16" s="3"/>
      <c r="E16" s="3"/>
      <c r="G16" s="2"/>
      <c r="H16" s="3"/>
      <c r="I16" s="3"/>
      <c r="J16" s="3"/>
    </row>
    <row r="17" spans="2:9" s="1" customFormat="1" x14ac:dyDescent="0.25">
      <c r="B17" s="2"/>
      <c r="C17" s="3"/>
      <c r="D17" s="3"/>
      <c r="E17" s="3"/>
      <c r="G17" s="2"/>
      <c r="I17" s="3"/>
    </row>
    <row r="18" spans="2:9" s="1" customFormat="1" x14ac:dyDescent="0.25">
      <c r="B18" s="2"/>
      <c r="C18" s="3"/>
      <c r="D18" s="3"/>
      <c r="E18" s="3"/>
      <c r="G18" s="2"/>
      <c r="I18" s="3"/>
    </row>
    <row r="19" spans="2:9" s="1" customFormat="1" x14ac:dyDescent="0.25">
      <c r="B19" s="2"/>
      <c r="C19" s="3"/>
      <c r="D19" s="3"/>
      <c r="E19" s="3"/>
      <c r="G19" s="2"/>
      <c r="I19" s="3"/>
    </row>
    <row r="20" spans="2:9" s="1" customFormat="1" x14ac:dyDescent="0.25">
      <c r="B20" s="2"/>
      <c r="C20" s="3"/>
      <c r="D20" s="3"/>
      <c r="E20" s="3"/>
      <c r="G20" s="2"/>
      <c r="I20" s="3"/>
    </row>
    <row r="21" spans="2:9" s="1" customFormat="1" x14ac:dyDescent="0.25">
      <c r="B21" s="2"/>
      <c r="C21" s="3"/>
      <c r="D21" s="3"/>
      <c r="E21" s="3"/>
      <c r="G21" s="2"/>
      <c r="I21" s="3"/>
    </row>
    <row r="22" spans="2:9" s="1" customFormat="1" x14ac:dyDescent="0.25">
      <c r="B22" s="2"/>
      <c r="C22" s="3"/>
      <c r="D22" s="3"/>
      <c r="E22" s="3"/>
      <c r="G22" s="2"/>
      <c r="I22" s="3"/>
    </row>
    <row r="23" spans="2:9" s="1" customFormat="1" x14ac:dyDescent="0.25">
      <c r="B23" s="2"/>
      <c r="C23" s="3"/>
      <c r="D23" s="3"/>
      <c r="E23" s="3"/>
      <c r="G23" s="2"/>
      <c r="I23" s="3"/>
    </row>
    <row r="24" spans="2:9" s="1" customFormat="1" x14ac:dyDescent="0.25">
      <c r="B24" s="2"/>
      <c r="C24" s="3"/>
      <c r="D24" s="3"/>
      <c r="E24" s="3"/>
      <c r="G24" s="2"/>
      <c r="I24" s="3"/>
    </row>
    <row r="25" spans="2:9" s="1" customFormat="1" x14ac:dyDescent="0.25">
      <c r="B25" s="2"/>
      <c r="C25" s="3"/>
      <c r="D25" s="3"/>
      <c r="E25" s="3"/>
      <c r="G25" s="2"/>
      <c r="I25" s="3"/>
    </row>
    <row r="26" spans="2:9" s="1" customFormat="1" x14ac:dyDescent="0.25">
      <c r="B26" s="2"/>
      <c r="C26" s="3"/>
      <c r="D26" s="3"/>
      <c r="E26" s="3"/>
      <c r="G26" s="2"/>
      <c r="I26" s="3"/>
    </row>
    <row r="27" spans="2:9" s="1" customFormat="1" x14ac:dyDescent="0.25">
      <c r="B27" s="2"/>
      <c r="C27" s="3"/>
      <c r="D27" s="3"/>
      <c r="E27" s="3"/>
      <c r="G27" s="2"/>
      <c r="I27" s="3"/>
    </row>
    <row r="28" spans="2:9" s="1" customFormat="1" x14ac:dyDescent="0.25">
      <c r="B28" s="2"/>
      <c r="C28" s="3"/>
      <c r="D28" s="3"/>
      <c r="E28" s="3"/>
      <c r="G28" s="2"/>
      <c r="I28" s="3"/>
    </row>
    <row r="29" spans="2:9" s="1" customFormat="1" x14ac:dyDescent="0.25">
      <c r="B29" s="2"/>
      <c r="C29" s="3"/>
      <c r="D29" s="3"/>
      <c r="E29" s="3"/>
      <c r="G29" s="2"/>
      <c r="I29" s="3"/>
    </row>
    <row r="30" spans="2:9" s="1" customFormat="1" x14ac:dyDescent="0.25">
      <c r="B30" s="2"/>
      <c r="C30" s="3"/>
      <c r="D30" s="3"/>
      <c r="E30" s="3"/>
      <c r="G30" s="2"/>
      <c r="I30" s="3"/>
    </row>
    <row r="31" spans="2:9" s="1" customFormat="1" x14ac:dyDescent="0.25">
      <c r="B31" s="2"/>
      <c r="C31" s="3"/>
      <c r="D31" s="3"/>
      <c r="E31" s="3"/>
      <c r="G31" s="2"/>
      <c r="I31" s="3"/>
    </row>
    <row r="32" spans="2:9" s="1" customFormat="1" x14ac:dyDescent="0.25">
      <c r="B32" s="2"/>
      <c r="C32" s="3"/>
      <c r="D32" s="3"/>
      <c r="E32" s="3"/>
      <c r="G32" s="2"/>
      <c r="I32" s="3"/>
    </row>
    <row r="33" spans="2:9" s="1" customFormat="1" x14ac:dyDescent="0.25">
      <c r="B33" s="2"/>
      <c r="C33" s="3"/>
      <c r="D33" s="3"/>
      <c r="E33" s="3"/>
      <c r="G33" s="2"/>
      <c r="I33" s="3"/>
    </row>
    <row r="34" spans="2:9" s="1" customFormat="1" x14ac:dyDescent="0.25">
      <c r="B34" s="2"/>
      <c r="C34" s="3"/>
      <c r="D34" s="3"/>
      <c r="E34" s="3"/>
      <c r="G34" s="2"/>
      <c r="I34" s="3"/>
    </row>
    <row r="35" spans="2:9" s="1" customFormat="1" x14ac:dyDescent="0.25">
      <c r="B35" s="2"/>
      <c r="C35" s="3"/>
      <c r="D35" s="3"/>
      <c r="E35" s="3"/>
      <c r="G35" s="2"/>
      <c r="I35" s="3"/>
    </row>
    <row r="36" spans="2:9" s="1" customFormat="1" x14ac:dyDescent="0.25">
      <c r="B36" s="2"/>
      <c r="C36" s="3"/>
      <c r="D36" s="3"/>
      <c r="E36" s="3"/>
      <c r="G36" s="2"/>
      <c r="I36" s="3"/>
    </row>
    <row r="37" spans="2:9" s="1" customFormat="1" x14ac:dyDescent="0.25">
      <c r="B37" s="2"/>
      <c r="C37" s="3"/>
      <c r="D37" s="3"/>
      <c r="E37" s="3"/>
      <c r="G37" s="2"/>
      <c r="I37" s="3"/>
    </row>
    <row r="38" spans="2:9" s="1" customFormat="1" x14ac:dyDescent="0.25">
      <c r="B38" s="2"/>
      <c r="C38" s="3"/>
      <c r="D38" s="3"/>
      <c r="E38" s="3"/>
      <c r="G38" s="2"/>
      <c r="I38" s="3"/>
    </row>
    <row r="39" spans="2:9" s="1" customFormat="1" x14ac:dyDescent="0.25">
      <c r="B39" s="2"/>
      <c r="C39" s="3"/>
      <c r="D39" s="3"/>
      <c r="E39" s="3"/>
      <c r="G39" s="2"/>
      <c r="I39" s="3"/>
    </row>
    <row r="40" spans="2:9" s="1" customFormat="1" x14ac:dyDescent="0.25">
      <c r="B40" s="2"/>
      <c r="C40" s="3"/>
      <c r="D40" s="3"/>
      <c r="E40" s="3"/>
      <c r="G40" s="2"/>
      <c r="I40" s="3"/>
    </row>
    <row r="41" spans="2:9" s="1" customFormat="1" x14ac:dyDescent="0.25">
      <c r="B41" s="2"/>
      <c r="C41" s="3"/>
      <c r="D41" s="3"/>
      <c r="E41" s="3"/>
      <c r="G41" s="2"/>
      <c r="I41" s="3"/>
    </row>
    <row r="42" spans="2:9" s="1" customFormat="1" x14ac:dyDescent="0.25">
      <c r="B42" s="2"/>
      <c r="C42" s="3"/>
      <c r="D42" s="3"/>
      <c r="E42" s="3"/>
      <c r="G42" s="2"/>
      <c r="I42" s="3"/>
    </row>
    <row r="43" spans="2:9" s="1" customFormat="1" x14ac:dyDescent="0.25">
      <c r="B43" s="2"/>
      <c r="C43" s="3"/>
      <c r="D43" s="3"/>
      <c r="E43" s="3"/>
      <c r="G43" s="2"/>
      <c r="I43" s="3"/>
    </row>
    <row r="44" spans="2:9" s="1" customFormat="1" x14ac:dyDescent="0.25">
      <c r="B44" s="2"/>
      <c r="C44" s="3"/>
      <c r="D44" s="3"/>
      <c r="E44" s="3"/>
      <c r="G44" s="2"/>
      <c r="I44" s="3"/>
    </row>
    <row r="45" spans="2:9" s="1" customFormat="1" x14ac:dyDescent="0.25">
      <c r="B45" s="2"/>
      <c r="C45" s="3"/>
      <c r="D45" s="3"/>
      <c r="E45" s="3"/>
      <c r="G45" s="2"/>
      <c r="I45" s="3"/>
    </row>
    <row r="46" spans="2:9" s="1" customFormat="1" x14ac:dyDescent="0.25">
      <c r="B46" s="2"/>
      <c r="C46" s="3"/>
      <c r="D46" s="3"/>
      <c r="E46" s="3"/>
      <c r="G46" s="2"/>
      <c r="I46" s="3"/>
    </row>
    <row r="47" spans="2:9" s="1" customFormat="1" x14ac:dyDescent="0.25">
      <c r="B47" s="2"/>
      <c r="C47" s="3"/>
      <c r="D47" s="3"/>
      <c r="E47" s="3"/>
      <c r="G47" s="2"/>
      <c r="I47" s="3"/>
    </row>
    <row r="48" spans="2:9" s="1" customFormat="1" x14ac:dyDescent="0.25">
      <c r="B48" s="2"/>
      <c r="C48" s="3"/>
      <c r="D48" s="3"/>
      <c r="E48" s="3"/>
      <c r="G48" s="2"/>
      <c r="I48" s="3"/>
    </row>
    <row r="49" spans="2:9" s="1" customFormat="1" x14ac:dyDescent="0.25">
      <c r="B49" s="2"/>
      <c r="C49" s="3"/>
      <c r="D49" s="3"/>
      <c r="E49" s="3"/>
      <c r="G49" s="2"/>
      <c r="I49" s="3"/>
    </row>
    <row r="50" spans="2:9" s="1" customFormat="1" x14ac:dyDescent="0.25">
      <c r="B50" s="2"/>
      <c r="C50" s="3"/>
      <c r="D50" s="3"/>
      <c r="E50" s="3"/>
      <c r="G50" s="2"/>
      <c r="I50" s="3"/>
    </row>
    <row r="51" spans="2:9" s="1" customFormat="1" x14ac:dyDescent="0.25">
      <c r="B51" s="2"/>
      <c r="C51" s="3"/>
      <c r="D51" s="3"/>
      <c r="E51" s="3"/>
      <c r="G51" s="2"/>
      <c r="I51" s="3"/>
    </row>
    <row r="52" spans="2:9" s="1" customFormat="1" x14ac:dyDescent="0.25">
      <c r="B52" s="2"/>
      <c r="C52" s="3"/>
      <c r="D52" s="3"/>
      <c r="E52" s="3"/>
      <c r="G52" s="2"/>
      <c r="I52" s="3"/>
    </row>
    <row r="53" spans="2:9" s="1" customFormat="1" x14ac:dyDescent="0.25">
      <c r="B53" s="2"/>
      <c r="C53" s="3"/>
      <c r="D53" s="3"/>
      <c r="E53" s="3"/>
      <c r="G53" s="2"/>
      <c r="I53" s="3"/>
    </row>
    <row r="54" spans="2:9" s="1" customFormat="1" x14ac:dyDescent="0.25">
      <c r="B54" s="2"/>
      <c r="C54" s="3"/>
      <c r="D54" s="3"/>
      <c r="E54" s="3"/>
      <c r="G54" s="2"/>
      <c r="I54" s="3"/>
    </row>
    <row r="55" spans="2:9" s="1" customFormat="1" x14ac:dyDescent="0.25">
      <c r="B55" s="2"/>
      <c r="C55" s="3"/>
      <c r="D55" s="3"/>
      <c r="E55" s="3"/>
      <c r="G55" s="2"/>
      <c r="I55" s="3"/>
    </row>
    <row r="56" spans="2:9" s="1" customFormat="1" x14ac:dyDescent="0.25">
      <c r="B56" s="2"/>
      <c r="C56" s="3"/>
      <c r="D56" s="3"/>
      <c r="E56" s="3"/>
      <c r="G56" s="2"/>
      <c r="I56" s="3"/>
    </row>
    <row r="57" spans="2:9" s="1" customFormat="1" x14ac:dyDescent="0.25">
      <c r="B57" s="2"/>
      <c r="C57" s="3"/>
      <c r="D57" s="3"/>
      <c r="E57" s="3"/>
      <c r="G57" s="2"/>
      <c r="I57" s="3"/>
    </row>
    <row r="58" spans="2:9" s="1" customFormat="1" x14ac:dyDescent="0.25">
      <c r="B58" s="2"/>
      <c r="C58" s="3"/>
      <c r="D58" s="3"/>
      <c r="E58" s="3"/>
      <c r="G58" s="2"/>
      <c r="I58" s="3"/>
    </row>
    <row r="59" spans="2:9" s="1" customFormat="1" x14ac:dyDescent="0.25">
      <c r="B59" s="2"/>
      <c r="C59" s="3"/>
      <c r="D59" s="3"/>
      <c r="E59" s="3"/>
      <c r="G59" s="2"/>
      <c r="I59" s="3"/>
    </row>
    <row r="60" spans="2:9" s="1" customFormat="1" x14ac:dyDescent="0.25">
      <c r="B60" s="2"/>
      <c r="C60" s="3"/>
      <c r="D60" s="3"/>
      <c r="E60" s="3"/>
      <c r="G60" s="2"/>
      <c r="I60" s="3"/>
    </row>
    <row r="61" spans="2:9" s="1" customFormat="1" x14ac:dyDescent="0.25">
      <c r="B61" s="2"/>
      <c r="C61" s="3"/>
      <c r="D61" s="3"/>
      <c r="E61" s="3"/>
      <c r="G61" s="2"/>
      <c r="I61" s="3"/>
    </row>
    <row r="62" spans="2:9" s="1" customFormat="1" x14ac:dyDescent="0.25">
      <c r="B62" s="2"/>
      <c r="C62" s="3"/>
      <c r="D62" s="3"/>
      <c r="E62" s="3"/>
      <c r="G62" s="2"/>
      <c r="I62" s="3"/>
    </row>
    <row r="63" spans="2:9" s="1" customFormat="1" x14ac:dyDescent="0.25">
      <c r="B63" s="2"/>
      <c r="C63" s="3"/>
      <c r="D63" s="3"/>
      <c r="E63" s="3"/>
      <c r="G63" s="2"/>
      <c r="I63" s="3"/>
    </row>
    <row r="64" spans="2:9" s="1" customFormat="1" x14ac:dyDescent="0.25">
      <c r="B64" s="2"/>
      <c r="C64" s="3"/>
      <c r="D64" s="3"/>
      <c r="E64" s="3"/>
      <c r="G64" s="2"/>
      <c r="I64" s="3"/>
    </row>
    <row r="65" spans="2:9" s="1" customFormat="1" x14ac:dyDescent="0.25">
      <c r="B65" s="2"/>
      <c r="C65" s="3"/>
      <c r="D65" s="3"/>
      <c r="E65" s="3"/>
      <c r="G65" s="2"/>
      <c r="I65" s="3"/>
    </row>
    <row r="66" spans="2:9" s="1" customFormat="1" x14ac:dyDescent="0.25">
      <c r="B66" s="2"/>
      <c r="C66" s="3"/>
      <c r="D66" s="3"/>
      <c r="E66" s="3"/>
      <c r="G66" s="2"/>
      <c r="I66" s="3"/>
    </row>
    <row r="67" spans="2:9" s="1" customFormat="1" x14ac:dyDescent="0.25">
      <c r="B67" s="2"/>
      <c r="C67" s="3"/>
      <c r="D67" s="3"/>
      <c r="E67" s="3"/>
      <c r="G67" s="2"/>
      <c r="I67" s="3"/>
    </row>
    <row r="68" spans="2:9" s="1" customFormat="1" x14ac:dyDescent="0.25">
      <c r="B68" s="2"/>
      <c r="C68" s="3"/>
      <c r="D68" s="3"/>
      <c r="E68" s="3"/>
      <c r="G68" s="2"/>
      <c r="I68" s="3"/>
    </row>
    <row r="69" spans="2:9" s="1" customFormat="1" x14ac:dyDescent="0.25">
      <c r="B69" s="2"/>
      <c r="C69" s="3"/>
      <c r="D69" s="3"/>
      <c r="E69" s="3"/>
      <c r="G69" s="2"/>
      <c r="I69" s="3"/>
    </row>
    <row r="70" spans="2:9" s="1" customFormat="1" x14ac:dyDescent="0.25">
      <c r="B70" s="2"/>
      <c r="C70" s="3"/>
      <c r="D70" s="3"/>
      <c r="E70" s="3"/>
      <c r="G70" s="2"/>
      <c r="I70" s="3"/>
    </row>
    <row r="71" spans="2:9" s="1" customFormat="1" x14ac:dyDescent="0.25">
      <c r="B71" s="2"/>
      <c r="C71" s="3"/>
      <c r="D71" s="3"/>
      <c r="E71" s="3"/>
      <c r="G71" s="2"/>
      <c r="I71" s="3"/>
    </row>
    <row r="72" spans="2:9" s="1" customFormat="1" x14ac:dyDescent="0.25">
      <c r="B72" s="2"/>
      <c r="C72" s="3"/>
      <c r="D72" s="3"/>
      <c r="E72" s="3"/>
      <c r="G72" s="2"/>
      <c r="I72" s="3"/>
    </row>
    <row r="73" spans="2:9" s="1" customFormat="1" x14ac:dyDescent="0.25">
      <c r="B73" s="2"/>
      <c r="C73" s="3"/>
      <c r="D73" s="3"/>
      <c r="E73" s="3"/>
      <c r="G73" s="2"/>
      <c r="I73" s="3"/>
    </row>
    <row r="74" spans="2:9" s="1" customFormat="1" x14ac:dyDescent="0.25">
      <c r="B74" s="2"/>
      <c r="C74" s="3"/>
      <c r="D74" s="3"/>
      <c r="E74" s="3"/>
      <c r="G74" s="2"/>
      <c r="I74" s="3"/>
    </row>
    <row r="75" spans="2:9" s="1" customFormat="1" x14ac:dyDescent="0.25">
      <c r="B75" s="2"/>
      <c r="C75" s="3"/>
      <c r="D75" s="3"/>
      <c r="E75" s="3"/>
      <c r="G75" s="2"/>
      <c r="I75" s="3"/>
    </row>
    <row r="76" spans="2:9" s="1" customFormat="1" x14ac:dyDescent="0.25">
      <c r="B76" s="2"/>
      <c r="C76" s="3"/>
      <c r="D76" s="3"/>
      <c r="E76" s="3"/>
      <c r="G76" s="2"/>
      <c r="I76" s="3"/>
    </row>
    <row r="77" spans="2:9" s="1" customFormat="1" x14ac:dyDescent="0.25">
      <c r="B77" s="2"/>
      <c r="C77" s="3"/>
      <c r="D77" s="3"/>
      <c r="E77" s="3"/>
      <c r="G77" s="2"/>
      <c r="I77" s="3"/>
    </row>
    <row r="78" spans="2:9" s="1" customFormat="1" x14ac:dyDescent="0.25">
      <c r="B78" s="2"/>
      <c r="C78" s="3"/>
      <c r="D78" s="3"/>
      <c r="E78" s="3"/>
      <c r="G78" s="2"/>
      <c r="I78" s="3"/>
    </row>
    <row r="79" spans="2:9" s="1" customFormat="1" x14ac:dyDescent="0.25">
      <c r="B79" s="2"/>
      <c r="C79" s="3"/>
      <c r="D79" s="3"/>
      <c r="E79" s="3"/>
      <c r="G79" s="2"/>
      <c r="I79" s="3"/>
    </row>
    <row r="80" spans="2:9" s="1" customFormat="1" x14ac:dyDescent="0.25">
      <c r="B80" s="2"/>
      <c r="C80" s="3"/>
      <c r="D80" s="3"/>
      <c r="E80" s="3"/>
      <c r="G80" s="2"/>
      <c r="I80" s="3"/>
    </row>
    <row r="81" spans="2:9" s="1" customFormat="1" x14ac:dyDescent="0.25">
      <c r="B81" s="2"/>
      <c r="C81" s="3"/>
      <c r="D81" s="3"/>
      <c r="E81" s="3"/>
      <c r="G81" s="2"/>
      <c r="I81" s="3"/>
    </row>
    <row r="82" spans="2:9" s="1" customFormat="1" x14ac:dyDescent="0.25">
      <c r="B82" s="2"/>
      <c r="C82" s="3"/>
      <c r="D82" s="3"/>
      <c r="E82" s="3"/>
      <c r="G82" s="2"/>
      <c r="I82" s="3"/>
    </row>
    <row r="83" spans="2:9" s="1" customFormat="1" x14ac:dyDescent="0.25">
      <c r="B83" s="2"/>
      <c r="C83" s="3"/>
      <c r="D83" s="3"/>
      <c r="E83" s="3"/>
      <c r="G83" s="2"/>
      <c r="I83" s="3"/>
    </row>
    <row r="84" spans="2:9" s="1" customFormat="1" x14ac:dyDescent="0.25">
      <c r="B84" s="2"/>
      <c r="C84" s="3"/>
      <c r="D84" s="3"/>
      <c r="E84" s="3"/>
      <c r="G84" s="2"/>
      <c r="I84" s="3"/>
    </row>
    <row r="85" spans="2:9" s="1" customFormat="1" x14ac:dyDescent="0.25">
      <c r="B85" s="2"/>
      <c r="C85" s="3"/>
      <c r="D85" s="3"/>
      <c r="E85" s="3"/>
      <c r="G85" s="2"/>
      <c r="I85" s="3"/>
    </row>
    <row r="86" spans="2:9" s="1" customFormat="1" x14ac:dyDescent="0.25">
      <c r="B86" s="2"/>
      <c r="C86" s="3"/>
      <c r="D86" s="3"/>
      <c r="E86" s="3"/>
      <c r="G86" s="2"/>
      <c r="I86" s="3"/>
    </row>
    <row r="87" spans="2:9" s="1" customFormat="1" x14ac:dyDescent="0.25">
      <c r="B87" s="2"/>
      <c r="C87" s="3"/>
      <c r="D87" s="3"/>
      <c r="E87" s="3"/>
      <c r="G87" s="2"/>
      <c r="I87" s="3"/>
    </row>
    <row r="88" spans="2:9" s="1" customFormat="1" x14ac:dyDescent="0.25">
      <c r="B88" s="2"/>
      <c r="C88" s="3"/>
      <c r="D88" s="3"/>
      <c r="E88" s="3"/>
      <c r="G88" s="2"/>
      <c r="I88" s="3"/>
    </row>
    <row r="89" spans="2:9" s="1" customFormat="1" x14ac:dyDescent="0.25">
      <c r="B89" s="2"/>
      <c r="C89" s="3"/>
      <c r="D89" s="3"/>
      <c r="E89" s="3"/>
      <c r="G89" s="2"/>
      <c r="I89" s="3"/>
    </row>
    <row r="90" spans="2:9" s="1" customFormat="1" x14ac:dyDescent="0.25">
      <c r="B90" s="2"/>
      <c r="C90" s="3"/>
      <c r="D90" s="3"/>
      <c r="E90" s="3"/>
      <c r="G90" s="2"/>
      <c r="I90" s="3"/>
    </row>
    <row r="91" spans="2:9" s="1" customFormat="1" x14ac:dyDescent="0.25">
      <c r="B91" s="2"/>
      <c r="C91" s="3"/>
      <c r="D91" s="3"/>
      <c r="E91" s="3"/>
      <c r="G91" s="2"/>
      <c r="I91" s="3"/>
    </row>
    <row r="92" spans="2:9" s="1" customFormat="1" x14ac:dyDescent="0.25">
      <c r="B92" s="2"/>
      <c r="C92" s="3"/>
      <c r="D92" s="3"/>
      <c r="E92" s="3"/>
      <c r="G92" s="2"/>
      <c r="I92" s="3"/>
    </row>
    <row r="93" spans="2:9" s="1" customFormat="1" x14ac:dyDescent="0.25">
      <c r="B93" s="2"/>
      <c r="C93" s="3"/>
      <c r="D93" s="3"/>
      <c r="E93" s="3"/>
      <c r="G93" s="2"/>
      <c r="I93" s="3"/>
    </row>
    <row r="94" spans="2:9" s="1" customFormat="1" x14ac:dyDescent="0.25">
      <c r="B94" s="2"/>
      <c r="C94" s="3"/>
      <c r="D94" s="3"/>
      <c r="E94" s="3"/>
      <c r="G94" s="2"/>
      <c r="I94" s="3"/>
    </row>
    <row r="95" spans="2:9" s="1" customFormat="1" x14ac:dyDescent="0.25">
      <c r="B95" s="2"/>
      <c r="C95" s="3"/>
      <c r="D95" s="3"/>
      <c r="E95" s="3"/>
      <c r="G95" s="2"/>
      <c r="I95" s="3"/>
    </row>
    <row r="96" spans="2:9" s="1" customFormat="1" x14ac:dyDescent="0.25">
      <c r="B96" s="2"/>
      <c r="C96" s="3"/>
      <c r="D96" s="3"/>
      <c r="E96" s="3"/>
      <c r="G96" s="2"/>
      <c r="I96" s="3"/>
    </row>
    <row r="97" spans="2:9" s="1" customFormat="1" x14ac:dyDescent="0.25">
      <c r="B97" s="2"/>
      <c r="C97" s="3"/>
      <c r="D97" s="3"/>
      <c r="E97" s="3"/>
      <c r="G97" s="2"/>
      <c r="I97" s="3"/>
    </row>
    <row r="98" spans="2:9" s="1" customFormat="1" x14ac:dyDescent="0.25">
      <c r="B98" s="2"/>
      <c r="C98" s="3"/>
      <c r="D98" s="3"/>
      <c r="E98" s="3"/>
      <c r="G98" s="2"/>
      <c r="I98" s="3"/>
    </row>
    <row r="99" spans="2:9" s="1" customFormat="1" x14ac:dyDescent="0.25">
      <c r="B99" s="2"/>
      <c r="C99" s="3"/>
      <c r="D99" s="3"/>
      <c r="E99" s="3"/>
      <c r="G99" s="2"/>
      <c r="I99" s="3"/>
    </row>
    <row r="100" spans="2:9" s="1" customFormat="1" x14ac:dyDescent="0.25">
      <c r="B100" s="2"/>
      <c r="C100" s="3"/>
      <c r="D100" s="3"/>
      <c r="E100" s="3"/>
      <c r="G100" s="2"/>
      <c r="I100" s="3"/>
    </row>
    <row r="101" spans="2:9" s="1" customFormat="1" x14ac:dyDescent="0.25">
      <c r="B101" s="2"/>
      <c r="C101" s="3"/>
      <c r="D101" s="3"/>
      <c r="E101" s="3"/>
      <c r="G101" s="2"/>
      <c r="I101" s="3"/>
    </row>
    <row r="102" spans="2:9" s="1" customFormat="1" x14ac:dyDescent="0.25">
      <c r="B102" s="2"/>
      <c r="C102" s="3"/>
      <c r="D102" s="3"/>
      <c r="E102" s="3"/>
      <c r="G102" s="2"/>
      <c r="I102" s="3"/>
    </row>
    <row r="103" spans="2:9" s="1" customFormat="1" x14ac:dyDescent="0.25">
      <c r="B103" s="2"/>
      <c r="C103" s="3"/>
      <c r="D103" s="3"/>
      <c r="E103" s="3"/>
      <c r="G103" s="2"/>
      <c r="I103" s="3"/>
    </row>
    <row r="104" spans="2:9" s="1" customFormat="1" x14ac:dyDescent="0.25">
      <c r="B104" s="2"/>
      <c r="C104" s="3"/>
      <c r="D104" s="3"/>
      <c r="E104" s="3"/>
      <c r="G104" s="2"/>
      <c r="I104" s="3"/>
    </row>
    <row r="105" spans="2:9" s="1" customFormat="1" x14ac:dyDescent="0.25">
      <c r="B105" s="2"/>
      <c r="C105" s="3"/>
      <c r="D105" s="3"/>
      <c r="E105" s="3"/>
      <c r="G105" s="2"/>
      <c r="I105" s="3"/>
    </row>
    <row r="106" spans="2:9" s="1" customFormat="1" x14ac:dyDescent="0.25">
      <c r="B106" s="2"/>
      <c r="C106" s="3"/>
      <c r="D106" s="3"/>
      <c r="E106" s="3"/>
      <c r="G106" s="2"/>
      <c r="I106" s="3"/>
    </row>
    <row r="107" spans="2:9" s="1" customFormat="1" x14ac:dyDescent="0.25">
      <c r="B107" s="2"/>
      <c r="C107" s="3"/>
      <c r="D107" s="3"/>
      <c r="E107" s="3"/>
      <c r="G107" s="2"/>
      <c r="I107" s="3"/>
    </row>
    <row r="108" spans="2:9" s="1" customFormat="1" x14ac:dyDescent="0.25">
      <c r="B108" s="2"/>
      <c r="C108" s="3"/>
      <c r="D108" s="3"/>
      <c r="E108" s="3"/>
      <c r="G108" s="2"/>
      <c r="I108" s="3"/>
    </row>
    <row r="109" spans="2:9" s="1" customFormat="1" x14ac:dyDescent="0.25">
      <c r="B109" s="2"/>
      <c r="C109" s="3"/>
      <c r="D109" s="3"/>
      <c r="E109" s="3"/>
      <c r="G109" s="2"/>
      <c r="I109" s="3"/>
    </row>
    <row r="110" spans="2:9" s="1" customFormat="1" x14ac:dyDescent="0.25">
      <c r="B110" s="2"/>
      <c r="C110" s="3"/>
      <c r="D110" s="3"/>
      <c r="E110" s="3"/>
      <c r="G110" s="2"/>
      <c r="I110" s="3"/>
    </row>
    <row r="111" spans="2:9" s="1" customFormat="1" x14ac:dyDescent="0.25">
      <c r="B111" s="2"/>
      <c r="C111" s="3"/>
      <c r="D111" s="3"/>
      <c r="E111" s="3"/>
      <c r="G111" s="2"/>
      <c r="I111" s="3"/>
    </row>
    <row r="112" spans="2:9" s="1" customFormat="1" x14ac:dyDescent="0.25">
      <c r="B112" s="2"/>
      <c r="C112" s="3"/>
      <c r="D112" s="3"/>
      <c r="E112" s="3"/>
      <c r="G112" s="2"/>
      <c r="I112" s="3"/>
    </row>
    <row r="113" spans="2:9" s="1" customFormat="1" x14ac:dyDescent="0.25">
      <c r="B113" s="2"/>
      <c r="C113" s="3"/>
      <c r="D113" s="3"/>
      <c r="E113" s="3"/>
      <c r="G113" s="2"/>
      <c r="I113" s="3"/>
    </row>
    <row r="114" spans="2:9" s="1" customFormat="1" x14ac:dyDescent="0.25">
      <c r="B114" s="2"/>
      <c r="C114" s="3"/>
      <c r="D114" s="3"/>
      <c r="E114" s="3"/>
      <c r="G114" s="2"/>
      <c r="I114" s="3"/>
    </row>
    <row r="115" spans="2:9" s="1" customFormat="1" x14ac:dyDescent="0.25">
      <c r="B115" s="2"/>
      <c r="C115" s="3"/>
      <c r="D115" s="3"/>
      <c r="E115" s="3"/>
      <c r="G115" s="2"/>
      <c r="I115" s="3"/>
    </row>
    <row r="116" spans="2:9" s="1" customFormat="1" x14ac:dyDescent="0.25">
      <c r="B116" s="2"/>
      <c r="C116" s="3"/>
      <c r="D116" s="3"/>
      <c r="E116" s="3"/>
      <c r="G116" s="2"/>
      <c r="I116" s="3"/>
    </row>
    <row r="117" spans="2:9" s="1" customFormat="1" x14ac:dyDescent="0.25">
      <c r="B117" s="2"/>
      <c r="C117" s="3"/>
      <c r="D117" s="3"/>
      <c r="E117" s="3"/>
      <c r="G117" s="2"/>
      <c r="I117" s="3"/>
    </row>
    <row r="118" spans="2:9" s="1" customFormat="1" x14ac:dyDescent="0.25">
      <c r="B118" s="2"/>
      <c r="C118" s="3"/>
      <c r="D118" s="3"/>
      <c r="E118" s="3"/>
      <c r="G118" s="2"/>
      <c r="I118" s="3"/>
    </row>
    <row r="119" spans="2:9" s="1" customFormat="1" x14ac:dyDescent="0.25">
      <c r="B119" s="2"/>
      <c r="C119" s="3"/>
      <c r="D119" s="3"/>
      <c r="E119" s="3"/>
      <c r="G119" s="2"/>
      <c r="I119" s="3"/>
    </row>
    <row r="120" spans="2:9" s="1" customFormat="1" x14ac:dyDescent="0.25">
      <c r="B120" s="2"/>
      <c r="C120" s="3"/>
      <c r="D120" s="3"/>
      <c r="E120" s="3"/>
      <c r="G120" s="2"/>
      <c r="I120" s="3"/>
    </row>
    <row r="121" spans="2:9" s="1" customFormat="1" x14ac:dyDescent="0.25">
      <c r="B121" s="2"/>
      <c r="C121" s="3"/>
      <c r="D121" s="3"/>
      <c r="E121" s="3"/>
      <c r="G121" s="2"/>
      <c r="I121" s="3"/>
    </row>
    <row r="122" spans="2:9" s="1" customFormat="1" x14ac:dyDescent="0.25">
      <c r="B122" s="2"/>
      <c r="C122" s="3"/>
      <c r="D122" s="3"/>
      <c r="E122" s="3"/>
      <c r="G122" s="2"/>
      <c r="I122" s="3"/>
    </row>
    <row r="123" spans="2:9" s="1" customFormat="1" x14ac:dyDescent="0.25">
      <c r="B123" s="2"/>
      <c r="C123" s="3"/>
      <c r="D123" s="3"/>
      <c r="E123" s="3"/>
      <c r="G123" s="2"/>
      <c r="I123" s="3"/>
    </row>
    <row r="124" spans="2:9" s="1" customFormat="1" x14ac:dyDescent="0.25">
      <c r="B124" s="2"/>
      <c r="C124" s="3"/>
      <c r="D124" s="3"/>
      <c r="E124" s="3"/>
      <c r="G124" s="2"/>
      <c r="I124" s="3"/>
    </row>
    <row r="125" spans="2:9" s="1" customFormat="1" x14ac:dyDescent="0.25">
      <c r="B125" s="2"/>
      <c r="C125" s="3"/>
      <c r="D125" s="3"/>
      <c r="E125" s="3"/>
      <c r="G125" s="2"/>
      <c r="I125" s="3"/>
    </row>
    <row r="126" spans="2:9" s="1" customFormat="1" x14ac:dyDescent="0.25">
      <c r="B126" s="2"/>
      <c r="C126" s="3"/>
      <c r="D126" s="3"/>
      <c r="E126" s="3"/>
      <c r="G126" s="2"/>
      <c r="I126" s="3"/>
    </row>
    <row r="127" spans="2:9" s="1" customFormat="1" x14ac:dyDescent="0.25">
      <c r="B127" s="2"/>
      <c r="C127" s="3"/>
      <c r="D127" s="3"/>
      <c r="E127" s="3"/>
      <c r="G127" s="2"/>
      <c r="I127" s="3"/>
    </row>
    <row r="128" spans="2:9" s="1" customFormat="1" x14ac:dyDescent="0.25">
      <c r="B128" s="2"/>
      <c r="C128" s="3"/>
      <c r="D128" s="3"/>
      <c r="E128" s="3"/>
      <c r="G128" s="2"/>
      <c r="I128" s="3"/>
    </row>
    <row r="129" spans="2:9" s="1" customFormat="1" x14ac:dyDescent="0.25">
      <c r="B129" s="2"/>
      <c r="C129" s="3"/>
      <c r="D129" s="3"/>
      <c r="E129" s="3"/>
      <c r="G129" s="2"/>
      <c r="I129" s="3"/>
    </row>
    <row r="130" spans="2:9" s="1" customFormat="1" x14ac:dyDescent="0.25">
      <c r="B130" s="2"/>
      <c r="C130" s="3"/>
      <c r="D130" s="3"/>
      <c r="E130" s="3"/>
      <c r="G130" s="2"/>
      <c r="I130" s="3"/>
    </row>
    <row r="131" spans="2:9" s="1" customFormat="1" x14ac:dyDescent="0.25">
      <c r="B131" s="2"/>
      <c r="C131" s="3"/>
      <c r="D131" s="3"/>
      <c r="E131" s="3"/>
      <c r="G131" s="2"/>
      <c r="I131" s="3"/>
    </row>
    <row r="132" spans="2:9" s="1" customFormat="1" x14ac:dyDescent="0.25">
      <c r="B132" s="2"/>
      <c r="C132" s="3"/>
      <c r="D132" s="3"/>
      <c r="E132" s="3"/>
      <c r="G132" s="2"/>
      <c r="I132" s="3"/>
    </row>
    <row r="133" spans="2:9" s="1" customFormat="1" x14ac:dyDescent="0.25">
      <c r="B133" s="2"/>
      <c r="C133" s="3"/>
      <c r="D133" s="3"/>
      <c r="E133" s="3"/>
      <c r="G133" s="2"/>
      <c r="I133" s="3"/>
    </row>
    <row r="134" spans="2:9" s="1" customFormat="1" x14ac:dyDescent="0.25">
      <c r="B134" s="2"/>
      <c r="C134" s="3"/>
      <c r="D134" s="3"/>
      <c r="E134" s="3"/>
      <c r="G134" s="2"/>
      <c r="I134" s="3"/>
    </row>
    <row r="135" spans="2:9" s="1" customFormat="1" x14ac:dyDescent="0.25">
      <c r="B135" s="2"/>
      <c r="C135" s="3"/>
      <c r="D135" s="3"/>
      <c r="E135" s="3"/>
      <c r="G135" s="2"/>
      <c r="I135" s="3"/>
    </row>
    <row r="136" spans="2:9" s="1" customFormat="1" x14ac:dyDescent="0.25">
      <c r="B136" s="2"/>
      <c r="C136" s="3"/>
      <c r="D136" s="3"/>
      <c r="E136" s="3"/>
      <c r="G136" s="2"/>
      <c r="I136" s="3"/>
    </row>
    <row r="137" spans="2:9" s="1" customFormat="1" x14ac:dyDescent="0.25">
      <c r="B137" s="2"/>
      <c r="C137" s="3"/>
      <c r="D137" s="3"/>
      <c r="E137" s="3"/>
      <c r="G137" s="2"/>
      <c r="I137" s="3"/>
    </row>
    <row r="138" spans="2:9" s="1" customFormat="1" x14ac:dyDescent="0.25">
      <c r="B138" s="2"/>
      <c r="C138" s="3"/>
      <c r="D138" s="3"/>
      <c r="E138" s="3"/>
      <c r="G138" s="2"/>
      <c r="I138" s="3"/>
    </row>
    <row r="139" spans="2:9" s="1" customFormat="1" x14ac:dyDescent="0.25">
      <c r="B139" s="2"/>
      <c r="C139" s="3"/>
      <c r="D139" s="3"/>
      <c r="E139" s="3"/>
      <c r="G139" s="2"/>
      <c r="I139" s="3"/>
    </row>
    <row r="140" spans="2:9" s="1" customFormat="1" x14ac:dyDescent="0.25">
      <c r="B140" s="2"/>
      <c r="C140" s="3"/>
      <c r="D140" s="3"/>
      <c r="E140" s="3"/>
      <c r="G140" s="2"/>
      <c r="I140" s="3"/>
    </row>
    <row r="141" spans="2:9" s="1" customFormat="1" x14ac:dyDescent="0.25">
      <c r="B141" s="2"/>
      <c r="C141" s="3"/>
      <c r="D141" s="3"/>
      <c r="E141" s="3"/>
      <c r="G141" s="2"/>
      <c r="I141" s="3"/>
    </row>
    <row r="142" spans="2:9" s="1" customFormat="1" x14ac:dyDescent="0.25">
      <c r="B142" s="2"/>
      <c r="C142" s="3"/>
      <c r="D142" s="3"/>
      <c r="E142" s="3"/>
      <c r="G142" s="2"/>
      <c r="I142" s="3"/>
    </row>
    <row r="143" spans="2:9" s="1" customFormat="1" x14ac:dyDescent="0.25">
      <c r="B143" s="2"/>
      <c r="C143" s="3"/>
      <c r="D143" s="3"/>
      <c r="E143" s="3"/>
      <c r="G143" s="2"/>
      <c r="I143" s="3"/>
    </row>
    <row r="144" spans="2:9" s="1" customFormat="1" x14ac:dyDescent="0.25">
      <c r="B144" s="2"/>
      <c r="C144" s="3"/>
      <c r="D144" s="3"/>
      <c r="E144" s="3"/>
      <c r="G144" s="2"/>
      <c r="I144" s="3"/>
    </row>
    <row r="145" spans="2:9" s="1" customFormat="1" x14ac:dyDescent="0.25">
      <c r="B145" s="2"/>
      <c r="C145" s="3"/>
      <c r="D145" s="3"/>
      <c r="E145" s="3"/>
      <c r="G145" s="2"/>
      <c r="I145" s="3"/>
    </row>
    <row r="146" spans="2:9" s="1" customFormat="1" x14ac:dyDescent="0.25">
      <c r="B146" s="2"/>
      <c r="C146" s="3"/>
      <c r="D146" s="3"/>
      <c r="E146" s="3"/>
      <c r="G146" s="2"/>
      <c r="I146" s="3"/>
    </row>
    <row r="147" spans="2:9" s="1" customFormat="1" x14ac:dyDescent="0.25">
      <c r="B147" s="2"/>
      <c r="C147" s="3"/>
      <c r="D147" s="3"/>
      <c r="E147" s="3"/>
      <c r="G147" s="2"/>
      <c r="I147" s="3"/>
    </row>
    <row r="148" spans="2:9" s="1" customFormat="1" x14ac:dyDescent="0.25">
      <c r="B148" s="2"/>
      <c r="C148" s="3"/>
      <c r="D148" s="3"/>
      <c r="E148" s="3"/>
      <c r="G148" s="2"/>
      <c r="I148" s="3"/>
    </row>
    <row r="149" spans="2:9" s="1" customFormat="1" x14ac:dyDescent="0.25">
      <c r="B149" s="2"/>
      <c r="C149" s="3"/>
      <c r="D149" s="3"/>
      <c r="E149" s="3"/>
      <c r="G149" s="2"/>
      <c r="I149" s="3"/>
    </row>
    <row r="150" spans="2:9" s="1" customFormat="1" x14ac:dyDescent="0.25">
      <c r="B150" s="2"/>
      <c r="C150" s="3"/>
      <c r="D150" s="3"/>
      <c r="E150" s="3"/>
      <c r="G150" s="2"/>
      <c r="I150" s="3"/>
    </row>
    <row r="151" spans="2:9" s="1" customFormat="1" x14ac:dyDescent="0.25">
      <c r="B151" s="2"/>
      <c r="C151" s="3"/>
      <c r="D151" s="3"/>
      <c r="E151" s="3"/>
      <c r="G151" s="2"/>
      <c r="I151" s="3"/>
    </row>
    <row r="152" spans="2:9" s="1" customFormat="1" x14ac:dyDescent="0.25">
      <c r="B152" s="2"/>
      <c r="C152" s="3"/>
      <c r="D152" s="3"/>
      <c r="E152" s="3"/>
      <c r="G152" s="2"/>
      <c r="I152" s="3"/>
    </row>
    <row r="153" spans="2:9" s="1" customFormat="1" x14ac:dyDescent="0.25">
      <c r="B153" s="2"/>
      <c r="C153" s="3"/>
      <c r="D153" s="3"/>
      <c r="E153" s="3"/>
      <c r="G153" s="2"/>
      <c r="I153" s="3"/>
    </row>
    <row r="154" spans="2:9" s="1" customFormat="1" x14ac:dyDescent="0.25">
      <c r="B154" s="2"/>
      <c r="C154" s="3"/>
      <c r="D154" s="3"/>
      <c r="E154" s="3"/>
      <c r="G154" s="2"/>
      <c r="I154" s="3"/>
    </row>
    <row r="155" spans="2:9" s="1" customFormat="1" x14ac:dyDescent="0.25">
      <c r="B155" s="2"/>
      <c r="C155" s="3"/>
      <c r="D155" s="3"/>
      <c r="E155" s="3"/>
      <c r="G155" s="2"/>
      <c r="I155" s="3"/>
    </row>
    <row r="156" spans="2:9" s="1" customFormat="1" x14ac:dyDescent="0.25">
      <c r="B156" s="2"/>
      <c r="C156" s="3"/>
      <c r="D156" s="3"/>
      <c r="E156" s="3"/>
      <c r="G156" s="2"/>
      <c r="I156" s="3"/>
    </row>
    <row r="157" spans="2:9" s="1" customFormat="1" x14ac:dyDescent="0.25">
      <c r="B157" s="2"/>
      <c r="C157" s="3"/>
      <c r="D157" s="3"/>
      <c r="E157" s="3"/>
      <c r="G157" s="2"/>
      <c r="I157" s="3"/>
    </row>
    <row r="158" spans="2:9" s="1" customFormat="1" x14ac:dyDescent="0.25">
      <c r="B158" s="2"/>
      <c r="C158" s="3"/>
      <c r="D158" s="3"/>
      <c r="E158" s="3"/>
      <c r="G158" s="2"/>
      <c r="I158" s="3"/>
    </row>
    <row r="159" spans="2:9" s="1" customFormat="1" x14ac:dyDescent="0.25">
      <c r="B159" s="2"/>
      <c r="C159" s="3"/>
      <c r="D159" s="3"/>
      <c r="E159" s="3"/>
      <c r="G159" s="2"/>
      <c r="I159" s="3"/>
    </row>
    <row r="160" spans="2:9" s="1" customFormat="1" x14ac:dyDescent="0.25">
      <c r="B160" s="2"/>
      <c r="C160" s="3"/>
      <c r="D160" s="3"/>
      <c r="E160" s="3"/>
      <c r="G160" s="2"/>
      <c r="I160" s="3"/>
    </row>
    <row r="161" spans="2:9" s="1" customFormat="1" x14ac:dyDescent="0.25">
      <c r="B161" s="2"/>
      <c r="C161" s="3"/>
      <c r="D161" s="3"/>
      <c r="E161" s="3"/>
      <c r="G161" s="2"/>
      <c r="I161" s="3"/>
    </row>
    <row r="162" spans="2:9" s="1" customFormat="1" x14ac:dyDescent="0.25">
      <c r="B162" s="2"/>
      <c r="C162" s="3"/>
      <c r="D162" s="3"/>
      <c r="E162" s="3"/>
      <c r="G162" s="2"/>
      <c r="I162" s="3"/>
    </row>
    <row r="163" spans="2:9" s="1" customFormat="1" x14ac:dyDescent="0.25">
      <c r="B163" s="2"/>
      <c r="C163" s="3"/>
      <c r="D163" s="3"/>
      <c r="E163" s="3"/>
      <c r="G163" s="2"/>
      <c r="I163" s="3"/>
    </row>
    <row r="164" spans="2:9" s="1" customFormat="1" x14ac:dyDescent="0.25">
      <c r="B164" s="2"/>
      <c r="C164" s="3"/>
      <c r="D164" s="3"/>
      <c r="E164" s="3"/>
      <c r="G164" s="2"/>
      <c r="I164" s="3"/>
    </row>
  </sheetData>
  <mergeCells count="3">
    <mergeCell ref="B15:D15"/>
    <mergeCell ref="G15:I15"/>
    <mergeCell ref="L15:N15"/>
  </mergeCells>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x m l n s = " h t t p : / / s c h e m a s . m i c r o s o f t . c o m / D a t a M a s h u p " > A A A A A C U I A A B Q S w M E F A A C A A g A A a n p W o R F M a C l A A A A 9 g A A A B I A H A B D b 2 5 m a W c v U G F j a 2 F n Z S 5 4 b W w g o h g A K K A U A A A A A A A A A A A A A A A A A A A A A A A A A A A A h Y 9 L D o I w G I S v Q r q n D y T B k J + y c C u J C d G 4 b W q F R i i G F s v d X H g k r y B G U X c u Z + a b Z O Z + v U E + t k 1 w U b 3 V n c k Q w x Q F y s j u o E 2 V o c E d w y X K O W y E P I l K B R N s b D p a n a H a u X N K i P c e + w X u + o p E l D K y L 9 a l r F U r Q m 2 s E 0 Y q 9 G k d / r c Q h 9 1 r D I 8 w i 2 P M k g R T I L M J h T Z f I J r 2 P t M f E 1 Z D 4 4 Z e c W X C b Q l k l k D e H / g D U E s D B B Q A A g A I A A G p 6 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B q e l a Z z M C a h 4 F A A B 3 F w A A E w A c A E Z v c m 1 1 b G F z L 1 N l Y 3 R p b 2 4 x L m 0 g o h g A K K A U A A A A A A A A A A A A A A A A A A A A A A A A A A A A t V j N b u M 2 E L 4 H y D s Q K l A o g N a 2 Z G / 2 D y m w z c 8 2 b d B N Y 7 c 5 O I H B S F x b i E Q F E p X E C H z t f X v d S 2 9 9 g P a 0 e + g h f Z H 0 S T q k Z F m U R J t I X A W x g d F w v m + G 8 / H H C X G Z H 1 H U z 7 7 t N 5 s b m x v J B M f E Q y f 4 Z r T f f z f a w w y j H R Q Q t r m B 4 O l H a e w S s O z f u i R o n U b x 5 U U U X Z o H f k B a u x F l h L L E N H Z f n / 2 c k D g 5 u 5 q k k X u 2 l x 7 5 J O X x 3 I B g S r w R p t 4 o x j e t 2 y C 5 N b Y s R N M g s B C L U 7 J l Z U h l B q P + h B A G q B n 8 3 f C Q k X D H K L s Y 1 g 8 + 9 X Y M 4 W m c z 4 b c e J 7 H + s o 4 j q M w Y p D Y d w R 7 Q M y A Y A N 8 A a T z N 7 n d r M N a a J j 7 v A 2 C v o s D H C c 7 n O n 5 V h H + k E K 2 P P w R T h j a h R p i l 0 k w b z 1 v N w r S k J o N Z C x k V A d a i G B 3 g g b k l r X 2 q W c O 9 y m J x 1 M o c Z K G x D u 3 U B f K x q Z X B D H w W V A 5 I W F 0 D b E z t B K D 7 E V u N p d w t u 5 q b G a L + P 2 r w G d 5 d H Q x R X s k 8 E M f v B Z I w q X I t k o I k p V z A Y s Y A T G y o T z p b 6 d F Y N N A 4 P J T C i X r s y n v s + Q a c r + r h G n Z 9 d A t p 0 w d E q J j Y D K A q i 3 Y D m J M k w 9 R H G Y E + U t e H n W e 1 l 0 j d D E X s w Z u j u Q w K 0 / X V Y B d I P U L D l J S n i 1 h F 1 a z Q t 0 y L m 8 m 8 G l Y u V c 8 d + e V s x r Y K Q F t J W K F G G C e r g n T 0 c S 0 O e j j I a W u s 9 U 6 q J K r B 3 b k w B S H z f r i L 8 p x K w w U f V O x j X i d Z z q C s 9 W K k y k C x u 5 7 Z z / 0 k w T W + U f L r R Q j I 1 4 2 K I V m P 1 5 p W c m q s L L O Z A 5 a I u t q q Y x 3 H 1 v W f T I v J V p P s 9 u 7 g D V Y A 9 5 z T b w e Y E W 8 O R 6 F K L W 2 o y u u 5 4 Z V n T G 1 s m x t a T m N f V I 2 j A Y 8 V S 1 V O Z q q E h C n s E + S d w Q E j N k T N j I 5 T K s h t F p f z u P 1 l d W t A V y W W I 2 J l s q 2 t V T m 8 D V + v K w J a / T U f d j V 7 c N t o x 7 Y U U v q x R J J V Q h Y x r N n + l t W t t a r Y F 9 q K v m F A G z A F G 9 l x e V C U E G + 0 o R 8 u T L R 5 d M m b f M d T d B X K 0 G X J V r u u u 5 K z d Q o 1 j d v M X k W O q R s u 9 f i 4 5 r E Y t c 9 a i R z O d E 0 v C C x W l C 2 + q w m 5 w Z V g v + 2 s k p w t S F g i f j h f 8 m 0 a B / T + E 7 Z W g e i e m O u U b P E 3 1 M B d f d m m x c V r S N F 3 d 3 Z 5 t v z 9 y n l B + / O 9 l N R 1 W t x j Z 5 A X Q v o s l W z w s 4 y H I 7 s d P i X a h V T w c L N m q / A a c K i s P m + X S P G D w e Z f 3 7 N D g i T f 9 4 Q 9 + 4 D u K e b w z I u X P m F 3 z G O W T J 3 E / u r m Q 2 F y G 2 j 5 G S D k 3 C + 6 8 w W V q e w 2 r A k F O Z u Y X Z y Z / F x A K s T Z l z b 8 F 5 Y + O N / y N C P C B 2 z i S n A t s C h h 9 i E U G R M 4 W m H Y d v z j G I M C R L S N L D L B z r 5 Q M / j w 6 b T + r A f x Q q V l S X H + w b Z 1 X E 6 I x 1 p p G B Z G d l u o 6 N o 7 L s o f P j y y X + N 6 M P n v 9 O 8 p O 7 9 n y h 5 + P I R d d A / H x 8 + / 5 G i 6 / v f 8 8 J e T u 7 / o m P h 8 u + v v y E e W k R u r k G f 8 X K f + v M C w v R 1 j C 2 E q Y d o x B p 9 n N x H T V 0 g l M t R m s s T k q Q B q 8 y j N M H l i R M g h S d / B K N j 7 A l S c z 5 z S l / z 5 o P P u l O 3 7 i T y r V V F p l K 0 w t q I 2 H U n k P 2 c T 3 c F n 1 K 1 d R g 1 g G n R b q A C 7 b i Y 0 P + p E B m s T 0 u N 0 n x 8 6 a 0 8 v k h r o r g c z Z c 7 c d T w Y E m b q W 9 e j v r m J d O Q I o s F 2 p D D R r F H 4 u Y f S 8 S r 8 g G 9 Q g F W / B P i g t f h 3 j x 4 s f r P w Z p / P G m 6 + t U v V M s u E r 1 l F 4 l q T v W t a R M m U R n 5 z X 9 Q S w E C L Q A U A A I A C A A B q e l a h E U x o K U A A A D 2 A A A A E g A A A A A A A A A A A A A A A A A A A A A A Q 2 9 u Z m l n L 1 B h Y 2 t h Z 2 U u e G 1 s U E s B A i 0 A F A A C A A g A A a n p W g / K 6 a u k A A A A 6 Q A A A B M A A A A A A A A A A A A A A A A A 8 Q A A A F t D b 2 5 0 Z W 5 0 X 1 R 5 c G V z X S 5 4 b W x Q S w E C L Q A U A A I A C A A B q e l a Z z M C a h 4 F A A B 3 F w A A E w A A A A A A A A A A A A A A A A D i A Q A A R m 9 y b X V s Y X M v U 2 V j d G l v b j E u b V B L B Q Y A A A A A A w A D A M I A A A B N 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z I Q A A A A A A A F E h 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U m F 3 X 0 V T R 1 9 E Y X R h P C 9 J d G V t U G F 0 a D 4 8 L 0 l 0 Z W 1 M b 2 N h d G l v b j 4 8 U 3 R h Y m x l R W 5 0 c m l l c z 4 8 R W 5 0 c n k g V H l w Z T 0 i S X N Q c m l 2 Y X R l I i B W Y W x 1 Z T 0 i b D A i I C 8 + P E V u d H J 5 I F R 5 c G U 9 I l F 1 Z X J 5 S U Q i I F Z h b H V l P S J z M z U 2 M j Y w Y 2 Y t N z h k M C 0 0 M T Y 2 L T h l N W E t Z D Y 5 N D g z M G Y 2 N m J k I i A v P j x F b n R y e S B U e X B l P S J G a W x s R W 5 h Y m x l Z C I g V m F s d W U 9 I m w x I i A v P j x F b n R y e S B U e X B l P S J B Z G R l Z F R v R G F 0 Y U 1 v Z G V s I i B W Y W x 1 Z T 0 i b D E i I C 8 + P E V u d H J 5 I F R 5 c G U 9 I k Z p b G x D b 3 V u d C I g V m F s d W U 9 I m w y 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Z G U i I F Z h b H V l P S J z V W 5 r b m 9 3 b i I g L z 4 8 R W 5 0 c n k g V H l w Z T 0 i R m l s b E V y c m 9 y Q 2 9 1 b n Q i I F Z h b H V l P S J s M C I g L z 4 8 R W 5 0 c n k g V H l w Z T 0 i R m l s b E x h c 3 R V c G R h d G V k I i B W Y W x 1 Z T 0 i Z D I w M j U t M D c t M D l U M T A 6 N T M 6 N D I u O T M 3 O T U 3 M V o i I C 8 + P E V u d H J 5 I F R 5 c G U 9 I k Z p b G x U Y X J n Z X Q i I F Z h b H V l P S J z U m F 3 X 0 V T R 1 9 E Y X R h I i A v P j x F b n R y e S B U e X B l P S J G a W x s Z W R D b 2 1 w b G V 0 Z V J l c 3 V s d F R v V 2 9 y a 3 N o Z W V 0 I i B W Y W x 1 Z T 0 i b D E i I C 8 + P E V u d H J 5 I F R 5 c G U 9 I k Z p b G x D b 2 x 1 b W 5 O Y W 1 l c y I g V m F s d W U 9 I n N b J n F 1 b 3 Q 7 U m V j b 3 J k S U Q m c X V v d D s s J n F 1 b 3 Q 7 R G F 0 Z S Z x d W 9 0 O y w m c X V v d D t F b m V y Z 3 l D b 2 5 z d W 1 l Z F 9 r V 2 g m c X V v d D s s J n F 1 b 3 Q 7 Q 0 8 y R W 1 p c 3 N p b 2 5 f V G 9 u c y Z x d W 9 0 O y w m c X V v d D t X Y X N 0 Z U d l b m V y Y X R l Z C 4 x J n F 1 b 3 Q 7 X S I g L z 4 8 R W 5 0 c n k g V H l w Z T 0 i R m l s b E N v b H V t b l R 5 c G V z I i B W Y W x 1 Z T 0 i c 0 F B a 0 R C U U 0 9 I i A v P j x F b n R y e S B U e X B l P S J S Z W x h d G l v b n N o a X B J b m Z v Q 2 9 u d G F p b m V y I i B W Y W x 1 Z T 0 i c 3 s m c X V v d D t j b 2 x 1 b W 5 D b 3 V u d C Z x d W 9 0 O z o 1 L C Z x d W 9 0 O 2 t l e U N v b H V t b k 5 h b W V z J n F 1 b 3 Q 7 O l t d L C Z x d W 9 0 O 3 F 1 Z X J 5 U m V s Y X R p b 2 5 z a G l w c y Z x d W 9 0 O z p b X S w m c X V v d D t j b 2 x 1 b W 5 J Z G V u d G l 0 a W V z J n F 1 b 3 Q 7 O l s m c X V v d D t T Z W N 0 a W 9 u M S 9 S Y X d f R V N H X 0 R h d G E v U H J v b W 9 0 Z W Q g S G V h Z G V y c y 5 7 U m V j b 3 J k S U Q s M H 0 m c X V v d D s s J n F 1 b 3 Q 7 U 2 V j d G l v b j E v U m F 3 X 0 V T R 1 9 E Y X R h L 0 N o Y W 5 n Z W Q g V H l w Z T Q u e 0 N 1 c 3 R v b S w 1 f S Z x d W 9 0 O y w m c X V v d D t T Z W N 0 a W 9 u M S 9 S Y X d f R V N H X 0 R h d G E v Q 2 h h b m d l Z C B U e X B l M y 5 7 R W 5 l c m d 5 Q 2 9 u c 3 V t Z W R f a 1 d o L D J 9 J n F 1 b 3 Q 7 L C Z x d W 9 0 O 1 N l Y 3 R p b 2 4 x L 1 J h d 1 9 F U 0 d f R G F 0 Y S 9 D a G F u Z 2 V k I F R 5 c G U z L n t D T z J F b W l z c 2 l v b l 9 U b 2 5 z L D N 9 J n F 1 b 3 Q 7 L C Z x d W 9 0 O 1 N l Y 3 R p b 2 4 x L 1 J h d 1 9 F U 0 d f R G F 0 Y S 9 D a G F u Z 2 V k I F R 5 c G U z L n t X Y X N 0 Z U d l b m V y Y X R l Z C 4 x L D R 9 J n F 1 b 3 Q 7 X S w m c X V v d D t D b 2 x 1 b W 5 D b 3 V u d C Z x d W 9 0 O z o 1 L C Z x d W 9 0 O 0 t l e U N v b H V t b k 5 h b W V z J n F 1 b 3 Q 7 O l t d L C Z x d W 9 0 O 0 N v b H V t b k l k Z W 5 0 a X R p Z X M m c X V v d D s 6 W y Z x d W 9 0 O 1 N l Y 3 R p b 2 4 x L 1 J h d 1 9 F U 0 d f R G F 0 Y S 9 Q c m 9 t b 3 R l Z C B I Z W F k Z X J z L n t S Z W N v c m R J R C w w f S Z x d W 9 0 O y w m c X V v d D t T Z W N 0 a W 9 u M S 9 S Y X d f R V N H X 0 R h d G E v Q 2 h h b m d l Z C B U e X B l N C 5 7 Q 3 V z d G 9 t L D V 9 J n F 1 b 3 Q 7 L C Z x d W 9 0 O 1 N l Y 3 R p b 2 4 x L 1 J h d 1 9 F U 0 d f R G F 0 Y S 9 D a G F u Z 2 V k I F R 5 c G U z L n t F b m V y Z 3 l D b 2 5 z d W 1 l Z F 9 r V 2 g s M n 0 m c X V v d D s s J n F 1 b 3 Q 7 U 2 V j d G l v b j E v U m F 3 X 0 V T R 1 9 E Y X R h L 0 N o Y W 5 n Z W Q g V H l w Z T M u e 0 N P M k V t a X N z a W 9 u X 1 R v b n M s M 3 0 m c X V v d D s s J n F 1 b 3 Q 7 U 2 V j d G l v b j E v U m F 3 X 0 V T R 1 9 E Y X R h L 0 N o Y W 5 n Z W Q g V H l w Z T M u e 1 d h c 3 R l R 2 V u Z X J h d G V k L j E s N H 0 m c X V v d D t d L C Z x d W 9 0 O 1 J l b G F 0 a W 9 u c 2 h p c E l u Z m 8 m c X V v d D s 6 W 1 1 9 I i A v P j x F b n R y e S B U e X B l P S J G a W x s U 3 R h d H V z I i B W Y W x 1 Z T 0 i c 0 N v b X B s Z X R l I i A v P j x F b n R y e S B U e X B l P S J S Z W N v d m V y e V R h c m d l d F J v d y I g V m F s d W U 9 I m w x I i A v P j x F b n R y e S B U e X B l P S J S Z W N v d m V y e V R h c m d l d E N v b H V t b i I g V m F s d W U 9 I m w x I i A v P j x F b n R y e S B U e X B l P S J S Z W N v d m V y e V R h c m d l d F N o Z W V 0 I i B W Y W x 1 Z T 0 i c 1 N o Z W V 0 M S I g L z 4 8 R W 5 0 c n k g V H l w Z T 0 i R m l s b F R v R G F 0 Y U 1 v Z G V s R W 5 h Y m x l Z C I g V m F s d W U 9 I m w x I i A v P j x F b n R y e S B U e X B l P S J G a W x s T 2 J q Z W N 0 V H l w Z S I g V m F s d W U 9 I n N U Y W J s Z S I g L z 4 8 L 1 N 0 Y W J s Z U V u d H J p Z X M + P C 9 J d G V t P j x J d G V t P j x J d G V t T G 9 j Y X R p b 2 4 + P E l 0 Z W 1 U e X B l P k Z v c m 1 1 b G E 8 L 0 l 0 Z W 1 U e X B l P j x J d G V t U G F 0 a D 5 T Z W N 0 a W 9 u M S 9 S Y X d f R V N H X 0 R h d G E v U 2 9 1 c m N l P C 9 J d G V t U G F 0 a D 4 8 L 0 l 0 Z W 1 M b 2 N h d G l v b j 4 8 U 3 R h Y m x l R W 5 0 c m l l c y A v P j w v S X R l b T 4 8 S X R l b T 4 8 S X R l b U x v Y 2 F 0 a W 9 u P j x J d G V t V H l w Z T 5 G b 3 J t d W x h P C 9 J d G V t V H l w Z T 4 8 S X R l b V B h d G g + U 2 V j d G l v b j E v U m F 3 X 0 V T R 1 9 E Y X R h L 1 J h d 1 9 F U 0 d f R G F 0 Y V 9 T a G V l d D w v S X R l b V B h d G g + P C 9 J d G V t T G 9 j Y X R p b 2 4 + P F N 0 Y W J s Z U V u d H J p Z X M g L z 4 8 L 0 l 0 Z W 0 + P E l 0 Z W 0 + P E l 0 Z W 1 M b 2 N h d G l v b j 4 8 S X R l b V R 5 c G U + R m 9 y b X V s Y T w v S X R l b V R 5 c G U + P E l 0 Z W 1 Q Y X R o P l N l Y 3 R p b 2 4 x L 1 J h d 1 9 F U 0 d f R G F 0 Y S 9 Q c m 9 t b 3 R l Z C U y M E h l Y W R l c n M 8 L 0 l 0 Z W 1 Q Y X R o P j w v S X R l b U x v Y 2 F 0 a W 9 u P j x T d G F i b G V F b n R y a W V z I C 8 + P C 9 J d G V t P j x J d G V t P j x J d G V t T G 9 j Y X R p b 2 4 + P E l 0 Z W 1 U e X B l P k Z v c m 1 1 b G E 8 L 0 l 0 Z W 1 U e X B l P j x J d G V t U G F 0 a D 5 T Z W N 0 a W 9 u M S 9 S Y X d f R V N H X 0 R h d G E v S W 5 z Z X J 0 Z W Q l M j B M Y X N 0 J T I w Q 2 h h c m F j d G V y c z w v S X R l b V B h d G g + P C 9 J d G V t T G 9 j Y X R p b 2 4 + P F N 0 Y W J s Z U V u d H J p Z X M g L z 4 8 L 0 l 0 Z W 0 + P E l 0 Z W 0 + P E l 0 Z W 1 M b 2 N h d G l v b j 4 8 S X R l b V R 5 c G U + R m 9 y b X V s Y T w v S X R l b V R 5 c G U + P E l 0 Z W 1 Q Y X R o P l N l Y 3 R p b 2 4 x L 1 J h d 1 9 F U 0 d f R G F 0 Y S 9 S Z W 1 v d m V k J T I w Q 2 9 s d W 1 u c z w v S X R l b V B h d G g + P C 9 J d G V t T G 9 j Y X R p b 2 4 + P F N 0 Y W J s Z U V u d H J p Z X M g L z 4 8 L 0 l 0 Z W 0 + P E l 0 Z W 0 + P E l 0 Z W 1 M b 2 N h d G l v b j 4 8 S X R l b V R 5 c G U + R m 9 y b X V s Y T w v S X R l b V R 5 c G U + P E l 0 Z W 1 Q Y X R o P l N l Y 3 R p b 2 4 x L 1 J h d 1 9 F U 0 d f R G F 0 Y S 9 T c G x p d C U y M E N v b H V t b i U y M G J 5 J T I w R G V s a W 1 p d G V y P C 9 J d G V t U G F 0 a D 4 8 L 0 l 0 Z W 1 M b 2 N h d G l v b j 4 8 U 3 R h Y m x l R W 5 0 c m l l c y A v P j w v S X R l b T 4 8 S X R l b T 4 8 S X R l b U x v Y 2 F 0 a W 9 u P j x J d G V t V H l w Z T 5 G b 3 J t d W x h P C 9 J d G V t V H l w Z T 4 8 S X R l b V B h d G g + U 2 V j d G l v b j E v U m F 3 X 0 V T R 1 9 E Y X R h L 0 N o Y W 5 n Z W Q l M j B U e X B l P C 9 J d G V t U G F 0 a D 4 8 L 0 l 0 Z W 1 M b 2 N h d G l v b j 4 8 U 3 R h Y m x l R W 5 0 c m l l c y A v P j w v S X R l b T 4 8 S X R l b T 4 8 S X R l b U x v Y 2 F 0 a W 9 u P j x J d G V t V H l w Z T 5 G b 3 J t d W x h P C 9 J d G V t V H l w Z T 4 8 S X R l b V B h d G g + U 2 V j d G l v b j E v U m F 3 X 0 V T R 1 9 E Y X R h L 1 J l c G x h Y 2 V k J T I w V m F s d W U 8 L 0 l 0 Z W 1 Q Y X R o P j w v S X R l b U x v Y 2 F 0 a W 9 u P j x T d G F i b G V F b n R y a W V z I C 8 + P C 9 J d G V t P j x J d G V t P j x J d G V t T G 9 j Y X R p b 2 4 + P E l 0 Z W 1 U e X B l P k Z v c m 1 1 b G E 8 L 0 l 0 Z W 1 U e X B l P j x J d G V t U G F 0 a D 5 T Z W N 0 a W 9 u M S 9 S Y X d f R V N H X 0 R h d G E v U m V w b G F j Z W Q l M j B W Y W x 1 Z T E 8 L 0 l 0 Z W 1 Q Y X R o P j w v S X R l b U x v Y 2 F 0 a W 9 u P j x T d G F i b G V F b n R y a W V z I C 8 + P C 9 J d G V t P j x J d G V t P j x J d G V t T G 9 j Y X R p b 2 4 + P E l 0 Z W 1 U e X B l P k Z v c m 1 1 b G E 8 L 0 l 0 Z W 1 U e X B l P j x J d G V t U G F 0 a D 5 T Z W N 0 a W 9 u M S 9 S Y X d f R V N H X 0 R h d G E v U m V w b G F j Z W Q l M j B W Y W x 1 Z T I 8 L 0 l 0 Z W 1 Q Y X R o P j w v S X R l b U x v Y 2 F 0 a W 9 u P j x T d G F i b G V F b n R y a W V z I C 8 + P C 9 J d G V t P j x J d G V t P j x J d G V t T G 9 j Y X R p b 2 4 + P E l 0 Z W 1 U e X B l P k Z v c m 1 1 b G E 8 L 0 l 0 Z W 1 U e X B l P j x J d G V t U G F 0 a D 5 T Z W N 0 a W 9 u M S 9 S Y X d f R V N H X 0 R h d G E v U m V t b 3 Z l Z C U y M E N v b H V t b n M x P C 9 J d G V t U G F 0 a D 4 8 L 0 l 0 Z W 1 M b 2 N h d G l v b j 4 8 U 3 R h Y m x l R W 5 0 c m l l c y A v P j w v S X R l b T 4 8 S X R l b T 4 8 S X R l b U x v Y 2 F 0 a W 9 u P j x J d G V t V H l w Z T 5 G b 3 J t d W x h P C 9 J d G V t V H l w Z T 4 8 S X R l b V B h d G g + U 2 V j d G l v b j E v U m F 3 X 0 V T R 1 9 E Y X R h L 1 J l b m F t Z W Q l M j B D b 2 x 1 b W 5 z P C 9 J d G V t U G F 0 a D 4 8 L 0 l 0 Z W 1 M b 2 N h d G l v b j 4 8 U 3 R h Y m x l R W 5 0 c m l l c y A v P j w v S X R l b T 4 8 S X R l b T 4 8 S X R l b U x v Y 2 F 0 a W 9 u P j x J d G V t V H l w Z T 5 G b 3 J t d W x h P C 9 J d G V t V H l w Z T 4 8 S X R l b V B h d G g + U 2 V j d G l v b j E v U m F 3 X 0 V T R 1 9 E Y X R h L 1 N w b G l 0 J T I w Q 2 9 s d W 1 u J T I w Y n k l M j B E Z W x p b W l 0 Z X I x P C 9 J d G V t U G F 0 a D 4 8 L 0 l 0 Z W 1 M b 2 N h d G l v b j 4 8 U 3 R h Y m x l R W 5 0 c m l l c y A v P j w v S X R l b T 4 8 S X R l b T 4 8 S X R l b U x v Y 2 F 0 a W 9 u P j x J d G V t V H l w Z T 5 G b 3 J t d W x h P C 9 J d G V t V H l w Z T 4 8 S X R l b V B h d G g + U 2 V j d G l v b j E v U m F 3 X 0 V T R 1 9 E Y X R h L 0 N o Y W 5 n Z W Q l M j B U e X B l M T w v S X R l b V B h d G g + P C 9 J d G V t T G 9 j Y X R p b 2 4 + P F N 0 Y W J s Z U V u d H J p Z X M g L z 4 8 L 0 l 0 Z W 0 + P E l 0 Z W 0 + P E l 0 Z W 1 M b 2 N h d G l v b j 4 8 S X R l b V R 5 c G U + R m 9 y b X V s Y T w v S X R l b V R 5 c G U + P E l 0 Z W 1 Q Y X R o P l N l Y 3 R p b 2 4 x L 1 J h d 1 9 F U 0 d f R G F 0 Y S 9 S Z X B s Y W N l Z C U y M F Z h b H V l M z w v S X R l b V B h d G g + P C 9 J d G V t T G 9 j Y X R p b 2 4 + P F N 0 Y W J s Z U V u d H J p Z X M g L z 4 8 L 0 l 0 Z W 0 + P E l 0 Z W 0 + P E l 0 Z W 1 M b 2 N h d G l v b j 4 8 S X R l b V R 5 c G U + R m 9 y b X V s Y T w v S X R l b V R 5 c G U + P E l 0 Z W 1 Q Y X R o P l N l Y 3 R p b 2 4 x L 1 J h d 1 9 F U 0 d f R G F 0 Y S 9 S Z X B s Y W N l Z C U y M F Z h b H V l N D w v S X R l b V B h d G g + P C 9 J d G V t T G 9 j Y X R p b 2 4 + P F N 0 Y W J s Z U V u d H J p Z X M g L z 4 8 L 0 l 0 Z W 0 + P E l 0 Z W 0 + P E l 0 Z W 1 M b 2 N h d G l v b j 4 8 S X R l b V R 5 c G U + R m 9 y b X V s Y T w v S X R l b V R 5 c G U + P E l 0 Z W 1 Q Y X R o P l N l Y 3 R p b 2 4 x L 1 J h d 1 9 F U 0 d f R G F 0 Y S 9 S Z X B s Y W N l Z C U y M F Z h b H V l N T w v S X R l b V B h d G g + P C 9 J d G V t T G 9 j Y X R p b 2 4 + P F N 0 Y W J s Z U V u d H J p Z X M g L z 4 8 L 0 l 0 Z W 0 + P E l 0 Z W 0 + P E l 0 Z W 1 M b 2 N h d G l v b j 4 8 S X R l b V R 5 c G U + R m 9 y b X V s Y T w v S X R l b V R 5 c G U + P E l 0 Z W 1 Q Y X R o P l N l Y 3 R p b 2 4 x L 1 J h d 1 9 F U 0 d f R G F 0 Y S 9 S Z W 1 v d m V k J T I w Q 2 9 s d W 1 u c z I 8 L 0 l 0 Z W 1 Q Y X R o P j w v S X R l b U x v Y 2 F 0 a W 9 u P j x T d G F i b G V F b n R y a W V z I C 8 + P C 9 J d G V t P j x J d G V t P j x J d G V t T G 9 j Y X R p b 2 4 + P E l 0 Z W 1 U e X B l P k Z v c m 1 1 b G E 8 L 0 l 0 Z W 1 U e X B l P j x J d G V t U G F 0 a D 5 T Z W N 0 a W 9 u M S 9 S Y X d f R V N H X 0 R h d G E v U m V u Y W 1 l Z C U y M E N v b H V t b n M x P C 9 J d G V t U G F 0 a D 4 8 L 0 l 0 Z W 1 M b 2 N h d G l v b j 4 8 U 3 R h Y m x l R W 5 0 c m l l c y A v P j w v S X R l b T 4 8 S X R l b T 4 8 S X R l b U x v Y 2 F 0 a W 9 u P j x J d G V t V H l w Z T 5 G b 3 J t d W x h P C 9 J d G V t V H l w Z T 4 8 S X R l b V B h d G g + U 2 V j d G l v b j E v U m F 3 X 0 V T R 1 9 E Y X R h L 1 N w b G l 0 J T I w Q 2 9 s d W 1 u J T I w Y n k l M j B E Z W x p b W l 0 Z X I y P C 9 J d G V t U G F 0 a D 4 8 L 0 l 0 Z W 1 M b 2 N h d G l v b j 4 8 U 3 R h Y m x l R W 5 0 c m l l c y A v P j w v S X R l b T 4 8 S X R l b T 4 8 S X R l b U x v Y 2 F 0 a W 9 u P j x J d G V t V H l w Z T 5 G b 3 J t d W x h P C 9 J d G V t V H l w Z T 4 8 S X R l b V B h d G g + U 2 V j d G l v b j E v U m F 3 X 0 V T R 1 9 E Y X R h L 0 N o Y W 5 n Z W Q l M j B U e X B l M j w v S X R l b V B h d G g + P C 9 J d G V t T G 9 j Y X R p b 2 4 + P F N 0 Y W J s Z U V u d H J p Z X M g L z 4 8 L 0 l 0 Z W 0 + P E l 0 Z W 0 + P E l 0 Z W 1 M b 2 N h d G l v b j 4 8 S X R l b V R 5 c G U + R m 9 y b X V s Y T w v S X R l b V R 5 c G U + P E l 0 Z W 1 Q Y X R o P l N l Y 3 R p b 2 4 x L 1 J h d 1 9 F U 0 d f R G F 0 Y S 9 S Z X B s Y W N l Z C U y M F Z h b H V l N j w v S X R l b V B h d G g + P C 9 J d G V t T G 9 j Y X R p b 2 4 + P F N 0 Y W J s Z U V u d H J p Z X M g L z 4 8 L 0 l 0 Z W 0 + P E l 0 Z W 0 + P E l 0 Z W 1 M b 2 N h d G l v b j 4 8 S X R l b V R 5 c G U + R m 9 y b X V s Y T w v S X R l b V R 5 c G U + P E l 0 Z W 1 Q Y X R o P l N l Y 3 R p b 2 4 x L 1 J h d 1 9 F U 0 d f R G F 0 Y S 9 S Z W 1 v d m V k J T I w Q 2 9 s d W 1 u c z M 8 L 0 l 0 Z W 1 Q Y X R o P j w v S X R l b U x v Y 2 F 0 a W 9 u P j x T d G F i b G V F b n R y a W V z I C 8 + P C 9 J d G V t P j x J d G V t P j x J d G V t T G 9 j Y X R p b 2 4 + P E l 0 Z W 1 U e X B l P k Z v c m 1 1 b G E 8 L 0 l 0 Z W 1 U e X B l P j x J d G V t U G F 0 a D 5 T Z W N 0 a W 9 u M S 9 S Y X d f R V N H X 0 R h d G E v U m V w b G F j Z W Q l M j B W Y W x 1 Z T c 8 L 0 l 0 Z W 1 Q Y X R o P j w v S X R l b U x v Y 2 F 0 a W 9 u P j x T d G F i b G V F b n R y a W V z I C 8 + P C 9 J d G V t P j x J d G V t P j x J d G V t T G 9 j Y X R p b 2 4 + P E l 0 Z W 1 U e X B l P k Z v c m 1 1 b G E 8 L 0 l 0 Z W 1 U e X B l P j x J d G V t U G F 0 a D 5 T Z W N 0 a W 9 u M S 9 S Y X d f R V N H X 0 R h d G E v U m V w b G F j Z W Q l M j B W Y W x 1 Z T g 8 L 0 l 0 Z W 1 Q Y X R o P j w v S X R l b U x v Y 2 F 0 a W 9 u P j x T d G F i b G V F b n R y a W V z I C 8 + P C 9 J d G V t P j x J d G V t P j x J d G V t T G 9 j Y X R p b 2 4 + P E l 0 Z W 1 U e X B l P k Z v c m 1 1 b G E 8 L 0 l 0 Z W 1 U e X B l P j x J d G V t U G F 0 a D 5 T Z W N 0 a W 9 u M S 9 S Y X d f R V N H X 0 R h d G E v U m V w b G F j Z W Q l M j B W Y W x 1 Z T k 8 L 0 l 0 Z W 1 Q Y X R o P j w v S X R l b U x v Y 2 F 0 a W 9 u P j x T d G F i b G V F b n R y a W V z I C 8 + P C 9 J d G V t P j x J d G V t P j x J d G V t T G 9 j Y X R p b 2 4 + P E l 0 Z W 1 U e X B l P k Z v c m 1 1 b G E 8 L 0 l 0 Z W 1 U e X B l P j x J d G V t U G F 0 a D 5 T Z W N 0 a W 9 u M S 9 S Y X d f R V N H X 0 R h d G E v U m V w b G F j Z W Q l M j B W Y W x 1 Z T E w P C 9 J d G V t U G F 0 a D 4 8 L 0 l 0 Z W 1 M b 2 N h d G l v b j 4 8 U 3 R h Y m x l R W 5 0 c m l l c y A v P j w v S X R l b T 4 8 S X R l b T 4 8 S X R l b U x v Y 2 F 0 a W 9 u P j x J d G V t V H l w Z T 5 G b 3 J t d W x h P C 9 J d G V t V H l w Z T 4 8 S X R l b V B h d G g + U 2 V j d G l v b j E v U m F 3 X 0 V T R 1 9 E Y X R h L 0 N o Y W 5 n Z W Q l M j B U e X B l M z w v S X R l b V B h d G g + P C 9 J d G V t T G 9 j Y X R p b 2 4 + P F N 0 Y W J s Z U V u d H J p Z X M g L z 4 8 L 0 l 0 Z W 0 + P E l 0 Z W 0 + P E l 0 Z W 1 M b 2 N h d G l v b j 4 8 S X R l b V R 5 c G U + R m 9 y b X V s Y T w v S X R l b V R 5 c G U + P E l 0 Z W 1 Q Y X R o P l N l Y 3 R p b 2 4 x L 1 J h d 1 9 F U 0 d f R G F 0 Y S 9 S Z X B s Y W N l Z C U y M F Z h b H V l M T E 8 L 0 l 0 Z W 1 Q Y X R o P j w v S X R l b U x v Y 2 F 0 a W 9 u P j x T d G F i b G V F b n R y a W V z I C 8 + P C 9 J d G V t P j x J d G V t P j x J d G V t T G 9 j Y X R p b 2 4 + P E l 0 Z W 1 U e X B l P k Z v c m 1 1 b G E 8 L 0 l 0 Z W 1 U e X B l P j x J d G V t U G F 0 a D 5 T Z W N 0 a W 9 u M S 9 S Y X d f R V N H X 0 R h d G E v U m V w b G F j Z W Q l M j B W Y W x 1 Z T E y P C 9 J d G V t U G F 0 a D 4 8 L 0 l 0 Z W 1 M b 2 N h d G l v b j 4 8 U 3 R h Y m x l R W 5 0 c m l l c y A v P j w v S X R l b T 4 8 S X R l b T 4 8 S X R l b U x v Y 2 F 0 a W 9 u P j x J d G V t V H l w Z T 5 G b 3 J t d W x h P C 9 J d G V t V H l w Z T 4 8 S X R l b V B h d G g + U 2 V j d G l v b j E v U m F 3 X 0 V T R 1 9 E Y X R h L 1 J l c G x h Y 2 V k J T I w V m F s d W U x M z w v S X R l b V B h d G g + P C 9 J d G V t T G 9 j Y X R p b 2 4 + P F N 0 Y W J s Z U V u d H J p Z X M g L z 4 8 L 0 l 0 Z W 0 + P E l 0 Z W 0 + P E l 0 Z W 1 M b 2 N h d G l v b j 4 8 S X R l b V R 5 c G U + R m 9 y b X V s Y T w v S X R l b V R 5 c G U + P E l 0 Z W 1 Q Y X R o P l N l Y 3 R p b 2 4 x L 1 J h d 1 9 F U 0 d f R G F 0 Y S 9 S Z X B s Y W N l Z C U y M F Z h b H V l M T Q 8 L 0 l 0 Z W 1 Q Y X R o P j w v S X R l b U x v Y 2 F 0 a W 9 u P j x T d G F i b G V F b n R y a W V z I C 8 + P C 9 J d G V t P j x J d G V t P j x J d G V t T G 9 j Y X R p b 2 4 + P E l 0 Z W 1 U e X B l P k Z v c m 1 1 b G E 8 L 0 l 0 Z W 1 U e X B l P j x J d G V t U G F 0 a D 5 T Z W N 0 a W 9 u M S 9 S Y X d f R V N H X 0 R h d G E v U m V w b G F j Z W Q l M j B W Y W x 1 Z T E 1 P C 9 J d G V t U G F 0 a D 4 8 L 0 l 0 Z W 1 M b 2 N h d G l v b j 4 8 U 3 R h Y m x l R W 5 0 c m l l c y A v P j w v S X R l b T 4 8 S X R l b T 4 8 S X R l b U x v Y 2 F 0 a W 9 u P j x J d G V t V H l w Z T 5 G b 3 J t d W x h P C 9 J d G V t V H l w Z T 4 8 S X R l b V B h d G g + U 2 V j d G l v b j E v U m F 3 X 0 V T R 1 9 E Y X R h L 1 J l c G x h Y 2 V k J T I w V m F s d W U x N j w v S X R l b V B h d G g + P C 9 J d G V t T G 9 j Y X R p b 2 4 + P F N 0 Y W J s Z U V u d H J p Z X M g L z 4 8 L 0 l 0 Z W 0 + P E l 0 Z W 0 + P E l 0 Z W 1 M b 2 N h d G l v b j 4 8 S X R l b V R 5 c G U + R m 9 y b X V s Y T w v S X R l b V R 5 c G U + P E l 0 Z W 1 Q Y X R o P l N l Y 3 R p b 2 4 x L 1 J h d 1 9 F U 0 d f R G F 0 Y S 9 S Z X B s Y W N l Z C U y M F Z h b H V l M T c 8 L 0 l 0 Z W 1 Q Y X R o P j w v S X R l b U x v Y 2 F 0 a W 9 u P j x T d G F i b G V F b n R y a W V z I C 8 + P C 9 J d G V t P j x J d G V t P j x J d G V t T G 9 j Y X R p b 2 4 + P E l 0 Z W 1 U e X B l P k Z v c m 1 1 b G E 8 L 0 l 0 Z W 1 U e X B l P j x J d G V t U G F 0 a D 5 T Z W N 0 a W 9 u M S 9 S Y X d f R V N H X 0 R h d G E v Q W R k Z W Q l M j B D d X N 0 b 2 0 8 L 0 l 0 Z W 1 Q Y X R o P j w v S X R l b U x v Y 2 F 0 a W 9 u P j x T d G F i b G V F b n R y a W V z I C 8 + P C 9 J d G V t P j x J d G V t P j x J d G V t T G 9 j Y X R p b 2 4 + P E l 0 Z W 1 U e X B l P k Z v c m 1 1 b G E 8 L 0 l 0 Z W 1 U e X B l P j x J d G V t U G F 0 a D 5 T Z W N 0 a W 9 u M S 9 S Y X d f R V N H X 0 R h d G E v Q 2 h h b m d l Z C U y M F R 5 c G U 0 P C 9 J d G V t U G F 0 a D 4 8 L 0 l 0 Z W 1 M b 2 N h d G l v b j 4 8 U 3 R h Y m x l R W 5 0 c m l l c y A v P j w v S X R l b T 4 8 S X R l b T 4 8 S X R l b U x v Y 2 F 0 a W 9 u P j x J d G V t V H l w Z T 5 G b 3 J t d W x h P C 9 J d G V t V H l w Z T 4 8 S X R l b V B h d G g + U 2 V j d G l v b j E v U m F 3 X 0 V T R 1 9 E Y X R h L 1 J l b m F t Z W Q l M j B D b 2 x 1 b W 5 z M j w v S X R l b V B h d G g + P C 9 J d G V t T G 9 j Y X R p b 2 4 + P F N 0 Y W J s Z U V u d H J p Z X M g L z 4 8 L 0 l 0 Z W 0 + P E l 0 Z W 0 + P E l 0 Z W 1 M b 2 N h d G l v b j 4 8 S X R l b V R 5 c G U + R m 9 y b X V s Y T w v S X R l b V R 5 c G U + P E l 0 Z W 1 Q Y X R o P l N l Y 3 R p b 2 4 x L 1 J h d 1 9 F U 0 d f R G F 0 Y S 9 S Z W 9 y Z G V y Z W Q l M j B D b 2 x 1 b W 5 z P C 9 J d G V t U G F 0 a D 4 8 L 0 l 0 Z W 1 M b 2 N h d G l v b j 4 8 U 3 R h Y m x l R W 5 0 c m l l c y A v P j w v S X R l b T 4 8 S X R l b T 4 8 S X R l b U x v Y 2 F 0 a W 9 u P j x J d G V t V H l w Z T 5 G b 3 J t d W x h P C 9 J d G V t V H l w Z T 4 8 S X R l b V B h d G g + U 2 V j d G l v b j E v U m F 3 X 0 V T R 1 9 E Y X R h L 1 J l b W 9 2 Z W Q l M j B D b 2 x 1 b W 5 z N D w v S X R l b V B h d G g + P C 9 J d G V t T G 9 j Y X R p b 2 4 + P F N 0 Y W J s Z U V u d H J p Z X M g L z 4 8 L 0 l 0 Z W 0 + P C 9 J d G V t c z 4 8 L 0 x v Y 2 F s U G F j a 2 F n Z U 1 l d G F k Y X R h R m l s Z T 4 W A A A A U E s F B g A A A A A A A A A A A A A A A A A A A A A A A C Y B A A A B A A A A 0 I y d 3 w E V 0 R G M e g D A T 8 K X 6 w E A A A A 8 w O D L R c E V T a W V n x X L W 6 m q A A A A A A I A A A A A A B B m A A A A A Q A A I A A A A I Q H r 7 t K m 0 g L D M z V 7 a e R 2 v n a 1 D n S P 3 G 0 2 u s L Q o k s j m O a A A A A A A 6 A A A A A A g A A I A A A A K b R A l T Y g I C / u 3 w K U r n 4 C H D P w k 7 L E v y k E H D W / + 0 6 h 3 y R U A A A A F A u f P y 8 w L t A Y v Y O M G t P O Q z 0 T O 7 X Z + b l P Y e a C i w m v M J e h b u N 6 J p k X n 2 4 7 g b z u X B T B 3 N q O Z V 0 2 b F z 7 X N P U 3 Z p 0 4 C V C D s 2 X 2 p u U W m t y 7 w e X r t E Q A A A A A 8 d 4 h v 6 F f U g J R b f j i l Q + 8 i P W e 0 M j 8 c c 2 + v P N Z J P B c R g I l Z b I S T e h e f g 7 q F m E n E A 0 h r C 2 P 8 Z x + s r t 2 9 y 6 P T B I + c = < / D a t a M a s h u p > 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 2 0 2 5 - 0 7 - 0 9 T 2 1 : 0 9 : 0 2 . 9 3 2 3 4 6 1 + 0 7 : 0 0 < / L a s t P r o c e s s e d T i m e > < / D a t a M o d e l i n g S a n d b o x . S e r i a l i z e d S a n d b o x E r r o r C a c h e > ] ] > < / C u s t o m C o n t e n t > < / G e m i n i > 
</file>

<file path=customXml/itemProps1.xml><?xml version="1.0" encoding="utf-8"?>
<ds:datastoreItem xmlns:ds="http://schemas.openxmlformats.org/officeDocument/2006/customXml" ds:itemID="{BE2CDD7D-76AB-42C0-9890-9C09F38F1EF7}">
  <ds:schemaRefs>
    <ds:schemaRef ds:uri="http://schemas.microsoft.com/DataMashup"/>
  </ds:schemaRefs>
</ds:datastoreItem>
</file>

<file path=customXml/itemProps2.xml><?xml version="1.0" encoding="utf-8"?>
<ds:datastoreItem xmlns:ds="http://schemas.openxmlformats.org/officeDocument/2006/customXml" ds:itemID="{0F00C607-0C81-473B-B1A1-331ED83460C0}">
  <ds:schemaRefs/>
</ds:datastoreItem>
</file>

<file path=customXml/itemProps3.xml><?xml version="1.0" encoding="utf-8"?>
<ds:datastoreItem xmlns:ds="http://schemas.openxmlformats.org/officeDocument/2006/customXml" ds:itemID="{457CFEDA-0A7A-4948-8B5B-273876802B41}">
  <ds:schemaRefs/>
</ds:datastoreItem>
</file>

<file path=customXml/itemProps4.xml><?xml version="1.0" encoding="utf-8"?>
<ds:datastoreItem xmlns:ds="http://schemas.openxmlformats.org/officeDocument/2006/customXml" ds:itemID="{931A8F2B-669A-4982-B6C2-7DDEF531B852}">
  <ds:schemaRefs/>
</ds:datastoreItem>
</file>

<file path=customXml/itemProps5.xml><?xml version="1.0" encoding="utf-8"?>
<ds:datastoreItem xmlns:ds="http://schemas.openxmlformats.org/officeDocument/2006/customXml" ds:itemID="{32CA8690-D186-415E-852A-DF4AA6A8EF79}">
  <ds:schemaRefs/>
</ds:datastoreItem>
</file>

<file path=customXml/itemProps6.xml><?xml version="1.0" encoding="utf-8"?>
<ds:datastoreItem xmlns:ds="http://schemas.openxmlformats.org/officeDocument/2006/customXml" ds:itemID="{494B51D7-F461-42F2-A615-A7F18F2FDEB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Clean_Data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Jazzcungemdemnay @Cass</dc:creator>
  <cp:lastModifiedBy>Jazzcungemdemnay @Cass</cp:lastModifiedBy>
  <dcterms:created xsi:type="dcterms:W3CDTF">2025-07-09T14:07:19Z</dcterms:created>
  <dcterms:modified xsi:type="dcterms:W3CDTF">2025-07-09T14:09:15Z</dcterms:modified>
</cp:coreProperties>
</file>