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OKANA\201818\"/>
    </mc:Choice>
  </mc:AlternateContent>
  <bookViews>
    <workbookView xWindow="0" yWindow="0" windowWidth="22080" windowHeight="10335"/>
  </bookViews>
  <sheets>
    <sheet name="Hoja1" sheetId="2" r:id="rId1"/>
    <sheet name="CALCULO2ACAT" sheetId="1" r:id="rId2"/>
  </sheets>
  <calcPr calcId="152511"/>
</workbook>
</file>

<file path=xl/calcChain.xml><?xml version="1.0" encoding="utf-8"?>
<calcChain xmlns="http://schemas.openxmlformats.org/spreadsheetml/2006/main">
  <c r="E4" i="1" l="1"/>
  <c r="G4" i="1"/>
  <c r="K4" i="1"/>
  <c r="L4" i="1"/>
  <c r="E5" i="1"/>
  <c r="G5" i="1"/>
  <c r="J5" i="1"/>
  <c r="K5" i="1"/>
  <c r="L5" i="1"/>
  <c r="E6" i="1"/>
  <c r="G6" i="1"/>
  <c r="J6" i="1"/>
  <c r="K6" i="1"/>
  <c r="L6" i="1"/>
  <c r="E7" i="1"/>
  <c r="G7" i="1"/>
  <c r="J7" i="1"/>
  <c r="K7" i="1"/>
  <c r="L7" i="1"/>
  <c r="E8" i="1"/>
  <c r="G8" i="1"/>
  <c r="K8" i="1"/>
  <c r="L8" i="1"/>
  <c r="E9" i="1"/>
  <c r="G9" i="1"/>
  <c r="H9" i="1"/>
  <c r="K9" i="1"/>
  <c r="L9" i="1"/>
  <c r="E10" i="1"/>
  <c r="G10" i="1"/>
  <c r="K10" i="1"/>
  <c r="L10" i="1"/>
  <c r="E11" i="1"/>
  <c r="G11" i="1"/>
  <c r="K11" i="1"/>
  <c r="L11" i="1"/>
  <c r="E12" i="1"/>
  <c r="K12" i="1"/>
  <c r="L12" i="1"/>
  <c r="E13" i="1"/>
  <c r="G13" i="1"/>
  <c r="K13" i="1"/>
  <c r="L13" i="1"/>
  <c r="G14" i="1"/>
  <c r="J14" i="1"/>
  <c r="K14" i="1"/>
  <c r="D15" i="1"/>
  <c r="E15" i="1"/>
  <c r="G15" i="1"/>
  <c r="K15" i="1"/>
  <c r="D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<sst xmlns="http://schemas.openxmlformats.org/spreadsheetml/2006/main" count="105" uniqueCount="72">
  <si>
    <t>OKANA</t>
  </si>
  <si>
    <t>NOMINA CATORCENAL FISCAL Y ASALARIADOS CON MOVIMIENTOS DE ESCEPCIÓN DEL 27 DE AGOSTO AL 9 DE SEPTIEMBRE DE 2018.</t>
  </si>
  <si>
    <t>ID</t>
  </si>
  <si>
    <t>NOMBRE</t>
  </si>
  <si>
    <t>PUESTO</t>
  </si>
  <si>
    <t>SUELDO CATORCENAL</t>
  </si>
  <si>
    <t>SUELDO DIARIO</t>
  </si>
  <si>
    <t>FISCAL</t>
  </si>
  <si>
    <t>ASIMILADOS COMP. NOMINA</t>
  </si>
  <si>
    <t>DESCUENTOS</t>
  </si>
  <si>
    <t>HORAS ADICIONAL</t>
  </si>
  <si>
    <t>PAGO ADICIONAL</t>
  </si>
  <si>
    <t>NETO ASIMILADOS</t>
  </si>
  <si>
    <t>NETO A PAGAR</t>
  </si>
  <si>
    <t>0100001</t>
  </si>
  <si>
    <t>MUKUL GONZALEZ KARIME</t>
  </si>
  <si>
    <t>CAJERA</t>
  </si>
  <si>
    <t>0100002</t>
  </si>
  <si>
    <t>RIVERO CABRERA YLEANA MARGARITA</t>
  </si>
  <si>
    <t>COCINERO</t>
  </si>
  <si>
    <t>0100003</t>
  </si>
  <si>
    <t>CHABLE BALBOA RAUL ALFREDO</t>
  </si>
  <si>
    <t>0100005</t>
  </si>
  <si>
    <t>PATRON NAVARRO MARIA FLAVIA</t>
  </si>
  <si>
    <t>0100006</t>
  </si>
  <si>
    <t>DIAZ SOSA CARLOS FRANCISCO</t>
  </si>
  <si>
    <t>0100007</t>
  </si>
  <si>
    <t>ROMERO SOLIS JOSE FERNANDO</t>
  </si>
  <si>
    <t>se le descontaron 2 días fiscal y asimilados</t>
  </si>
  <si>
    <t>0100008</t>
  </si>
  <si>
    <t>MAAS TUN CARLOS ALBERTO</t>
  </si>
  <si>
    <t>ENLACE</t>
  </si>
  <si>
    <t>0100010</t>
  </si>
  <si>
    <t>SANTANA ARISTA ESTEBAN</t>
  </si>
  <si>
    <t>CHEF</t>
  </si>
  <si>
    <t>0100009</t>
  </si>
  <si>
    <t>CETINA CALDERON LEONEL</t>
  </si>
  <si>
    <t>CHOFER</t>
  </si>
  <si>
    <t>se desconto crédito de infonavit po $1,541.70</t>
  </si>
  <si>
    <t>0100011</t>
  </si>
  <si>
    <t>MARTINEZ MENA MARICARMEN</t>
  </si>
  <si>
    <t>0100012</t>
  </si>
  <si>
    <t>CETINA ARAUJO LEONEL ENRIQUE</t>
  </si>
  <si>
    <t>0100013</t>
  </si>
  <si>
    <t>CASTILLO PADILLA GUILLERMO ANTONIO</t>
  </si>
  <si>
    <t>TOTAL NOMINA OKANA SEGUNDA CATORCENA 2018</t>
  </si>
  <si>
    <t>ANALISIS DE HORAS EXTRAS</t>
  </si>
  <si>
    <t>Num. Empl</t>
  </si>
  <si>
    <t xml:space="preserve">NOMBRE </t>
  </si>
  <si>
    <t xml:space="preserve">TOTAL HORAS </t>
  </si>
  <si>
    <t>MUKUL GONZALEZ KARIME HERMELINDA</t>
  </si>
  <si>
    <t>las horas extras se pagan simples.  Es decir, $3,200 sobre el sueldo base de $3,200</t>
  </si>
  <si>
    <t>4 HRAS</t>
  </si>
  <si>
    <t>CHALE BALBOA RAUL ALFREDO</t>
  </si>
  <si>
    <t>7HRS</t>
  </si>
  <si>
    <t>17 HRS</t>
  </si>
  <si>
    <t>NINGUNA</t>
  </si>
  <si>
    <t>MENOS 2 DIAS</t>
  </si>
  <si>
    <t xml:space="preserve">CETINA CALDERON FERNANDO LEONEL </t>
  </si>
  <si>
    <t>MARTINEZ MENA  MARICARMEN</t>
  </si>
  <si>
    <t>0300001</t>
  </si>
  <si>
    <t>0300002</t>
  </si>
  <si>
    <t>0300003</t>
  </si>
  <si>
    <t>0300005</t>
  </si>
  <si>
    <t>0300006</t>
  </si>
  <si>
    <t>0300007</t>
  </si>
  <si>
    <t>0300008</t>
  </si>
  <si>
    <t>0300010</t>
  </si>
  <si>
    <t>0300009</t>
  </si>
  <si>
    <t>0300011</t>
  </si>
  <si>
    <t>0300012</t>
  </si>
  <si>
    <t>0300013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</si>
</sst>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_);[Red]\(&quot;$&quot;#,##0.00\)"/>
    <numFmt numFmtId="166" formatCode="&quot;$&quot;#,##0.00;[Red]&quot;$&quot;#,##0.00"/>
  </numFmts>
  <fonts count="10" x14ac:knownFonts="1">
    <font>
      <sz val="10"/>
      <color indexed="8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MS Sans Serif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4" borderId="3" applyNumberFormat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Continuous" vertical="center" wrapText="1"/>
    </xf>
    <xf numFmtId="164" fontId="3" fillId="2" borderId="1" xfId="0" applyNumberFormat="1" applyFont="1" applyFill="1" applyBorder="1"/>
    <xf numFmtId="0" fontId="4" fillId="0" borderId="0" xfId="0" applyFont="1"/>
    <xf numFmtId="165" fontId="0" fillId="0" borderId="0" xfId="0" applyNumberFormat="1"/>
    <xf numFmtId="0" fontId="2" fillId="2" borderId="2" xfId="0" applyFont="1" applyFill="1" applyBorder="1" applyAlignment="1">
      <alignment horizontal="centerContinuous" vertical="center" wrapText="1"/>
    </xf>
    <xf numFmtId="164" fontId="3" fillId="2" borderId="2" xfId="0" applyNumberFormat="1" applyFont="1" applyFill="1" applyBorder="1"/>
    <xf numFmtId="165" fontId="1" fillId="0" borderId="1" xfId="0" applyNumberFormat="1" applyFont="1" applyBorder="1"/>
    <xf numFmtId="165" fontId="1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8" fillId="3" borderId="1" xfId="1" applyFont="1" applyFill="1" applyBorder="1"/>
    <xf numFmtId="1" fontId="1" fillId="0" borderId="1" xfId="0" applyNumberFormat="1" applyFont="1" applyBorder="1"/>
    <xf numFmtId="1" fontId="3" fillId="2" borderId="2" xfId="0" applyNumberFormat="1" applyFont="1" applyFill="1" applyBorder="1"/>
    <xf numFmtId="0" fontId="2" fillId="0" borderId="0" xfId="0" applyFont="1"/>
    <xf numFmtId="2" fontId="0" fillId="0" borderId="0" xfId="0" applyNumberFormat="1"/>
    <xf numFmtId="49" fontId="2" fillId="0" borderId="1" xfId="0" applyNumberFormat="1" applyFont="1" applyBorder="1" applyAlignment="1">
      <alignment vertical="center"/>
    </xf>
    <xf numFmtId="49" fontId="0" fillId="0" borderId="0" xfId="0" applyNumberForma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1" sqref="A11"/>
    </sheetView>
  </sheetViews>
  <sheetFormatPr baseColWidth="10" defaultRowHeight="12.75" x14ac:dyDescent="0.2"/>
  <cols>
    <col min="1" max="1" width="11.42578125" style="27"/>
  </cols>
  <sheetData>
    <row r="1" spans="1:2" x14ac:dyDescent="0.2">
      <c r="A1" s="26" t="s">
        <v>60</v>
      </c>
      <c r="B1" s="25">
        <v>4521.1900000000005</v>
      </c>
    </row>
    <row r="2" spans="1:2" x14ac:dyDescent="0.2">
      <c r="A2" s="26" t="s">
        <v>61</v>
      </c>
      <c r="B2" s="25">
        <v>1435.48</v>
      </c>
    </row>
    <row r="3" spans="1:2" x14ac:dyDescent="0.2">
      <c r="A3" s="26" t="s">
        <v>62</v>
      </c>
      <c r="B3" s="25">
        <v>1521.19</v>
      </c>
    </row>
    <row r="4" spans="1:2" x14ac:dyDescent="0.2">
      <c r="A4" s="26" t="s">
        <v>63</v>
      </c>
      <c r="B4" s="25">
        <v>1806.9</v>
      </c>
    </row>
    <row r="5" spans="1:2" x14ac:dyDescent="0.2">
      <c r="A5" s="26" t="s">
        <v>64</v>
      </c>
      <c r="B5" s="25">
        <v>1321.19</v>
      </c>
    </row>
    <row r="6" spans="1:2" x14ac:dyDescent="0.2">
      <c r="A6" s="26" t="s">
        <v>65</v>
      </c>
      <c r="B6" s="25">
        <v>1324.66</v>
      </c>
    </row>
    <row r="7" spans="1:2" x14ac:dyDescent="0.2">
      <c r="A7" s="26" t="s">
        <v>66</v>
      </c>
      <c r="B7" s="25">
        <v>1321.19</v>
      </c>
    </row>
    <row r="8" spans="1:2" x14ac:dyDescent="0.2">
      <c r="A8" s="26" t="s">
        <v>67</v>
      </c>
      <c r="B8" s="25">
        <v>2121.19</v>
      </c>
    </row>
    <row r="9" spans="1:2" x14ac:dyDescent="0.2">
      <c r="A9" s="26" t="s">
        <v>68</v>
      </c>
      <c r="B9" s="25">
        <v>4521.1900000000005</v>
      </c>
    </row>
    <row r="10" spans="1:2" x14ac:dyDescent="0.2">
      <c r="A10" s="26" t="s">
        <v>69</v>
      </c>
      <c r="B10" s="25">
        <v>1321.19</v>
      </c>
    </row>
    <row r="11" spans="1:2" x14ac:dyDescent="0.2">
      <c r="A11" s="26" t="s">
        <v>70</v>
      </c>
      <c r="B11" s="25">
        <v>1435.48</v>
      </c>
    </row>
    <row r="12" spans="1:2" x14ac:dyDescent="0.2">
      <c r="A12" s="26" t="s">
        <v>71</v>
      </c>
      <c r="B12" s="25">
        <v>1226.82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K4" sqref="K4:K15"/>
    </sheetView>
  </sheetViews>
  <sheetFormatPr baseColWidth="10" defaultRowHeight="12.75" x14ac:dyDescent="0.2"/>
  <cols>
    <col min="1" max="1" width="9.85546875" customWidth="1"/>
    <col min="2" max="2" width="40.85546875" customWidth="1"/>
    <col min="4" max="4" width="15.85546875" customWidth="1"/>
    <col min="7" max="7" width="12.42578125" customWidth="1"/>
    <col min="8" max="8" width="13.5703125" customWidth="1"/>
    <col min="9" max="9" width="12" customWidth="1"/>
    <col min="11" max="11" width="14.7109375" customWidth="1"/>
    <col min="12" max="12" width="0" hidden="1" customWidth="1"/>
    <col min="18" max="18" width="19.7109375" customWidth="1"/>
  </cols>
  <sheetData>
    <row r="1" spans="1:17" x14ac:dyDescent="0.2">
      <c r="A1" s="24" t="s">
        <v>0</v>
      </c>
      <c r="B1" s="1"/>
      <c r="C1" s="1"/>
      <c r="D1" s="1"/>
      <c r="E1" s="1"/>
      <c r="F1" s="1"/>
      <c r="G1" s="1"/>
    </row>
    <row r="2" spans="1:17" x14ac:dyDescent="0.2">
      <c r="A2" s="24" t="s">
        <v>1</v>
      </c>
      <c r="B2" s="1"/>
      <c r="C2" s="1"/>
      <c r="D2" s="1"/>
      <c r="E2" s="1"/>
      <c r="F2" s="1"/>
      <c r="G2" s="1"/>
    </row>
    <row r="3" spans="1:17" ht="38.25" x14ac:dyDescent="0.2">
      <c r="A3" s="7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</row>
    <row r="4" spans="1:17" x14ac:dyDescent="0.2">
      <c r="A4" s="4" t="s">
        <v>14</v>
      </c>
      <c r="B4" s="4" t="s">
        <v>15</v>
      </c>
      <c r="C4" s="2" t="s">
        <v>16</v>
      </c>
      <c r="D4" s="3">
        <v>3200</v>
      </c>
      <c r="E4" s="3">
        <f>D4/14</f>
        <v>228.57142857142858</v>
      </c>
      <c r="F4" s="15">
        <v>1878.81</v>
      </c>
      <c r="G4" s="3">
        <f>D4-F4</f>
        <v>1321.19</v>
      </c>
      <c r="H4" s="3"/>
      <c r="I4" s="22"/>
      <c r="J4" s="3">
        <v>3200</v>
      </c>
      <c r="K4" s="3">
        <f>G4+H4+J4</f>
        <v>4521.1900000000005</v>
      </c>
      <c r="L4" s="3">
        <f>K4+F4</f>
        <v>6400</v>
      </c>
      <c r="M4" s="5"/>
    </row>
    <row r="5" spans="1:17" x14ac:dyDescent="0.2">
      <c r="A5" s="4" t="s">
        <v>17</v>
      </c>
      <c r="B5" s="4" t="s">
        <v>18</v>
      </c>
      <c r="C5" s="2" t="s">
        <v>19</v>
      </c>
      <c r="D5" s="3">
        <v>3200</v>
      </c>
      <c r="E5" s="3">
        <f t="shared" ref="E5:E10" si="0">D5/14</f>
        <v>228.57142857142858</v>
      </c>
      <c r="F5" s="15">
        <v>1878.81</v>
      </c>
      <c r="G5" s="3">
        <f>D5-F5</f>
        <v>1321.19</v>
      </c>
      <c r="H5" s="3"/>
      <c r="I5" s="22">
        <v>4</v>
      </c>
      <c r="J5" s="3">
        <f>E5/8*I5</f>
        <v>114.28571428571429</v>
      </c>
      <c r="K5" s="3">
        <f t="shared" ref="K5:K15" si="1">G5+H5+J5</f>
        <v>1435.4757142857143</v>
      </c>
      <c r="L5" s="3">
        <f>K5+F5</f>
        <v>3314.2857142857142</v>
      </c>
      <c r="M5" s="5"/>
    </row>
    <row r="6" spans="1:17" x14ac:dyDescent="0.2">
      <c r="A6" s="4" t="s">
        <v>20</v>
      </c>
      <c r="B6" s="4" t="s">
        <v>21</v>
      </c>
      <c r="C6" s="2" t="s">
        <v>19</v>
      </c>
      <c r="D6" s="3">
        <v>3200</v>
      </c>
      <c r="E6" s="3">
        <f t="shared" si="0"/>
        <v>228.57142857142858</v>
      </c>
      <c r="F6" s="15">
        <v>1878.81</v>
      </c>
      <c r="G6" s="3">
        <f>D6-F6</f>
        <v>1321.19</v>
      </c>
      <c r="H6" s="3"/>
      <c r="I6" s="22">
        <v>7</v>
      </c>
      <c r="J6" s="3">
        <f>E6/8*I6</f>
        <v>200</v>
      </c>
      <c r="K6" s="3">
        <f t="shared" si="1"/>
        <v>1521.19</v>
      </c>
      <c r="L6" s="3">
        <f>K6+F6</f>
        <v>3400</v>
      </c>
      <c r="M6" s="5"/>
    </row>
    <row r="7" spans="1:17" x14ac:dyDescent="0.2">
      <c r="A7" s="4" t="s">
        <v>22</v>
      </c>
      <c r="B7" s="4" t="s">
        <v>23</v>
      </c>
      <c r="C7" s="2" t="s">
        <v>19</v>
      </c>
      <c r="D7" s="3">
        <v>3200</v>
      </c>
      <c r="E7" s="3">
        <f t="shared" si="0"/>
        <v>228.57142857142858</v>
      </c>
      <c r="F7" s="15">
        <v>1878.81</v>
      </c>
      <c r="G7" s="3">
        <f t="shared" ref="G7:G15" si="2">D7-F7</f>
        <v>1321.19</v>
      </c>
      <c r="H7" s="3"/>
      <c r="I7" s="22">
        <v>17</v>
      </c>
      <c r="J7" s="3">
        <f>E7/8*I7</f>
        <v>485.71428571428572</v>
      </c>
      <c r="K7" s="3">
        <f t="shared" si="1"/>
        <v>1806.9042857142858</v>
      </c>
      <c r="L7" s="3">
        <f t="shared" ref="L7:L13" si="3">K7+F7</f>
        <v>3685.7142857142858</v>
      </c>
      <c r="M7" s="5"/>
    </row>
    <row r="8" spans="1:17" x14ac:dyDescent="0.2">
      <c r="A8" s="4" t="s">
        <v>24</v>
      </c>
      <c r="B8" s="4" t="s">
        <v>25</v>
      </c>
      <c r="C8" s="2" t="s">
        <v>19</v>
      </c>
      <c r="D8" s="3">
        <v>3200</v>
      </c>
      <c r="E8" s="3">
        <f t="shared" si="0"/>
        <v>228.57142857142858</v>
      </c>
      <c r="F8" s="15">
        <v>1878.81</v>
      </c>
      <c r="G8" s="3">
        <f t="shared" si="2"/>
        <v>1321.19</v>
      </c>
      <c r="H8" s="3"/>
      <c r="I8" s="22"/>
      <c r="J8" s="3"/>
      <c r="K8" s="3">
        <f t="shared" si="1"/>
        <v>1321.19</v>
      </c>
      <c r="L8" s="3">
        <f t="shared" si="3"/>
        <v>3200</v>
      </c>
      <c r="M8" s="5"/>
    </row>
    <row r="9" spans="1:17" x14ac:dyDescent="0.2">
      <c r="A9" s="4" t="s">
        <v>26</v>
      </c>
      <c r="B9" s="4" t="s">
        <v>27</v>
      </c>
      <c r="C9" s="2" t="s">
        <v>19</v>
      </c>
      <c r="D9" s="3">
        <v>3200</v>
      </c>
      <c r="E9" s="3">
        <f t="shared" si="0"/>
        <v>228.57142857142858</v>
      </c>
      <c r="F9" s="15">
        <v>1610.41</v>
      </c>
      <c r="G9" s="3">
        <f t="shared" si="2"/>
        <v>1589.59</v>
      </c>
      <c r="H9" s="3">
        <f>G9/14*2.33334*-1</f>
        <v>-264.93242361428571</v>
      </c>
      <c r="I9" s="22"/>
      <c r="J9" s="3"/>
      <c r="K9" s="3">
        <f t="shared" si="1"/>
        <v>1324.6575763857143</v>
      </c>
      <c r="L9" s="3">
        <f t="shared" si="3"/>
        <v>2935.0675763857143</v>
      </c>
      <c r="M9" s="5" t="s">
        <v>28</v>
      </c>
      <c r="Q9" s="17"/>
    </row>
    <row r="10" spans="1:17" x14ac:dyDescent="0.2">
      <c r="A10" s="4" t="s">
        <v>29</v>
      </c>
      <c r="B10" s="4" t="s">
        <v>30</v>
      </c>
      <c r="C10" s="2" t="s">
        <v>31</v>
      </c>
      <c r="D10" s="3">
        <v>3200</v>
      </c>
      <c r="E10" s="3">
        <f t="shared" si="0"/>
        <v>228.57142857142858</v>
      </c>
      <c r="F10" s="15">
        <v>1878.81</v>
      </c>
      <c r="G10" s="3">
        <f t="shared" si="2"/>
        <v>1321.19</v>
      </c>
      <c r="H10" s="3"/>
      <c r="I10" s="22"/>
      <c r="J10" s="3"/>
      <c r="K10" s="3">
        <f t="shared" si="1"/>
        <v>1321.19</v>
      </c>
      <c r="L10" s="3">
        <f t="shared" si="3"/>
        <v>3200</v>
      </c>
      <c r="M10" s="5"/>
      <c r="Q10" s="17"/>
    </row>
    <row r="11" spans="1:17" x14ac:dyDescent="0.2">
      <c r="A11" s="4" t="s">
        <v>32</v>
      </c>
      <c r="B11" s="4" t="s">
        <v>33</v>
      </c>
      <c r="C11" s="2" t="s">
        <v>34</v>
      </c>
      <c r="D11" s="3">
        <v>4000</v>
      </c>
      <c r="E11" s="3">
        <f>D11/14</f>
        <v>285.71428571428572</v>
      </c>
      <c r="F11" s="3">
        <v>1878.81</v>
      </c>
      <c r="G11" s="3">
        <f>D11-F11</f>
        <v>2121.19</v>
      </c>
      <c r="H11" s="3"/>
      <c r="I11" s="22"/>
      <c r="J11" s="3"/>
      <c r="K11" s="3">
        <f t="shared" si="1"/>
        <v>2121.19</v>
      </c>
      <c r="L11" s="3">
        <f>K11+F11</f>
        <v>4000</v>
      </c>
      <c r="M11" s="5"/>
    </row>
    <row r="12" spans="1:17" x14ac:dyDescent="0.2">
      <c r="A12" s="4" t="s">
        <v>35</v>
      </c>
      <c r="B12" s="4" t="s">
        <v>36</v>
      </c>
      <c r="C12" s="2" t="s">
        <v>37</v>
      </c>
      <c r="D12" s="3">
        <v>3200</v>
      </c>
      <c r="E12" s="3">
        <f>D12/14</f>
        <v>228.57142857142858</v>
      </c>
      <c r="F12" s="16">
        <v>621.11</v>
      </c>
      <c r="G12" s="3">
        <v>1321.19</v>
      </c>
      <c r="H12" s="3"/>
      <c r="I12" s="22"/>
      <c r="J12" s="3">
        <v>3200</v>
      </c>
      <c r="K12" s="3">
        <f t="shared" si="1"/>
        <v>4521.1900000000005</v>
      </c>
      <c r="L12" s="3" t="e">
        <f>K12+#REF!</f>
        <v>#REF!</v>
      </c>
      <c r="M12" s="5" t="s">
        <v>38</v>
      </c>
      <c r="N12" s="5"/>
    </row>
    <row r="13" spans="1:17" x14ac:dyDescent="0.2">
      <c r="A13" s="4" t="s">
        <v>39</v>
      </c>
      <c r="B13" s="4" t="s">
        <v>40</v>
      </c>
      <c r="C13" s="2" t="s">
        <v>19</v>
      </c>
      <c r="D13" s="3">
        <v>3200</v>
      </c>
      <c r="E13" s="3">
        <f>D13/14</f>
        <v>228.57142857142858</v>
      </c>
      <c r="F13" s="3">
        <v>1878.81</v>
      </c>
      <c r="G13" s="3">
        <f t="shared" si="2"/>
        <v>1321.19</v>
      </c>
      <c r="H13" s="3"/>
      <c r="I13" s="22"/>
      <c r="J13" s="3"/>
      <c r="K13" s="3">
        <f t="shared" si="1"/>
        <v>1321.19</v>
      </c>
      <c r="L13" s="3">
        <f t="shared" si="3"/>
        <v>3200</v>
      </c>
      <c r="M13" s="5"/>
    </row>
    <row r="14" spans="1:17" x14ac:dyDescent="0.2">
      <c r="A14" s="4" t="s">
        <v>41</v>
      </c>
      <c r="B14" s="4" t="s">
        <v>42</v>
      </c>
      <c r="C14" s="2" t="s">
        <v>19</v>
      </c>
      <c r="D14" s="3">
        <v>3200</v>
      </c>
      <c r="E14" s="3">
        <v>228.57</v>
      </c>
      <c r="F14" s="3">
        <v>1878.81</v>
      </c>
      <c r="G14" s="3">
        <f t="shared" si="2"/>
        <v>1321.19</v>
      </c>
      <c r="H14" s="3"/>
      <c r="I14" s="22">
        <v>4</v>
      </c>
      <c r="J14" s="3">
        <f>E14/8*I14</f>
        <v>114.285</v>
      </c>
      <c r="K14" s="3">
        <f t="shared" si="1"/>
        <v>1435.4750000000001</v>
      </c>
      <c r="L14" s="3"/>
      <c r="M14" s="5"/>
    </row>
    <row r="15" spans="1:17" x14ac:dyDescent="0.2">
      <c r="A15" s="4" t="s">
        <v>43</v>
      </c>
      <c r="B15" s="4" t="s">
        <v>44</v>
      </c>
      <c r="C15" s="2" t="s">
        <v>19</v>
      </c>
      <c r="D15" s="3">
        <f>3200/14*13</f>
        <v>2971.4285714285716</v>
      </c>
      <c r="E15" s="3">
        <f>D15/14</f>
        <v>212.24489795918367</v>
      </c>
      <c r="F15" s="15">
        <v>1744.61</v>
      </c>
      <c r="G15" s="3">
        <f t="shared" si="2"/>
        <v>1226.8185714285717</v>
      </c>
      <c r="H15" s="3"/>
      <c r="I15" s="22"/>
      <c r="J15" s="3"/>
      <c r="K15" s="3">
        <f t="shared" si="1"/>
        <v>1226.8185714285717</v>
      </c>
      <c r="L15" s="3"/>
      <c r="M15" s="5"/>
    </row>
    <row r="16" spans="1:17" x14ac:dyDescent="0.2">
      <c r="B16" s="9" t="s">
        <v>45</v>
      </c>
      <c r="C16" s="13"/>
      <c r="D16" s="14">
        <f>SUM(D4:D15)</f>
        <v>38971.428571428572</v>
      </c>
      <c r="F16" s="14">
        <f t="shared" ref="F16:K16" si="4">SUM(F4:F15)</f>
        <v>20885.420000000002</v>
      </c>
      <c r="G16" s="14">
        <f t="shared" si="4"/>
        <v>16828.308571428573</v>
      </c>
      <c r="H16" s="14">
        <f t="shared" si="4"/>
        <v>-264.93242361428571</v>
      </c>
      <c r="I16" s="23">
        <f t="shared" si="4"/>
        <v>32</v>
      </c>
      <c r="J16" s="14">
        <f t="shared" si="4"/>
        <v>7314.2849999999999</v>
      </c>
      <c r="K16" s="14">
        <f t="shared" si="4"/>
        <v>23877.661147814288</v>
      </c>
      <c r="L16" s="10" t="e">
        <f>SUM(L4:L13)</f>
        <v>#REF!</v>
      </c>
      <c r="M16" s="5"/>
    </row>
    <row r="18" spans="1:23" ht="15" x14ac:dyDescent="0.25">
      <c r="B18" s="8"/>
      <c r="F18" s="11"/>
    </row>
    <row r="19" spans="1:23" x14ac:dyDescent="0.2">
      <c r="A19" s="1" t="s">
        <v>46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U19" s="12"/>
    </row>
    <row r="20" spans="1:23" ht="15" x14ac:dyDescent="0.25">
      <c r="A20" s="19" t="s">
        <v>47</v>
      </c>
      <c r="B20" s="19" t="s">
        <v>48</v>
      </c>
      <c r="C20" s="19">
        <v>23</v>
      </c>
      <c r="D20" s="19">
        <v>24</v>
      </c>
      <c r="E20" s="19">
        <v>25</v>
      </c>
      <c r="F20" s="19">
        <v>26</v>
      </c>
      <c r="G20" s="19">
        <v>27</v>
      </c>
      <c r="H20" s="19">
        <v>28</v>
      </c>
      <c r="I20" s="19">
        <v>29</v>
      </c>
      <c r="J20" s="19">
        <v>30</v>
      </c>
      <c r="K20" s="19">
        <v>31</v>
      </c>
      <c r="L20" s="19">
        <v>1</v>
      </c>
      <c r="M20" s="19">
        <v>2</v>
      </c>
      <c r="N20" s="19">
        <v>3</v>
      </c>
      <c r="O20" s="19">
        <v>4</v>
      </c>
      <c r="P20" s="19">
        <v>5</v>
      </c>
      <c r="Q20" s="19">
        <v>6</v>
      </c>
      <c r="R20" s="20" t="s">
        <v>49</v>
      </c>
      <c r="S20" s="18"/>
      <c r="T20" s="18"/>
      <c r="U20" s="18"/>
      <c r="V20" s="18"/>
      <c r="W20" s="18"/>
    </row>
    <row r="21" spans="1:23" ht="15" x14ac:dyDescent="0.25">
      <c r="A21" s="19" t="s">
        <v>14</v>
      </c>
      <c r="B21" s="19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 t="s">
        <v>51</v>
      </c>
      <c r="S21" s="18"/>
      <c r="T21" s="18"/>
      <c r="U21" s="18"/>
      <c r="V21" s="18"/>
      <c r="W21" s="18"/>
    </row>
    <row r="22" spans="1:23" ht="15" x14ac:dyDescent="0.25">
      <c r="A22" s="19" t="s">
        <v>17</v>
      </c>
      <c r="B22" s="19" t="s">
        <v>18</v>
      </c>
      <c r="C22" s="19"/>
      <c r="D22" s="19">
        <v>1</v>
      </c>
      <c r="E22" s="19">
        <v>1</v>
      </c>
      <c r="F22" s="19"/>
      <c r="G22" s="19"/>
      <c r="H22" s="19"/>
      <c r="I22" s="19"/>
      <c r="J22" s="19"/>
      <c r="K22" s="19"/>
      <c r="L22" s="19">
        <v>2</v>
      </c>
      <c r="M22" s="19"/>
      <c r="N22" s="19"/>
      <c r="O22" s="19"/>
      <c r="P22" s="19"/>
      <c r="Q22" s="19"/>
      <c r="R22" s="19" t="s">
        <v>52</v>
      </c>
      <c r="S22" s="18"/>
      <c r="T22" s="18"/>
      <c r="U22" s="18"/>
      <c r="V22" s="18"/>
      <c r="W22" s="18"/>
    </row>
    <row r="23" spans="1:23" ht="15" x14ac:dyDescent="0.25">
      <c r="A23" s="19" t="s">
        <v>20</v>
      </c>
      <c r="B23" s="19" t="s">
        <v>53</v>
      </c>
      <c r="C23" s="19"/>
      <c r="D23" s="19"/>
      <c r="E23" s="19"/>
      <c r="F23" s="19"/>
      <c r="G23" s="19"/>
      <c r="H23" s="19"/>
      <c r="I23" s="19"/>
      <c r="J23" s="19">
        <v>4</v>
      </c>
      <c r="K23" s="19"/>
      <c r="L23" s="19"/>
      <c r="M23" s="19"/>
      <c r="N23" s="19">
        <v>2</v>
      </c>
      <c r="O23" s="19"/>
      <c r="P23" s="19">
        <v>1</v>
      </c>
      <c r="Q23" s="19"/>
      <c r="R23" s="19" t="s">
        <v>54</v>
      </c>
      <c r="S23" s="18"/>
      <c r="T23" s="18"/>
      <c r="U23" s="18"/>
      <c r="V23" s="18"/>
      <c r="W23" s="18"/>
    </row>
    <row r="24" spans="1:23" ht="15" x14ac:dyDescent="0.25">
      <c r="A24" s="19" t="s">
        <v>22</v>
      </c>
      <c r="B24" s="19" t="s">
        <v>23</v>
      </c>
      <c r="C24" s="19">
        <v>2</v>
      </c>
      <c r="D24" s="19">
        <v>2</v>
      </c>
      <c r="E24" s="19"/>
      <c r="F24" s="19"/>
      <c r="G24" s="19">
        <v>2</v>
      </c>
      <c r="H24" s="19">
        <v>2</v>
      </c>
      <c r="I24" s="19">
        <v>2</v>
      </c>
      <c r="J24" s="19">
        <v>2</v>
      </c>
      <c r="K24" s="19">
        <v>2</v>
      </c>
      <c r="L24" s="19">
        <v>2</v>
      </c>
      <c r="M24" s="19"/>
      <c r="N24" s="19">
        <v>1</v>
      </c>
      <c r="O24" s="19"/>
      <c r="P24" s="19"/>
      <c r="Q24" s="19"/>
      <c r="R24" s="19" t="s">
        <v>55</v>
      </c>
      <c r="S24" s="18"/>
      <c r="T24" s="18"/>
      <c r="U24" s="18"/>
      <c r="V24" s="18"/>
      <c r="W24" s="18"/>
    </row>
    <row r="25" spans="1:23" ht="15" x14ac:dyDescent="0.25">
      <c r="A25" s="19" t="s">
        <v>24</v>
      </c>
      <c r="B25" s="19" t="s">
        <v>25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 t="s">
        <v>56</v>
      </c>
      <c r="S25" s="18"/>
      <c r="T25" s="18"/>
      <c r="U25" s="18"/>
      <c r="V25" s="18"/>
      <c r="W25" s="18"/>
    </row>
    <row r="26" spans="1:23" ht="15" x14ac:dyDescent="0.25">
      <c r="A26" s="19" t="s">
        <v>26</v>
      </c>
      <c r="B26" s="19" t="s">
        <v>27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1" t="s">
        <v>57</v>
      </c>
      <c r="S26" s="18"/>
      <c r="T26" s="18"/>
      <c r="U26" s="18"/>
      <c r="V26" s="18"/>
      <c r="W26" s="18"/>
    </row>
    <row r="27" spans="1:23" ht="15" x14ac:dyDescent="0.25">
      <c r="A27" s="19" t="s">
        <v>29</v>
      </c>
      <c r="B27" s="19" t="s">
        <v>30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 t="s">
        <v>56</v>
      </c>
      <c r="S27" s="18"/>
      <c r="T27" s="18"/>
      <c r="U27" s="18"/>
      <c r="V27" s="18"/>
      <c r="W27" s="18"/>
    </row>
    <row r="28" spans="1:23" ht="15" x14ac:dyDescent="0.25">
      <c r="A28" s="19" t="s">
        <v>35</v>
      </c>
      <c r="B28" s="19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 t="s">
        <v>56</v>
      </c>
      <c r="S28" s="18"/>
      <c r="T28" s="18"/>
      <c r="U28" s="18"/>
      <c r="V28" s="18"/>
      <c r="W28" s="18"/>
    </row>
    <row r="29" spans="1:23" ht="15" x14ac:dyDescent="0.25">
      <c r="A29" s="19" t="s">
        <v>32</v>
      </c>
      <c r="B29" s="19" t="s">
        <v>33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 t="s">
        <v>56</v>
      </c>
      <c r="S29" s="18"/>
      <c r="T29" s="18"/>
      <c r="U29" s="18"/>
      <c r="V29" s="18"/>
      <c r="W29" s="18"/>
    </row>
    <row r="30" spans="1:23" ht="15" x14ac:dyDescent="0.25">
      <c r="A30" s="19" t="s">
        <v>39</v>
      </c>
      <c r="B30" s="19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 t="s">
        <v>56</v>
      </c>
      <c r="S30" s="18"/>
      <c r="T30" s="18"/>
      <c r="U30" s="18"/>
      <c r="V30" s="18"/>
      <c r="W30" s="18"/>
    </row>
    <row r="31" spans="1:23" ht="15" x14ac:dyDescent="0.25">
      <c r="A31" s="19" t="s">
        <v>41</v>
      </c>
      <c r="B31" s="19" t="s">
        <v>42</v>
      </c>
      <c r="C31" s="19"/>
      <c r="D31" s="19">
        <v>2</v>
      </c>
      <c r="E31" s="19"/>
      <c r="F31" s="19"/>
      <c r="G31" s="19"/>
      <c r="H31" s="19"/>
      <c r="I31" s="19">
        <v>1</v>
      </c>
      <c r="J31" s="19"/>
      <c r="K31" s="19">
        <v>1</v>
      </c>
      <c r="L31" s="19"/>
      <c r="M31" s="19"/>
      <c r="N31" s="19"/>
      <c r="O31" s="19"/>
      <c r="P31" s="19"/>
      <c r="Q31" s="19"/>
      <c r="R31" s="19" t="s">
        <v>52</v>
      </c>
      <c r="S31" s="18"/>
      <c r="T31" s="18"/>
      <c r="U31" s="18"/>
      <c r="V31" s="18"/>
      <c r="W31" s="18"/>
    </row>
    <row r="32" spans="1:23" ht="15" x14ac:dyDescent="0.25">
      <c r="A32" s="19" t="s">
        <v>43</v>
      </c>
      <c r="B32" s="19" t="s">
        <v>44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 t="s">
        <v>56</v>
      </c>
      <c r="S32" s="18"/>
      <c r="T32" s="18"/>
      <c r="U32" s="18"/>
      <c r="V32" s="18"/>
      <c r="W32" s="18"/>
    </row>
  </sheetData>
  <pageMargins left="0.70866141732283472" right="0.70866141732283472" top="0.74803149606299213" bottom="0.74803149606299213" header="0.31496062992125984" footer="0.31496062992125984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CALCULO2ACAT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Godinez González</dc:creator>
  <cp:lastModifiedBy>HP</cp:lastModifiedBy>
  <cp:lastPrinted>2018-08-24T18:03:53Z</cp:lastPrinted>
  <dcterms:created xsi:type="dcterms:W3CDTF">2018-07-27T16:15:21Z</dcterms:created>
  <dcterms:modified xsi:type="dcterms:W3CDTF">2018-09-07T22:08:26Z</dcterms:modified>
</cp:coreProperties>
</file>