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c453d21683af75d1/_PROJECTS_PW/1.PYTHON/_1.BITS_BOLTS/tools/"/>
    </mc:Choice>
  </mc:AlternateContent>
  <xr:revisionPtr revIDLastSave="67" documentId="8_{3D433722-1BD1-459A-8AC4-26C41CA1955D}" xr6:coauthVersionLast="45" xr6:coauthVersionMax="45" xr10:uidLastSave="{60F77F3B-E6F3-44E9-B726-A65343768D98}"/>
  <bookViews>
    <workbookView xWindow="-108" yWindow="-108" windowWidth="23256" windowHeight="12576" xr2:uid="{6FE4BE2D-883A-4F63-9212-4DBD59F1B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D32" i="1" s="1"/>
  <c r="D33" i="1" s="1"/>
  <c r="D34" i="1" s="1"/>
  <c r="D35" i="1" s="1"/>
  <c r="D36" i="1" s="1"/>
  <c r="D37" i="1" s="1"/>
  <c r="D38" i="1" s="1"/>
  <c r="F30" i="1"/>
  <c r="F31" i="1" s="1"/>
  <c r="X18" i="1"/>
  <c r="N18" i="1"/>
  <c r="M18" i="1"/>
  <c r="O18" i="1" s="1"/>
  <c r="P18" i="1" s="1"/>
  <c r="X17" i="1"/>
  <c r="N17" i="1"/>
  <c r="M17" i="1"/>
  <c r="S17" i="1" s="1"/>
  <c r="X16" i="1"/>
  <c r="N16" i="1"/>
  <c r="M16" i="1"/>
  <c r="O16" i="1" s="1"/>
  <c r="P16" i="1" s="1"/>
  <c r="X15" i="1"/>
  <c r="N15" i="1"/>
  <c r="M15" i="1"/>
  <c r="S15" i="1" s="1"/>
  <c r="X14" i="1"/>
  <c r="R14" i="1"/>
  <c r="N14" i="1"/>
  <c r="M14" i="1"/>
  <c r="O14" i="1" s="1"/>
  <c r="P14" i="1" s="1"/>
  <c r="X13" i="1"/>
  <c r="X12" i="1"/>
  <c r="N12" i="1"/>
  <c r="M12" i="1"/>
  <c r="X11" i="1"/>
  <c r="N11" i="1"/>
  <c r="M11" i="1"/>
  <c r="S11" i="1" s="1"/>
  <c r="X10" i="1"/>
  <c r="N10" i="1"/>
  <c r="M10" i="1"/>
  <c r="O10" i="1" s="1"/>
  <c r="P10" i="1" s="1"/>
  <c r="X9" i="1"/>
  <c r="N9" i="1"/>
  <c r="M9" i="1"/>
  <c r="X8" i="1"/>
  <c r="N8" i="1"/>
  <c r="M8" i="1"/>
  <c r="S8" i="1" s="1"/>
  <c r="X7" i="1"/>
  <c r="D2" i="1"/>
  <c r="W18" i="1" s="1"/>
  <c r="R9" i="1" l="1"/>
  <c r="R12" i="1"/>
  <c r="U8" i="1"/>
  <c r="O8" i="1"/>
  <c r="P8" i="1" s="1"/>
  <c r="S10" i="1"/>
  <c r="T10" i="1" s="1"/>
  <c r="S12" i="1"/>
  <c r="T12" i="1" s="1"/>
  <c r="R15" i="1"/>
  <c r="V11" i="1"/>
  <c r="S9" i="1"/>
  <c r="T9" i="1" s="1"/>
  <c r="O11" i="1"/>
  <c r="P11" i="1" s="1"/>
  <c r="R16" i="1"/>
  <c r="O9" i="1"/>
  <c r="P9" i="1" s="1"/>
  <c r="Q11" i="1"/>
  <c r="O12" i="1"/>
  <c r="P12" i="1" s="1"/>
  <c r="R17" i="1"/>
  <c r="R11" i="1"/>
  <c r="T11" i="1"/>
  <c r="Q9" i="1"/>
  <c r="V9" i="1"/>
  <c r="W8" i="1"/>
  <c r="W7" i="1"/>
  <c r="W10" i="1"/>
  <c r="F32" i="1"/>
  <c r="V8" i="1"/>
  <c r="T15" i="1"/>
  <c r="T17" i="1"/>
  <c r="W12" i="1"/>
  <c r="Q14" i="1"/>
  <c r="U15" i="1"/>
  <c r="Q16" i="1"/>
  <c r="U17" i="1"/>
  <c r="Q18" i="1"/>
  <c r="V17" i="1"/>
  <c r="R18" i="1"/>
  <c r="V15" i="1"/>
  <c r="Q8" i="1"/>
  <c r="U9" i="1"/>
  <c r="Q10" i="1"/>
  <c r="U11" i="1"/>
  <c r="Q12" i="1"/>
  <c r="W13" i="1"/>
  <c r="S14" i="1"/>
  <c r="T14" i="1" s="1"/>
  <c r="O15" i="1"/>
  <c r="P15" i="1" s="1"/>
  <c r="W15" i="1"/>
  <c r="S16" i="1"/>
  <c r="V16" i="1" s="1"/>
  <c r="O17" i="1"/>
  <c r="P17" i="1" s="1"/>
  <c r="W17" i="1"/>
  <c r="S18" i="1"/>
  <c r="U18" i="1" s="1"/>
  <c r="G30" i="1"/>
  <c r="G31" i="1" s="1"/>
  <c r="G32" i="1" s="1"/>
  <c r="G33" i="1" s="1"/>
  <c r="G34" i="1" s="1"/>
  <c r="G35" i="1" s="1"/>
  <c r="G36" i="1" s="1"/>
  <c r="G37" i="1" s="1"/>
  <c r="G38" i="1" s="1"/>
  <c r="R8" i="1"/>
  <c r="R10" i="1"/>
  <c r="W11" i="1"/>
  <c r="Q15" i="1"/>
  <c r="U16" i="1"/>
  <c r="Q17" i="1"/>
  <c r="W9" i="1"/>
  <c r="T8" i="1"/>
  <c r="W14" i="1"/>
  <c r="W16" i="1"/>
  <c r="U12" i="1" l="1"/>
  <c r="V12" i="1"/>
  <c r="V10" i="1"/>
  <c r="U10" i="1"/>
  <c r="T16" i="1"/>
  <c r="T18" i="1"/>
  <c r="V18" i="1"/>
  <c r="F33" i="1"/>
  <c r="B32" i="1"/>
  <c r="B31" i="1"/>
  <c r="U14" i="1"/>
  <c r="B30" i="1"/>
  <c r="V14" i="1"/>
  <c r="B33" i="1" l="1"/>
  <c r="F34" i="1"/>
  <c r="F35" i="1" l="1"/>
  <c r="B34" i="1"/>
  <c r="B35" i="1" l="1"/>
  <c r="F36" i="1"/>
  <c r="F37" i="1" l="1"/>
  <c r="B36" i="1"/>
  <c r="B37" i="1" l="1"/>
  <c r="F38" i="1"/>
  <c r="B38" i="1" l="1"/>
</calcChain>
</file>

<file path=xl/sharedStrings.xml><?xml version="1.0" encoding="utf-8"?>
<sst xmlns="http://schemas.openxmlformats.org/spreadsheetml/2006/main" count="73" uniqueCount="59">
  <si>
    <t>Project Start Date</t>
  </si>
  <si>
    <t>Today</t>
  </si>
  <si>
    <t>Task Name</t>
  </si>
  <si>
    <t>Start</t>
  </si>
  <si>
    <t xml:space="preserve">End </t>
  </si>
  <si>
    <t>Responsible</t>
  </si>
  <si>
    <t>Deliverable</t>
  </si>
  <si>
    <t>Completion</t>
  </si>
  <si>
    <t>Is Event</t>
  </si>
  <si>
    <t>Is Done</t>
  </si>
  <si>
    <t>Ref. Date</t>
  </si>
  <si>
    <t>White</t>
  </si>
  <si>
    <t>Event Pending</t>
  </si>
  <si>
    <t>Event Done</t>
  </si>
  <si>
    <t>Task Length</t>
  </si>
  <si>
    <t>Completed</t>
  </si>
  <si>
    <t>Progress</t>
  </si>
  <si>
    <t>Remaining</t>
  </si>
  <si>
    <t>PreWar</t>
  </si>
  <si>
    <t>Delage D8 120</t>
  </si>
  <si>
    <t>A</t>
  </si>
  <si>
    <t>Frame</t>
  </si>
  <si>
    <t>Delahaye 135</t>
  </si>
  <si>
    <t>D</t>
  </si>
  <si>
    <t>Doors</t>
  </si>
  <si>
    <t>1st Visit</t>
  </si>
  <si>
    <t>B</t>
  </si>
  <si>
    <t>Overview</t>
  </si>
  <si>
    <t>2nd Visit</t>
  </si>
  <si>
    <t>Delivery</t>
  </si>
  <si>
    <t>Talbot-Lago T23</t>
  </si>
  <si>
    <t>C</t>
  </si>
  <si>
    <t>Clutch</t>
  </si>
  <si>
    <t>PostWar</t>
  </si>
  <si>
    <t>Giulietta SS 1300</t>
  </si>
  <si>
    <t>Chromes</t>
  </si>
  <si>
    <t>Delahaye 135MS</t>
  </si>
  <si>
    <t>Corvette</t>
  </si>
  <si>
    <t>Assembly</t>
  </si>
  <si>
    <t>Week</t>
  </si>
  <si>
    <t>Time</t>
  </si>
  <si>
    <t>Dummy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</si>
  <si>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</si>
  <si>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</si>
  <si>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</si>
  <si>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</si>
  <si>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</si>
  <si>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</si>
  <si>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</si>
  <si>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</si>
  <si>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</si>
  <si>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Paint</t>
  </si>
  <si>
    <t>Project Details</t>
  </si>
  <si>
    <t>Chart</t>
  </si>
  <si>
    <t>Chart Values</t>
  </si>
  <si>
    <t>To be filled</t>
  </si>
  <si>
    <t>Calculated</t>
  </si>
  <si>
    <t>End</t>
  </si>
  <si>
    <t>Week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</si>
</sst>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right" vertical="center"/>
    </xf>
    <xf numFmtId="164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1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White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Sheet1!$A$7:$B$18</c:f>
              <c:multiLvlStrCache>
                <c:ptCount val="12"/>
                <c:lvl>
                  <c:pt idx="1">
                    <c:v>Delage D8 120</c:v>
                  </c:pt>
                  <c:pt idx="2">
                    <c:v>Delahaye 135</c:v>
                  </c:pt>
                  <c:pt idx="3">
                    <c:v>1st Visit</c:v>
                  </c:pt>
                  <c:pt idx="4">
                    <c:v>2nd Visit</c:v>
                  </c:pt>
                  <c:pt idx="5">
                    <c:v>Talbot-Lago T23</c:v>
                  </c:pt>
                  <c:pt idx="7">
                    <c:v>Giulietta SS 1300</c:v>
                  </c:pt>
                  <c:pt idx="8">
                    <c:v>Delahaye 135MS</c:v>
                  </c:pt>
                  <c:pt idx="9">
                    <c:v>1st Visit</c:v>
                  </c:pt>
                  <c:pt idx="10">
                    <c:v>2nd Visit</c:v>
                  </c:pt>
                  <c:pt idx="11">
                    <c:v>Corvette</c:v>
                  </c:pt>
                </c:lvl>
                <c:lvl>
                  <c:pt idx="0">
                    <c:v>PreWar</c:v>
                  </c:pt>
                  <c:pt idx="6">
                    <c:v>PostWar</c:v>
                  </c:pt>
                </c:lvl>
              </c:multiLvlStrCache>
            </c:multiLvlStrRef>
          </c:cat>
          <c:val>
            <c:numRef>
              <c:f>Sheet1!$P$7:$P$18</c:f>
              <c:numCache>
                <c:formatCode>0</c:formatCode>
                <c:ptCount val="12"/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19</c:v>
                </c:pt>
                <c:pt idx="5">
                  <c:v>3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C-48AF-8350-E01E03F7FA55}"/>
            </c:ext>
          </c:extLst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Event Pending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Sheet1!$Q$7:$Q$18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C-48AF-8350-E01E03F7FA55}"/>
            </c:ext>
          </c:extLst>
        </c:ser>
        <c:ser>
          <c:idx val="2"/>
          <c:order val="2"/>
          <c:tx>
            <c:strRef>
              <c:f>Sheet1!$R$6</c:f>
              <c:strCache>
                <c:ptCount val="1"/>
                <c:pt idx="0">
                  <c:v>Event Done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Sheet1!$R$7:$R$18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C-48AF-8350-E01E03F7FA55}"/>
            </c:ext>
          </c:extLst>
        </c:ser>
        <c:ser>
          <c:idx val="4"/>
          <c:order val="3"/>
          <c:tx>
            <c:strRef>
              <c:f>Sheet1!$T$6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Sheet1!$T$7:$T$18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C-48AF-8350-E01E03F7FA55}"/>
            </c:ext>
          </c:extLst>
        </c:ser>
        <c:ser>
          <c:idx val="3"/>
          <c:order val="4"/>
          <c:tx>
            <c:strRef>
              <c:f>Sheet1!$U$6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Sheet1!$U$7:$U$18</c:f>
              <c:numCache>
                <c:formatCode>General</c:formatCode>
                <c:ptCount val="12"/>
                <c:pt idx="1">
                  <c:v>0</c:v>
                </c:pt>
                <c:pt idx="2">
                  <c:v>4.8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9.3500000000000014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BC-48AF-8350-E01E03F7FA55}"/>
            </c:ext>
          </c:extLst>
        </c:ser>
        <c:ser>
          <c:idx val="5"/>
          <c:order val="5"/>
          <c:tx>
            <c:strRef>
              <c:f>Sheet1!$V$6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Sheet1!$V$7:$V$18</c:f>
              <c:numCache>
                <c:formatCode>General</c:formatCode>
                <c:ptCount val="12"/>
                <c:pt idx="1">
                  <c:v>15</c:v>
                </c:pt>
                <c:pt idx="2">
                  <c:v>11.2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15</c:v>
                </c:pt>
                <c:pt idx="8">
                  <c:v>7.6499999999999995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BC-48AF-8350-E01E03F7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23751440"/>
        <c:axId val="1617669648"/>
      </c:barChart>
      <c:scatterChart>
        <c:scatterStyle val="smoothMarker"/>
        <c:varyColors val="0"/>
        <c:ser>
          <c:idx val="6"/>
          <c:order val="6"/>
          <c:tx>
            <c:strRef>
              <c:f>Sheet1!$X$6</c:f>
              <c:strCache>
                <c:ptCount val="1"/>
                <c:pt idx="0">
                  <c:v>Today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Sheet1!$W$7:$W$18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Sheet1!$X$7:$X$18</c:f>
              <c:numCache>
                <c:formatCode>0.0</c:formatCode>
                <c:ptCount val="12"/>
                <c:pt idx="0">
                  <c:v>3.4671788235987924</c:v>
                </c:pt>
                <c:pt idx="1">
                  <c:v>0.32017969436935578</c:v>
                </c:pt>
                <c:pt idx="2">
                  <c:v>0.71657451686834073</c:v>
                </c:pt>
                <c:pt idx="3">
                  <c:v>1.3570919818623199</c:v>
                </c:pt>
                <c:pt idx="4">
                  <c:v>3.2461990366569453</c:v>
                </c:pt>
                <c:pt idx="5">
                  <c:v>3.170044578393707</c:v>
                </c:pt>
                <c:pt idx="6">
                  <c:v>2.581456681464442</c:v>
                </c:pt>
                <c:pt idx="7">
                  <c:v>4.7502938539515336</c:v>
                </c:pt>
                <c:pt idx="8">
                  <c:v>3.5665642753119906</c:v>
                </c:pt>
                <c:pt idx="9">
                  <c:v>0.85308114696666326</c:v>
                </c:pt>
                <c:pt idx="10">
                  <c:v>2.2255496338975931</c:v>
                </c:pt>
                <c:pt idx="11">
                  <c:v>2.3195370007524323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BC-48AF-8350-E01E03F7FA55}"/>
            </c:ext>
          </c:extLst>
        </c:ser>
        <c:ser>
          <c:idx val="7"/>
          <c:order val="7"/>
          <c:tx>
            <c:v>Dummy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15BC-48AF-8350-E01E03F7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22960"/>
        <c:axId val="1474121712"/>
      </c:scatterChart>
      <c:catAx>
        <c:axId val="1723751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69648"/>
        <c:crosses val="autoZero"/>
        <c:auto val="1"/>
        <c:lblAlgn val="ctr"/>
        <c:lblOffset val="100"/>
        <c:noMultiLvlLbl val="0"/>
      </c:catAx>
      <c:valAx>
        <c:axId val="16176696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51440"/>
        <c:crosses val="autoZero"/>
        <c:crossBetween val="between"/>
      </c:valAx>
      <c:valAx>
        <c:axId val="1474121712"/>
        <c:scaling>
          <c:orientation val="minMax"/>
          <c:max val="2"/>
          <c:min val="1"/>
        </c:scaling>
        <c:delete val="0"/>
        <c:axPos val="r"/>
        <c:numFmt formatCode="0.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122960"/>
        <c:crosses val="max"/>
        <c:crossBetween val="midCat"/>
      </c:valAx>
      <c:valAx>
        <c:axId val="147412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41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011204481792718E-2"/>
          <c:y val="0"/>
          <c:w val="0.93697478991596639"/>
          <c:h val="0.14705882352941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Sheet1!$D$29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Sheet1!$B$30:$C$38</c:f>
              <c:multiLvlStrCache>
                <c:ptCount val="9"/>
                <c:lvl>
                  <c:pt idx="0">
                    <c:v>Week 1</c:v>
                  </c:pt>
                  <c:pt idx="1">
                    <c:v>Week 2</c:v>
                  </c:pt>
                  <c:pt idx="2">
                    <c:v>Week 3</c:v>
                  </c:pt>
                  <c:pt idx="3">
                    <c:v>Week 4</c:v>
                  </c:pt>
                  <c:pt idx="4">
                    <c:v>Week 5</c:v>
                  </c:pt>
                  <c:pt idx="5">
                    <c:v>Week 6</c:v>
                  </c:pt>
                  <c:pt idx="6">
                    <c:v>Week 7</c:v>
                  </c:pt>
                  <c:pt idx="7">
                    <c:v>Week 8</c:v>
                  </c:pt>
                  <c:pt idx="8">
                    <c:v>Week 9</c:v>
                  </c:pt>
                </c:lvl>
                <c:lvl>
                  <c:pt idx="0">
                    <c:v>4/5-8/5</c:v>
                  </c:pt>
                  <c:pt idx="1">
                    <c:v>11/5-15/5</c:v>
                  </c:pt>
                  <c:pt idx="2">
                    <c:v>18/5-22/5</c:v>
                  </c:pt>
                  <c:pt idx="3">
                    <c:v>25/5-29/5</c:v>
                  </c:pt>
                  <c:pt idx="4">
                    <c:v>1/6-5/6</c:v>
                  </c:pt>
                  <c:pt idx="5">
                    <c:v>8/6-12/6</c:v>
                  </c:pt>
                  <c:pt idx="6">
                    <c:v>15/6-19/6</c:v>
                  </c:pt>
                  <c:pt idx="7">
                    <c:v>22/6-26/6</c:v>
                  </c:pt>
                  <c:pt idx="8">
                    <c:v>29/6-3/7</c:v>
                  </c:pt>
                </c:lvl>
              </c:multiLvlStrCache>
            </c:multiLvlStrRef>
          </c:cat>
          <c:val>
            <c:numRef>
              <c:f>Sheet1!$E$30:$E$38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C-484B-BD59-60DE7D29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700368"/>
        <c:axId val="1725162016"/>
      </c:barChart>
      <c:catAx>
        <c:axId val="18947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62016"/>
        <c:crosses val="autoZero"/>
        <c:auto val="1"/>
        <c:lblAlgn val="ctr"/>
        <c:lblOffset val="100"/>
        <c:noMultiLvlLbl val="0"/>
      </c:catAx>
      <c:valAx>
        <c:axId val="1725162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0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5</xdr:row>
      <xdr:rowOff>243840</xdr:rowOff>
    </xdr:from>
    <xdr:to>
      <xdr:col>11</xdr:col>
      <xdr:colOff>762000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6F768-4A5E-4F08-A4D2-81CD5F03B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693420</xdr:colOff>
      <xdr:row>4</xdr:row>
      <xdr:rowOff>129540</xdr:rowOff>
    </xdr:from>
    <xdr:to>
      <xdr:col>11</xdr:col>
      <xdr:colOff>807720</xdr:colOff>
      <xdr:row>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3238D-CE52-46BD-A0BE-388F98851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DA27-2EA7-40B1-9E3A-FD810C3A812F}">
  <dimension ref="A1:X38"/>
  <sheetViews>
    <sheetView tabSelected="1" topLeftCell="D2" workbookViewId="0">
      <selection activeCell="H6" sqref="H6"/>
    </sheetView>
  </sheetViews>
  <sheetFormatPr defaultRowHeight="14.4" x14ac:dyDescent="0.3"/>
  <cols>
    <col min="1" max="1" width="8.88671875" style="2"/>
    <col min="2" max="2" width="29.88671875" style="2" customWidth="1"/>
    <col min="3" max="4" width="13.21875" style="2" customWidth="1"/>
    <col min="5" max="7" width="14.88671875" style="2" customWidth="1"/>
    <col min="8" max="8" width="11.6640625" style="2" customWidth="1"/>
    <col min="9" max="12" width="37.21875" style="2" customWidth="1"/>
    <col min="13" max="14" width="8.88671875" style="2"/>
    <col min="15" max="15" width="10.5546875" style="2" bestFit="1" customWidth="1"/>
    <col min="16" max="16" width="9.5546875" style="2" bestFit="1" customWidth="1"/>
    <col min="17" max="18" width="8.88671875" style="2"/>
    <col min="19" max="19" width="9.88671875" style="2" bestFit="1" customWidth="1"/>
    <col min="20" max="23" width="8.88671875" style="2"/>
    <col min="24" max="24" width="12.21875" style="2" customWidth="1"/>
    <col min="25" max="16384" width="8.88671875" style="2"/>
  </cols>
  <sheetData>
    <row r="1" spans="1:24" x14ac:dyDescent="0.3">
      <c r="A1" s="12" t="s">
        <v>0</v>
      </c>
      <c r="B1" s="12"/>
      <c r="C1" s="12"/>
      <c r="D1" s="1">
        <v>43955</v>
      </c>
      <c r="H1" s="17" t="s">
        <v>55</v>
      </c>
    </row>
    <row r="2" spans="1:24" x14ac:dyDescent="0.3">
      <c r="A2" s="12" t="s">
        <v>1</v>
      </c>
      <c r="B2" s="12"/>
      <c r="C2" s="12"/>
      <c r="D2" s="3">
        <f ca="1">TODAY()</f>
        <v>43968</v>
      </c>
      <c r="H2" s="3" t="s">
        <v>56</v>
      </c>
    </row>
    <row r="4" spans="1:24" s="15" customFormat="1" ht="23.4" customHeight="1" x14ac:dyDescent="0.3">
      <c r="C4" s="15" t="s">
        <v>52</v>
      </c>
      <c r="I4" s="16" t="s">
        <v>53</v>
      </c>
      <c r="P4" s="15" t="s">
        <v>54</v>
      </c>
    </row>
    <row r="6" spans="1:24" ht="28.2" customHeight="1" x14ac:dyDescent="0.3">
      <c r="A6" s="13" t="s">
        <v>2</v>
      </c>
      <c r="B6" s="14"/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M6" s="5" t="s">
        <v>8</v>
      </c>
      <c r="N6" s="5" t="s">
        <v>9</v>
      </c>
      <c r="O6" s="5" t="s">
        <v>10</v>
      </c>
      <c r="P6" s="5" t="s">
        <v>11</v>
      </c>
      <c r="Q6" s="5" t="s">
        <v>12</v>
      </c>
      <c r="R6" s="5" t="s">
        <v>13</v>
      </c>
      <c r="S6" s="5" t="s">
        <v>14</v>
      </c>
      <c r="T6" s="5" t="s">
        <v>15</v>
      </c>
      <c r="U6" s="5" t="s">
        <v>16</v>
      </c>
      <c r="V6" s="5" t="s">
        <v>17</v>
      </c>
      <c r="W6" s="5" t="s">
        <v>1</v>
      </c>
      <c r="X6" s="5" t="s">
        <v>1</v>
      </c>
    </row>
    <row r="7" spans="1:24" s="7" customFormat="1" x14ac:dyDescent="0.3">
      <c r="A7" s="6" t="s">
        <v>18</v>
      </c>
      <c r="B7" s="6"/>
      <c r="C7" s="6"/>
      <c r="D7" s="6"/>
      <c r="E7" s="6"/>
      <c r="F7" s="6"/>
      <c r="G7" s="6"/>
      <c r="M7" s="6"/>
      <c r="N7" s="6"/>
      <c r="O7" s="6"/>
      <c r="P7" s="6"/>
      <c r="Q7" s="6"/>
      <c r="R7" s="6"/>
      <c r="S7" s="6"/>
      <c r="T7" s="6"/>
      <c r="U7" s="6"/>
      <c r="V7" s="6"/>
      <c r="W7" s="18">
        <f ca="1">NETWORKDAYS($D$1,$D$2)</f>
        <v>10</v>
      </c>
      <c r="X7" s="21">
        <f ca="1">RAND()*5</f>
        <v>3.4671788235987924</v>
      </c>
    </row>
    <row r="8" spans="1:24" x14ac:dyDescent="0.3">
      <c r="B8" s="8" t="s">
        <v>19</v>
      </c>
      <c r="C8" s="9">
        <v>43955</v>
      </c>
      <c r="D8" s="9">
        <v>43973</v>
      </c>
      <c r="E8" s="8" t="s">
        <v>20</v>
      </c>
      <c r="F8" s="8" t="s">
        <v>21</v>
      </c>
      <c r="G8" s="10">
        <v>0</v>
      </c>
      <c r="M8" s="18">
        <f>IF(C8="",1,0)</f>
        <v>0</v>
      </c>
      <c r="N8" s="18">
        <f>IF(G8=1,1,0)</f>
        <v>0</v>
      </c>
      <c r="O8" s="19">
        <f>IF(M8=1,D8,C8)</f>
        <v>43955</v>
      </c>
      <c r="P8" s="20">
        <f>NETWORKDAYS($D$1,O8)-1</f>
        <v>0</v>
      </c>
      <c r="Q8" s="18">
        <f>M8*(1-N8)</f>
        <v>0</v>
      </c>
      <c r="R8" s="18">
        <f>M8*N8</f>
        <v>0</v>
      </c>
      <c r="S8" s="20">
        <f>NETWORKDAYS(C8,D8)*(1-M8)</f>
        <v>15</v>
      </c>
      <c r="T8" s="18">
        <f>N8*S8</f>
        <v>0</v>
      </c>
      <c r="U8" s="18">
        <f>(1-N8)*S8*G8</f>
        <v>0</v>
      </c>
      <c r="V8" s="18">
        <f>(1-N8)*(1-G8)*S8</f>
        <v>15</v>
      </c>
      <c r="W8" s="18">
        <f t="shared" ref="W8:W18" ca="1" si="0">NETWORKDAYS($D$1,$D$2)</f>
        <v>10</v>
      </c>
      <c r="X8" s="21">
        <f t="shared" ref="X8:X18" ca="1" si="1">RAND()*5</f>
        <v>0.32017969436935578</v>
      </c>
    </row>
    <row r="9" spans="1:24" x14ac:dyDescent="0.3">
      <c r="B9" s="8" t="s">
        <v>22</v>
      </c>
      <c r="C9" s="9">
        <v>43959</v>
      </c>
      <c r="D9" s="9">
        <v>43980</v>
      </c>
      <c r="E9" s="8" t="s">
        <v>23</v>
      </c>
      <c r="F9" s="8" t="s">
        <v>24</v>
      </c>
      <c r="G9" s="10">
        <v>0.3</v>
      </c>
      <c r="M9" s="18">
        <f t="shared" ref="M9:M12" si="2">IF(C9="",1,0)</f>
        <v>0</v>
      </c>
      <c r="N9" s="18">
        <f t="shared" ref="N9:N12" si="3">IF(G9=1,1,0)</f>
        <v>0</v>
      </c>
      <c r="O9" s="19">
        <f t="shared" ref="O9:O12" si="4">IF(M9=1,D9,C9)</f>
        <v>43959</v>
      </c>
      <c r="P9" s="20">
        <f t="shared" ref="P9:P12" si="5">NETWORKDAYS($D$1,O9)-1</f>
        <v>4</v>
      </c>
      <c r="Q9" s="18">
        <f t="shared" ref="Q9:Q12" si="6">M9*(1-N9)</f>
        <v>0</v>
      </c>
      <c r="R9" s="18">
        <f t="shared" ref="R9:R12" si="7">M9*N9</f>
        <v>0</v>
      </c>
      <c r="S9" s="20">
        <f t="shared" ref="S9:S12" si="8">NETWORKDAYS(C9,D9)*(1-M9)</f>
        <v>16</v>
      </c>
      <c r="T9" s="18">
        <f t="shared" ref="T9:T12" si="9">N9*S9</f>
        <v>0</v>
      </c>
      <c r="U9" s="18">
        <f t="shared" ref="U9:U12" si="10">(1-N9)*S9*G9</f>
        <v>4.8</v>
      </c>
      <c r="V9" s="18">
        <f t="shared" ref="V9:V12" si="11">(1-N9)*(1-G9)*S9</f>
        <v>11.2</v>
      </c>
      <c r="W9" s="18">
        <f t="shared" ca="1" si="0"/>
        <v>10</v>
      </c>
      <c r="X9" s="21">
        <f t="shared" ca="1" si="1"/>
        <v>0.71657451686834073</v>
      </c>
    </row>
    <row r="10" spans="1:24" x14ac:dyDescent="0.3">
      <c r="B10" s="8" t="s">
        <v>25</v>
      </c>
      <c r="C10" s="9"/>
      <c r="D10" s="9">
        <v>43966</v>
      </c>
      <c r="E10" s="8" t="s">
        <v>26</v>
      </c>
      <c r="F10" s="8" t="s">
        <v>27</v>
      </c>
      <c r="G10" s="10">
        <v>1</v>
      </c>
      <c r="M10" s="18">
        <f t="shared" si="2"/>
        <v>1</v>
      </c>
      <c r="N10" s="18">
        <f t="shared" si="3"/>
        <v>1</v>
      </c>
      <c r="O10" s="19">
        <f t="shared" si="4"/>
        <v>43966</v>
      </c>
      <c r="P10" s="20">
        <f t="shared" si="5"/>
        <v>9</v>
      </c>
      <c r="Q10" s="18">
        <f t="shared" si="6"/>
        <v>0</v>
      </c>
      <c r="R10" s="18">
        <f t="shared" si="7"/>
        <v>1</v>
      </c>
      <c r="S10" s="20">
        <f t="shared" si="8"/>
        <v>0</v>
      </c>
      <c r="T10" s="18">
        <f t="shared" si="9"/>
        <v>0</v>
      </c>
      <c r="U10" s="18">
        <f t="shared" si="10"/>
        <v>0</v>
      </c>
      <c r="V10" s="18">
        <f t="shared" si="11"/>
        <v>0</v>
      </c>
      <c r="W10" s="18">
        <f t="shared" ca="1" si="0"/>
        <v>10</v>
      </c>
      <c r="X10" s="21">
        <f t="shared" ca="1" si="1"/>
        <v>1.3570919818623199</v>
      </c>
    </row>
    <row r="11" spans="1:24" x14ac:dyDescent="0.3">
      <c r="B11" s="8" t="s">
        <v>28</v>
      </c>
      <c r="C11" s="9"/>
      <c r="D11" s="9">
        <v>43980</v>
      </c>
      <c r="E11" s="8" t="s">
        <v>26</v>
      </c>
      <c r="F11" s="8" t="s">
        <v>29</v>
      </c>
      <c r="G11" s="10">
        <v>0</v>
      </c>
      <c r="M11" s="18">
        <f t="shared" si="2"/>
        <v>1</v>
      </c>
      <c r="N11" s="18">
        <f t="shared" si="3"/>
        <v>0</v>
      </c>
      <c r="O11" s="19">
        <f t="shared" si="4"/>
        <v>43980</v>
      </c>
      <c r="P11" s="20">
        <f t="shared" si="5"/>
        <v>19</v>
      </c>
      <c r="Q11" s="18">
        <f t="shared" si="6"/>
        <v>1</v>
      </c>
      <c r="R11" s="18">
        <f t="shared" si="7"/>
        <v>0</v>
      </c>
      <c r="S11" s="20">
        <f t="shared" si="8"/>
        <v>0</v>
      </c>
      <c r="T11" s="18">
        <f t="shared" si="9"/>
        <v>0</v>
      </c>
      <c r="U11" s="18">
        <f t="shared" si="10"/>
        <v>0</v>
      </c>
      <c r="V11" s="18">
        <f t="shared" si="11"/>
        <v>0</v>
      </c>
      <c r="W11" s="18">
        <f t="shared" ca="1" si="0"/>
        <v>10</v>
      </c>
      <c r="X11" s="21">
        <f t="shared" ca="1" si="1"/>
        <v>3.2461990366569453</v>
      </c>
    </row>
    <row r="12" spans="1:24" x14ac:dyDescent="0.3">
      <c r="B12" s="8" t="s">
        <v>30</v>
      </c>
      <c r="C12" s="9">
        <v>43958</v>
      </c>
      <c r="D12" s="9">
        <v>43980</v>
      </c>
      <c r="E12" s="8" t="s">
        <v>31</v>
      </c>
      <c r="F12" s="8" t="s">
        <v>32</v>
      </c>
      <c r="G12" s="10">
        <v>1</v>
      </c>
      <c r="M12" s="18">
        <f t="shared" si="2"/>
        <v>0</v>
      </c>
      <c r="N12" s="18">
        <f t="shared" si="3"/>
        <v>1</v>
      </c>
      <c r="O12" s="19">
        <f t="shared" si="4"/>
        <v>43958</v>
      </c>
      <c r="P12" s="20">
        <f t="shared" si="5"/>
        <v>3</v>
      </c>
      <c r="Q12" s="18">
        <f t="shared" si="6"/>
        <v>0</v>
      </c>
      <c r="R12" s="18">
        <f t="shared" si="7"/>
        <v>0</v>
      </c>
      <c r="S12" s="20">
        <f t="shared" si="8"/>
        <v>17</v>
      </c>
      <c r="T12" s="18">
        <f t="shared" si="9"/>
        <v>17</v>
      </c>
      <c r="U12" s="18">
        <f t="shared" si="10"/>
        <v>0</v>
      </c>
      <c r="V12" s="18">
        <f t="shared" si="11"/>
        <v>0</v>
      </c>
      <c r="W12" s="18">
        <f t="shared" ca="1" si="0"/>
        <v>10</v>
      </c>
      <c r="X12" s="21">
        <f t="shared" ca="1" si="1"/>
        <v>3.170044578393707</v>
      </c>
    </row>
    <row r="13" spans="1:24" s="7" customFormat="1" x14ac:dyDescent="0.3">
      <c r="A13" s="6" t="s">
        <v>33</v>
      </c>
      <c r="B13" s="6"/>
      <c r="C13" s="11"/>
      <c r="D13" s="11"/>
      <c r="E13" s="6"/>
      <c r="F13" s="6"/>
      <c r="G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8">
        <f t="shared" ca="1" si="0"/>
        <v>10</v>
      </c>
      <c r="X13" s="21">
        <f t="shared" ca="1" si="1"/>
        <v>2.581456681464442</v>
      </c>
    </row>
    <row r="14" spans="1:24" x14ac:dyDescent="0.3">
      <c r="B14" s="8" t="s">
        <v>34</v>
      </c>
      <c r="C14" s="9">
        <v>43983</v>
      </c>
      <c r="D14" s="9">
        <v>44001</v>
      </c>
      <c r="E14" s="8" t="s">
        <v>20</v>
      </c>
      <c r="F14" s="8" t="s">
        <v>35</v>
      </c>
      <c r="G14" s="10">
        <v>0</v>
      </c>
      <c r="M14" s="18">
        <f>IF(C14="",1,0)</f>
        <v>0</v>
      </c>
      <c r="N14" s="18">
        <f>IF(G14=1,1,0)</f>
        <v>0</v>
      </c>
      <c r="O14" s="19">
        <f>IF(M14=1,D14,C14)</f>
        <v>43983</v>
      </c>
      <c r="P14" s="20">
        <f>NETWORKDAYS($D$1,O14)-1</f>
        <v>20</v>
      </c>
      <c r="Q14" s="18">
        <f>M14*(1-N14)</f>
        <v>0</v>
      </c>
      <c r="R14" s="18">
        <f>M14*N14</f>
        <v>0</v>
      </c>
      <c r="S14" s="20">
        <f>NETWORKDAYS(C14,D14)*(1-M14)</f>
        <v>15</v>
      </c>
      <c r="T14" s="18">
        <f>N14*S14</f>
        <v>0</v>
      </c>
      <c r="U14" s="18">
        <f>(1-N14)*S14*G14</f>
        <v>0</v>
      </c>
      <c r="V14" s="18">
        <f>(1-N14)*(1-G14)*S14</f>
        <v>15</v>
      </c>
      <c r="W14" s="18">
        <f t="shared" ca="1" si="0"/>
        <v>10</v>
      </c>
      <c r="X14" s="21">
        <f t="shared" ca="1" si="1"/>
        <v>4.7502938539515336</v>
      </c>
    </row>
    <row r="15" spans="1:24" x14ac:dyDescent="0.3">
      <c r="B15" s="8" t="s">
        <v>36</v>
      </c>
      <c r="C15" s="9">
        <v>43990</v>
      </c>
      <c r="D15" s="9">
        <v>44012</v>
      </c>
      <c r="E15" s="8" t="s">
        <v>31</v>
      </c>
      <c r="F15" s="8" t="s">
        <v>51</v>
      </c>
      <c r="G15" s="10">
        <v>0.55000000000000004</v>
      </c>
      <c r="M15" s="18">
        <f t="shared" ref="M15:M18" si="12">IF(C15="",1,0)</f>
        <v>0</v>
      </c>
      <c r="N15" s="18">
        <f t="shared" ref="N15:N18" si="13">IF(G15=1,1,0)</f>
        <v>0</v>
      </c>
      <c r="O15" s="19">
        <f t="shared" ref="O15:O18" si="14">IF(M15=1,D15,C15)</f>
        <v>43990</v>
      </c>
      <c r="P15" s="20">
        <f t="shared" ref="P15:P18" si="15">NETWORKDAYS($D$1,O15)-1</f>
        <v>25</v>
      </c>
      <c r="Q15" s="18">
        <f t="shared" ref="Q15:Q18" si="16">M15*(1-N15)</f>
        <v>0</v>
      </c>
      <c r="R15" s="18">
        <f t="shared" ref="R15:R18" si="17">M15*N15</f>
        <v>0</v>
      </c>
      <c r="S15" s="20">
        <f t="shared" ref="S15:S18" si="18">NETWORKDAYS(C15,D15)*(1-M15)</f>
        <v>17</v>
      </c>
      <c r="T15" s="18">
        <f t="shared" ref="T15:T18" si="19">N15*S15</f>
        <v>0</v>
      </c>
      <c r="U15" s="18">
        <f t="shared" ref="U15:U18" si="20">(1-N15)*S15*G15</f>
        <v>9.3500000000000014</v>
      </c>
      <c r="V15" s="18">
        <f t="shared" ref="V15:V18" si="21">(1-N15)*(1-G15)*S15</f>
        <v>7.6499999999999995</v>
      </c>
      <c r="W15" s="18">
        <f t="shared" ca="1" si="0"/>
        <v>10</v>
      </c>
      <c r="X15" s="21">
        <f t="shared" ca="1" si="1"/>
        <v>3.5665642753119906</v>
      </c>
    </row>
    <row r="16" spans="1:24" x14ac:dyDescent="0.3">
      <c r="B16" s="8" t="s">
        <v>25</v>
      </c>
      <c r="C16" s="9"/>
      <c r="D16" s="9">
        <v>43997</v>
      </c>
      <c r="E16" s="8" t="s">
        <v>26</v>
      </c>
      <c r="F16" s="8" t="s">
        <v>27</v>
      </c>
      <c r="G16" s="10">
        <v>1</v>
      </c>
      <c r="M16" s="18">
        <f t="shared" si="12"/>
        <v>1</v>
      </c>
      <c r="N16" s="18">
        <f t="shared" si="13"/>
        <v>1</v>
      </c>
      <c r="O16" s="19">
        <f t="shared" si="14"/>
        <v>43997</v>
      </c>
      <c r="P16" s="20">
        <f t="shared" si="15"/>
        <v>30</v>
      </c>
      <c r="Q16" s="18">
        <f t="shared" si="16"/>
        <v>0</v>
      </c>
      <c r="R16" s="18">
        <f t="shared" si="17"/>
        <v>1</v>
      </c>
      <c r="S16" s="20">
        <f t="shared" si="18"/>
        <v>0</v>
      </c>
      <c r="T16" s="18">
        <f t="shared" si="19"/>
        <v>0</v>
      </c>
      <c r="U16" s="18">
        <f t="shared" si="20"/>
        <v>0</v>
      </c>
      <c r="V16" s="18">
        <f t="shared" si="21"/>
        <v>0</v>
      </c>
      <c r="W16" s="18">
        <f t="shared" ca="1" si="0"/>
        <v>10</v>
      </c>
      <c r="X16" s="21">
        <f t="shared" ca="1" si="1"/>
        <v>0.85308114696666326</v>
      </c>
    </row>
    <row r="17" spans="2:24" x14ac:dyDescent="0.3">
      <c r="B17" s="8" t="s">
        <v>28</v>
      </c>
      <c r="C17" s="9"/>
      <c r="D17" s="9">
        <v>44004</v>
      </c>
      <c r="E17" s="8" t="s">
        <v>26</v>
      </c>
      <c r="F17" s="8" t="s">
        <v>29</v>
      </c>
      <c r="G17" s="10">
        <v>0</v>
      </c>
      <c r="M17" s="18">
        <f t="shared" si="12"/>
        <v>1</v>
      </c>
      <c r="N17" s="18">
        <f t="shared" si="13"/>
        <v>0</v>
      </c>
      <c r="O17" s="19">
        <f t="shared" si="14"/>
        <v>44004</v>
      </c>
      <c r="P17" s="20">
        <f t="shared" si="15"/>
        <v>35</v>
      </c>
      <c r="Q17" s="18">
        <f t="shared" si="16"/>
        <v>1</v>
      </c>
      <c r="R17" s="18">
        <f t="shared" si="17"/>
        <v>0</v>
      </c>
      <c r="S17" s="20">
        <f t="shared" si="18"/>
        <v>0</v>
      </c>
      <c r="T17" s="18">
        <f t="shared" si="19"/>
        <v>0</v>
      </c>
      <c r="U17" s="18">
        <f t="shared" si="20"/>
        <v>0</v>
      </c>
      <c r="V17" s="18">
        <f t="shared" si="21"/>
        <v>0</v>
      </c>
      <c r="W17" s="18">
        <f t="shared" ca="1" si="0"/>
        <v>10</v>
      </c>
      <c r="X17" s="21">
        <f t="shared" ca="1" si="1"/>
        <v>2.2255496338975931</v>
      </c>
    </row>
    <row r="18" spans="2:24" x14ac:dyDescent="0.3">
      <c r="B18" s="8" t="s">
        <v>37</v>
      </c>
      <c r="C18" s="9">
        <v>43997</v>
      </c>
      <c r="D18" s="9">
        <v>44008</v>
      </c>
      <c r="E18" s="8" t="s">
        <v>23</v>
      </c>
      <c r="F18" s="8" t="s">
        <v>38</v>
      </c>
      <c r="G18" s="10">
        <v>0.3</v>
      </c>
      <c r="M18" s="18">
        <f t="shared" si="12"/>
        <v>0</v>
      </c>
      <c r="N18" s="18">
        <f t="shared" si="13"/>
        <v>0</v>
      </c>
      <c r="O18" s="19">
        <f t="shared" si="14"/>
        <v>43997</v>
      </c>
      <c r="P18" s="20">
        <f t="shared" si="15"/>
        <v>30</v>
      </c>
      <c r="Q18" s="18">
        <f t="shared" si="16"/>
        <v>0</v>
      </c>
      <c r="R18" s="18">
        <f t="shared" si="17"/>
        <v>0</v>
      </c>
      <c r="S18" s="20">
        <f t="shared" si="18"/>
        <v>10</v>
      </c>
      <c r="T18" s="18">
        <f t="shared" si="19"/>
        <v>0</v>
      </c>
      <c r="U18" s="18">
        <f t="shared" si="20"/>
        <v>3</v>
      </c>
      <c r="V18" s="18">
        <f t="shared" si="21"/>
        <v>7</v>
      </c>
      <c r="W18" s="18">
        <f t="shared" ca="1" si="0"/>
        <v>10</v>
      </c>
      <c r="X18" s="21">
        <f t="shared" ca="1" si="1"/>
        <v>2.3195370007524323</v>
      </c>
    </row>
    <row r="21" spans="2:24" ht="25.2" customHeight="1" x14ac:dyDescent="0.3"/>
    <row r="27" spans="2:24" s="15" customFormat="1" ht="23.4" customHeight="1" x14ac:dyDescent="0.3">
      <c r="C27" s="15" t="s">
        <v>58</v>
      </c>
      <c r="I27" s="16"/>
    </row>
    <row r="29" spans="2:24" ht="23.4" customHeight="1" x14ac:dyDescent="0.3">
      <c r="B29" s="4" t="s">
        <v>39</v>
      </c>
      <c r="C29" s="22" t="s">
        <v>39</v>
      </c>
      <c r="D29" s="22" t="s">
        <v>40</v>
      </c>
      <c r="E29" s="22" t="s">
        <v>41</v>
      </c>
      <c r="F29" s="22" t="s">
        <v>3</v>
      </c>
      <c r="G29" s="22" t="s">
        <v>57</v>
      </c>
    </row>
    <row r="30" spans="2:24" x14ac:dyDescent="0.3">
      <c r="B30" s="2" t="str">
        <f>DAY(F30)&amp;"/"&amp;MONTH(F30)&amp;"-"&amp;DAY(G30)&amp;"/"&amp;MONTH(G30)</f>
        <v>4/5-8/5</v>
      </c>
      <c r="C30" s="8" t="s">
        <v>42</v>
      </c>
      <c r="D30" s="23">
        <v>0</v>
      </c>
      <c r="E30" s="23">
        <v>0</v>
      </c>
      <c r="F30" s="24">
        <f>D1</f>
        <v>43955</v>
      </c>
      <c r="G30" s="24">
        <f>F30+4</f>
        <v>43959</v>
      </c>
    </row>
    <row r="31" spans="2:24" x14ac:dyDescent="0.3">
      <c r="B31" s="2" t="str">
        <f t="shared" ref="B31:B38" si="22">DAY(F31)&amp;"/"&amp;MONTH(F31)&amp;"-"&amp;DAY(G31)&amp;"/"&amp;MONTH(G31)</f>
        <v>11/5-15/5</v>
      </c>
      <c r="C31" s="8" t="s">
        <v>43</v>
      </c>
      <c r="D31" s="23">
        <f>D30+5</f>
        <v>5</v>
      </c>
      <c r="E31" s="23">
        <v>0</v>
      </c>
      <c r="F31" s="24">
        <f>F30+7</f>
        <v>43962</v>
      </c>
      <c r="G31" s="24">
        <f t="shared" ref="G31:G38" si="23">G30+7</f>
        <v>43966</v>
      </c>
    </row>
    <row r="32" spans="2:24" x14ac:dyDescent="0.3">
      <c r="B32" s="2" t="str">
        <f t="shared" si="22"/>
        <v>18/5-22/5</v>
      </c>
      <c r="C32" s="8" t="s">
        <v>44</v>
      </c>
      <c r="D32" s="23">
        <f t="shared" ref="D32:D38" si="24">D31+5</f>
        <v>10</v>
      </c>
      <c r="E32" s="23">
        <v>0</v>
      </c>
      <c r="F32" s="24">
        <f t="shared" ref="F32:F38" si="25">F31+7</f>
        <v>43969</v>
      </c>
      <c r="G32" s="24">
        <f t="shared" si="23"/>
        <v>43973</v>
      </c>
    </row>
    <row r="33" spans="2:7" x14ac:dyDescent="0.3">
      <c r="B33" s="2" t="str">
        <f t="shared" si="22"/>
        <v>25/5-29/5</v>
      </c>
      <c r="C33" s="8" t="s">
        <v>45</v>
      </c>
      <c r="D33" s="23">
        <f t="shared" si="24"/>
        <v>15</v>
      </c>
      <c r="E33" s="23">
        <v>0</v>
      </c>
      <c r="F33" s="24">
        <f t="shared" si="25"/>
        <v>43976</v>
      </c>
      <c r="G33" s="24">
        <f t="shared" si="23"/>
        <v>43980</v>
      </c>
    </row>
    <row r="34" spans="2:7" x14ac:dyDescent="0.3">
      <c r="B34" s="2" t="str">
        <f t="shared" si="22"/>
        <v>1/6-5/6</v>
      </c>
      <c r="C34" s="8" t="s">
        <v>46</v>
      </c>
      <c r="D34" s="23">
        <f t="shared" si="24"/>
        <v>20</v>
      </c>
      <c r="E34" s="23">
        <v>0</v>
      </c>
      <c r="F34" s="24">
        <f t="shared" si="25"/>
        <v>43983</v>
      </c>
      <c r="G34" s="24">
        <f t="shared" si="23"/>
        <v>43987</v>
      </c>
    </row>
    <row r="35" spans="2:7" x14ac:dyDescent="0.3">
      <c r="B35" s="2" t="str">
        <f t="shared" si="22"/>
        <v>8/6-12/6</v>
      </c>
      <c r="C35" s="8" t="s">
        <v>47</v>
      </c>
      <c r="D35" s="23">
        <f t="shared" si="24"/>
        <v>25</v>
      </c>
      <c r="E35" s="23">
        <v>0</v>
      </c>
      <c r="F35" s="24">
        <f t="shared" si="25"/>
        <v>43990</v>
      </c>
      <c r="G35" s="24">
        <f t="shared" si="23"/>
        <v>43994</v>
      </c>
    </row>
    <row r="36" spans="2:7" x14ac:dyDescent="0.3">
      <c r="B36" s="2" t="str">
        <f t="shared" si="22"/>
        <v>15/6-19/6</v>
      </c>
      <c r="C36" s="8" t="s">
        <v>48</v>
      </c>
      <c r="D36" s="23">
        <f t="shared" si="24"/>
        <v>30</v>
      </c>
      <c r="E36" s="23">
        <v>0</v>
      </c>
      <c r="F36" s="24">
        <f t="shared" si="25"/>
        <v>43997</v>
      </c>
      <c r="G36" s="24">
        <f t="shared" si="23"/>
        <v>44001</v>
      </c>
    </row>
    <row r="37" spans="2:7" x14ac:dyDescent="0.3">
      <c r="B37" s="2" t="str">
        <f t="shared" si="22"/>
        <v>22/6-26/6</v>
      </c>
      <c r="C37" s="8" t="s">
        <v>49</v>
      </c>
      <c r="D37" s="23">
        <f t="shared" si="24"/>
        <v>35</v>
      </c>
      <c r="E37" s="23">
        <v>0</v>
      </c>
      <c r="F37" s="24">
        <f t="shared" si="25"/>
        <v>44004</v>
      </c>
      <c r="G37" s="24">
        <f t="shared" si="23"/>
        <v>44008</v>
      </c>
    </row>
    <row r="38" spans="2:7" x14ac:dyDescent="0.3">
      <c r="B38" s="2" t="str">
        <f t="shared" si="22"/>
        <v>29/6-3/7</v>
      </c>
      <c r="C38" s="8" t="s">
        <v>50</v>
      </c>
      <c r="D38" s="23">
        <f t="shared" si="24"/>
        <v>40</v>
      </c>
      <c r="E38" s="23">
        <v>0</v>
      </c>
      <c r="F38" s="24">
        <f t="shared" si="25"/>
        <v>44011</v>
      </c>
      <c r="G38" s="24">
        <f t="shared" si="23"/>
        <v>44015</v>
      </c>
    </row>
  </sheetData>
  <mergeCells count="3">
    <mergeCell ref="A1:C1"/>
    <mergeCell ref="A2:C2"/>
    <mergeCell ref="A6:B6"/>
  </mergeCells>
  <conditionalFormatting sqref="G8:G12">
    <cfRule type="colorScale" priority="2">
      <colorScale>
        <cfvo type="num" val="0"/>
        <cfvo type="num" val="0.5"/>
        <cfvo type="num" val="1"/>
        <color rgb="FFF8696B"/>
        <color theme="0" tint="-4.9989318521683403E-2"/>
        <color rgb="FF63BE7B"/>
      </colorScale>
    </cfRule>
  </conditionalFormatting>
  <conditionalFormatting sqref="G14:G18">
    <cfRule type="colorScale" priority="1">
      <colorScale>
        <cfvo type="num" val="0"/>
        <cfvo type="num" val="0.5"/>
        <cfvo type="num" val="1"/>
        <color rgb="FFF8696B"/>
        <color theme="0" tint="-4.9989318521683403E-2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Winter</dc:creator>
  <cp:lastModifiedBy>Pascal Winter</cp:lastModifiedBy>
  <dcterms:created xsi:type="dcterms:W3CDTF">2020-05-17T00:11:27Z</dcterms:created>
  <dcterms:modified xsi:type="dcterms:W3CDTF">2020-05-17T00:22:42Z</dcterms:modified>
</cp:coreProperties>
</file>