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jsisc\Documents\NEIT Documents\SE 414 - Introduction to Senior Project\"/>
    </mc:Choice>
  </mc:AlternateContent>
  <xr:revisionPtr revIDLastSave="0" documentId="13_ncr:1_{42B07EDF-B4EC-4DD6-89BC-8BFA3BE7A8C9}" xr6:coauthVersionLast="44" xr6:coauthVersionMax="45" xr10:uidLastSave="{00000000-0000-0000-0000-000000000000}"/>
  <bookViews>
    <workbookView xWindow="1872" yWindow="384" windowWidth="20292" windowHeight="11724" xr2:uid="{00000000-000D-0000-FFFF-FFFF00000000}"/>
  </bookViews>
  <sheets>
    <sheet name="GanttChart" sheetId="9" r:id="rId1"/>
    <sheet name="Help" sheetId="6" r:id="rId2"/>
  </sheets>
  <definedNames>
    <definedName name="prevWBS" localSheetId="0">GanttChart!$A1048576</definedName>
    <definedName name="_xlnm.Print_Area" localSheetId="0">GanttChart!$A$1:$BN$27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 i="9" l="1"/>
  <c r="I13" i="9" s="1"/>
  <c r="F14" i="9"/>
  <c r="I14" i="9" s="1"/>
  <c r="F9" i="9"/>
  <c r="A34" i="9" l="1"/>
  <c r="I27" i="9" l="1"/>
  <c r="F31" i="9" l="1"/>
  <c r="F32" i="9" s="1"/>
  <c r="I32" i="9" s="1"/>
  <c r="F30" i="9"/>
  <c r="I30" i="9" s="1"/>
  <c r="F8" i="9"/>
  <c r="I8" i="9" s="1"/>
  <c r="F16" i="9"/>
  <c r="I16" i="9" s="1"/>
  <c r="F12" i="9"/>
  <c r="I12" i="9" s="1"/>
  <c r="F33" i="9" l="1"/>
  <c r="I33" i="9" s="1"/>
  <c r="I31" i="9"/>
  <c r="K6" i="9" l="1"/>
  <c r="F10" i="9" l="1"/>
  <c r="I10" i="9" s="1"/>
  <c r="I9" i="9"/>
  <c r="K7" i="9"/>
  <c r="K4" i="9"/>
  <c r="A8" i="9"/>
  <c r="A30" i="9"/>
  <c r="A31" i="9" s="1"/>
  <c r="A32" i="9" s="1"/>
  <c r="A33" i="9" s="1"/>
  <c r="L6" i="9" l="1"/>
  <c r="F15" i="9" l="1"/>
  <c r="I15" i="9" s="1"/>
  <c r="F18" i="9"/>
  <c r="I18" i="9" s="1"/>
  <c r="F17" i="9"/>
  <c r="I17" i="9" s="1"/>
  <c r="M6" i="9"/>
  <c r="F19" i="9"/>
  <c r="I19" i="9" s="1"/>
  <c r="N6" i="9" l="1"/>
  <c r="O6" i="9" l="1"/>
  <c r="K5" i="9"/>
  <c r="F11" i="9" l="1"/>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l="1"/>
  <c r="A14" i="9" l="1"/>
  <c r="A15" i="9" s="1"/>
  <c r="A16" i="9" s="1"/>
  <c r="A17" i="9" s="1"/>
  <c r="A18" i="9" s="1"/>
  <c r="A1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<sst xmlns="http://schemas.openxmlformats.org/spreadsheetml/2006/main" count="126" uniqueCount="114">
  <si>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</si>
  <si>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</si>
  <si>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</si>
  <si>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</si>
  <si>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</si>
  <si>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</si>
  <si>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</si>
  <si>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</si>
  <si>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</si>
  <si>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</si>
  <si>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</si>
  <si>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</si>
  <si>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</si>
  <si>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</si>
  <si>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</si>
  <si>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</si>
  <si>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</si>
  <si>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</si>
  <si>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</si>
  <si>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</si>
  <si>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</si>
  <si>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</si>
  <si>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</si>
  <si>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</si>
  <si>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</si>
  <si>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</si>
  <si>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</si>
  <si>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</si>
  <si>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</si>
  <si>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</si>
  <si>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</si>
  <si>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</si>
  <si>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</si>
  <si>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</si>
  <si>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</si>
  <si>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</si>
  <si>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</si>
  <si>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</si>
  <si>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</si>
  <si>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</si>
  <si>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</si>
  <si>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</si>
  <si>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</si>
  <si>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</si>
  <si>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</si>
  <si>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</si>
  <si>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</si>
  <si>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</si>
  <si>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</si>
  <si>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</si>
  <si>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</si>
  <si>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</si>
  <si>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</si>
  <si>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</si>
  <si>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</si>
  <si>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</si>
  <si>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</si>
  <si>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</si>
  <si>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</si>
  <si>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</si>
  <si>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</si>
  <si>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</si>
  <si>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</si>
  <si>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</si>
  <si>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</si>
  <si>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</si>
  <si>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</si>
  <si>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</si>
  <si>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</si>
  <si>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</si>
  <si>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</si>
  <si>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</si>
  <si>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</si>
  <si>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</si>
  <si>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</si>
  <si>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</si>
  <si>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</si>
  <si>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</si>
  <si>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</si>
  <si>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</si>
  <si>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</si>
  <si>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</si>
  <si>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</si>
  <si>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</si>
  <si>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</si>
  <si>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</si>
  <si>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</si>
  <si>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</si>
  <si>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</si>
  <si>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</si>
  <si>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</si>
  <si>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</si>
  <si>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</si>
  <si>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</si>
  <si>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</si>
  <si>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</si>
  <si>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Jamila - Josh</t>
  </si>
  <si>
    <t>Research</t>
  </si>
  <si>
    <t>Design</t>
  </si>
  <si>
    <t>Delivr Project Schedule</t>
  </si>
  <si>
    <t>Josh</t>
  </si>
  <si>
    <t>Application Research</t>
  </si>
  <si>
    <t>API Research</t>
  </si>
  <si>
    <t>Jamila</t>
  </si>
  <si>
    <t>Software Research</t>
  </si>
  <si>
    <t>Build</t>
  </si>
  <si>
    <t>Wireframes</t>
  </si>
  <si>
    <t>Entity Relationship Diagram</t>
  </si>
  <si>
    <t>Use Case</t>
  </si>
  <si>
    <t>SQL Framework</t>
  </si>
  <si>
    <t>QT Implementation</t>
  </si>
  <si>
    <t>Testing</t>
  </si>
  <si>
    <t>Both</t>
  </si>
  <si>
    <t>The Anti-Socials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</si>
</sst>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5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41" fillId="24" borderId="10" xfId="0" applyNumberFormat="1" applyFont="1" applyFill="1" applyBorder="1" applyAlignment="1" applyProtection="1">
      <alignment horizontal="left" vertical="center"/>
    </xf>
    <xf numFmtId="0" fontId="41" fillId="24" borderId="10" xfId="0" applyFont="1" applyFill="1" applyBorder="1" applyAlignment="1" applyProtection="1">
      <alignment vertical="center"/>
    </xf>
    <xf numFmtId="0" fontId="37" fillId="24" borderId="10" xfId="0" applyFont="1" applyFill="1" applyBorder="1" applyAlignment="1" applyProtection="1">
      <alignment vertical="center"/>
    </xf>
    <xf numFmtId="0" fontId="37" fillId="24" borderId="10" xfId="0" applyNumberFormat="1" applyFont="1" applyFill="1" applyBorder="1" applyAlignment="1" applyProtection="1">
      <alignment horizontal="center" vertical="center"/>
    </xf>
    <xf numFmtId="1" fontId="37" fillId="24" borderId="10" xfId="40" applyNumberFormat="1" applyFont="1" applyFill="1" applyBorder="1" applyAlignment="1" applyProtection="1">
      <alignment horizontal="center" vertical="center"/>
    </xf>
    <xf numFmtId="9" fontId="37" fillId="24" borderId="10" xfId="40" applyFont="1" applyFill="1" applyBorder="1" applyAlignment="1" applyProtection="1">
      <alignment horizontal="center" vertical="center"/>
    </xf>
    <xf numFmtId="1" fontId="37" fillId="24" borderId="10" xfId="0" applyNumberFormat="1" applyFont="1" applyFill="1" applyBorder="1" applyAlignment="1" applyProtection="1">
      <alignment horizontal="center"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1" fontId="42" fillId="26" borderId="12" xfId="0" applyNumberFormat="1" applyFont="1" applyFill="1" applyBorder="1" applyAlignment="1" applyProtection="1">
      <alignment horizontal="center" vertical="center"/>
    </xf>
    <xf numFmtId="9" fontId="42" fillId="26" borderId="12" xfId="40"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1" fontId="37" fillId="0" borderId="10" xfId="0" applyNumberFormat="1" applyFont="1" applyFill="1" applyBorder="1" applyAlignment="1" applyProtection="1">
      <alignment horizontal="center" vertical="center"/>
    </xf>
    <xf numFmtId="0" fontId="37"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3" borderId="0" xfId="0" applyFont="1" applyFill="1" applyBorder="1" applyAlignment="1" applyProtection="1">
      <alignment vertical="center"/>
    </xf>
    <xf numFmtId="0" fontId="46" fillId="24" borderId="0" xfId="0" applyFont="1" applyFill="1" applyAlignment="1" applyProtection="1">
      <alignment vertical="center"/>
    </xf>
    <xf numFmtId="0" fontId="46" fillId="0" borderId="0" xfId="0" applyFont="1" applyFill="1" applyBorder="1" applyAlignment="1" applyProtection="1">
      <alignment vertical="center"/>
    </xf>
    <xf numFmtId="0" fontId="42" fillId="23" borderId="0" xfId="0" applyFont="1" applyFill="1" applyBorder="1" applyAlignment="1" applyProtection="1">
      <alignment vertical="center"/>
    </xf>
    <xf numFmtId="0" fontId="37" fillId="24" borderId="0" xfId="0" applyFont="1" applyFill="1" applyAlignment="1" applyProtection="1">
      <alignment vertical="center"/>
    </xf>
    <xf numFmtId="0" fontId="42" fillId="22"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1" fillId="24" borderId="14" xfId="0" applyNumberFormat="1" applyFont="1" applyFill="1" applyBorder="1" applyAlignment="1" applyProtection="1">
      <alignment horizontal="left" vertical="center"/>
    </xf>
    <xf numFmtId="0" fontId="41" fillId="24" borderId="14" xfId="0" applyFont="1" applyFill="1" applyBorder="1" applyAlignment="1" applyProtection="1">
      <alignment vertical="center"/>
    </xf>
    <xf numFmtId="0" fontId="37" fillId="24" borderId="14" xfId="0" applyFont="1" applyFill="1" applyBorder="1" applyAlignment="1" applyProtection="1">
      <alignment vertical="center"/>
    </xf>
    <xf numFmtId="0" fontId="37" fillId="24" borderId="14" xfId="0" applyNumberFormat="1" applyFont="1" applyFill="1" applyBorder="1" applyAlignment="1" applyProtection="1">
      <alignment horizontal="center" vertical="center"/>
    </xf>
    <xf numFmtId="165" fontId="37" fillId="24" borderId="14" xfId="0" applyNumberFormat="1" applyFont="1" applyFill="1" applyBorder="1" applyAlignment="1" applyProtection="1">
      <alignment horizontal="right"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8" fillId="24" borderId="14" xfId="0" applyNumberFormat="1" applyFont="1" applyFill="1" applyBorder="1" applyAlignment="1" applyProtection="1">
      <alignment horizontal="center" vertical="center"/>
    </xf>
    <xf numFmtId="1" fontId="49" fillId="0" borderId="12" xfId="0" applyNumberFormat="1" applyFont="1" applyBorder="1" applyAlignment="1" applyProtection="1">
      <alignment horizontal="center" vertical="center"/>
    </xf>
    <xf numFmtId="1" fontId="48" fillId="24" borderId="10"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48" fillId="24" borderId="0" xfId="0" applyFont="1" applyFill="1" applyAlignment="1" applyProtection="1">
      <alignment vertical="center"/>
    </xf>
    <xf numFmtId="1" fontId="49" fillId="0" borderId="12" xfId="0" applyNumberFormat="1" applyFont="1" applyFill="1" applyBorder="1" applyAlignment="1" applyProtection="1">
      <alignment horizontal="center" vertical="center"/>
    </xf>
    <xf numFmtId="165" fontId="42" fillId="25"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165" fontId="37" fillId="24" borderId="10" xfId="0" applyNumberFormat="1" applyFont="1" applyFill="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3" borderId="0" xfId="0" applyFont="1" applyFill="1" applyBorder="1" applyAlignment="1" applyProtection="1">
      <alignment horizontal="center" vertical="center"/>
    </xf>
    <xf numFmtId="0" fontId="37" fillId="24" borderId="0" xfId="0" applyFont="1" applyFill="1" applyAlignment="1" applyProtection="1">
      <alignment horizontal="center" vertical="center"/>
    </xf>
    <xf numFmtId="0" fontId="37" fillId="24" borderId="14"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9" fontId="37" fillId="0" borderId="10" xfId="0" applyNumberFormat="1" applyFont="1" applyFill="1" applyBorder="1" applyAlignment="1" applyProtection="1">
      <alignment horizontal="left" vertical="center"/>
    </xf>
    <xf numFmtId="0" fontId="37" fillId="24" borderId="10" xfId="0" applyFont="1" applyFill="1" applyBorder="1" applyAlignment="1" applyProtection="1">
      <alignment horizontal="left" vertical="center"/>
    </xf>
    <xf numFmtId="0" fontId="50" fillId="0" borderId="0" xfId="0" applyNumberFormat="1" applyFont="1" applyFill="1" applyBorder="1" applyProtection="1"/>
    <xf numFmtId="0" fontId="50" fillId="0" borderId="0" xfId="0" applyFont="1" applyFill="1" applyBorder="1" applyProtection="1"/>
    <xf numFmtId="0" fontId="1" fillId="0" borderId="0" xfId="0" applyFont="1" applyFill="1" applyBorder="1" applyProtection="1"/>
    <xf numFmtId="0" fontId="50" fillId="0" borderId="0" xfId="0" applyFont="1" applyProtection="1"/>
    <xf numFmtId="0" fontId="50" fillId="0" borderId="0" xfId="0" applyFont="1" applyFill="1" applyAlignment="1" applyProtection="1">
      <alignment horizontal="right" vertical="center"/>
    </xf>
    <xf numFmtId="165" fontId="37" fillId="24" borderId="14" xfId="0" applyNumberFormat="1" applyFont="1" applyFill="1" applyBorder="1" applyAlignment="1" applyProtection="1">
      <alignment horizontal="center" vertical="center"/>
    </xf>
    <xf numFmtId="0" fontId="51" fillId="0" borderId="18" xfId="0" applyNumberFormat="1" applyFont="1" applyFill="1" applyBorder="1" applyAlignment="1" applyProtection="1">
      <alignment horizontal="left" vertical="center"/>
    </xf>
    <xf numFmtId="0" fontId="51" fillId="0" borderId="18" xfId="0" applyFont="1" applyFill="1" applyBorder="1" applyAlignment="1" applyProtection="1">
      <alignment horizontal="left" vertical="center"/>
    </xf>
    <xf numFmtId="0" fontId="51" fillId="0" borderId="18" xfId="0" applyFont="1" applyFill="1" applyBorder="1" applyAlignment="1" applyProtection="1">
      <alignment horizontal="center" vertical="center" wrapText="1"/>
    </xf>
    <xf numFmtId="0" fontId="52" fillId="0" borderId="18" xfId="0" applyNumberFormat="1" applyFont="1" applyFill="1" applyBorder="1" applyAlignment="1" applyProtection="1">
      <alignment horizontal="center" vertical="center" wrapText="1"/>
    </xf>
    <xf numFmtId="0" fontId="51" fillId="0" borderId="18" xfId="0" applyFont="1" applyFill="1" applyBorder="1" applyAlignment="1" applyProtection="1">
      <alignment horizontal="center" vertical="center"/>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37"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3" fillId="0" borderId="0" xfId="0" applyNumberFormat="1" applyFont="1" applyFill="1" applyBorder="1" applyAlignment="1" applyProtection="1">
      <alignment vertical="center"/>
      <protection locked="0"/>
    </xf>
    <xf numFmtId="0" fontId="37" fillId="0" borderId="10" xfId="0" applyFont="1" applyFill="1" applyBorder="1" applyAlignment="1" applyProtection="1">
      <alignment vertical="center" wrapText="1"/>
    </xf>
    <xf numFmtId="0" fontId="42" fillId="0" borderId="12" xfId="0" applyFont="1" applyFill="1" applyBorder="1" applyAlignment="1" applyProtection="1">
      <alignment horizontal="center" vertical="center"/>
    </xf>
    <xf numFmtId="0" fontId="40" fillId="0" borderId="22" xfId="0" applyNumberFormat="1" applyFont="1" applyFill="1" applyBorder="1" applyAlignment="1" applyProtection="1">
      <alignment horizontal="center" vertical="center"/>
      <protection locked="0"/>
    </xf>
    <xf numFmtId="0" fontId="41" fillId="0" borderId="10" xfId="0" applyNumberFormat="1" applyFont="1" applyFill="1" applyBorder="1" applyAlignment="1" applyProtection="1">
      <alignment horizontal="left" vertical="center"/>
    </xf>
    <xf numFmtId="0" fontId="54" fillId="22" borderId="11" xfId="0" applyFont="1" applyFill="1" applyBorder="1" applyAlignment="1" applyProtection="1">
      <alignment vertical="center"/>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2"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2"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1"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0" fillId="0" borderId="0" xfId="0" applyFont="1" applyAlignment="1" applyProtection="1">
      <protection locked="0"/>
    </xf>
    <xf numFmtId="0" fontId="65" fillId="0" borderId="0" xfId="0" applyFont="1"/>
    <xf numFmtId="0" fontId="64" fillId="0" borderId="0" xfId="0" applyFont="1" applyFill="1" applyBorder="1" applyAlignment="1"/>
    <xf numFmtId="0" fontId="2" fillId="0" borderId="0" xfId="34" applyNumberFormat="1" applyFill="1" applyBorder="1" applyAlignment="1" applyProtection="1"/>
    <xf numFmtId="0" fontId="47" fillId="0" borderId="16" xfId="0" applyNumberFormat="1" applyFont="1" applyFill="1" applyBorder="1" applyAlignment="1" applyProtection="1">
      <alignment horizontal="center" vertical="center"/>
    </xf>
    <xf numFmtId="0" fontId="47" fillId="0" borderId="13" xfId="0" applyNumberFormat="1" applyFont="1" applyFill="1" applyBorder="1" applyAlignment="1" applyProtection="1">
      <alignment horizontal="center" vertical="center"/>
    </xf>
    <xf numFmtId="0" fontId="47" fillId="0" borderId="17"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167" fontId="40" fillId="0" borderId="13" xfId="0" applyNumberFormat="1" applyFont="1" applyFill="1" applyBorder="1" applyAlignment="1" applyProtection="1">
      <alignment horizontal="center" vertical="center"/>
    </xf>
    <xf numFmtId="167" fontId="40" fillId="0" borderId="17"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0" fillId="0" borderId="15" xfId="0" applyNumberFormat="1" applyFont="1" applyFill="1" applyBorder="1" applyAlignment="1" applyProtection="1">
      <alignment horizontal="center" vertical="center" shrinkToFit="1"/>
      <protection locked="0"/>
    </xf>
    <xf numFmtId="164" fontId="40" fillId="0" borderId="22"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tabColor theme="0"/>
    <pageSetUpPr fitToPage="1"/>
  </sheetPr>
  <dimension ref="A1:BN34"/>
  <sheetViews>
    <sheetView showGridLines="0" tabSelected="1" zoomScaleNormal="100" workbookViewId="0">
      <pane ySplit="7" topLeftCell="A8" activePane="bottomLeft" state="frozen"/>
      <selection pane="bottomLeft" activeCell="G14" sqref="G14"/>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105" t="s">
        <v>99</v>
      </c>
      <c r="B1" s="27"/>
      <c r="C1" s="27"/>
      <c r="D1" s="27"/>
      <c r="E1" s="27"/>
      <c r="F1" s="27"/>
      <c r="I1" s="111"/>
      <c r="K1" s="149" t="s">
        <v>41</v>
      </c>
      <c r="L1" s="149"/>
      <c r="M1" s="149"/>
      <c r="N1" s="149"/>
      <c r="O1" s="149"/>
      <c r="P1" s="149"/>
      <c r="Q1" s="149"/>
      <c r="R1" s="149"/>
      <c r="S1" s="149"/>
      <c r="T1" s="149"/>
      <c r="U1" s="149"/>
      <c r="V1" s="149"/>
      <c r="W1" s="149"/>
      <c r="X1" s="149"/>
      <c r="Y1" s="149"/>
      <c r="Z1" s="149"/>
      <c r="AA1" s="149"/>
      <c r="AB1" s="149"/>
      <c r="AC1" s="149"/>
      <c r="AD1" s="149"/>
      <c r="AE1" s="149"/>
    </row>
    <row r="2" spans="1:66" ht="18" customHeight="1" x14ac:dyDescent="0.25">
      <c r="A2" s="32" t="s">
        <v>113</v>
      </c>
      <c r="B2" s="16"/>
      <c r="C2" s="16"/>
      <c r="D2" s="22"/>
      <c r="E2" s="139"/>
      <c r="F2" s="139"/>
      <c r="H2" s="2"/>
    </row>
    <row r="3" spans="1:66" ht="13.8" x14ac:dyDescent="0.25">
      <c r="A3" s="32"/>
      <c r="B3" s="28"/>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5">
      <c r="A4" s="90"/>
      <c r="B4" s="94" t="s">
        <v>38</v>
      </c>
      <c r="C4" s="151">
        <v>43957</v>
      </c>
      <c r="D4" s="151"/>
      <c r="E4" s="151"/>
      <c r="F4" s="91"/>
      <c r="G4" s="94" t="s">
        <v>37</v>
      </c>
      <c r="H4" s="108">
        <v>1</v>
      </c>
      <c r="I4" s="92"/>
      <c r="J4" s="30"/>
      <c r="K4" s="143" t="str">
        <f>"Week "&amp;(K6-($C$4-WEEKDAY($C$4,1)+2))/7+1</f>
        <v>Week 1</v>
      </c>
      <c r="L4" s="144"/>
      <c r="M4" s="144"/>
      <c r="N4" s="144"/>
      <c r="O4" s="144"/>
      <c r="P4" s="144"/>
      <c r="Q4" s="145"/>
      <c r="R4" s="143" t="str">
        <f>"Week "&amp;(R6-($C$4-WEEKDAY($C$4,1)+2))/7+1</f>
        <v>Week 2</v>
      </c>
      <c r="S4" s="144"/>
      <c r="T4" s="144"/>
      <c r="U4" s="144"/>
      <c r="V4" s="144"/>
      <c r="W4" s="144"/>
      <c r="X4" s="145"/>
      <c r="Y4" s="143" t="str">
        <f>"Week "&amp;(Y6-($C$4-WEEKDAY($C$4,1)+2))/7+1</f>
        <v>Week 3</v>
      </c>
      <c r="Z4" s="144"/>
      <c r="AA4" s="144"/>
      <c r="AB4" s="144"/>
      <c r="AC4" s="144"/>
      <c r="AD4" s="144"/>
      <c r="AE4" s="145"/>
      <c r="AF4" s="143" t="str">
        <f>"Week "&amp;(AF6-($C$4-WEEKDAY($C$4,1)+2))/7+1</f>
        <v>Week 4</v>
      </c>
      <c r="AG4" s="144"/>
      <c r="AH4" s="144"/>
      <c r="AI4" s="144"/>
      <c r="AJ4" s="144"/>
      <c r="AK4" s="144"/>
      <c r="AL4" s="145"/>
      <c r="AM4" s="143" t="str">
        <f>"Week "&amp;(AM6-($C$4-WEEKDAY($C$4,1)+2))/7+1</f>
        <v>Week 5</v>
      </c>
      <c r="AN4" s="144"/>
      <c r="AO4" s="144"/>
      <c r="AP4" s="144"/>
      <c r="AQ4" s="144"/>
      <c r="AR4" s="144"/>
      <c r="AS4" s="145"/>
      <c r="AT4" s="143" t="str">
        <f>"Week "&amp;(AT6-($C$4-WEEKDAY($C$4,1)+2))/7+1</f>
        <v>Week 6</v>
      </c>
      <c r="AU4" s="144"/>
      <c r="AV4" s="144"/>
      <c r="AW4" s="144"/>
      <c r="AX4" s="144"/>
      <c r="AY4" s="144"/>
      <c r="AZ4" s="145"/>
      <c r="BA4" s="143" t="str">
        <f>"Week "&amp;(BA6-($C$4-WEEKDAY($C$4,1)+2))/7+1</f>
        <v>Week 7</v>
      </c>
      <c r="BB4" s="144"/>
      <c r="BC4" s="144"/>
      <c r="BD4" s="144"/>
      <c r="BE4" s="144"/>
      <c r="BF4" s="144"/>
      <c r="BG4" s="145"/>
      <c r="BH4" s="143" t="str">
        <f>"Week "&amp;(BH6-($C$4-WEEKDAY($C$4,1)+2))/7+1</f>
        <v>Week 8</v>
      </c>
      <c r="BI4" s="144"/>
      <c r="BJ4" s="144"/>
      <c r="BK4" s="144"/>
      <c r="BL4" s="144"/>
      <c r="BM4" s="144"/>
      <c r="BN4" s="145"/>
    </row>
    <row r="5" spans="1:66" ht="17.25" customHeight="1" x14ac:dyDescent="0.25">
      <c r="A5" s="90"/>
      <c r="B5" s="94" t="s">
        <v>39</v>
      </c>
      <c r="C5" s="150" t="s">
        <v>96</v>
      </c>
      <c r="D5" s="150"/>
      <c r="E5" s="150"/>
      <c r="F5" s="93"/>
      <c r="G5" s="93"/>
      <c r="H5" s="93"/>
      <c r="I5" s="93"/>
      <c r="J5" s="30"/>
      <c r="K5" s="146">
        <f>K6</f>
        <v>43955</v>
      </c>
      <c r="L5" s="147"/>
      <c r="M5" s="147"/>
      <c r="N5" s="147"/>
      <c r="O5" s="147"/>
      <c r="P5" s="147"/>
      <c r="Q5" s="148"/>
      <c r="R5" s="146">
        <f>R6</f>
        <v>43962</v>
      </c>
      <c r="S5" s="147"/>
      <c r="T5" s="147"/>
      <c r="U5" s="147"/>
      <c r="V5" s="147"/>
      <c r="W5" s="147"/>
      <c r="X5" s="148"/>
      <c r="Y5" s="146">
        <f>Y6</f>
        <v>43969</v>
      </c>
      <c r="Z5" s="147"/>
      <c r="AA5" s="147"/>
      <c r="AB5" s="147"/>
      <c r="AC5" s="147"/>
      <c r="AD5" s="147"/>
      <c r="AE5" s="148"/>
      <c r="AF5" s="146">
        <f>AF6</f>
        <v>43976</v>
      </c>
      <c r="AG5" s="147"/>
      <c r="AH5" s="147"/>
      <c r="AI5" s="147"/>
      <c r="AJ5" s="147"/>
      <c r="AK5" s="147"/>
      <c r="AL5" s="148"/>
      <c r="AM5" s="146">
        <f>AM6</f>
        <v>43983</v>
      </c>
      <c r="AN5" s="147"/>
      <c r="AO5" s="147"/>
      <c r="AP5" s="147"/>
      <c r="AQ5" s="147"/>
      <c r="AR5" s="147"/>
      <c r="AS5" s="148"/>
      <c r="AT5" s="146">
        <f>AT6</f>
        <v>43990</v>
      </c>
      <c r="AU5" s="147"/>
      <c r="AV5" s="147"/>
      <c r="AW5" s="147"/>
      <c r="AX5" s="147"/>
      <c r="AY5" s="147"/>
      <c r="AZ5" s="148"/>
      <c r="BA5" s="146">
        <f>BA6</f>
        <v>43997</v>
      </c>
      <c r="BB5" s="147"/>
      <c r="BC5" s="147"/>
      <c r="BD5" s="147"/>
      <c r="BE5" s="147"/>
      <c r="BF5" s="147"/>
      <c r="BG5" s="148"/>
      <c r="BH5" s="146">
        <f>BH6</f>
        <v>44004</v>
      </c>
      <c r="BI5" s="147"/>
      <c r="BJ5" s="147"/>
      <c r="BK5" s="147"/>
      <c r="BL5" s="147"/>
      <c r="BM5" s="147"/>
      <c r="BN5" s="148"/>
    </row>
    <row r="6" spans="1:66" x14ac:dyDescent="0.25">
      <c r="A6" s="29"/>
      <c r="B6" s="30"/>
      <c r="C6" s="30"/>
      <c r="D6" s="31"/>
      <c r="E6" s="30"/>
      <c r="F6" s="30"/>
      <c r="G6" s="30"/>
      <c r="H6" s="30"/>
      <c r="I6" s="30"/>
      <c r="J6" s="30"/>
      <c r="K6" s="72">
        <f>C4-WEEKDAY(C4,1)+2+7*(H4-1)</f>
        <v>43955</v>
      </c>
      <c r="L6" s="63">
        <f t="shared" ref="L6:AQ6" si="0">K6+1</f>
        <v>43956</v>
      </c>
      <c r="M6" s="63">
        <f t="shared" si="0"/>
        <v>43957</v>
      </c>
      <c r="N6" s="63">
        <f t="shared" si="0"/>
        <v>43958</v>
      </c>
      <c r="O6" s="63">
        <f t="shared" si="0"/>
        <v>43959</v>
      </c>
      <c r="P6" s="63">
        <f t="shared" si="0"/>
        <v>43960</v>
      </c>
      <c r="Q6" s="73">
        <f t="shared" si="0"/>
        <v>43961</v>
      </c>
      <c r="R6" s="72">
        <f t="shared" si="0"/>
        <v>43962</v>
      </c>
      <c r="S6" s="63">
        <f t="shared" si="0"/>
        <v>43963</v>
      </c>
      <c r="T6" s="63">
        <f t="shared" si="0"/>
        <v>43964</v>
      </c>
      <c r="U6" s="63">
        <f t="shared" si="0"/>
        <v>43965</v>
      </c>
      <c r="V6" s="63">
        <f t="shared" si="0"/>
        <v>43966</v>
      </c>
      <c r="W6" s="63">
        <f t="shared" si="0"/>
        <v>43967</v>
      </c>
      <c r="X6" s="73">
        <f t="shared" si="0"/>
        <v>43968</v>
      </c>
      <c r="Y6" s="72">
        <f t="shared" si="0"/>
        <v>43969</v>
      </c>
      <c r="Z6" s="63">
        <f t="shared" si="0"/>
        <v>43970</v>
      </c>
      <c r="AA6" s="63">
        <f t="shared" si="0"/>
        <v>43971</v>
      </c>
      <c r="AB6" s="63">
        <f t="shared" si="0"/>
        <v>43972</v>
      </c>
      <c r="AC6" s="63">
        <f t="shared" si="0"/>
        <v>43973</v>
      </c>
      <c r="AD6" s="63">
        <f t="shared" si="0"/>
        <v>43974</v>
      </c>
      <c r="AE6" s="73">
        <f t="shared" si="0"/>
        <v>43975</v>
      </c>
      <c r="AF6" s="72">
        <f t="shared" si="0"/>
        <v>43976</v>
      </c>
      <c r="AG6" s="63">
        <f t="shared" si="0"/>
        <v>43977</v>
      </c>
      <c r="AH6" s="63">
        <f t="shared" si="0"/>
        <v>43978</v>
      </c>
      <c r="AI6" s="63">
        <f t="shared" si="0"/>
        <v>43979</v>
      </c>
      <c r="AJ6" s="63">
        <f t="shared" si="0"/>
        <v>43980</v>
      </c>
      <c r="AK6" s="63">
        <f t="shared" si="0"/>
        <v>43981</v>
      </c>
      <c r="AL6" s="73">
        <f t="shared" si="0"/>
        <v>43982</v>
      </c>
      <c r="AM6" s="72">
        <f t="shared" si="0"/>
        <v>43983</v>
      </c>
      <c r="AN6" s="63">
        <f t="shared" si="0"/>
        <v>43984</v>
      </c>
      <c r="AO6" s="63">
        <f t="shared" si="0"/>
        <v>43985</v>
      </c>
      <c r="AP6" s="63">
        <f t="shared" si="0"/>
        <v>43986</v>
      </c>
      <c r="AQ6" s="63">
        <f t="shared" si="0"/>
        <v>43987</v>
      </c>
      <c r="AR6" s="63">
        <f t="shared" ref="AR6:BN6" si="1">AQ6+1</f>
        <v>43988</v>
      </c>
      <c r="AS6" s="73">
        <f t="shared" si="1"/>
        <v>43989</v>
      </c>
      <c r="AT6" s="72">
        <f t="shared" si="1"/>
        <v>43990</v>
      </c>
      <c r="AU6" s="63">
        <f t="shared" si="1"/>
        <v>43991</v>
      </c>
      <c r="AV6" s="63">
        <f t="shared" si="1"/>
        <v>43992</v>
      </c>
      <c r="AW6" s="63">
        <f t="shared" si="1"/>
        <v>43993</v>
      </c>
      <c r="AX6" s="63">
        <f t="shared" si="1"/>
        <v>43994</v>
      </c>
      <c r="AY6" s="63">
        <f t="shared" si="1"/>
        <v>43995</v>
      </c>
      <c r="AZ6" s="73">
        <f t="shared" si="1"/>
        <v>43996</v>
      </c>
      <c r="BA6" s="72">
        <f t="shared" si="1"/>
        <v>43997</v>
      </c>
      <c r="BB6" s="63">
        <f t="shared" si="1"/>
        <v>43998</v>
      </c>
      <c r="BC6" s="63">
        <f t="shared" si="1"/>
        <v>43999</v>
      </c>
      <c r="BD6" s="63">
        <f t="shared" si="1"/>
        <v>44000</v>
      </c>
      <c r="BE6" s="63">
        <f t="shared" si="1"/>
        <v>44001</v>
      </c>
      <c r="BF6" s="63">
        <f t="shared" si="1"/>
        <v>44002</v>
      </c>
      <c r="BG6" s="73">
        <f t="shared" si="1"/>
        <v>44003</v>
      </c>
      <c r="BH6" s="72">
        <f t="shared" si="1"/>
        <v>44004</v>
      </c>
      <c r="BI6" s="63">
        <f t="shared" si="1"/>
        <v>44005</v>
      </c>
      <c r="BJ6" s="63">
        <f t="shared" si="1"/>
        <v>44006</v>
      </c>
      <c r="BK6" s="63">
        <f t="shared" si="1"/>
        <v>44007</v>
      </c>
      <c r="BL6" s="63">
        <f t="shared" si="1"/>
        <v>44008</v>
      </c>
      <c r="BM6" s="63">
        <f t="shared" si="1"/>
        <v>44009</v>
      </c>
      <c r="BN6" s="73">
        <f t="shared" si="1"/>
        <v>44010</v>
      </c>
    </row>
    <row r="7" spans="1:66" s="104" customFormat="1" ht="24.6" thickBot="1" x14ac:dyDescent="0.3">
      <c r="A7" s="96" t="s">
        <v>0</v>
      </c>
      <c r="B7" s="97" t="s">
        <v>29</v>
      </c>
      <c r="C7" s="98" t="s">
        <v>30</v>
      </c>
      <c r="D7" s="99" t="s">
        <v>36</v>
      </c>
      <c r="E7" s="100" t="s">
        <v>31</v>
      </c>
      <c r="F7" s="100" t="s">
        <v>32</v>
      </c>
      <c r="G7" s="98" t="s">
        <v>33</v>
      </c>
      <c r="H7" s="98" t="s">
        <v>34</v>
      </c>
      <c r="I7" s="98" t="s">
        <v>35</v>
      </c>
      <c r="J7" s="98"/>
      <c r="K7" s="101" t="str">
        <f t="shared" ref="K7:AP7" si="2">CHOOSE(WEEKDAY(K6,1),"S","M","T","W","T","F","S")</f>
        <v>M</v>
      </c>
      <c r="L7" s="102" t="str">
        <f t="shared" si="2"/>
        <v>T</v>
      </c>
      <c r="M7" s="102" t="str">
        <f t="shared" si="2"/>
        <v>W</v>
      </c>
      <c r="N7" s="102" t="str">
        <f t="shared" si="2"/>
        <v>T</v>
      </c>
      <c r="O7" s="102" t="str">
        <f t="shared" si="2"/>
        <v>F</v>
      </c>
      <c r="P7" s="102" t="str">
        <f t="shared" si="2"/>
        <v>S</v>
      </c>
      <c r="Q7" s="103" t="str">
        <f t="shared" si="2"/>
        <v>S</v>
      </c>
      <c r="R7" s="101" t="str">
        <f t="shared" si="2"/>
        <v>M</v>
      </c>
      <c r="S7" s="102" t="str">
        <f t="shared" si="2"/>
        <v>T</v>
      </c>
      <c r="T7" s="102" t="str">
        <f t="shared" si="2"/>
        <v>W</v>
      </c>
      <c r="U7" s="102" t="str">
        <f t="shared" si="2"/>
        <v>T</v>
      </c>
      <c r="V7" s="102" t="str">
        <f t="shared" si="2"/>
        <v>F</v>
      </c>
      <c r="W7" s="102" t="str">
        <f t="shared" si="2"/>
        <v>S</v>
      </c>
      <c r="X7" s="103" t="str">
        <f t="shared" si="2"/>
        <v>S</v>
      </c>
      <c r="Y7" s="101" t="str">
        <f t="shared" si="2"/>
        <v>M</v>
      </c>
      <c r="Z7" s="102" t="str">
        <f t="shared" si="2"/>
        <v>T</v>
      </c>
      <c r="AA7" s="102" t="str">
        <f t="shared" si="2"/>
        <v>W</v>
      </c>
      <c r="AB7" s="102" t="str">
        <f t="shared" si="2"/>
        <v>T</v>
      </c>
      <c r="AC7" s="102" t="str">
        <f t="shared" si="2"/>
        <v>F</v>
      </c>
      <c r="AD7" s="102" t="str">
        <f t="shared" si="2"/>
        <v>S</v>
      </c>
      <c r="AE7" s="103" t="str">
        <f t="shared" si="2"/>
        <v>S</v>
      </c>
      <c r="AF7" s="101" t="str">
        <f t="shared" si="2"/>
        <v>M</v>
      </c>
      <c r="AG7" s="102" t="str">
        <f t="shared" si="2"/>
        <v>T</v>
      </c>
      <c r="AH7" s="102" t="str">
        <f t="shared" si="2"/>
        <v>W</v>
      </c>
      <c r="AI7" s="102" t="str">
        <f t="shared" si="2"/>
        <v>T</v>
      </c>
      <c r="AJ7" s="102" t="str">
        <f t="shared" si="2"/>
        <v>F</v>
      </c>
      <c r="AK7" s="102" t="str">
        <f t="shared" si="2"/>
        <v>S</v>
      </c>
      <c r="AL7" s="103" t="str">
        <f t="shared" si="2"/>
        <v>S</v>
      </c>
      <c r="AM7" s="101" t="str">
        <f t="shared" si="2"/>
        <v>M</v>
      </c>
      <c r="AN7" s="102" t="str">
        <f t="shared" si="2"/>
        <v>T</v>
      </c>
      <c r="AO7" s="102" t="str">
        <f t="shared" si="2"/>
        <v>W</v>
      </c>
      <c r="AP7" s="102" t="str">
        <f t="shared" si="2"/>
        <v>T</v>
      </c>
      <c r="AQ7" s="102" t="str">
        <f t="shared" ref="AQ7:BN7" si="3">CHOOSE(WEEKDAY(AQ6,1),"S","M","T","W","T","F","S")</f>
        <v>F</v>
      </c>
      <c r="AR7" s="102" t="str">
        <f t="shared" si="3"/>
        <v>S</v>
      </c>
      <c r="AS7" s="103" t="str">
        <f t="shared" si="3"/>
        <v>S</v>
      </c>
      <c r="AT7" s="101" t="str">
        <f t="shared" si="3"/>
        <v>M</v>
      </c>
      <c r="AU7" s="102" t="str">
        <f t="shared" si="3"/>
        <v>T</v>
      </c>
      <c r="AV7" s="102" t="str">
        <f t="shared" si="3"/>
        <v>W</v>
      </c>
      <c r="AW7" s="102" t="str">
        <f t="shared" si="3"/>
        <v>T</v>
      </c>
      <c r="AX7" s="102" t="str">
        <f t="shared" si="3"/>
        <v>F</v>
      </c>
      <c r="AY7" s="102" t="str">
        <f t="shared" si="3"/>
        <v>S</v>
      </c>
      <c r="AZ7" s="103" t="str">
        <f t="shared" si="3"/>
        <v>S</v>
      </c>
      <c r="BA7" s="101" t="str">
        <f t="shared" si="3"/>
        <v>M</v>
      </c>
      <c r="BB7" s="102" t="str">
        <f t="shared" si="3"/>
        <v>T</v>
      </c>
      <c r="BC7" s="102" t="str">
        <f t="shared" si="3"/>
        <v>W</v>
      </c>
      <c r="BD7" s="102" t="str">
        <f t="shared" si="3"/>
        <v>T</v>
      </c>
      <c r="BE7" s="102" t="str">
        <f t="shared" si="3"/>
        <v>F</v>
      </c>
      <c r="BF7" s="102" t="str">
        <f t="shared" si="3"/>
        <v>S</v>
      </c>
      <c r="BG7" s="103" t="str">
        <f t="shared" si="3"/>
        <v>S</v>
      </c>
      <c r="BH7" s="101" t="str">
        <f t="shared" si="3"/>
        <v>M</v>
      </c>
      <c r="BI7" s="102" t="str">
        <f t="shared" si="3"/>
        <v>T</v>
      </c>
      <c r="BJ7" s="102" t="str">
        <f t="shared" si="3"/>
        <v>W</v>
      </c>
      <c r="BK7" s="102" t="str">
        <f t="shared" si="3"/>
        <v>T</v>
      </c>
      <c r="BL7" s="102" t="str">
        <f t="shared" si="3"/>
        <v>F</v>
      </c>
      <c r="BM7" s="102" t="str">
        <f t="shared" si="3"/>
        <v>S</v>
      </c>
      <c r="BN7" s="103" t="str">
        <f t="shared" si="3"/>
        <v>S</v>
      </c>
    </row>
    <row r="8" spans="1:66" s="35" customFormat="1" ht="17.399999999999999" x14ac:dyDescent="0.25">
      <c r="A8" s="64" t="str">
        <f>IF(ISERROR(VALUE(SUBSTITUTE(prevWBS,".",""))),"1",IF(ISERROR(FIND("`",SUBSTITUTE(prevWBS,".","`",1))),TEXT(VALUE(prevWBS)+1,"#"),TEXT(VALUE(LEFT(prevWBS,FIND("`",SUBSTITUTE(prevWBS,".","`",1))-1))+1,"#")))</f>
        <v>1</v>
      </c>
      <c r="B8" s="65" t="s">
        <v>97</v>
      </c>
      <c r="C8" s="66"/>
      <c r="D8" s="67"/>
      <c r="E8" s="68"/>
      <c r="F8" s="95" t="str">
        <f>IF(ISBLANK(E8)," - ",IF(G8=0,E8,E8+G8-1))</f>
        <v xml:space="preserve"> - </v>
      </c>
      <c r="G8" s="69"/>
      <c r="H8" s="70"/>
      <c r="I8" s="71" t="str">
        <f t="shared" ref="I8:I27" si="4">IF(OR(F8=0,E8=0)," - ",NETWORKDAYS(E8,F8))</f>
        <v xml:space="preserve"> - </v>
      </c>
      <c r="J8" s="74"/>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c r="BI8" s="86"/>
      <c r="BJ8" s="86"/>
      <c r="BK8" s="86"/>
      <c r="BL8" s="86"/>
      <c r="BM8" s="86"/>
      <c r="BN8" s="86"/>
    </row>
    <row r="9" spans="1:66" s="41" customFormat="1" ht="17.399999999999999" x14ac:dyDescent="0.25">
      <c r="A9" s="40"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6" t="s">
        <v>102</v>
      </c>
      <c r="C9" s="41" t="s">
        <v>100</v>
      </c>
      <c r="D9" s="107"/>
      <c r="E9" s="80">
        <v>43957</v>
      </c>
      <c r="F9" s="81">
        <f>IF(ISBLANK(E9)," - ",IF(G9=0,E9,E9+G9-1))</f>
        <v>43971</v>
      </c>
      <c r="G9" s="42">
        <v>15</v>
      </c>
      <c r="H9" s="43">
        <v>1</v>
      </c>
      <c r="I9" s="44">
        <f t="shared" si="4"/>
        <v>11</v>
      </c>
      <c r="J9" s="75"/>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87"/>
      <c r="AP9" s="87"/>
      <c r="AQ9" s="87"/>
      <c r="AR9" s="87"/>
      <c r="AS9" s="87"/>
      <c r="AT9" s="87"/>
      <c r="AU9" s="87"/>
      <c r="AV9" s="87"/>
      <c r="AW9" s="87"/>
      <c r="AX9" s="87"/>
      <c r="AY9" s="87"/>
      <c r="AZ9" s="87"/>
      <c r="BA9" s="87"/>
      <c r="BB9" s="87"/>
      <c r="BC9" s="87"/>
      <c r="BD9" s="87"/>
      <c r="BE9" s="87"/>
      <c r="BF9" s="87"/>
      <c r="BG9" s="87"/>
      <c r="BH9" s="87"/>
      <c r="BI9" s="87"/>
      <c r="BJ9" s="87"/>
      <c r="BK9" s="87"/>
      <c r="BL9" s="87"/>
      <c r="BM9" s="87"/>
      <c r="BN9" s="87"/>
    </row>
    <row r="10" spans="1:66" s="41" customFormat="1" ht="17.399999999999999" x14ac:dyDescent="0.25">
      <c r="A10" s="40" t="str">
        <f t="shared" si="5"/>
        <v>1.2</v>
      </c>
      <c r="B10" s="106" t="s">
        <v>101</v>
      </c>
      <c r="C10" s="41" t="s">
        <v>103</v>
      </c>
      <c r="D10" s="107"/>
      <c r="E10" s="80">
        <v>43957</v>
      </c>
      <c r="F10" s="81">
        <f t="shared" ref="F10:F19" si="6">IF(ISBLANK(E10)," - ",IF(G10=0,E10,E10+G10-1))</f>
        <v>43966</v>
      </c>
      <c r="G10" s="42">
        <v>10</v>
      </c>
      <c r="H10" s="43">
        <v>1</v>
      </c>
      <c r="I10" s="44">
        <f t="shared" si="4"/>
        <v>8</v>
      </c>
      <c r="J10" s="75"/>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87"/>
      <c r="AP10" s="87"/>
      <c r="AQ10" s="87"/>
      <c r="AR10" s="87"/>
      <c r="AS10" s="87"/>
      <c r="AT10" s="87"/>
      <c r="AU10" s="87"/>
      <c r="AV10" s="87"/>
      <c r="AW10" s="87"/>
      <c r="AX10" s="87"/>
      <c r="AY10" s="87"/>
      <c r="AZ10" s="87"/>
      <c r="BA10" s="87"/>
      <c r="BB10" s="87"/>
      <c r="BC10" s="87"/>
      <c r="BD10" s="87"/>
      <c r="BE10" s="87"/>
      <c r="BF10" s="87"/>
      <c r="BG10" s="87"/>
      <c r="BH10" s="87"/>
      <c r="BI10" s="87"/>
      <c r="BJ10" s="87"/>
      <c r="BK10" s="87"/>
      <c r="BL10" s="87"/>
      <c r="BM10" s="87"/>
      <c r="BN10" s="87"/>
    </row>
    <row r="11" spans="1:66" s="41" customFormat="1" ht="17.399999999999999" x14ac:dyDescent="0.25">
      <c r="A11" s="40" t="str">
        <f t="shared" si="5"/>
        <v>1.3</v>
      </c>
      <c r="B11" s="106" t="s">
        <v>104</v>
      </c>
      <c r="C11" s="41" t="s">
        <v>100</v>
      </c>
      <c r="D11" s="107"/>
      <c r="E11" s="80">
        <v>43957</v>
      </c>
      <c r="F11" s="81">
        <f t="shared" si="6"/>
        <v>43976</v>
      </c>
      <c r="G11" s="42">
        <v>20</v>
      </c>
      <c r="H11" s="43">
        <v>0.9</v>
      </c>
      <c r="I11" s="44">
        <f t="shared" si="4"/>
        <v>14</v>
      </c>
      <c r="J11" s="75"/>
      <c r="K11" s="87"/>
      <c r="L11" s="87"/>
      <c r="M11" s="88"/>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87"/>
      <c r="AP11" s="87"/>
      <c r="AQ11" s="87"/>
      <c r="AR11" s="87"/>
      <c r="AS11" s="87"/>
      <c r="AT11" s="87"/>
      <c r="AU11" s="87"/>
      <c r="AV11" s="87"/>
      <c r="AW11" s="87"/>
      <c r="AX11" s="87"/>
      <c r="AY11" s="87"/>
      <c r="AZ11" s="87"/>
      <c r="BA11" s="87"/>
      <c r="BB11" s="87"/>
      <c r="BC11" s="87"/>
      <c r="BD11" s="87"/>
      <c r="BE11" s="87"/>
      <c r="BF11" s="87"/>
      <c r="BG11" s="87"/>
      <c r="BH11" s="87"/>
      <c r="BI11" s="87"/>
      <c r="BJ11" s="87"/>
      <c r="BK11" s="87"/>
      <c r="BL11" s="87"/>
      <c r="BM11" s="87"/>
      <c r="BN11" s="87"/>
    </row>
    <row r="12" spans="1:66" s="35" customFormat="1" ht="18" customHeight="1" x14ac:dyDescent="0.25">
      <c r="A12" s="33" t="str">
        <f>IF(ISERROR(VALUE(SUBSTITUTE(prevWBS,".",""))),"1",IF(ISERROR(FIND("`",SUBSTITUTE(prevWBS,".","`",1))),TEXT(VALUE(prevWBS)+1,"#"),TEXT(VALUE(LEFT(prevWBS,FIND("`",SUBSTITUTE(prevWBS,".","`",1))-1))+1,"#")))</f>
        <v>2</v>
      </c>
      <c r="B12" s="34" t="s">
        <v>98</v>
      </c>
      <c r="D12" s="36"/>
      <c r="E12" s="82"/>
      <c r="F12" s="82" t="str">
        <f t="shared" si="6"/>
        <v xml:space="preserve"> - </v>
      </c>
      <c r="G12" s="37"/>
      <c r="H12" s="38"/>
      <c r="I12" s="39" t="str">
        <f t="shared" si="4"/>
        <v xml:space="preserve"> - </v>
      </c>
      <c r="J12" s="76"/>
      <c r="K12" s="89"/>
      <c r="L12" s="89"/>
      <c r="M12" s="89"/>
      <c r="N12" s="89"/>
      <c r="O12" s="89"/>
      <c r="P12" s="89"/>
      <c r="Q12" s="89"/>
      <c r="R12" s="89"/>
      <c r="S12" s="89"/>
      <c r="T12" s="89"/>
      <c r="U12" s="89"/>
      <c r="V12" s="89"/>
      <c r="W12" s="89"/>
      <c r="X12" s="89"/>
      <c r="Y12" s="89"/>
      <c r="Z12" s="89"/>
      <c r="AA12" s="89"/>
      <c r="AB12" s="89"/>
      <c r="AC12" s="89"/>
      <c r="AD12" s="89"/>
      <c r="AE12" s="89"/>
      <c r="AF12" s="89"/>
      <c r="AG12" s="89"/>
      <c r="AH12" s="89"/>
      <c r="AI12" s="89"/>
      <c r="AJ12" s="89"/>
      <c r="AK12" s="89"/>
      <c r="AL12" s="89"/>
      <c r="AM12" s="89"/>
      <c r="AN12" s="89"/>
      <c r="AO12" s="89"/>
      <c r="AP12" s="89"/>
      <c r="AQ12" s="89"/>
      <c r="AR12" s="89"/>
      <c r="AS12" s="89"/>
      <c r="AT12" s="89"/>
      <c r="AU12" s="89"/>
      <c r="AV12" s="89"/>
      <c r="AW12" s="89"/>
      <c r="AX12" s="89"/>
      <c r="AY12" s="89"/>
      <c r="AZ12" s="89"/>
      <c r="BA12" s="89"/>
      <c r="BB12" s="89"/>
      <c r="BC12" s="89"/>
      <c r="BD12" s="89"/>
      <c r="BE12" s="89"/>
      <c r="BF12" s="89"/>
      <c r="BG12" s="89"/>
      <c r="BH12" s="89"/>
      <c r="BI12" s="89"/>
      <c r="BJ12" s="89"/>
      <c r="BK12" s="89"/>
      <c r="BL12" s="89"/>
      <c r="BM12" s="89"/>
      <c r="BN12" s="89"/>
    </row>
    <row r="13" spans="1:66" s="41" customFormat="1" ht="17.399999999999999" x14ac:dyDescent="0.25">
      <c r="A1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106" t="s">
        <v>108</v>
      </c>
      <c r="C13" s="41" t="s">
        <v>103</v>
      </c>
      <c r="D13" s="107"/>
      <c r="E13" s="80">
        <v>43957</v>
      </c>
      <c r="F13" s="81">
        <f>IF(ISBLANK(E13)," - ",IF(G13=0,E13,E13+G13-1))</f>
        <v>43970</v>
      </c>
      <c r="G13" s="42">
        <v>14</v>
      </c>
      <c r="H13" s="43">
        <v>1</v>
      </c>
      <c r="I13" s="44">
        <f>IF(OR(F13=0,E13=0)," - ",NETWORKDAYS(E13,F13))</f>
        <v>10</v>
      </c>
      <c r="J13" s="75"/>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87"/>
      <c r="AP13" s="87"/>
      <c r="AQ13" s="87"/>
      <c r="AR13" s="87"/>
      <c r="AS13" s="87"/>
      <c r="AT13" s="87"/>
      <c r="AU13" s="87"/>
      <c r="AV13" s="87"/>
      <c r="AW13" s="87"/>
      <c r="AX13" s="87"/>
      <c r="AY13" s="87"/>
      <c r="AZ13" s="87"/>
      <c r="BA13" s="87"/>
      <c r="BB13" s="87"/>
      <c r="BC13" s="87"/>
      <c r="BD13" s="87"/>
      <c r="BE13" s="87"/>
      <c r="BF13" s="87"/>
      <c r="BG13" s="87"/>
      <c r="BH13" s="87"/>
      <c r="BI13" s="87"/>
      <c r="BJ13" s="87"/>
      <c r="BK13" s="87"/>
      <c r="BL13" s="87"/>
      <c r="BM13" s="87"/>
      <c r="BN13" s="87"/>
    </row>
    <row r="14" spans="1:66" s="41" customFormat="1" ht="17.399999999999999" x14ac:dyDescent="0.25">
      <c r="A14"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106" t="s">
        <v>106</v>
      </c>
      <c r="C14" s="41" t="s">
        <v>103</v>
      </c>
      <c r="D14" s="107"/>
      <c r="E14" s="80">
        <v>43971</v>
      </c>
      <c r="F14" s="81">
        <f t="shared" ref="F14" si="7">IF(ISBLANK(E14)," - ",IF(G14=0,E14,E14+G14-1))</f>
        <v>43984</v>
      </c>
      <c r="G14" s="42">
        <v>14</v>
      </c>
      <c r="H14" s="43">
        <v>1</v>
      </c>
      <c r="I14" s="44">
        <f t="shared" ref="I14" si="8">IF(OR(F14=0,E14=0)," - ",NETWORKDAYS(E14,F14))</f>
        <v>10</v>
      </c>
      <c r="J14" s="75"/>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87"/>
      <c r="AP14" s="87"/>
      <c r="AQ14" s="87"/>
      <c r="AR14" s="87"/>
      <c r="AS14" s="87"/>
      <c r="AT14" s="87"/>
      <c r="AU14" s="87"/>
      <c r="AV14" s="87"/>
      <c r="AW14" s="87"/>
      <c r="AX14" s="87"/>
      <c r="AY14" s="87"/>
      <c r="AZ14" s="87"/>
      <c r="BA14" s="87"/>
      <c r="BB14" s="87"/>
      <c r="BC14" s="87"/>
      <c r="BD14" s="87"/>
      <c r="BE14" s="87"/>
      <c r="BF14" s="87"/>
      <c r="BG14" s="87"/>
      <c r="BH14" s="87"/>
      <c r="BI14" s="87"/>
      <c r="BJ14" s="87"/>
      <c r="BK14" s="87"/>
      <c r="BL14" s="87"/>
      <c r="BM14" s="87"/>
      <c r="BN14" s="87"/>
    </row>
    <row r="15" spans="1:66" s="41" customFormat="1" ht="22.8" x14ac:dyDescent="0.25">
      <c r="A15"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106" t="s">
        <v>107</v>
      </c>
      <c r="C15" s="41" t="s">
        <v>100</v>
      </c>
      <c r="D15" s="107"/>
      <c r="E15" s="80">
        <v>43978</v>
      </c>
      <c r="F15" s="81">
        <f>IF(ISBLANK(E15)," - ",IF(G15=0,E15,E15+G15-1))</f>
        <v>43984</v>
      </c>
      <c r="G15" s="42">
        <v>7</v>
      </c>
      <c r="H15" s="43">
        <v>1</v>
      </c>
      <c r="I15" s="44">
        <f>IF(OR(F15=0,E15=0)," - ",NETWORKDAYS(E15,F15))</f>
        <v>5</v>
      </c>
      <c r="J15" s="75"/>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87"/>
      <c r="AP15" s="87"/>
      <c r="AQ15" s="87"/>
      <c r="AR15" s="87"/>
      <c r="AS15" s="87"/>
      <c r="AT15" s="87"/>
      <c r="AU15" s="87"/>
      <c r="AV15" s="87"/>
      <c r="AW15" s="87"/>
      <c r="AX15" s="87"/>
      <c r="AY15" s="87"/>
      <c r="AZ15" s="87"/>
      <c r="BA15" s="87"/>
      <c r="BB15" s="87"/>
      <c r="BC15" s="87"/>
      <c r="BD15" s="87"/>
      <c r="BE15" s="87"/>
      <c r="BF15" s="87"/>
      <c r="BG15" s="87"/>
      <c r="BH15" s="87"/>
      <c r="BI15" s="87"/>
      <c r="BJ15" s="87"/>
      <c r="BK15" s="87"/>
      <c r="BL15" s="87"/>
      <c r="BM15" s="87"/>
      <c r="BN15" s="87"/>
    </row>
    <row r="16" spans="1:66" s="35" customFormat="1" ht="17.399999999999999" x14ac:dyDescent="0.25">
      <c r="A16" s="33" t="str">
        <f>IF(ISERROR(VALUE(SUBSTITUTE(prevWBS,".",""))),"1",IF(ISERROR(FIND("`",SUBSTITUTE(prevWBS,".","`",1))),TEXT(VALUE(prevWBS)+1,"#"),TEXT(VALUE(LEFT(prevWBS,FIND("`",SUBSTITUTE(prevWBS,".","`",1))-1))+1,"#")))</f>
        <v>3</v>
      </c>
      <c r="B16" s="34" t="s">
        <v>105</v>
      </c>
      <c r="D16" s="36"/>
      <c r="E16" s="82"/>
      <c r="F16" s="82" t="str">
        <f t="shared" si="6"/>
        <v xml:space="preserve"> - </v>
      </c>
      <c r="G16" s="37"/>
      <c r="H16" s="38"/>
      <c r="I16" s="39" t="str">
        <f t="shared" si="4"/>
        <v xml:space="preserve"> - </v>
      </c>
      <c r="J16" s="76"/>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89"/>
      <c r="AS16" s="89"/>
      <c r="AT16" s="89"/>
      <c r="AU16" s="89"/>
      <c r="AV16" s="89"/>
      <c r="AW16" s="89"/>
      <c r="AX16" s="89"/>
      <c r="AY16" s="89"/>
      <c r="AZ16" s="89"/>
      <c r="BA16" s="89"/>
      <c r="BB16" s="89"/>
      <c r="BC16" s="89"/>
      <c r="BD16" s="89"/>
      <c r="BE16" s="89"/>
      <c r="BF16" s="89"/>
      <c r="BG16" s="89"/>
      <c r="BH16" s="89"/>
      <c r="BI16" s="89"/>
      <c r="BJ16" s="89"/>
      <c r="BK16" s="89"/>
      <c r="BL16" s="89"/>
      <c r="BM16" s="89"/>
      <c r="BN16" s="89"/>
    </row>
    <row r="17" spans="1:66" s="41" customFormat="1" ht="17.399999999999999" x14ac:dyDescent="0.25">
      <c r="A17"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7" s="106" t="s">
        <v>109</v>
      </c>
      <c r="C17" s="41" t="s">
        <v>103</v>
      </c>
      <c r="D17" s="107"/>
      <c r="E17" s="80">
        <v>44033</v>
      </c>
      <c r="F17" s="81">
        <f t="shared" si="6"/>
        <v>44102</v>
      </c>
      <c r="G17" s="42">
        <v>70</v>
      </c>
      <c r="H17" s="43">
        <v>0</v>
      </c>
      <c r="I17" s="44">
        <f t="shared" si="4"/>
        <v>50</v>
      </c>
      <c r="J17" s="75"/>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87"/>
      <c r="AP17" s="87"/>
      <c r="AQ17" s="87"/>
      <c r="AR17" s="87"/>
      <c r="AS17" s="87"/>
      <c r="AT17" s="87"/>
      <c r="AU17" s="87"/>
      <c r="AV17" s="87"/>
      <c r="AW17" s="87"/>
      <c r="AX17" s="87"/>
      <c r="AY17" s="87"/>
      <c r="AZ17" s="87"/>
      <c r="BA17" s="87"/>
      <c r="BB17" s="87"/>
      <c r="BC17" s="87"/>
      <c r="BD17" s="87"/>
      <c r="BE17" s="87"/>
      <c r="BF17" s="87"/>
      <c r="BG17" s="87"/>
      <c r="BH17" s="87"/>
      <c r="BI17" s="87"/>
      <c r="BJ17" s="87"/>
      <c r="BK17" s="87"/>
      <c r="BL17" s="87"/>
      <c r="BM17" s="87"/>
      <c r="BN17" s="87"/>
    </row>
    <row r="18" spans="1:66" s="41" customFormat="1" ht="17.399999999999999" x14ac:dyDescent="0.25">
      <c r="A18"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8" s="106" t="s">
        <v>110</v>
      </c>
      <c r="C18" s="41" t="s">
        <v>100</v>
      </c>
      <c r="D18" s="107"/>
      <c r="E18" s="80">
        <v>44033</v>
      </c>
      <c r="F18" s="81">
        <f t="shared" si="6"/>
        <v>44102</v>
      </c>
      <c r="G18" s="42">
        <v>70</v>
      </c>
      <c r="H18" s="43">
        <v>0</v>
      </c>
      <c r="I18" s="44">
        <f t="shared" si="4"/>
        <v>50</v>
      </c>
      <c r="J18" s="75"/>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87"/>
      <c r="AP18" s="87"/>
      <c r="AQ18" s="87"/>
      <c r="AR18" s="87"/>
      <c r="AS18" s="87"/>
      <c r="AT18" s="87"/>
      <c r="AU18" s="87"/>
      <c r="AV18" s="87"/>
      <c r="AW18" s="87"/>
      <c r="AX18" s="87"/>
      <c r="AY18" s="87"/>
      <c r="AZ18" s="87"/>
      <c r="BA18" s="87"/>
      <c r="BB18" s="87"/>
      <c r="BC18" s="87"/>
      <c r="BD18" s="87"/>
      <c r="BE18" s="87"/>
      <c r="BF18" s="87"/>
      <c r="BG18" s="87"/>
      <c r="BH18" s="87"/>
      <c r="BI18" s="87"/>
      <c r="BJ18" s="87"/>
      <c r="BK18" s="87"/>
      <c r="BL18" s="87"/>
      <c r="BM18" s="87"/>
      <c r="BN18" s="87"/>
    </row>
    <row r="19" spans="1:66" s="41" customFormat="1" ht="17.399999999999999" x14ac:dyDescent="0.25">
      <c r="A19"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9" s="106" t="s">
        <v>111</v>
      </c>
      <c r="C19" s="41" t="s">
        <v>112</v>
      </c>
      <c r="D19" s="107"/>
      <c r="E19" s="80">
        <v>44075</v>
      </c>
      <c r="F19" s="81">
        <f t="shared" si="6"/>
        <v>44094</v>
      </c>
      <c r="G19" s="42">
        <v>20</v>
      </c>
      <c r="H19" s="43">
        <v>0</v>
      </c>
      <c r="I19" s="44">
        <f t="shared" si="4"/>
        <v>14</v>
      </c>
      <c r="J19" s="75"/>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87"/>
      <c r="AP19" s="87"/>
      <c r="AQ19" s="87"/>
      <c r="AR19" s="87"/>
      <c r="AS19" s="87"/>
      <c r="AT19" s="87"/>
      <c r="AU19" s="87"/>
      <c r="AV19" s="87"/>
      <c r="AW19" s="87"/>
      <c r="AX19" s="87"/>
      <c r="AY19" s="87"/>
      <c r="AZ19" s="87"/>
      <c r="BA19" s="87"/>
      <c r="BB19" s="87"/>
      <c r="BC19" s="87"/>
      <c r="BD19" s="87"/>
      <c r="BE19" s="87"/>
      <c r="BF19" s="87"/>
      <c r="BG19" s="87"/>
      <c r="BH19" s="87"/>
      <c r="BI19" s="87"/>
      <c r="BJ19" s="87"/>
      <c r="BK19" s="87"/>
      <c r="BL19" s="87"/>
      <c r="BM19" s="87"/>
      <c r="BN19" s="87"/>
    </row>
    <row r="20" spans="1:66" s="35" customFormat="1" ht="17.399999999999999" x14ac:dyDescent="0.25">
      <c r="A20" s="33"/>
      <c r="B20" s="34"/>
      <c r="D20" s="36"/>
      <c r="E20" s="82"/>
      <c r="F20" s="82"/>
      <c r="G20" s="37"/>
      <c r="H20" s="38"/>
      <c r="I20" s="39"/>
      <c r="J20" s="76"/>
      <c r="K20" s="89"/>
      <c r="L20" s="89"/>
      <c r="M20" s="89"/>
      <c r="N20" s="89"/>
      <c r="O20" s="89"/>
      <c r="P20" s="89"/>
      <c r="Q20" s="89"/>
      <c r="R20" s="89"/>
      <c r="S20" s="89"/>
      <c r="T20" s="89"/>
      <c r="U20" s="89"/>
      <c r="V20" s="89"/>
      <c r="W20" s="89"/>
      <c r="X20" s="89"/>
      <c r="Y20" s="89"/>
      <c r="Z20" s="89"/>
      <c r="AA20" s="89"/>
      <c r="AB20" s="89"/>
      <c r="AC20" s="89"/>
      <c r="AD20" s="89"/>
      <c r="AE20" s="89"/>
      <c r="AF20" s="89"/>
      <c r="AG20" s="89"/>
      <c r="AH20" s="89"/>
      <c r="AI20" s="89"/>
      <c r="AJ20" s="89"/>
      <c r="AK20" s="89"/>
      <c r="AL20" s="89"/>
      <c r="AM20" s="89"/>
      <c r="AN20" s="89"/>
      <c r="AO20" s="89"/>
      <c r="AP20" s="89"/>
      <c r="AQ20" s="89"/>
      <c r="AR20" s="89"/>
      <c r="AS20" s="89"/>
      <c r="AT20" s="89"/>
      <c r="AU20" s="89"/>
      <c r="AV20" s="89"/>
      <c r="AW20" s="89"/>
      <c r="AX20" s="89"/>
      <c r="AY20" s="89"/>
      <c r="AZ20" s="89"/>
      <c r="BA20" s="89"/>
      <c r="BB20" s="89"/>
      <c r="BC20" s="89"/>
      <c r="BD20" s="89"/>
      <c r="BE20" s="89"/>
      <c r="BF20" s="89"/>
      <c r="BG20" s="89"/>
      <c r="BH20" s="89"/>
      <c r="BI20" s="89"/>
      <c r="BJ20" s="89"/>
      <c r="BK20" s="89"/>
      <c r="BL20" s="89"/>
      <c r="BM20" s="89"/>
      <c r="BN20" s="89"/>
    </row>
    <row r="21" spans="1:66" s="41" customFormat="1" ht="17.399999999999999" x14ac:dyDescent="0.25">
      <c r="A21" s="40"/>
      <c r="B21" s="106"/>
      <c r="D21" s="107"/>
      <c r="E21" s="80"/>
      <c r="F21" s="81"/>
      <c r="G21" s="42"/>
      <c r="H21" s="43"/>
      <c r="I21" s="44"/>
      <c r="J21" s="75"/>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87"/>
      <c r="AP21" s="87"/>
      <c r="AQ21" s="87"/>
      <c r="AR21" s="87"/>
      <c r="AS21" s="87"/>
      <c r="AT21" s="87"/>
      <c r="AU21" s="87"/>
      <c r="AV21" s="87"/>
      <c r="AW21" s="87"/>
      <c r="AX21" s="87"/>
      <c r="AY21" s="87"/>
      <c r="AZ21" s="87"/>
      <c r="BA21" s="87"/>
      <c r="BB21" s="87"/>
      <c r="BC21" s="87"/>
      <c r="BD21" s="87"/>
      <c r="BE21" s="87"/>
      <c r="BF21" s="87"/>
      <c r="BG21" s="87"/>
      <c r="BH21" s="87"/>
      <c r="BI21" s="87"/>
      <c r="BJ21" s="87"/>
      <c r="BK21" s="87"/>
      <c r="BL21" s="87"/>
      <c r="BM21" s="87"/>
      <c r="BN21" s="87"/>
    </row>
    <row r="22" spans="1:66" s="41" customFormat="1" ht="17.399999999999999" x14ac:dyDescent="0.25">
      <c r="A22" s="40"/>
      <c r="B22" s="106"/>
      <c r="D22" s="107"/>
      <c r="E22" s="80"/>
      <c r="F22" s="81"/>
      <c r="G22" s="42"/>
      <c r="H22" s="43"/>
      <c r="I22" s="44"/>
      <c r="J22" s="75"/>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7"/>
      <c r="BE22" s="87"/>
      <c r="BF22" s="87"/>
      <c r="BG22" s="87"/>
      <c r="BH22" s="87"/>
      <c r="BI22" s="87"/>
      <c r="BJ22" s="87"/>
      <c r="BK22" s="87"/>
      <c r="BL22" s="87"/>
      <c r="BM22" s="87"/>
      <c r="BN22" s="87"/>
    </row>
    <row r="23" spans="1:66" s="41" customFormat="1" ht="17.399999999999999" x14ac:dyDescent="0.25">
      <c r="A23" s="40"/>
      <c r="B23" s="106"/>
      <c r="D23" s="107"/>
      <c r="E23" s="80"/>
      <c r="F23" s="81"/>
      <c r="G23" s="42"/>
      <c r="H23" s="43"/>
      <c r="I23" s="44"/>
      <c r="J23" s="75"/>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87"/>
      <c r="AP23" s="87"/>
      <c r="AQ23" s="87"/>
      <c r="AR23" s="87"/>
      <c r="AS23" s="87"/>
      <c r="AT23" s="87"/>
      <c r="AU23" s="87"/>
      <c r="AV23" s="87"/>
      <c r="AW23" s="87"/>
      <c r="AX23" s="87"/>
      <c r="AY23" s="87"/>
      <c r="AZ23" s="87"/>
      <c r="BA23" s="87"/>
      <c r="BB23" s="87"/>
      <c r="BC23" s="87"/>
      <c r="BD23" s="87"/>
      <c r="BE23" s="87"/>
      <c r="BF23" s="87"/>
      <c r="BG23" s="87"/>
      <c r="BH23" s="87"/>
      <c r="BI23" s="87"/>
      <c r="BJ23" s="87"/>
      <c r="BK23" s="87"/>
      <c r="BL23" s="87"/>
      <c r="BM23" s="87"/>
      <c r="BN23" s="87"/>
    </row>
    <row r="24" spans="1:66" s="41" customFormat="1" ht="17.399999999999999" x14ac:dyDescent="0.25">
      <c r="A24" s="40"/>
      <c r="B24" s="106"/>
      <c r="D24" s="107"/>
      <c r="E24" s="80"/>
      <c r="F24" s="81"/>
      <c r="G24" s="42"/>
      <c r="H24" s="43"/>
      <c r="I24" s="44"/>
      <c r="J24" s="75"/>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7"/>
      <c r="BE24" s="87"/>
      <c r="BF24" s="87"/>
      <c r="BG24" s="87"/>
      <c r="BH24" s="87"/>
      <c r="BI24" s="87"/>
      <c r="BJ24" s="87"/>
      <c r="BK24" s="87"/>
      <c r="BL24" s="87"/>
      <c r="BM24" s="87"/>
      <c r="BN24" s="87"/>
    </row>
    <row r="25" spans="1:66" s="41" customFormat="1" ht="17.399999999999999" x14ac:dyDescent="0.25">
      <c r="A25" s="40"/>
      <c r="B25" s="106"/>
      <c r="D25" s="107"/>
      <c r="E25" s="80"/>
      <c r="F25" s="81"/>
      <c r="G25" s="42"/>
      <c r="H25" s="43"/>
      <c r="I25" s="44"/>
      <c r="J25" s="75"/>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87"/>
      <c r="AP25" s="87"/>
      <c r="AQ25" s="87"/>
      <c r="AR25" s="87"/>
      <c r="AS25" s="87"/>
      <c r="AT25" s="87"/>
      <c r="AU25" s="87"/>
      <c r="AV25" s="87"/>
      <c r="AW25" s="87"/>
      <c r="AX25" s="87"/>
      <c r="AY25" s="87"/>
      <c r="AZ25" s="87"/>
      <c r="BA25" s="87"/>
      <c r="BB25" s="87"/>
      <c r="BC25" s="87"/>
      <c r="BD25" s="87"/>
      <c r="BE25" s="87"/>
      <c r="BF25" s="87"/>
      <c r="BG25" s="87"/>
      <c r="BH25" s="87"/>
      <c r="BI25" s="87"/>
      <c r="BJ25" s="87"/>
      <c r="BK25" s="87"/>
      <c r="BL25" s="87"/>
      <c r="BM25" s="87"/>
      <c r="BN25" s="87"/>
    </row>
    <row r="26" spans="1:66" s="50" customFormat="1" ht="17.399999999999999" x14ac:dyDescent="0.25">
      <c r="A26" s="40"/>
      <c r="B26" s="45"/>
      <c r="C26" s="45"/>
      <c r="D26" s="46"/>
      <c r="E26" s="83"/>
      <c r="F26" s="83"/>
      <c r="G26" s="47"/>
      <c r="H26" s="48"/>
      <c r="I26" s="49"/>
      <c r="J26" s="7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7"/>
      <c r="BE26" s="87"/>
      <c r="BF26" s="87"/>
      <c r="BG26" s="87"/>
      <c r="BH26" s="87"/>
      <c r="BI26" s="87"/>
      <c r="BJ26" s="87"/>
      <c r="BK26" s="87"/>
      <c r="BL26" s="87"/>
      <c r="BM26" s="87"/>
      <c r="BN26" s="87"/>
    </row>
    <row r="27" spans="1:66" s="50" customFormat="1" ht="17.399999999999999" x14ac:dyDescent="0.25">
      <c r="A27" s="40"/>
      <c r="B27" s="45"/>
      <c r="C27" s="45"/>
      <c r="D27" s="46"/>
      <c r="E27" s="83"/>
      <c r="F27" s="83"/>
      <c r="G27" s="47"/>
      <c r="H27" s="48"/>
      <c r="I27" s="49" t="str">
        <f t="shared" si="4"/>
        <v xml:space="preserve"> - </v>
      </c>
      <c r="J27" s="7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87"/>
      <c r="AP27" s="87"/>
      <c r="AQ27" s="87"/>
      <c r="AR27" s="87"/>
      <c r="AS27" s="87"/>
      <c r="AT27" s="87"/>
      <c r="AU27" s="87"/>
      <c r="AV27" s="87"/>
      <c r="AW27" s="87"/>
      <c r="AX27" s="87"/>
      <c r="AY27" s="87"/>
      <c r="AZ27" s="87"/>
      <c r="BA27" s="87"/>
      <c r="BB27" s="87"/>
      <c r="BC27" s="87"/>
      <c r="BD27" s="87"/>
      <c r="BE27" s="87"/>
      <c r="BF27" s="87"/>
      <c r="BG27" s="87"/>
      <c r="BH27" s="87"/>
      <c r="BI27" s="87"/>
      <c r="BJ27" s="87"/>
      <c r="BK27" s="87"/>
      <c r="BL27" s="87"/>
      <c r="BM27" s="87"/>
      <c r="BN27" s="87"/>
    </row>
    <row r="28" spans="1:66" s="55" customFormat="1" ht="17.399999999999999" x14ac:dyDescent="0.25">
      <c r="A28" s="51" t="s">
        <v>1</v>
      </c>
      <c r="B28" s="52"/>
      <c r="C28" s="53"/>
      <c r="D28" s="53"/>
      <c r="E28" s="84"/>
      <c r="F28" s="84"/>
      <c r="G28" s="54"/>
      <c r="H28" s="54"/>
      <c r="I28" s="54"/>
      <c r="J28" s="78"/>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7"/>
      <c r="BE28" s="87"/>
      <c r="BF28" s="87"/>
      <c r="BG28" s="87"/>
      <c r="BH28" s="87"/>
      <c r="BI28" s="87"/>
      <c r="BJ28" s="87"/>
      <c r="BK28" s="87"/>
      <c r="BL28" s="87"/>
      <c r="BM28" s="87"/>
      <c r="BN28" s="87"/>
    </row>
    <row r="29" spans="1:66" s="50" customFormat="1" ht="17.399999999999999" x14ac:dyDescent="0.25">
      <c r="A29" s="56" t="s">
        <v>21</v>
      </c>
      <c r="B29" s="57"/>
      <c r="C29" s="57"/>
      <c r="D29" s="57"/>
      <c r="E29" s="85"/>
      <c r="F29" s="85"/>
      <c r="G29" s="57"/>
      <c r="H29" s="57"/>
      <c r="I29" s="57"/>
      <c r="J29" s="78"/>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c r="BB29" s="87"/>
      <c r="BC29" s="87"/>
      <c r="BD29" s="87"/>
      <c r="BE29" s="87"/>
      <c r="BF29" s="87"/>
      <c r="BG29" s="87"/>
      <c r="BH29" s="87"/>
      <c r="BI29" s="87"/>
      <c r="BJ29" s="87"/>
      <c r="BK29" s="87"/>
      <c r="BL29" s="87"/>
      <c r="BM29" s="87"/>
      <c r="BN29" s="87"/>
    </row>
    <row r="30" spans="1:66" s="50" customFormat="1" ht="17.399999999999999" x14ac:dyDescent="0.25">
      <c r="A30" s="109" t="str">
        <f>IF(ISERROR(VALUE(SUBSTITUTE(prevWBS,".",""))),"1",IF(ISERROR(FIND("`",SUBSTITUTE(prevWBS,".","`",1))),TEXT(VALUE(prevWBS)+1,"#"),TEXT(VALUE(LEFT(prevWBS,FIND("`",SUBSTITUTE(prevWBS,".","`",1))-1))+1,"#")))</f>
        <v>1</v>
      </c>
      <c r="B30" s="110" t="s">
        <v>40</v>
      </c>
      <c r="C30" s="58"/>
      <c r="D30" s="59"/>
      <c r="E30" s="80"/>
      <c r="F30" s="81" t="str">
        <f t="shared" ref="F30:F33" si="9">IF(ISBLANK(E30)," - ",IF(G30=0,E30,E30+G30-1))</f>
        <v xml:space="preserve"> - </v>
      </c>
      <c r="G30" s="42"/>
      <c r="H30" s="43"/>
      <c r="I30" s="60" t="str">
        <f>IF(OR(F30=0,E30=0)," - ",NETWORKDAYS(E30,F30))</f>
        <v xml:space="preserve"> - </v>
      </c>
      <c r="J30" s="79"/>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7"/>
      <c r="BE30" s="87"/>
      <c r="BF30" s="87"/>
      <c r="BG30" s="87"/>
      <c r="BH30" s="87"/>
      <c r="BI30" s="87"/>
      <c r="BJ30" s="87"/>
      <c r="BK30" s="87"/>
      <c r="BL30" s="87"/>
      <c r="BM30" s="87"/>
      <c r="BN30" s="87"/>
    </row>
    <row r="31" spans="1:66" s="50" customFormat="1" ht="17.399999999999999" x14ac:dyDescent="0.25">
      <c r="A31"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1" s="61" t="s">
        <v>26</v>
      </c>
      <c r="C31" s="61"/>
      <c r="D31" s="59"/>
      <c r="E31" s="80"/>
      <c r="F31" s="81" t="str">
        <f t="shared" si="9"/>
        <v xml:space="preserve"> - </v>
      </c>
      <c r="G31" s="42"/>
      <c r="H31" s="43"/>
      <c r="I31" s="60" t="str">
        <f t="shared" ref="I31:I33" si="10">IF(OR(F31=0,E31=0)," - ",NETWORKDAYS(E31,F31))</f>
        <v xml:space="preserve"> - </v>
      </c>
      <c r="J31" s="79"/>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7"/>
      <c r="AP31" s="87"/>
      <c r="AQ31" s="87"/>
      <c r="AR31" s="87"/>
      <c r="AS31" s="87"/>
      <c r="AT31" s="87"/>
      <c r="AU31" s="87"/>
      <c r="AV31" s="87"/>
      <c r="AW31" s="87"/>
      <c r="AX31" s="87"/>
      <c r="AY31" s="87"/>
      <c r="AZ31" s="87"/>
      <c r="BA31" s="87"/>
      <c r="BB31" s="87"/>
      <c r="BC31" s="87"/>
      <c r="BD31" s="87"/>
      <c r="BE31" s="87"/>
      <c r="BF31" s="87"/>
      <c r="BG31" s="87"/>
      <c r="BH31" s="87"/>
      <c r="BI31" s="87"/>
      <c r="BJ31" s="87"/>
      <c r="BK31" s="87"/>
      <c r="BL31" s="87"/>
      <c r="BM31" s="87"/>
      <c r="BN31" s="87"/>
    </row>
    <row r="32" spans="1:66" s="50" customFormat="1" ht="17.399999999999999" x14ac:dyDescent="0.25">
      <c r="A32"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2" s="62" t="s">
        <v>27</v>
      </c>
      <c r="C32" s="61"/>
      <c r="D32" s="59"/>
      <c r="E32" s="80"/>
      <c r="F32" s="81" t="str">
        <f t="shared" si="9"/>
        <v xml:space="preserve"> - </v>
      </c>
      <c r="G32" s="42"/>
      <c r="H32" s="43"/>
      <c r="I32" s="60" t="str">
        <f t="shared" si="10"/>
        <v xml:space="preserve"> - </v>
      </c>
      <c r="J32" s="79"/>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7"/>
      <c r="BE32" s="87"/>
      <c r="BF32" s="87"/>
      <c r="BG32" s="87"/>
      <c r="BH32" s="87"/>
      <c r="BI32" s="87"/>
      <c r="BJ32" s="87"/>
      <c r="BK32" s="87"/>
      <c r="BL32" s="87"/>
      <c r="BM32" s="87"/>
      <c r="BN32" s="87"/>
    </row>
    <row r="33" spans="1:66" s="50" customFormat="1" ht="17.399999999999999" x14ac:dyDescent="0.25">
      <c r="A33"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3" s="62" t="s">
        <v>28</v>
      </c>
      <c r="C33" s="61"/>
      <c r="D33" s="59"/>
      <c r="E33" s="80"/>
      <c r="F33" s="81" t="str">
        <f t="shared" si="9"/>
        <v xml:space="preserve"> - </v>
      </c>
      <c r="G33" s="42"/>
      <c r="H33" s="43"/>
      <c r="I33" s="60" t="str">
        <f t="shared" si="10"/>
        <v xml:space="preserve"> - </v>
      </c>
      <c r="J33" s="79"/>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87"/>
      <c r="AP33" s="87"/>
      <c r="AQ33" s="87"/>
      <c r="AR33" s="87"/>
      <c r="AS33" s="87"/>
      <c r="AT33" s="87"/>
      <c r="AU33" s="87"/>
      <c r="AV33" s="87"/>
      <c r="AW33" s="87"/>
      <c r="AX33" s="87"/>
      <c r="AY33" s="87"/>
      <c r="AZ33" s="87"/>
      <c r="BA33" s="87"/>
      <c r="BB33" s="87"/>
      <c r="BC33" s="87"/>
      <c r="BD33" s="87"/>
      <c r="BE33" s="87"/>
      <c r="BF33" s="87"/>
      <c r="BG33" s="87"/>
      <c r="BH33" s="87"/>
      <c r="BI33" s="87"/>
      <c r="BJ33" s="87"/>
      <c r="BK33" s="87"/>
      <c r="BL33" s="87"/>
      <c r="BM33" s="87"/>
      <c r="BN33" s="87"/>
    </row>
    <row r="34" spans="1:66" s="21" customFormat="1" x14ac:dyDescent="0.25">
      <c r="A34" s="142" t="str">
        <f>HYPERLINK("https://vertex42.link/HowToCreateAGanttChart","► Watch How to Create a Gantt Chart in Excel")</f>
        <v>► Watch How to Create a Gantt Chart in Excel</v>
      </c>
      <c r="B34" s="19"/>
      <c r="C34" s="19"/>
      <c r="D34" s="20"/>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33">
    <cfRule type="dataBar" priority="1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57">
      <formula>K$6=TODAY()</formula>
    </cfRule>
  </conditionalFormatting>
  <conditionalFormatting sqref="K8:BN33">
    <cfRule type="expression" dxfId="4" priority="60">
      <formula>AND($E8&lt;=K$6,ROUNDDOWN(($F8-$E8+1)*$H8,0)+$E8-1&gt;=K$6)</formula>
    </cfRule>
    <cfRule type="expression" dxfId="3" priority="61">
      <formula>AND(NOT(ISBLANK($E8)),$E8&lt;=K$6,$F8&gt;=K$6)</formula>
    </cfRule>
  </conditionalFormatting>
  <conditionalFormatting sqref="K6:BN33">
    <cfRule type="expression" dxfId="2" priority="20">
      <formula>K$6=TODAY()</formula>
    </cfRule>
  </conditionalFormatting>
  <conditionalFormatting sqref="H13">
    <cfRule type="dataBar" priority="1">
      <dataBar>
        <cfvo type="num" val="0"/>
        <cfvo type="num" val="1"/>
        <color theme="0" tint="-0.34998626667073579"/>
      </dataBar>
      <extLst>
        <ext xmlns:x14="http://schemas.microsoft.com/office/spreadsheetml/2009/9/main" uri="{B025F937-C7B1-47D3-B67F-A62EFF666E3E}">
          <x14:id>{6ACA5200-394A-4328-AD6F-B49D3D6E0546}</x14:id>
        </ext>
      </extLst>
    </cfRule>
  </conditionalFormatting>
  <conditionalFormatting sqref="H14">
    <cfRule type="dataBar" priority="5">
      <dataBar>
        <cfvo type="num" val="0"/>
        <cfvo type="num" val="1"/>
        <color theme="0" tint="-0.34998626667073579"/>
      </dataBar>
      <extLst>
        <ext xmlns:x14="http://schemas.microsoft.com/office/spreadsheetml/2009/9/main" uri="{B025F937-C7B1-47D3-B67F-A62EFF666E3E}">
          <x14:id>{D7EA480B-EB54-43A1-9CF1-08598B5C3774}</x14:id>
        </ext>
      </extLst>
    </cfRule>
  </conditionalFormatting>
  <conditionalFormatting sqref="K14:BN14">
    <cfRule type="expression" dxfId="1" priority="6">
      <formula>K$6=TODAY()</formula>
    </cfRule>
  </conditionalFormatting>
  <conditionalFormatting sqref="K13:BN13">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27:B27 A29:B29 B28 E12 E16 E27:H29 G12:H12 G16:H16 G30 G31:G32 G33 H17:H19" unlockedFormula="1"/>
    <ignoredError sqref="A16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H8:H33</xm:sqref>
        </x14:conditionalFormatting>
        <x14:conditionalFormatting xmlns:xm="http://schemas.microsoft.com/office/excel/2006/main">
          <x14:cfRule type="dataBar" id="{6ACA5200-394A-4328-AD6F-B49D3D6E0546}">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D7EA480B-EB54-43A1-9CF1-08598B5C3774}">
            <x14:dataBar minLength="0" maxLength="100" gradient="0">
              <x14:cfvo type="num">
                <xm:f>0</xm:f>
              </x14:cfvo>
              <x14:cfvo type="num">
                <xm:f>1</xm:f>
              </x14:cfvo>
              <x14:negativeFillColor rgb="FFFF0000"/>
              <x14:axisColor rgb="FF000000"/>
            </x14:dataBar>
          </x14:cfRule>
          <xm:sqref>H14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9" workbookViewId="0">
      <selection activeCell="B26" sqref="B26"/>
    </sheetView>
  </sheetViews>
  <sheetFormatPr defaultColWidth="8.88671875" defaultRowHeight="13.2" x14ac:dyDescent="0.25"/>
  <cols>
    <col min="1" max="1" width="5.5546875" style="7" customWidth="1"/>
    <col min="2" max="2" width="90.44140625" style="7" customWidth="1"/>
    <col min="3" max="3" width="16.44140625" style="7" bestFit="1" customWidth="1"/>
    <col min="4" max="16384" width="8.88671875" style="7"/>
  </cols>
  <sheetData>
    <row r="1" spans="1:3" ht="30" customHeight="1" x14ac:dyDescent="0.25">
      <c r="A1" s="24" t="s">
        <v>86</v>
      </c>
      <c r="B1" s="25"/>
      <c r="C1" s="26"/>
    </row>
    <row r="2" spans="1:3" ht="13.8" x14ac:dyDescent="0.25">
      <c r="A2" s="117" t="s">
        <v>22</v>
      </c>
      <c r="B2" s="9"/>
      <c r="C2" s="8"/>
    </row>
    <row r="3" spans="1:3" s="14" customFormat="1" x14ac:dyDescent="0.25">
      <c r="A3" s="8"/>
      <c r="B3" s="9"/>
      <c r="C3" s="8"/>
    </row>
    <row r="4" spans="1:3" s="8" customFormat="1" ht="17.399999999999999" x14ac:dyDescent="0.3">
      <c r="A4" s="112" t="s">
        <v>53</v>
      </c>
      <c r="B4" s="23"/>
    </row>
    <row r="5" spans="1:3" s="8" customFormat="1" ht="55.2" x14ac:dyDescent="0.25">
      <c r="B5" s="118" t="s">
        <v>42</v>
      </c>
    </row>
    <row r="7" spans="1:3" ht="27.6" x14ac:dyDescent="0.25">
      <c r="B7" s="118" t="s">
        <v>54</v>
      </c>
    </row>
    <row r="9" spans="1:3" ht="13.8" x14ac:dyDescent="0.25">
      <c r="B9" s="117" t="s">
        <v>24</v>
      </c>
    </row>
    <row r="11" spans="1:3" ht="27.6" x14ac:dyDescent="0.25">
      <c r="B11" s="116" t="s">
        <v>25</v>
      </c>
    </row>
    <row r="12" spans="1:3" s="14" customFormat="1" x14ac:dyDescent="0.25"/>
    <row r="13" spans="1:3" ht="17.399999999999999" x14ac:dyDescent="0.3">
      <c r="A13" s="152" t="s">
        <v>4</v>
      </c>
      <c r="B13" s="152"/>
    </row>
    <row r="14" spans="1:3" s="14" customFormat="1" x14ac:dyDescent="0.25"/>
    <row r="15" spans="1:3" s="113" customFormat="1" ht="17.399999999999999" x14ac:dyDescent="0.25">
      <c r="A15" s="121"/>
      <c r="B15" s="119" t="s">
        <v>45</v>
      </c>
    </row>
    <row r="16" spans="1:3" s="113" customFormat="1" ht="17.399999999999999" x14ac:dyDescent="0.25">
      <c r="A16" s="121"/>
      <c r="B16" s="120" t="s">
        <v>43</v>
      </c>
      <c r="C16" s="115" t="s">
        <v>3</v>
      </c>
    </row>
    <row r="17" spans="1:3" ht="17.399999999999999" x14ac:dyDescent="0.3">
      <c r="A17" s="122"/>
      <c r="B17" s="120" t="s">
        <v>47</v>
      </c>
    </row>
    <row r="18" spans="1:3" s="14" customFormat="1" ht="17.399999999999999" x14ac:dyDescent="0.3">
      <c r="A18" s="122"/>
      <c r="B18" s="120" t="s">
        <v>55</v>
      </c>
    </row>
    <row r="19" spans="1:3" s="26" customFormat="1" ht="17.399999999999999" x14ac:dyDescent="0.3">
      <c r="A19" s="125"/>
      <c r="B19" s="120" t="s">
        <v>56</v>
      </c>
    </row>
    <row r="20" spans="1:3" s="113" customFormat="1" ht="17.399999999999999" x14ac:dyDescent="0.25">
      <c r="A20" s="121"/>
      <c r="B20" s="119" t="s">
        <v>44</v>
      </c>
      <c r="C20" s="114" t="s">
        <v>2</v>
      </c>
    </row>
    <row r="21" spans="1:3" ht="17.399999999999999" x14ac:dyDescent="0.3">
      <c r="A21" s="122"/>
      <c r="B21" s="120" t="s">
        <v>46</v>
      </c>
    </row>
    <row r="22" spans="1:3" s="8" customFormat="1" ht="17.399999999999999" x14ac:dyDescent="0.3">
      <c r="A22" s="123"/>
      <c r="B22" s="124" t="s">
        <v>48</v>
      </c>
    </row>
    <row r="23" spans="1:3" s="8" customFormat="1" ht="17.399999999999999" x14ac:dyDescent="0.3">
      <c r="A23" s="123"/>
      <c r="B23" s="10"/>
    </row>
    <row r="24" spans="1:3" s="8" customFormat="1" ht="17.399999999999999" x14ac:dyDescent="0.3">
      <c r="A24" s="152" t="s">
        <v>49</v>
      </c>
      <c r="B24" s="152"/>
    </row>
    <row r="25" spans="1:3" s="8" customFormat="1" ht="41.4" x14ac:dyDescent="0.3">
      <c r="A25" s="123"/>
      <c r="B25" s="120" t="s">
        <v>57</v>
      </c>
    </row>
    <row r="26" spans="1:3" s="8" customFormat="1" ht="17.399999999999999" x14ac:dyDescent="0.3">
      <c r="A26" s="123"/>
      <c r="B26" s="120"/>
    </row>
    <row r="27" spans="1:3" s="8" customFormat="1" ht="17.399999999999999" x14ac:dyDescent="0.3">
      <c r="A27" s="123"/>
      <c r="B27" s="141" t="s">
        <v>61</v>
      </c>
    </row>
    <row r="28" spans="1:3" s="8" customFormat="1" ht="17.399999999999999" x14ac:dyDescent="0.3">
      <c r="A28" s="123"/>
      <c r="B28" s="120" t="s">
        <v>50</v>
      </c>
    </row>
    <row r="29" spans="1:3" s="8" customFormat="1" ht="27.6" x14ac:dyDescent="0.3">
      <c r="A29" s="123"/>
      <c r="B29" s="120" t="s">
        <v>52</v>
      </c>
    </row>
    <row r="30" spans="1:3" s="8" customFormat="1" ht="17.399999999999999" x14ac:dyDescent="0.3">
      <c r="A30" s="123"/>
      <c r="B30" s="120"/>
    </row>
    <row r="31" spans="1:3" s="8" customFormat="1" ht="17.399999999999999" x14ac:dyDescent="0.3">
      <c r="A31" s="123"/>
      <c r="B31" s="141" t="s">
        <v>58</v>
      </c>
    </row>
    <row r="32" spans="1:3" s="8" customFormat="1" ht="17.399999999999999" x14ac:dyDescent="0.3">
      <c r="A32" s="123"/>
      <c r="B32" s="120" t="s">
        <v>51</v>
      </c>
    </row>
    <row r="33" spans="1:2" s="8" customFormat="1" ht="17.399999999999999" x14ac:dyDescent="0.3">
      <c r="A33" s="123"/>
      <c r="B33" s="120" t="s">
        <v>59</v>
      </c>
    </row>
    <row r="34" spans="1:2" s="8" customFormat="1" ht="17.399999999999999" x14ac:dyDescent="0.3">
      <c r="A34" s="123"/>
      <c r="B34" s="10"/>
    </row>
    <row r="35" spans="1:2" s="8" customFormat="1" ht="27.6" x14ac:dyDescent="0.3">
      <c r="A35" s="123"/>
      <c r="B35" s="120" t="s">
        <v>92</v>
      </c>
    </row>
    <row r="36" spans="1:2" s="8" customFormat="1" ht="17.399999999999999" x14ac:dyDescent="0.3">
      <c r="A36" s="123"/>
      <c r="B36" s="126" t="s">
        <v>60</v>
      </c>
    </row>
    <row r="37" spans="1:2" s="8" customFormat="1" ht="17.399999999999999" x14ac:dyDescent="0.3">
      <c r="A37" s="123"/>
      <c r="B37" s="10"/>
    </row>
    <row r="38" spans="1:2" ht="17.399999999999999" x14ac:dyDescent="0.3">
      <c r="A38" s="152" t="s">
        <v>9</v>
      </c>
      <c r="B38" s="152"/>
    </row>
    <row r="39" spans="1:2" ht="27.6" x14ac:dyDescent="0.25">
      <c r="B39" s="120" t="s">
        <v>63</v>
      </c>
    </row>
    <row r="40" spans="1:2" s="14" customFormat="1" x14ac:dyDescent="0.25"/>
    <row r="41" spans="1:2" s="14" customFormat="1" ht="13.8" x14ac:dyDescent="0.25">
      <c r="B41" s="120" t="s">
        <v>64</v>
      </c>
    </row>
    <row r="42" spans="1:2" s="14" customFormat="1" x14ac:dyDescent="0.25"/>
    <row r="43" spans="1:2" s="14" customFormat="1" ht="27.6" x14ac:dyDescent="0.25">
      <c r="B43" s="120" t="s">
        <v>62</v>
      </c>
    </row>
    <row r="44" spans="1:2" s="14" customFormat="1" x14ac:dyDescent="0.25"/>
    <row r="45" spans="1:2" ht="27.6" x14ac:dyDescent="0.25">
      <c r="B45" s="120" t="s">
        <v>65</v>
      </c>
    </row>
    <row r="46" spans="1:2" x14ac:dyDescent="0.25">
      <c r="B46" s="15"/>
    </row>
    <row r="47" spans="1:2" ht="27.6" x14ac:dyDescent="0.25">
      <c r="B47" s="120" t="s">
        <v>66</v>
      </c>
    </row>
    <row r="48" spans="1:2" x14ac:dyDescent="0.25">
      <c r="B48" s="11"/>
    </row>
    <row r="49" spans="1:2" ht="17.399999999999999" x14ac:dyDescent="0.3">
      <c r="A49" s="152" t="s">
        <v>7</v>
      </c>
      <c r="B49" s="152"/>
    </row>
    <row r="50" spans="1:2" ht="27.6" x14ac:dyDescent="0.25">
      <c r="B50" s="120" t="s">
        <v>93</v>
      </c>
    </row>
    <row r="51" spans="1:2" x14ac:dyDescent="0.25">
      <c r="B51" s="11"/>
    </row>
    <row r="52" spans="1:2" ht="13.8" x14ac:dyDescent="0.25">
      <c r="A52" s="127" t="s">
        <v>10</v>
      </c>
      <c r="B52" s="120" t="s">
        <v>11</v>
      </c>
    </row>
    <row r="53" spans="1:2" ht="13.8" x14ac:dyDescent="0.25">
      <c r="A53" s="127" t="s">
        <v>12</v>
      </c>
      <c r="B53" s="120" t="s">
        <v>13</v>
      </c>
    </row>
    <row r="54" spans="1:2" ht="13.8" x14ac:dyDescent="0.25">
      <c r="A54" s="127" t="s">
        <v>14</v>
      </c>
      <c r="B54" s="120" t="s">
        <v>15</v>
      </c>
    </row>
    <row r="55" spans="1:2" ht="28.2" x14ac:dyDescent="0.25">
      <c r="A55" s="116"/>
      <c r="B55" s="120" t="s">
        <v>67</v>
      </c>
    </row>
    <row r="56" spans="1:2" ht="28.2" x14ac:dyDescent="0.25">
      <c r="A56" s="116"/>
      <c r="B56" s="120" t="s">
        <v>68</v>
      </c>
    </row>
    <row r="57" spans="1:2" ht="13.8" x14ac:dyDescent="0.25">
      <c r="A57" s="127" t="s">
        <v>16</v>
      </c>
      <c r="B57" s="120" t="s">
        <v>17</v>
      </c>
    </row>
    <row r="58" spans="1:2" ht="14.4" x14ac:dyDescent="0.25">
      <c r="A58" s="116"/>
      <c r="B58" s="120" t="s">
        <v>69</v>
      </c>
    </row>
    <row r="59" spans="1:2" ht="14.4" x14ac:dyDescent="0.25">
      <c r="A59" s="116"/>
      <c r="B59" s="120" t="s">
        <v>70</v>
      </c>
    </row>
    <row r="60" spans="1:2" ht="13.8" x14ac:dyDescent="0.25">
      <c r="A60" s="127" t="s">
        <v>18</v>
      </c>
      <c r="B60" s="120" t="s">
        <v>19</v>
      </c>
    </row>
    <row r="61" spans="1:2" ht="28.2" x14ac:dyDescent="0.25">
      <c r="A61" s="116"/>
      <c r="B61" s="120" t="s">
        <v>71</v>
      </c>
    </row>
    <row r="62" spans="1:2" ht="13.8" x14ac:dyDescent="0.25">
      <c r="A62" s="127" t="s">
        <v>72</v>
      </c>
      <c r="B62" s="120" t="s">
        <v>73</v>
      </c>
    </row>
    <row r="63" spans="1:2" ht="13.8" x14ac:dyDescent="0.25">
      <c r="A63" s="128"/>
      <c r="B63" s="120" t="s">
        <v>74</v>
      </c>
    </row>
    <row r="64" spans="1:2" s="14" customFormat="1" x14ac:dyDescent="0.25">
      <c r="B64" s="12"/>
    </row>
    <row r="65" spans="1:2" s="14" customFormat="1" ht="17.399999999999999" x14ac:dyDescent="0.3">
      <c r="A65" s="152" t="s">
        <v>8</v>
      </c>
      <c r="B65" s="152"/>
    </row>
    <row r="66" spans="1:2" s="14" customFormat="1" ht="41.4" x14ac:dyDescent="0.25">
      <c r="B66" s="120" t="s">
        <v>75</v>
      </c>
    </row>
    <row r="67" spans="1:2" s="14" customFormat="1" x14ac:dyDescent="0.25">
      <c r="B67" s="13"/>
    </row>
    <row r="68" spans="1:2" s="8" customFormat="1" ht="17.399999999999999" x14ac:dyDescent="0.3">
      <c r="A68" s="152" t="s">
        <v>5</v>
      </c>
      <c r="B68" s="152"/>
    </row>
    <row r="69" spans="1:2" s="14" customFormat="1" ht="13.8" x14ac:dyDescent="0.25">
      <c r="A69" s="135" t="s">
        <v>6</v>
      </c>
      <c r="B69" s="136" t="s">
        <v>76</v>
      </c>
    </row>
    <row r="70" spans="1:2" s="8" customFormat="1" ht="27.6" x14ac:dyDescent="0.25">
      <c r="A70" s="129"/>
      <c r="B70" s="134" t="s">
        <v>78</v>
      </c>
    </row>
    <row r="71" spans="1:2" s="8" customFormat="1" ht="13.8" x14ac:dyDescent="0.25">
      <c r="A71" s="129"/>
      <c r="B71" s="130"/>
    </row>
    <row r="72" spans="1:2" s="14" customFormat="1" ht="13.8" x14ac:dyDescent="0.25">
      <c r="A72" s="135" t="s">
        <v>6</v>
      </c>
      <c r="B72" s="136" t="s">
        <v>91</v>
      </c>
    </row>
    <row r="73" spans="1:2" s="8" customFormat="1" ht="28.2" x14ac:dyDescent="0.25">
      <c r="A73" s="129"/>
      <c r="B73" s="134" t="s">
        <v>95</v>
      </c>
    </row>
    <row r="74" spans="1:2" s="8" customFormat="1" ht="13.8" x14ac:dyDescent="0.25">
      <c r="A74" s="129"/>
      <c r="B74" s="130"/>
    </row>
    <row r="75" spans="1:2" ht="13.8" x14ac:dyDescent="0.25">
      <c r="A75" s="135" t="s">
        <v>6</v>
      </c>
      <c r="B75" s="138" t="s">
        <v>81</v>
      </c>
    </row>
    <row r="76" spans="1:2" s="8" customFormat="1" ht="41.4" x14ac:dyDescent="0.25">
      <c r="A76" s="129"/>
      <c r="B76" s="118" t="s">
        <v>94</v>
      </c>
    </row>
    <row r="77" spans="1:2" ht="13.8" x14ac:dyDescent="0.25">
      <c r="A77" s="128"/>
      <c r="B77" s="128"/>
    </row>
    <row r="78" spans="1:2" s="14" customFormat="1" ht="13.8" x14ac:dyDescent="0.25">
      <c r="A78" s="135" t="s">
        <v>6</v>
      </c>
      <c r="B78" s="138" t="s">
        <v>87</v>
      </c>
    </row>
    <row r="79" spans="1:2" s="8" customFormat="1" ht="27.6" x14ac:dyDescent="0.25">
      <c r="A79" s="129"/>
      <c r="B79" s="118" t="s">
        <v>82</v>
      </c>
    </row>
    <row r="80" spans="1:2" s="14" customFormat="1" ht="13.8" x14ac:dyDescent="0.25">
      <c r="A80" s="128"/>
      <c r="B80" s="128"/>
    </row>
    <row r="81" spans="1:2" ht="13.8" x14ac:dyDescent="0.25">
      <c r="A81" s="135" t="s">
        <v>6</v>
      </c>
      <c r="B81" s="138" t="s">
        <v>88</v>
      </c>
    </row>
    <row r="82" spans="1:2" s="8" customFormat="1" ht="14.4" x14ac:dyDescent="0.3">
      <c r="A82" s="129"/>
      <c r="B82" s="133" t="s">
        <v>83</v>
      </c>
    </row>
    <row r="83" spans="1:2" s="8" customFormat="1" ht="14.4" x14ac:dyDescent="0.3">
      <c r="A83" s="129"/>
      <c r="B83" s="133" t="s">
        <v>84</v>
      </c>
    </row>
    <row r="84" spans="1:2" s="8" customFormat="1" ht="14.4" x14ac:dyDescent="0.3">
      <c r="A84" s="129"/>
      <c r="B84" s="133" t="s">
        <v>85</v>
      </c>
    </row>
    <row r="85" spans="1:2" ht="13.8" x14ac:dyDescent="0.25">
      <c r="A85" s="128"/>
      <c r="B85" s="132"/>
    </row>
    <row r="86" spans="1:2" ht="13.8" x14ac:dyDescent="0.25">
      <c r="A86" s="135" t="s">
        <v>6</v>
      </c>
      <c r="B86" s="138" t="s">
        <v>89</v>
      </c>
    </row>
    <row r="87" spans="1:2" s="8" customFormat="1" ht="41.4" x14ac:dyDescent="0.25">
      <c r="A87" s="129"/>
      <c r="B87" s="118" t="s">
        <v>77</v>
      </c>
    </row>
    <row r="88" spans="1:2" s="8" customFormat="1" ht="14.4" x14ac:dyDescent="0.3">
      <c r="A88" s="129"/>
      <c r="B88" s="131" t="s">
        <v>79</v>
      </c>
    </row>
    <row r="89" spans="1:2" s="8" customFormat="1" ht="41.4" x14ac:dyDescent="0.25">
      <c r="A89" s="129"/>
      <c r="B89" s="137" t="s">
        <v>80</v>
      </c>
    </row>
    <row r="90" spans="1:2" ht="13.8" x14ac:dyDescent="0.25">
      <c r="A90" s="128"/>
      <c r="B90" s="128"/>
    </row>
    <row r="91" spans="1:2" ht="13.8" x14ac:dyDescent="0.25">
      <c r="A91" s="135" t="s">
        <v>6</v>
      </c>
      <c r="B91" s="140" t="s">
        <v>90</v>
      </c>
    </row>
    <row r="92" spans="1:2" ht="27.6" x14ac:dyDescent="0.25">
      <c r="A92" s="116"/>
      <c r="B92" s="133" t="s">
        <v>20</v>
      </c>
    </row>
    <row r="94" spans="1:2" x14ac:dyDescent="0.25">
      <c r="A94" s="17" t="s">
        <v>23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Jamila Sisco</cp:lastModifiedBy>
  <cp:lastPrinted>2018-02-12T20:25:38Z</cp:lastPrinted>
  <dcterms:created xsi:type="dcterms:W3CDTF">2010-06-09T16:05:03Z</dcterms:created>
  <dcterms:modified xsi:type="dcterms:W3CDTF">2020-06-03T17:58:29Z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