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pecedu-my.sharepoint.com/personal/g_arias19_unapec_edu_do/Documents/MAESTRÍA/III SEMESTRE/ANALÍTICA PARA PROYECTOS/Documentacion Arroz/"/>
    </mc:Choice>
  </mc:AlternateContent>
  <xr:revisionPtr revIDLastSave="3" documentId="13_ncr:1_{02571530-B7CA-46F4-9C81-702A53189838}" xr6:coauthVersionLast="47" xr6:coauthVersionMax="47" xr10:uidLastSave="{BD6760F0-AF0E-4782-859F-63ADBB490682}"/>
  <bookViews>
    <workbookView xWindow="-108" yWindow="-108" windowWidth="23256" windowHeight="12576" activeTab="2" xr2:uid="{51DAC137-9E82-498A-8B96-87AA478BA254}"/>
  </bookViews>
  <sheets>
    <sheet name="Sheet1" sheetId="1" r:id="rId1"/>
    <sheet name="Tradicional" sheetId="2" r:id="rId2"/>
    <sheet name="IA" sheetId="3" r:id="rId3"/>
    <sheet name="Calcu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8" i="3"/>
  <c r="F8" i="3" s="1"/>
  <c r="E7" i="3"/>
  <c r="F7" i="3" s="1"/>
  <c r="E6" i="3"/>
  <c r="F6" i="3" s="1"/>
  <c r="E5" i="3"/>
  <c r="F5" i="3" s="1"/>
  <c r="F10" i="3" s="1"/>
  <c r="B3" i="4" s="1"/>
  <c r="E4" i="3"/>
  <c r="F4" i="3" s="1"/>
  <c r="E3" i="3"/>
  <c r="E5" i="2"/>
  <c r="F5" i="2" s="1"/>
  <c r="F9" i="2"/>
  <c r="E10" i="2"/>
  <c r="F10" i="2" s="1"/>
  <c r="E8" i="2"/>
  <c r="F8" i="2" s="1"/>
  <c r="E7" i="2"/>
  <c r="F7" i="2" s="1"/>
  <c r="E6" i="2"/>
  <c r="F6" i="2" s="1"/>
  <c r="F13" i="2" l="1"/>
  <c r="B2" i="4" s="1"/>
  <c r="B4" i="4" s="1"/>
</calcChain>
</file>

<file path=xl/sharedStrings.xml><?xml version="1.0" encoding="utf-8"?>
<sst xmlns="http://schemas.openxmlformats.org/spreadsheetml/2006/main" count="79" uniqueCount="48">
  <si>
    <t>cant. Ltr</t>
  </si>
  <si>
    <t>Cant lb</t>
  </si>
  <si>
    <t>https://www.elcaribe.com.do/actualidad/rd-utiliza-tres-mil-litros-de-agua-para-producir-una-libra-de-arroz/</t>
  </si>
  <si>
    <t>data</t>
  </si>
  <si>
    <t>https://iica.int/es/prensa/noticias/el-cultivo-del-arroz-en-republica-dominicana</t>
  </si>
  <si>
    <t>importante</t>
  </si>
  <si>
    <t>120 - 150</t>
  </si>
  <si>
    <t>dias de cosecha</t>
  </si>
  <si>
    <t>Factor</t>
  </si>
  <si>
    <t>Tipo de Condición</t>
  </si>
  <si>
    <t>Cantidad de Agua Consumida (m³/hectárea)</t>
  </si>
  <si>
    <t>Fuente</t>
  </si>
  <si>
    <t>Clima</t>
  </si>
  <si>
    <t>Cálido y seco</t>
  </si>
  <si>
    <t>12,000 - 15,000</t>
  </si>
  <si>
    <t>IRRI/FAO</t>
  </si>
  <si>
    <t>Templado y húmedo</t>
  </si>
  <si>
    <t>7,000 - 10,000</t>
  </si>
  <si>
    <t>FAO</t>
  </si>
  <si>
    <t>Tipo de Suelo</t>
  </si>
  <si>
    <t>Arenoso</t>
  </si>
  <si>
    <t>13,000 - 15,000</t>
  </si>
  <si>
    <t>Estudio Regional</t>
  </si>
  <si>
    <t>Arcilloso</t>
  </si>
  <si>
    <t>7,000 - 9,000</t>
  </si>
  <si>
    <t>Variedad de Arroz</t>
  </si>
  <si>
    <t>Tradicional</t>
  </si>
  <si>
    <t>10,000 - 12,000</t>
  </si>
  <si>
    <t>Híbrida</t>
  </si>
  <si>
    <t>IRRI</t>
  </si>
  <si>
    <t>AVG (m³/hectárea)</t>
  </si>
  <si>
    <t>AVG (m³/hectárea/Año)</t>
  </si>
  <si>
    <t>Cant. Consecha/año</t>
  </si>
  <si>
    <t>https://intranet.cedaf.org.do/digital/arroz_cedaf.pdf</t>
  </si>
  <si>
    <t>pagina 40</t>
  </si>
  <si>
    <t>https://es.weatherspark.com/y/26769/Clima-promedio-en-San-Francisco-de-Macor%C3%ADs-Rep%C3%BAblica-Dominicana-durante-todo-el-a%C3%B1o#Figures-PrecipitationProbability</t>
  </si>
  <si>
    <t>historio de clima</t>
  </si>
  <si>
    <t>6,000 - 8,000</t>
  </si>
  <si>
    <t>3,500 - 5,000</t>
  </si>
  <si>
    <t>5,000 - 7,000</t>
  </si>
  <si>
    <t>3,500 - 4,500</t>
  </si>
  <si>
    <t>3,500 - 4,000</t>
  </si>
  <si>
    <t>5,000 - 6,500</t>
  </si>
  <si>
    <t>ConsumoTrad</t>
  </si>
  <si>
    <t>ConsumoIA</t>
  </si>
  <si>
    <t>(m³/hectárea/Año)</t>
  </si>
  <si>
    <t>Tipo</t>
  </si>
  <si>
    <t>Reduccion Agua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</si>
</sst>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3" fillId="0" borderId="0" xfId="2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0" fillId="0" borderId="0" xfId="0" applyNumberFormat="1"/>
    <xf numFmtId="9" fontId="0" fillId="0" borderId="0" xfId="3" applyFont="1"/>
    <xf numFmtId="0" fontId="0" fillId="0" borderId="1" xfId="0" applyBorder="1"/>
    <xf numFmtId="9" fontId="0" fillId="0" borderId="1" xfId="3" applyFont="1" applyBorder="1"/>
    <xf numFmtId="0" fontId="4" fillId="3" borderId="1" xfId="4" applyBorder="1"/>
  </cellXfs>
  <cellStyles count="5">
    <cellStyle name="Énfasis1" xfId="4" builtinId="29"/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</xdr:colOff>
      <xdr:row>14</xdr:row>
      <xdr:rowOff>168645</xdr:rowOff>
    </xdr:from>
    <xdr:to>
      <xdr:col>4</xdr:col>
      <xdr:colOff>6151245</xdr:colOff>
      <xdr:row>26</xdr:row>
      <xdr:rowOff>136689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B30EA-37D6-AF0A-63C4-2ECF6489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165" y="2702295"/>
          <a:ext cx="6134100" cy="21397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9</xdr:col>
      <xdr:colOff>246427</xdr:colOff>
      <xdr:row>62</xdr:row>
      <xdr:rowOff>8777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FD6A61-5E11-EAF1-908A-7C2556D7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248275"/>
          <a:ext cx="9780952" cy="5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11</xdr:row>
      <xdr:rowOff>142531</xdr:rowOff>
    </xdr:from>
    <xdr:to>
      <xdr:col>11</xdr:col>
      <xdr:colOff>6497955</xdr:colOff>
      <xdr:row>29</xdr:row>
      <xdr:rowOff>79352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9775F-609B-602C-42F8-EEB1E162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8350" y="2133256"/>
          <a:ext cx="6221730" cy="3194371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30</xdr:row>
      <xdr:rowOff>1905</xdr:rowOff>
    </xdr:from>
    <xdr:to>
      <xdr:col>11</xdr:col>
      <xdr:colOff>9203846</xdr:colOff>
      <xdr:row>35</xdr:row>
      <xdr:rowOff>161792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D4E6D5-960E-F424-D0C7-C662C37B4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74065" y="5431155"/>
          <a:ext cx="8921906" cy="1064762"/>
        </a:xfrm>
        <a:prstGeom prst="rect">
          <a:avLst/>
        </a:prstGeom>
      </xdr:spPr>
    </xdr:pic>
    <xdr:clientData/>
  </xdr:twoCellAnchor>
  <xdr:twoCellAnchor editAs="oneCell">
    <xdr:from>
      <xdr:col>4</xdr:col>
      <xdr:colOff>91990</xdr:colOff>
      <xdr:row>63</xdr:row>
      <xdr:rowOff>150495</xdr:rowOff>
    </xdr:from>
    <xdr:to>
      <xdr:col>8</xdr:col>
      <xdr:colOff>495300</xdr:colOff>
      <xdr:row>101</xdr:row>
      <xdr:rowOff>132703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A514FF-5C96-0ACA-870F-A77411695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0390" y="11551920"/>
          <a:ext cx="9328235" cy="6859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20223</xdr:colOff>
      <xdr:row>0</xdr:row>
      <xdr:rowOff>1172</xdr:rowOff>
    </xdr:from>
    <xdr:to>
      <xdr:col>14</xdr:col>
      <xdr:colOff>140237</xdr:colOff>
      <xdr:row>17</xdr:row>
      <xdr:rowOff>115452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25E71-367A-4D62-AFE9-A4C7990D3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5761" y="1172"/>
          <a:ext cx="6201361" cy="322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12896</xdr:colOff>
      <xdr:row>17</xdr:row>
      <xdr:rowOff>138677</xdr:rowOff>
    </xdr:from>
    <xdr:to>
      <xdr:col>18</xdr:col>
      <xdr:colOff>398936</xdr:colOff>
      <xdr:row>23</xdr:row>
      <xdr:rowOff>123303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5E46CF-F9F6-4E9A-8585-0FF00BCD9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8434" y="3252619"/>
          <a:ext cx="8899925" cy="10836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weatherspark.com/y/26769/Clima-promedio-en-San-Francisco-de-Macor%C3%ADs-Rep%C3%BAblica-Dominicana-durante-todo-el-a%C3%B1o" TargetMode="External"/><Relationship Id="rId2" Type="http://schemas.openxmlformats.org/officeDocument/2006/relationships/hyperlink" Target="https://iica.int/es/prensa/noticias/el-cultivo-del-arroz-en-republica-dominicana" TargetMode="External"/><Relationship Id="rId1" Type="http://schemas.openxmlformats.org/officeDocument/2006/relationships/hyperlink" Target="https://www.elcaribe.com.do/actualidad/rd-utiliza-tres-mil-litros-de-agua-para-producir-una-libra-de-arroz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intranet.cedaf.org.do/digital/arroz_cedaf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C89D-DE8D-49AC-9FBB-DC275A4386C8}">
  <dimension ref="C2:M9"/>
  <sheetViews>
    <sheetView zoomScaleNormal="100" workbookViewId="0">
      <selection activeCell="E11" sqref="E11"/>
    </sheetView>
  </sheetViews>
  <sheetFormatPr baseColWidth="10" defaultColWidth="8.88671875" defaultRowHeight="14.4" x14ac:dyDescent="0.3"/>
  <cols>
    <col min="5" max="5" width="97.88671875" bestFit="1" customWidth="1"/>
    <col min="6" max="6" width="14.44140625" bestFit="1" customWidth="1"/>
    <col min="12" max="12" width="166" bestFit="1" customWidth="1"/>
    <col min="13" max="13" width="15.44140625" bestFit="1" customWidth="1"/>
  </cols>
  <sheetData>
    <row r="2" spans="3:13" x14ac:dyDescent="0.3">
      <c r="L2" t="s">
        <v>5</v>
      </c>
    </row>
    <row r="3" spans="3:13" x14ac:dyDescent="0.3">
      <c r="C3" t="s">
        <v>0</v>
      </c>
      <c r="D3" t="s">
        <v>1</v>
      </c>
      <c r="E3" t="s">
        <v>3</v>
      </c>
      <c r="L3" s="1" t="s">
        <v>4</v>
      </c>
    </row>
    <row r="4" spans="3:13" x14ac:dyDescent="0.3">
      <c r="C4">
        <v>3000</v>
      </c>
      <c r="D4">
        <v>1</v>
      </c>
      <c r="E4" s="1" t="s">
        <v>2</v>
      </c>
    </row>
    <row r="5" spans="3:13" x14ac:dyDescent="0.3">
      <c r="L5" s="1" t="s">
        <v>33</v>
      </c>
      <c r="M5" t="s">
        <v>34</v>
      </c>
    </row>
    <row r="6" spans="3:13" x14ac:dyDescent="0.3">
      <c r="L6" s="1" t="s">
        <v>35</v>
      </c>
      <c r="M6" t="s">
        <v>36</v>
      </c>
    </row>
    <row r="8" spans="3:13" x14ac:dyDescent="0.3">
      <c r="F8" t="s">
        <v>7</v>
      </c>
    </row>
    <row r="9" spans="3:13" x14ac:dyDescent="0.3">
      <c r="F9" t="s">
        <v>6</v>
      </c>
    </row>
  </sheetData>
  <hyperlinks>
    <hyperlink ref="E4" r:id="rId1" xr:uid="{78C70EA3-2B04-4DC9-A9B5-33C2634D371D}"/>
    <hyperlink ref="L3" r:id="rId2" xr:uid="{072CEC01-C826-45A1-A14C-D1CAC6C788AA}"/>
    <hyperlink ref="L6" r:id="rId3" location="Figures-PrecipitationProbability" xr:uid="{7DA40683-7BB8-4846-84EF-8DB7037055EA}"/>
    <hyperlink ref="L5" r:id="rId4" xr:uid="{AB3E51E3-A174-43BE-ABB3-5E265DB85D6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079E-508F-4C19-92E5-6CB8444B9151}">
  <dimension ref="A3:F13"/>
  <sheetViews>
    <sheetView zoomScaleNormal="100" workbookViewId="0">
      <selection activeCell="C22" sqref="C22"/>
    </sheetView>
  </sheetViews>
  <sheetFormatPr baseColWidth="10" defaultColWidth="8.88671875" defaultRowHeight="14.4" x14ac:dyDescent="0.3"/>
  <cols>
    <col min="1" max="1" width="17" customWidth="1"/>
    <col min="2" max="2" width="17.88671875" bestFit="1" customWidth="1"/>
    <col min="3" max="3" width="38.88671875" bestFit="1" customWidth="1"/>
    <col min="4" max="4" width="14.5546875" bestFit="1" customWidth="1"/>
    <col min="5" max="5" width="17.77734375" bestFit="1" customWidth="1"/>
    <col min="6" max="6" width="21.5546875" bestFit="1" customWidth="1"/>
  </cols>
  <sheetData>
    <row r="3" spans="1:6" x14ac:dyDescent="0.3">
      <c r="E3" t="s">
        <v>32</v>
      </c>
      <c r="F3">
        <v>2</v>
      </c>
    </row>
    <row r="4" spans="1:6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30</v>
      </c>
      <c r="F4" s="2" t="s">
        <v>31</v>
      </c>
    </row>
    <row r="5" spans="1:6" x14ac:dyDescent="0.3">
      <c r="A5" s="6" t="s">
        <v>12</v>
      </c>
      <c r="B5" s="6" t="s">
        <v>13</v>
      </c>
      <c r="C5" s="6" t="s">
        <v>14</v>
      </c>
      <c r="D5" s="6" t="s">
        <v>15</v>
      </c>
      <c r="E5" s="7">
        <f>(12000+15000)/2</f>
        <v>13500</v>
      </c>
      <c r="F5" s="8">
        <f>E5*$F$3</f>
        <v>27000</v>
      </c>
    </row>
    <row r="6" spans="1:6" x14ac:dyDescent="0.3">
      <c r="A6" s="3" t="s">
        <v>12</v>
      </c>
      <c r="B6" s="3" t="s">
        <v>16</v>
      </c>
      <c r="C6" s="3" t="s">
        <v>17</v>
      </c>
      <c r="D6" s="3" t="s">
        <v>18</v>
      </c>
      <c r="E6" s="4">
        <f>(7000+10000)/2</f>
        <v>8500</v>
      </c>
      <c r="F6" s="5">
        <f t="shared" ref="F6:F10" si="0">E6*$F$3</f>
        <v>17000</v>
      </c>
    </row>
    <row r="7" spans="1:6" x14ac:dyDescent="0.3">
      <c r="A7" s="6" t="s">
        <v>19</v>
      </c>
      <c r="B7" s="6" t="s">
        <v>20</v>
      </c>
      <c r="C7" s="6" t="s">
        <v>21</v>
      </c>
      <c r="D7" s="6" t="s">
        <v>22</v>
      </c>
      <c r="E7" s="7">
        <f>(13000+15000)/2</f>
        <v>14000</v>
      </c>
      <c r="F7" s="8">
        <f t="shared" si="0"/>
        <v>28000</v>
      </c>
    </row>
    <row r="8" spans="1:6" x14ac:dyDescent="0.3">
      <c r="A8" s="3" t="s">
        <v>19</v>
      </c>
      <c r="B8" s="3" t="s">
        <v>23</v>
      </c>
      <c r="C8" s="3" t="s">
        <v>24</v>
      </c>
      <c r="D8" s="3" t="s">
        <v>22</v>
      </c>
      <c r="E8" s="4">
        <f>(7000+9000)/2</f>
        <v>8000</v>
      </c>
      <c r="F8" s="5">
        <f t="shared" si="0"/>
        <v>16000</v>
      </c>
    </row>
    <row r="9" spans="1:6" x14ac:dyDescent="0.3">
      <c r="A9" s="6" t="s">
        <v>25</v>
      </c>
      <c r="B9" s="6" t="s">
        <v>26</v>
      </c>
      <c r="C9" s="6" t="s">
        <v>27</v>
      </c>
      <c r="D9" s="6" t="s">
        <v>18</v>
      </c>
      <c r="E9" s="7">
        <v>11000</v>
      </c>
      <c r="F9" s="8">
        <f t="shared" si="0"/>
        <v>22000</v>
      </c>
    </row>
    <row r="10" spans="1:6" x14ac:dyDescent="0.3">
      <c r="A10" s="3" t="s">
        <v>25</v>
      </c>
      <c r="B10" s="3" t="s">
        <v>28</v>
      </c>
      <c r="C10" s="3" t="s">
        <v>24</v>
      </c>
      <c r="D10" s="3" t="s">
        <v>29</v>
      </c>
      <c r="E10" s="4">
        <f>(7000+9000)/2</f>
        <v>8000</v>
      </c>
      <c r="F10" s="5">
        <f t="shared" si="0"/>
        <v>16000</v>
      </c>
    </row>
    <row r="13" spans="1:6" x14ac:dyDescent="0.3">
      <c r="F13" s="9">
        <f>AVERAGE(F5,F7,F9)</f>
        <v>25666.666666666668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69F9-4462-4331-981E-114283BCCBD2}">
  <dimension ref="A1:F10"/>
  <sheetViews>
    <sheetView tabSelected="1" zoomScaleNormal="100" workbookViewId="0">
      <selection activeCell="C20" sqref="C20"/>
    </sheetView>
  </sheetViews>
  <sheetFormatPr baseColWidth="10" defaultColWidth="50.33203125" defaultRowHeight="14.4" x14ac:dyDescent="0.3"/>
  <cols>
    <col min="1" max="1" width="16.5546875" bestFit="1" customWidth="1"/>
    <col min="2" max="2" width="18.88671875" bestFit="1" customWidth="1"/>
    <col min="3" max="3" width="39.44140625" bestFit="1" customWidth="1"/>
    <col min="4" max="4" width="15.44140625" bestFit="1" customWidth="1"/>
    <col min="5" max="5" width="17.6640625" bestFit="1" customWidth="1"/>
    <col min="6" max="6" width="22.109375" bestFit="1" customWidth="1"/>
  </cols>
  <sheetData>
    <row r="1" spans="1:6" x14ac:dyDescent="0.3">
      <c r="E1" t="s">
        <v>32</v>
      </c>
      <c r="F1">
        <v>2</v>
      </c>
    </row>
    <row r="2" spans="1:6" x14ac:dyDescent="0.3">
      <c r="A2" s="2" t="s">
        <v>8</v>
      </c>
      <c r="B2" s="2" t="s">
        <v>9</v>
      </c>
      <c r="C2" s="2" t="s">
        <v>10</v>
      </c>
      <c r="D2" s="2" t="s">
        <v>11</v>
      </c>
      <c r="E2" s="2" t="s">
        <v>30</v>
      </c>
      <c r="F2" s="2" t="s">
        <v>31</v>
      </c>
    </row>
    <row r="3" spans="1:6" x14ac:dyDescent="0.3">
      <c r="A3" s="6" t="s">
        <v>12</v>
      </c>
      <c r="B3" s="6" t="s">
        <v>13</v>
      </c>
      <c r="C3" s="6" t="s">
        <v>37</v>
      </c>
      <c r="D3" s="6" t="s">
        <v>15</v>
      </c>
      <c r="E3" s="7">
        <f>(6000+8000)/2</f>
        <v>7000</v>
      </c>
      <c r="F3" s="8">
        <f>E3*$F$1</f>
        <v>14000</v>
      </c>
    </row>
    <row r="4" spans="1:6" x14ac:dyDescent="0.3">
      <c r="A4" s="3" t="s">
        <v>12</v>
      </c>
      <c r="B4" s="3" t="s">
        <v>16</v>
      </c>
      <c r="C4" s="3" t="s">
        <v>38</v>
      </c>
      <c r="D4" s="3" t="s">
        <v>18</v>
      </c>
      <c r="E4" s="4">
        <f>(3500+5000)/2</f>
        <v>4250</v>
      </c>
      <c r="F4" s="5">
        <f t="shared" ref="F4:F8" si="0">E4*$F$1</f>
        <v>8500</v>
      </c>
    </row>
    <row r="5" spans="1:6" x14ac:dyDescent="0.3">
      <c r="A5" s="6" t="s">
        <v>19</v>
      </c>
      <c r="B5" s="6" t="s">
        <v>20</v>
      </c>
      <c r="C5" s="6" t="s">
        <v>39</v>
      </c>
      <c r="D5" s="6" t="s">
        <v>22</v>
      </c>
      <c r="E5" s="7">
        <f>(5000+7000)/2</f>
        <v>6000</v>
      </c>
      <c r="F5" s="8">
        <f t="shared" si="0"/>
        <v>12000</v>
      </c>
    </row>
    <row r="6" spans="1:6" x14ac:dyDescent="0.3">
      <c r="A6" s="3" t="s">
        <v>19</v>
      </c>
      <c r="B6" s="3" t="s">
        <v>23</v>
      </c>
      <c r="C6" s="3" t="s">
        <v>40</v>
      </c>
      <c r="D6" s="3" t="s">
        <v>22</v>
      </c>
      <c r="E6" s="4">
        <f>(3500+4500)/2</f>
        <v>4000</v>
      </c>
      <c r="F6" s="5">
        <f t="shared" si="0"/>
        <v>8000</v>
      </c>
    </row>
    <row r="7" spans="1:6" x14ac:dyDescent="0.3">
      <c r="A7" s="6" t="s">
        <v>25</v>
      </c>
      <c r="B7" s="6" t="s">
        <v>26</v>
      </c>
      <c r="C7" s="6" t="s">
        <v>41</v>
      </c>
      <c r="D7" s="6" t="s">
        <v>18</v>
      </c>
      <c r="E7" s="7">
        <f>(3500+4000)/2</f>
        <v>3750</v>
      </c>
      <c r="F7" s="8">
        <f t="shared" si="0"/>
        <v>7500</v>
      </c>
    </row>
    <row r="8" spans="1:6" x14ac:dyDescent="0.3">
      <c r="A8" s="3" t="s">
        <v>25</v>
      </c>
      <c r="B8" s="3" t="s">
        <v>28</v>
      </c>
      <c r="C8" s="3" t="s">
        <v>42</v>
      </c>
      <c r="D8" s="3" t="s">
        <v>29</v>
      </c>
      <c r="E8" s="4">
        <f>(5000+6500)/2</f>
        <v>5750</v>
      </c>
      <c r="F8" s="5">
        <f t="shared" si="0"/>
        <v>11500</v>
      </c>
    </row>
    <row r="10" spans="1:6" x14ac:dyDescent="0.3">
      <c r="F10" s="9">
        <f>AVERAGE(F3,F5,F7)</f>
        <v>11166.666666666666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952E-4D5D-434A-BB47-0450123468DD}">
  <dimension ref="A1:C4"/>
  <sheetViews>
    <sheetView zoomScaleNormal="100" workbookViewId="0">
      <selection activeCell="F25" sqref="F25"/>
    </sheetView>
  </sheetViews>
  <sheetFormatPr baseColWidth="10" defaultColWidth="8.88671875" defaultRowHeight="14.4" x14ac:dyDescent="0.3"/>
  <cols>
    <col min="1" max="1" width="16.77734375" bestFit="1" customWidth="1"/>
    <col min="2" max="2" width="17.6640625" bestFit="1" customWidth="1"/>
  </cols>
  <sheetData>
    <row r="1" spans="1:3" x14ac:dyDescent="0.3">
      <c r="A1" s="13" t="s">
        <v>46</v>
      </c>
      <c r="B1" s="13" t="s">
        <v>45</v>
      </c>
    </row>
    <row r="2" spans="1:3" x14ac:dyDescent="0.3">
      <c r="A2" s="11" t="s">
        <v>43</v>
      </c>
      <c r="B2" s="4">
        <f>Tradicional!F13</f>
        <v>25666.666666666668</v>
      </c>
    </row>
    <row r="3" spans="1:3" x14ac:dyDescent="0.3">
      <c r="A3" s="11" t="s">
        <v>44</v>
      </c>
      <c r="B3" s="4">
        <f>IA!F10</f>
        <v>11166.666666666666</v>
      </c>
    </row>
    <row r="4" spans="1:3" x14ac:dyDescent="0.3">
      <c r="A4" s="11" t="s">
        <v>47</v>
      </c>
      <c r="B4" s="12">
        <f>(B2-B3)/B2</f>
        <v>0.56493506493506496</v>
      </c>
      <c r="C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Tradicional</vt:lpstr>
      <vt:lpstr>IA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Dewin De Leon</dc:creator>
  <cp:lastModifiedBy>Glosario Rosalia Arias Luciano</cp:lastModifiedBy>
  <dcterms:created xsi:type="dcterms:W3CDTF">2024-10-12T15:25:54Z</dcterms:created>
  <dcterms:modified xsi:type="dcterms:W3CDTF">2024-10-19T15:40:27Z</dcterms:modified>
</cp:coreProperties>
</file>