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ivecsupomona-my.sharepoint.com/personal/akoukourikos_cpp_edu/Documents/UAV Team 22-23/Electrical/Electrical Testing/"/>
    </mc:Choice>
  </mc:AlternateContent>
  <xr:revisionPtr revIDLastSave="296" documentId="8_{2BACAAE4-F244-44BB-B10B-A493593574F9}" xr6:coauthVersionLast="47" xr6:coauthVersionMax="47" xr10:uidLastSave="{BC224164-90A6-421C-A45B-27572865C10C}"/>
  <bookViews>
    <workbookView xWindow="-120" yWindow="-120" windowWidth="29040" windowHeight="15720" xr2:uid="{4AF17A89-A092-4693-BB6D-B62E4EDE7E32}"/>
  </bookViews>
  <sheets>
    <sheet name="Sheet1" sheetId="1" r:id="rId1"/>
    <sheet name="Sheet2" sheetId="2" r:id="rId2"/>
    <sheet name="Sheet3" sheetId="4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8" i="1" l="1"/>
  <c r="C12" i="4"/>
  <c r="C13" i="4"/>
  <c r="C14" i="4"/>
  <c r="C9" i="2"/>
  <c r="C10" i="2"/>
  <c r="C8" i="2"/>
  <c r="D8" i="2"/>
  <c r="D9" i="2"/>
  <c r="E8" i="2"/>
  <c r="E9" i="2"/>
  <c r="E10" i="2"/>
  <c r="D10" i="2"/>
  <c r="E14" i="4"/>
  <c r="D13" i="4"/>
  <c r="E13" i="4"/>
  <c r="D12" i="4"/>
  <c r="E12" i="4"/>
  <c r="D14" i="4"/>
</calcChain>
</file>

<file path=xl/sharedStrings.xml><?xml version="1.0" encoding="utf-8"?>
<sst xmlns="http://schemas.openxmlformats.org/spreadsheetml/2006/main" count="49" uniqueCount="27">
  <si>
    <t>Kraken Power Testing</t>
  </si>
  <si>
    <t>Base Test-No data cable plugged in</t>
  </si>
  <si>
    <t>Idle Test Full-All cables connected, program runs at 10 min mark</t>
  </si>
  <si>
    <t>Jetson, Kraken, Pixhawk connected</t>
  </si>
  <si>
    <t>Test 1</t>
  </si>
  <si>
    <t>connected</t>
  </si>
  <si>
    <t>Minute</t>
  </si>
  <si>
    <t>Voltage</t>
  </si>
  <si>
    <t>2s 2200 mAh Normal conditions</t>
  </si>
  <si>
    <t>Kraken 8s alkaline</t>
  </si>
  <si>
    <t>Pixhawk 2s 2200mAh</t>
  </si>
  <si>
    <t>Jetson 2s 2200mAh</t>
  </si>
  <si>
    <t>program starts here</t>
  </si>
  <si>
    <t>kraken shart.sh</t>
  </si>
  <si>
    <t xml:space="preserve">all will be 2s 5500mAh in real </t>
  </si>
  <si>
    <t>took 2 min to start program via VM</t>
  </si>
  <si>
    <t>NA</t>
  </si>
  <si>
    <t>Test 2</t>
  </si>
  <si>
    <t>2s 2200mAh 2 DSP</t>
  </si>
  <si>
    <t>tstarting</t>
  </si>
  <si>
    <t>restart</t>
  </si>
  <si>
    <t>restarted a few times</t>
  </si>
  <si>
    <t>found</t>
  </si>
  <si>
    <t>Total Vltg Lost (V)</t>
  </si>
  <si>
    <t>Forecast(Voltage)</t>
  </si>
  <si>
    <t>Lower Confidence Bound(Voltage)</t>
  </si>
  <si>
    <t>Upper Confidence Bound(Voltage)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</si>
</sst>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4"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Pixhawk + Jetson Voltage Drop</a:t>
            </a:r>
          </a:p>
        </c:rich>
      </c:tx>
      <c:layout>
        <c:manualLayout>
          <c:xMode val="edge"/>
          <c:yMode val="edge"/>
          <c:x val="0.17670326825585159"/>
          <c:y val="4.19463087248322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Sheet1!$H$4</c:f>
              <c:strCache>
                <c:ptCount val="1"/>
                <c:pt idx="0">
                  <c:v>Voltage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Sheet1!$G$5:$G$11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</c:numCache>
            </c:numRef>
          </c:cat>
          <c:val>
            <c:numRef>
              <c:f>Sheet1!$H$5:$H$11</c:f>
              <c:numCache>
                <c:formatCode>General</c:formatCode>
                <c:ptCount val="7"/>
                <c:pt idx="0">
                  <c:v>8.32</c:v>
                </c:pt>
                <c:pt idx="1">
                  <c:v>8.24</c:v>
                </c:pt>
                <c:pt idx="2">
                  <c:v>8.1999999999999993</c:v>
                </c:pt>
                <c:pt idx="3">
                  <c:v>8.11</c:v>
                </c:pt>
                <c:pt idx="4">
                  <c:v>8.07</c:v>
                </c:pt>
                <c:pt idx="5">
                  <c:v>7.94</c:v>
                </c:pt>
                <c:pt idx="6">
                  <c:v>7.85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90F-441A-8501-07E771C186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5327223"/>
        <c:axId val="93430599"/>
      </c:lineChart>
      <c:catAx>
        <c:axId val="3253272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Minute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430599"/>
        <c:crosses val="autoZero"/>
        <c:auto val="1"/>
        <c:lblAlgn val="ctr"/>
        <c:lblOffset val="100"/>
        <c:noMultiLvlLbl val="0"/>
      </c:catAx>
      <c:valAx>
        <c:axId val="93430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3272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Voltage Loss Over</a:t>
            </a:r>
            <a:r>
              <a:rPr lang="en-US" baseline="0"/>
              <a:t> Time with KrakenSDR &amp; 2200mAh Battery  </a:t>
            </a:r>
            <a:endParaRPr lang="en-US"/>
          </a:p>
        </c:rich>
      </c:tx>
      <c:overlay val="0"/>
      <c:spPr>
        <a:noFill/>
        <a:ln>
          <a:solidFill>
            <a:srgbClr val="FFFFFF"/>
          </a:solidFill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Sheet1!$H$15</c:f>
              <c:strCache>
                <c:ptCount val="1"/>
                <c:pt idx="0">
                  <c:v>Voltage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Sheet1!$F$16:$F$25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7</c:v>
                </c:pt>
                <c:pt idx="3">
                  <c:v>12</c:v>
                </c:pt>
                <c:pt idx="4">
                  <c:v>18</c:v>
                </c:pt>
                <c:pt idx="5">
                  <c:v>25</c:v>
                </c:pt>
                <c:pt idx="6">
                  <c:v>37</c:v>
                </c:pt>
                <c:pt idx="7">
                  <c:v>40</c:v>
                </c:pt>
                <c:pt idx="8">
                  <c:v>44</c:v>
                </c:pt>
                <c:pt idx="9">
                  <c:v>49</c:v>
                </c:pt>
              </c:numCache>
            </c:numRef>
          </c:xVal>
          <c:yVal>
            <c:numRef>
              <c:f>Sheet1!$H$16:$H$25</c:f>
              <c:numCache>
                <c:formatCode>General</c:formatCode>
                <c:ptCount val="10"/>
                <c:pt idx="0">
                  <c:v>8.3699999999999992</c:v>
                </c:pt>
                <c:pt idx="1">
                  <c:v>8.2799999999999994</c:v>
                </c:pt>
                <c:pt idx="2">
                  <c:v>8.08</c:v>
                </c:pt>
                <c:pt idx="3">
                  <c:v>8</c:v>
                </c:pt>
                <c:pt idx="4">
                  <c:v>7.86</c:v>
                </c:pt>
                <c:pt idx="5">
                  <c:v>7.8</c:v>
                </c:pt>
                <c:pt idx="6">
                  <c:v>7.63</c:v>
                </c:pt>
                <c:pt idx="7">
                  <c:v>7.59</c:v>
                </c:pt>
                <c:pt idx="8">
                  <c:v>7.56</c:v>
                </c:pt>
                <c:pt idx="9">
                  <c:v>7.52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76-4A0F-8FEA-5736AFA0D6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448911"/>
        <c:axId val="571439343"/>
      </c:scatterChart>
      <c:valAx>
        <c:axId val="571448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(min)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439343"/>
        <c:crosses val="autoZero"/>
        <c:crossBetween val="midCat"/>
      </c:valAx>
      <c:valAx>
        <c:axId val="571439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</a:t>
                </a:r>
                <a:r>
                  <a:rPr lang="en-US" baseline="0"/>
                  <a:t> (V)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4489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Sheet1!$P$5</c:f>
              <c:strCache>
                <c:ptCount val="1"/>
                <c:pt idx="0">
                  <c:v>Voltage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Sheet1!$O$6:$O$10</c:f>
              <c:numCache>
                <c:formatCode>General</c:formatCode>
                <c:ptCount val="5"/>
                <c:pt idx="0">
                  <c:v>0</c:v>
                </c:pt>
                <c:pt idx="1">
                  <c:v>8</c:v>
                </c:pt>
                <c:pt idx="2">
                  <c:v>15</c:v>
                </c:pt>
                <c:pt idx="3">
                  <c:v>24</c:v>
                </c:pt>
                <c:pt idx="4">
                  <c:v>28</c:v>
                </c:pt>
              </c:numCache>
            </c:numRef>
          </c:xVal>
          <c:yVal>
            <c:numRef>
              <c:f>Sheet1!$P$6:$P$10</c:f>
              <c:numCache>
                <c:formatCode>General</c:formatCode>
                <c:ptCount val="5"/>
                <c:pt idx="0">
                  <c:v>10.69</c:v>
                </c:pt>
                <c:pt idx="1">
                  <c:v>10.15</c:v>
                </c:pt>
                <c:pt idx="2">
                  <c:v>9.89</c:v>
                </c:pt>
                <c:pt idx="3">
                  <c:v>9.6199999999999992</c:v>
                </c:pt>
                <c:pt idx="4">
                  <c:v>9.59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93-4FB8-9875-7A11B20A0057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Sheet1!$O$6:$O$10</c:f>
              <c:numCache>
                <c:formatCode>General</c:formatCode>
                <c:ptCount val="5"/>
                <c:pt idx="0">
                  <c:v>0</c:v>
                </c:pt>
                <c:pt idx="1">
                  <c:v>8</c:v>
                </c:pt>
                <c:pt idx="2">
                  <c:v>15</c:v>
                </c:pt>
                <c:pt idx="3">
                  <c:v>24</c:v>
                </c:pt>
                <c:pt idx="4">
                  <c:v>28</c:v>
                </c:pt>
              </c:numCache>
            </c:numRef>
          </c:xVal>
          <c:yVal>
            <c:numRef>
              <c:f>Sheet1!$Q$6:$Q$10</c:f>
              <c:numCache>
                <c:formatCode>General</c:formatCode>
                <c:ptCount val="5"/>
                <c:pt idx="0">
                  <c:v>8.15</c:v>
                </c:pt>
                <c:pt idx="1">
                  <c:v>8.07</c:v>
                </c:pt>
                <c:pt idx="2">
                  <c:v>7.98</c:v>
                </c:pt>
                <c:pt idx="3">
                  <c:v>7.92</c:v>
                </c:pt>
                <c:pt idx="4">
                  <c:v>7.9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393-4FB8-9875-7A11B20A00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304831"/>
        <c:axId val="1046305247"/>
      </c:scatterChart>
      <c:valAx>
        <c:axId val="1046304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305247"/>
        <c:crosses val="autoZero"/>
        <c:crossBetween val="midCat"/>
      </c:valAx>
      <c:valAx>
        <c:axId val="1046305247"/>
        <c:scaling>
          <c:orientation val="minMax"/>
          <c:min val="7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304831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Voltage Loss Over Time with KrakenSDR &amp; 2200mAh Battery  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Voltage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Sheet2!$B$2:$B$10</c:f>
              <c:numCache>
                <c:formatCode>General</c:formatCode>
                <c:ptCount val="9"/>
                <c:pt idx="0">
                  <c:v>8.32</c:v>
                </c:pt>
                <c:pt idx="1">
                  <c:v>8.24</c:v>
                </c:pt>
                <c:pt idx="2">
                  <c:v>8.1999999999999993</c:v>
                </c:pt>
                <c:pt idx="3">
                  <c:v>8.09</c:v>
                </c:pt>
                <c:pt idx="4">
                  <c:v>7.94</c:v>
                </c:pt>
                <c:pt idx="5">
                  <c:v>7.85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F3-435A-AFF8-59BE50A608BE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Forecast(Voltage)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Sheet2!$A$2:$A$10</c:f>
              <c:numCache>
                <c:formatCode>General</c:formatCode>
                <c:ptCount val="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</c:numCache>
            </c:numRef>
          </c:cat>
          <c:val>
            <c:numRef>
              <c:f>Sheet2!$C$2:$C$10</c:f>
              <c:numCache>
                <c:formatCode>General</c:formatCode>
                <c:ptCount val="9"/>
                <c:pt idx="5">
                  <c:v>7.85</c:v>
                </c:pt>
                <c:pt idx="6">
                  <c:v>7.7508030956864831</c:v>
                </c:pt>
                <c:pt idx="7">
                  <c:v>7.651972312856671</c:v>
                </c:pt>
                <c:pt idx="8">
                  <c:v>7.5531415300268598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F3-435A-AFF8-59BE50A608BE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Lower Confidence Bound(Voltage)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Sheet2!$A$2:$A$10</c:f>
              <c:numCache>
                <c:formatCode>General</c:formatCode>
                <c:ptCount val="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</c:numCache>
            </c:numRef>
          </c:cat>
          <c:val>
            <c:numRef>
              <c:f>Sheet2!$D$2:$D$10</c:f>
              <c:numCache>
                <c:formatCode>General</c:formatCode>
                <c:ptCount val="9"/>
                <c:pt idx="5" formatCode="0.00">
                  <c:v>7.85</c:v>
                </c:pt>
                <c:pt idx="6" formatCode="0.00">
                  <c:v>7.6850193469079056</c:v>
                </c:pt>
                <c:pt idx="7" formatCode="0.00">
                  <c:v>7.5634253099007571</c:v>
                </c:pt>
                <c:pt idx="8" formatCode="0.00">
                  <c:v>7.4465514538144033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F3-435A-AFF8-59BE50A608BE}"/>
            </c:ext>
          </c:extLst>
        </c:ser>
        <c:ser>
          <c:idx val="3"/>
          <c:order val="3"/>
          <c:tx>
            <c:strRef>
              <c:f>Sheet2!$E$1</c:f>
              <c:strCache>
                <c:ptCount val="1"/>
                <c:pt idx="0">
                  <c:v>Upper Confidence Bound(Voltage)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Sheet2!$A$2:$A$10</c:f>
              <c:numCache>
                <c:formatCode>General</c:formatCode>
                <c:ptCount val="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</c:numCache>
            </c:numRef>
          </c:cat>
          <c:val>
            <c:numRef>
              <c:f>Sheet2!$E$2:$E$10</c:f>
              <c:numCache>
                <c:formatCode>General</c:formatCode>
                <c:ptCount val="9"/>
                <c:pt idx="5" formatCode="0.00">
                  <c:v>7.85</c:v>
                </c:pt>
                <c:pt idx="6" formatCode="0.00">
                  <c:v>7.8165868444650606</c:v>
                </c:pt>
                <c:pt idx="7" formatCode="0.00">
                  <c:v>7.7405193158125849</c:v>
                </c:pt>
                <c:pt idx="8" formatCode="0.00">
                  <c:v>7.6597316062393164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BF3-435A-AFF8-59BE50A608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5225407"/>
        <c:axId val="535222911"/>
      </c:lineChart>
      <c:catAx>
        <c:axId val="5352254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(min)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222911"/>
        <c:crosses val="autoZero"/>
        <c:auto val="1"/>
        <c:lblAlgn val="ctr"/>
        <c:lblOffset val="100"/>
        <c:noMultiLvlLbl val="0"/>
      </c:catAx>
      <c:valAx>
        <c:axId val="535222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225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Voltage Loss Over Time with</a:t>
            </a:r>
            <a:r>
              <a:rPr lang="en-US" baseline="0"/>
              <a:t> Kraken &amp; 2200mAh During Field Test</a:t>
            </a:r>
            <a:endParaRPr lang="en-US"/>
          </a:p>
        </c:rich>
      </c:tx>
      <c:layout>
        <c:manualLayout>
          <c:xMode val="edge"/>
          <c:yMode val="edge"/>
          <c:x val="0.30425206759421503"/>
          <c:y val="2.2229892799405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9379111197141924E-2"/>
          <c:y val="9.8011597352577307E-2"/>
          <c:w val="0.93917227064369424"/>
          <c:h val="0.75242918466354425"/>
        </c:manualLayout>
      </c:layout>
      <c:lineChart>
        <c:grouping val="standar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Voltage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Sheet3!$B$2:$B$14</c:f>
              <c:numCache>
                <c:formatCode>General</c:formatCode>
                <c:ptCount val="13"/>
                <c:pt idx="0">
                  <c:v>8.3699999999999992</c:v>
                </c:pt>
                <c:pt idx="1">
                  <c:v>8.2799999999999994</c:v>
                </c:pt>
                <c:pt idx="2">
                  <c:v>8.08</c:v>
                </c:pt>
                <c:pt idx="3">
                  <c:v>8</c:v>
                </c:pt>
                <c:pt idx="4">
                  <c:v>7.86</c:v>
                </c:pt>
                <c:pt idx="5">
                  <c:v>7.8</c:v>
                </c:pt>
                <c:pt idx="6">
                  <c:v>7.63</c:v>
                </c:pt>
                <c:pt idx="7">
                  <c:v>7.59</c:v>
                </c:pt>
                <c:pt idx="8">
                  <c:v>7.56</c:v>
                </c:pt>
                <c:pt idx="9">
                  <c:v>7.52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60-424C-B758-A6FF660FF8FD}"/>
            </c:ext>
          </c:extLst>
        </c:ser>
        <c:ser>
          <c:idx val="1"/>
          <c:order val="1"/>
          <c:tx>
            <c:strRef>
              <c:f>Sheet3!$C$1</c:f>
              <c:strCache>
                <c:ptCount val="1"/>
                <c:pt idx="0">
                  <c:v>Forecast(Voltage)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Sheet3!$A$2:$A$14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cat>
          <c:val>
            <c:numRef>
              <c:f>Sheet3!$C$2:$C$14</c:f>
              <c:numCache>
                <c:formatCode>General</c:formatCode>
                <c:ptCount val="13"/>
                <c:pt idx="9">
                  <c:v>7.52</c:v>
                </c:pt>
                <c:pt idx="10">
                  <c:v>7.4761861302455017</c:v>
                </c:pt>
                <c:pt idx="11">
                  <c:v>7.4552141816990769</c:v>
                </c:pt>
                <c:pt idx="12">
                  <c:v>7.4342422331526521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60-424C-B758-A6FF660FF8FD}"/>
            </c:ext>
          </c:extLst>
        </c:ser>
        <c:ser>
          <c:idx val="2"/>
          <c:order val="2"/>
          <c:tx>
            <c:strRef>
              <c:f>Sheet3!$D$1</c:f>
              <c:strCache>
                <c:ptCount val="1"/>
                <c:pt idx="0">
                  <c:v>Lower Confidence Bound(Voltage)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Sheet3!$A$2:$A$14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cat>
          <c:val>
            <c:numRef>
              <c:f>Sheet3!$D$2:$D$14</c:f>
              <c:numCache>
                <c:formatCode>General</c:formatCode>
                <c:ptCount val="13"/>
                <c:pt idx="9" formatCode="0.00">
                  <c:v>7.52</c:v>
                </c:pt>
                <c:pt idx="10" formatCode="0.00">
                  <c:v>7.3686818141417652</c:v>
                </c:pt>
                <c:pt idx="11" formatCode="0.00">
                  <c:v>7.3032561178686883</c:v>
                </c:pt>
                <c:pt idx="12" formatCode="0.00">
                  <c:v>7.2128249646729685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60-424C-B758-A6FF660FF8FD}"/>
            </c:ext>
          </c:extLst>
        </c:ser>
        <c:ser>
          <c:idx val="3"/>
          <c:order val="3"/>
          <c:tx>
            <c:strRef>
              <c:f>Sheet3!$E$1</c:f>
              <c:strCache>
                <c:ptCount val="1"/>
                <c:pt idx="0">
                  <c:v>Upper Confidence Bound(Voltage)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Sheet3!$A$2:$A$14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cat>
          <c:val>
            <c:numRef>
              <c:f>Sheet3!$E$2:$E$14</c:f>
              <c:numCache>
                <c:formatCode>General</c:formatCode>
                <c:ptCount val="13"/>
                <c:pt idx="9" formatCode="0.00">
                  <c:v>7.52</c:v>
                </c:pt>
                <c:pt idx="10" formatCode="0.00">
                  <c:v>7.5836904463492383</c:v>
                </c:pt>
                <c:pt idx="11" formatCode="0.00">
                  <c:v>7.6071722455294655</c:v>
                </c:pt>
                <c:pt idx="12" formatCode="0.00">
                  <c:v>7.6556595016323357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A60-424C-B758-A6FF660FF8F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05425471"/>
        <c:axId val="605420063"/>
      </c:lineChart>
      <c:catAx>
        <c:axId val="6054254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(min)</a:t>
                </a:r>
              </a:p>
            </c:rich>
          </c:tx>
          <c:layout>
            <c:manualLayout>
              <c:xMode val="edge"/>
              <c:yMode val="edge"/>
              <c:x val="0.49294824126442571"/>
              <c:y val="0.899787293183229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420063"/>
        <c:crosses val="autoZero"/>
        <c:auto val="1"/>
        <c:lblAlgn val="ctr"/>
        <c:lblOffset val="100"/>
        <c:noMultiLvlLbl val="0"/>
      </c:catAx>
      <c:valAx>
        <c:axId val="605420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 (V)</a:t>
                </a:r>
              </a:p>
            </c:rich>
          </c:tx>
          <c:layout>
            <c:manualLayout>
              <c:xMode val="edge"/>
              <c:yMode val="edge"/>
              <c:x val="7.2854842831042493E-3"/>
              <c:y val="0.409692723368413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425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2572544656576696"/>
          <c:y val="0.94470287910369077"/>
          <c:w val="0.54854910686846614"/>
          <c:h val="3.751320665678516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175260</xdr:colOff>
      <xdr:row>10</xdr:row>
      <xdr:rowOff>70485</xdr:rowOff>
    </xdr:from>
    <xdr:to>
      <xdr:col>15</xdr:col>
      <xdr:colOff>603885</xdr:colOff>
      <xdr:row>22</xdr:row>
      <xdr:rowOff>55245</xdr:rowOff>
    </xdr:to>
    <xdr:graphicFrame macro="">
      <xdr:nvGraphicFramePr>
        <xdr:cNvPr id="4" name="Chart 3" descr="Chart type: Line. 'Voltage'&#10;&#10;Description automatically generated">
          <a:extLst>
            <a:ext uri="{FF2B5EF4-FFF2-40B4-BE49-F238E27FC236}">
              <a16:creationId xmlns:a16="http://schemas.microsoft.com/office/drawing/2014/main" id="{A2F888FC-2C76-CC8D-EEE9-2A0BF96864F5}"/>
            </a:ext>
            <a:ext uri="{147F2762-F138-4A5C-976F-8EAC2B608ADB}">
              <a16:predDERef xmlns:a16="http://schemas.microsoft.com/office/drawing/2014/main" pred="{B51FC841-E6AD-3219-4B6C-ECCE16E6E7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161925</xdr:colOff>
      <xdr:row>24</xdr:row>
      <xdr:rowOff>19050</xdr:rowOff>
    </xdr:from>
    <xdr:to>
      <xdr:col>15</xdr:col>
      <xdr:colOff>590550</xdr:colOff>
      <xdr:row>36</xdr:row>
      <xdr:rowOff>95250</xdr:rowOff>
    </xdr:to>
    <xdr:graphicFrame macro="">
      <xdr:nvGraphicFramePr>
        <xdr:cNvPr id="5" name="Chart 2">
          <a:extLst>
            <a:ext uri="{FF2B5EF4-FFF2-40B4-BE49-F238E27FC236}">
              <a16:creationId xmlns:a16="http://schemas.microsoft.com/office/drawing/2014/main" id="{F7903853-3270-48AE-1152-D29E66785963}"/>
            </a:ext>
            <a:ext uri="{147F2762-F138-4A5C-976F-8EAC2B608ADB}">
              <a16:predDERef xmlns:a16="http://schemas.microsoft.com/office/drawing/2014/main" pred="{A2F888FC-2C76-CC8D-EEE9-2A0BF96864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670560</xdr:colOff>
      <xdr:row>10</xdr:row>
      <xdr:rowOff>114300</xdr:rowOff>
    </xdr:from>
    <xdr:to>
      <xdr:col>19</xdr:col>
      <xdr:colOff>72390</xdr:colOff>
      <xdr:row>25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2A0CDA5-42A2-C329-A458-C394328500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348020</xdr:colOff>
      <xdr:row>11</xdr:row>
      <xdr:rowOff>17876</xdr:rowOff>
    </xdr:from>
    <xdr:to>
      <xdr:col>15</xdr:col>
      <xdr:colOff>414830</xdr:colOff>
      <xdr:row>43</xdr:row>
      <xdr:rowOff>114100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D1329B-939B-2419-EDEC-7A37FABEA0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515535</xdr:colOff>
      <xdr:row>14</xdr:row>
      <xdr:rowOff>176150</xdr:rowOff>
    </xdr:from>
    <xdr:to>
      <xdr:col>16</xdr:col>
      <xdr:colOff>551711</xdr:colOff>
      <xdr:row>46</xdr:row>
      <xdr:rowOff>103144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89A3D7-D3CD-9819-B13B-D864AD7A0D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CB84F33-31D2-47DD-A4BD-50F6DFF41655}" name="Table1" displayName="Table1" ref="A1:E10" totalsRowShown="0">
  <autoFilter ref="A1:E10" xr:uid="{4CB84F33-31D2-47DD-A4BD-50F6DFF41655}"/>
  <tableColumns count="5">
    <tableColumn id="1" xr3:uid="{E0E04E5E-573F-4216-B98E-FF64D31D6734}" name="Minute"/>
    <tableColumn id="2" xr3:uid="{811BEA4B-D542-40A3-827F-43D117C0A67B}" name="Voltage"/>
    <tableColumn id="3" xr3:uid="{5BCFC3B5-F616-40C9-A029-D918AC5D7F32}" name="Forecast(Voltage)"/>
    <tableColumn id="4" xr3:uid="{67E60FA6-FC66-481C-A4FA-D92AA389B37B}" name="Lower Confidence Bound(Voltage)" dataDxfId="3"/>
    <tableColumn id="5" xr3:uid="{AA7715B5-3914-440A-B703-D336AC2656D1}" name="Upper Confidence Bound(Voltage)" dataDxf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59796E3-4100-4B1A-9926-EEC951403319}" name="Table3" displayName="Table3" ref="A1:E14" totalsRowShown="0">
  <autoFilter ref="A1:E14" xr:uid="{D59796E3-4100-4B1A-9926-EEC951403319}"/>
  <tableColumns count="5">
    <tableColumn id="1" xr3:uid="{672FA737-DD48-4E76-A230-506DB0A2062B}" name="Minute"/>
    <tableColumn id="2" xr3:uid="{C97522A7-A57D-4DBF-9428-11AB9F5414FC}" name="Voltage"/>
    <tableColumn id="3" xr3:uid="{EE31111F-CA78-488D-8ABD-B1405E95CFB0}" name="Forecast(Voltage)"/>
    <tableColumn id="4" xr3:uid="{4CD6B929-D91A-431C-BFAD-04DACFF061DE}" name="Lower Confidence Bound(Voltage)" dataDxfId="1"/>
    <tableColumn id="5" xr3:uid="{1761241C-2F07-4107-9DBB-AB7963719A2F}" name="Upper Confidence Bound(Voltage)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701E9-394A-4FB0-938A-A7C24F1A8C4C}">
  <dimension ref="A1:V28"/>
  <sheetViews>
    <sheetView tabSelected="1" topLeftCell="A8" zoomScaleNormal="100" workbookViewId="0">
      <selection activeCell="J27" sqref="J27"/>
    </sheetView>
  </sheetViews>
  <sheetFormatPr defaultRowHeight="15"/>
  <cols>
    <col min="16" max="16" width="23.5703125" customWidth="1"/>
    <col min="17" max="17" width="21.140625" customWidth="1"/>
    <col min="18" max="18" width="18.28515625" customWidth="1"/>
  </cols>
  <sheetData>
    <row r="1" spans="1:22">
      <c r="A1" t="s">
        <v>0</v>
      </c>
    </row>
    <row r="2" spans="1:22">
      <c r="A2" t="s">
        <v>1</v>
      </c>
      <c r="G2" t="s">
        <v>2</v>
      </c>
      <c r="O2" t="s">
        <v>3</v>
      </c>
    </row>
    <row r="3" spans="1:22">
      <c r="A3" t="s">
        <v>4</v>
      </c>
      <c r="G3" t="s">
        <v>4</v>
      </c>
      <c r="O3" t="s">
        <v>4</v>
      </c>
      <c r="Q3" t="s">
        <v>5</v>
      </c>
      <c r="R3" t="s">
        <v>5</v>
      </c>
      <c r="T3">
        <v>15.5</v>
      </c>
      <c r="U3">
        <v>7.9</v>
      </c>
      <c r="V3">
        <v>8.3000000000000007</v>
      </c>
    </row>
    <row r="4" spans="1:22">
      <c r="A4" t="s">
        <v>6</v>
      </c>
      <c r="B4" t="s">
        <v>7</v>
      </c>
      <c r="G4" t="s">
        <v>6</v>
      </c>
      <c r="H4" t="s">
        <v>7</v>
      </c>
      <c r="I4" t="s">
        <v>8</v>
      </c>
      <c r="P4" t="s">
        <v>9</v>
      </c>
      <c r="Q4" t="s">
        <v>10</v>
      </c>
      <c r="R4" t="s">
        <v>11</v>
      </c>
    </row>
    <row r="5" spans="1:22">
      <c r="A5">
        <v>0</v>
      </c>
      <c r="B5">
        <v>8.34</v>
      </c>
      <c r="G5">
        <v>0</v>
      </c>
      <c r="H5">
        <v>8.32</v>
      </c>
      <c r="O5" t="s">
        <v>6</v>
      </c>
      <c r="P5" t="s">
        <v>7</v>
      </c>
      <c r="Q5" t="s">
        <v>7</v>
      </c>
      <c r="R5" t="s">
        <v>7</v>
      </c>
    </row>
    <row r="6" spans="1:22">
      <c r="A6">
        <v>5</v>
      </c>
      <c r="B6">
        <v>8.33</v>
      </c>
      <c r="G6">
        <v>5</v>
      </c>
      <c r="H6">
        <v>8.24</v>
      </c>
      <c r="O6">
        <v>0</v>
      </c>
      <c r="P6">
        <v>10.69</v>
      </c>
      <c r="Q6">
        <v>8.15</v>
      </c>
      <c r="R6">
        <v>8.15</v>
      </c>
    </row>
    <row r="7" spans="1:22">
      <c r="A7">
        <v>10</v>
      </c>
      <c r="B7">
        <v>8.33</v>
      </c>
      <c r="G7">
        <v>10</v>
      </c>
      <c r="H7">
        <v>8.1999999999999993</v>
      </c>
      <c r="I7" t="s">
        <v>12</v>
      </c>
      <c r="K7" t="s">
        <v>13</v>
      </c>
      <c r="O7">
        <v>8</v>
      </c>
      <c r="P7">
        <v>10.15</v>
      </c>
      <c r="Q7">
        <v>8.07</v>
      </c>
      <c r="R7">
        <v>8.07</v>
      </c>
      <c r="T7" t="s">
        <v>14</v>
      </c>
    </row>
    <row r="8" spans="1:22">
      <c r="A8">
        <v>15</v>
      </c>
      <c r="B8">
        <v>8.32</v>
      </c>
      <c r="G8">
        <v>13</v>
      </c>
      <c r="H8">
        <v>8.11</v>
      </c>
      <c r="I8" t="s">
        <v>15</v>
      </c>
      <c r="O8">
        <v>15</v>
      </c>
      <c r="P8">
        <v>9.89</v>
      </c>
      <c r="Q8">
        <v>7.98</v>
      </c>
      <c r="R8">
        <v>7.98</v>
      </c>
    </row>
    <row r="9" spans="1:22">
      <c r="A9">
        <v>20</v>
      </c>
      <c r="B9">
        <v>8.32</v>
      </c>
      <c r="G9">
        <v>15</v>
      </c>
      <c r="H9">
        <v>8.07</v>
      </c>
      <c r="O9">
        <v>24</v>
      </c>
      <c r="P9">
        <v>9.6199999999999992</v>
      </c>
      <c r="Q9">
        <v>7.92</v>
      </c>
      <c r="R9">
        <v>7.92</v>
      </c>
    </row>
    <row r="10" spans="1:22">
      <c r="A10">
        <v>25</v>
      </c>
      <c r="B10" t="s">
        <v>16</v>
      </c>
      <c r="G10">
        <v>20</v>
      </c>
      <c r="H10">
        <v>7.94</v>
      </c>
      <c r="O10">
        <v>28</v>
      </c>
      <c r="P10">
        <v>9.59</v>
      </c>
      <c r="Q10">
        <v>7.9</v>
      </c>
      <c r="R10">
        <v>7.9</v>
      </c>
    </row>
    <row r="11" spans="1:22">
      <c r="A11">
        <v>30</v>
      </c>
      <c r="B11" t="s">
        <v>16</v>
      </c>
      <c r="G11">
        <v>25</v>
      </c>
      <c r="H11">
        <v>7.85</v>
      </c>
    </row>
    <row r="14" spans="1:22">
      <c r="A14" t="s">
        <v>17</v>
      </c>
      <c r="G14" t="s">
        <v>17</v>
      </c>
      <c r="H14" t="s">
        <v>18</v>
      </c>
    </row>
    <row r="15" spans="1:22">
      <c r="A15" t="s">
        <v>6</v>
      </c>
      <c r="B15" t="s">
        <v>7</v>
      </c>
      <c r="G15" t="s">
        <v>6</v>
      </c>
      <c r="H15" t="s">
        <v>7</v>
      </c>
    </row>
    <row r="16" spans="1:22">
      <c r="A16">
        <v>0</v>
      </c>
      <c r="B16">
        <v>8.34</v>
      </c>
      <c r="F16">
        <v>0</v>
      </c>
      <c r="G16">
        <v>0</v>
      </c>
      <c r="H16">
        <v>8.3699999999999992</v>
      </c>
    </row>
    <row r="17" spans="1:9">
      <c r="A17">
        <v>5</v>
      </c>
      <c r="F17">
        <v>5</v>
      </c>
      <c r="G17">
        <v>5</v>
      </c>
      <c r="H17">
        <v>8.2799999999999994</v>
      </c>
      <c r="I17" t="s">
        <v>19</v>
      </c>
    </row>
    <row r="18" spans="1:9">
      <c r="A18">
        <v>10</v>
      </c>
      <c r="F18">
        <v>7</v>
      </c>
      <c r="G18">
        <v>10</v>
      </c>
      <c r="H18">
        <v>8.08</v>
      </c>
      <c r="I18" t="s">
        <v>20</v>
      </c>
    </row>
    <row r="19" spans="1:9">
      <c r="A19">
        <v>15</v>
      </c>
      <c r="F19">
        <v>12</v>
      </c>
      <c r="G19">
        <v>15</v>
      </c>
      <c r="H19">
        <v>8</v>
      </c>
    </row>
    <row r="20" spans="1:9">
      <c r="A20">
        <v>20</v>
      </c>
      <c r="F20">
        <v>18</v>
      </c>
      <c r="G20">
        <v>20</v>
      </c>
      <c r="H20">
        <v>7.86</v>
      </c>
    </row>
    <row r="21" spans="1:9">
      <c r="F21">
        <v>25</v>
      </c>
      <c r="G21">
        <v>25</v>
      </c>
      <c r="H21">
        <v>7.8</v>
      </c>
      <c r="I21" t="s">
        <v>21</v>
      </c>
    </row>
    <row r="22" spans="1:9">
      <c r="F22">
        <v>37</v>
      </c>
      <c r="G22">
        <v>30</v>
      </c>
      <c r="H22">
        <v>7.63</v>
      </c>
      <c r="I22" t="s">
        <v>22</v>
      </c>
    </row>
    <row r="23" spans="1:9">
      <c r="F23">
        <v>40</v>
      </c>
      <c r="G23">
        <v>35</v>
      </c>
      <c r="H23">
        <v>7.59</v>
      </c>
    </row>
    <row r="24" spans="1:9">
      <c r="F24">
        <v>44</v>
      </c>
      <c r="G24">
        <v>40</v>
      </c>
      <c r="H24">
        <v>7.56</v>
      </c>
    </row>
    <row r="25" spans="1:9">
      <c r="F25">
        <v>49</v>
      </c>
      <c r="G25">
        <v>45</v>
      </c>
      <c r="H25">
        <v>7.52</v>
      </c>
    </row>
    <row r="27" spans="1:9" ht="45">
      <c r="H27" s="2" t="s">
        <v>23</v>
      </c>
    </row>
    <row r="28" spans="1:9">
      <c r="H28">
        <f>H16-H25</f>
        <v>0.84999999999999964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B8D11-A6C7-4E0B-9FEC-594ECE68078D}">
  <dimension ref="A1:E10"/>
  <sheetViews>
    <sheetView topLeftCell="A9" zoomScale="73" workbookViewId="0">
      <selection activeCell="R18" sqref="R18"/>
    </sheetView>
  </sheetViews>
  <sheetFormatPr defaultRowHeight="15"/>
  <cols>
    <col min="3" max="3" width="16.85546875" customWidth="1"/>
    <col min="4" max="5" width="27" customWidth="1"/>
  </cols>
  <sheetData>
    <row r="1" spans="1:5">
      <c r="A1" t="s">
        <v>6</v>
      </c>
      <c r="B1" t="s">
        <v>7</v>
      </c>
      <c r="C1" t="s">
        <v>24</v>
      </c>
      <c r="D1" t="s">
        <v>25</v>
      </c>
      <c r="E1" t="s">
        <v>26</v>
      </c>
    </row>
    <row r="2" spans="1:5">
      <c r="A2">
        <v>0</v>
      </c>
      <c r="B2">
        <v>8.32</v>
      </c>
    </row>
    <row r="3" spans="1:5">
      <c r="A3">
        <v>5</v>
      </c>
      <c r="B3">
        <v>8.24</v>
      </c>
    </row>
    <row r="4" spans="1:5">
      <c r="A4">
        <v>10</v>
      </c>
      <c r="B4">
        <v>8.1999999999999993</v>
      </c>
    </row>
    <row r="5" spans="1:5">
      <c r="A5">
        <v>15</v>
      </c>
      <c r="B5">
        <v>8.09</v>
      </c>
    </row>
    <row r="6" spans="1:5">
      <c r="A6">
        <v>20</v>
      </c>
      <c r="B6">
        <v>7.94</v>
      </c>
    </row>
    <row r="7" spans="1:5">
      <c r="A7">
        <v>25</v>
      </c>
      <c r="B7">
        <v>7.85</v>
      </c>
      <c r="C7">
        <v>7.85</v>
      </c>
      <c r="D7" s="1">
        <v>7.85</v>
      </c>
      <c r="E7" s="1">
        <v>7.85</v>
      </c>
    </row>
    <row r="8" spans="1:5">
      <c r="A8">
        <v>30</v>
      </c>
      <c r="C8">
        <f>_xlfn.FORECAST.ETS(A8,$B$2:$B$7,$A$2:$A$7,1,1)</f>
        <v>7.7508030956864831</v>
      </c>
      <c r="D8" s="1">
        <f>C8-_xlfn.FORECAST.ETS.CONFINT(A8,$B$2:$B$7,$A$2:$A$7,0.95,1,1)</f>
        <v>7.6850193469079056</v>
      </c>
      <c r="E8" s="1">
        <f>C8+_xlfn.FORECAST.ETS.CONFINT(A8,$B$2:$B$7,$A$2:$A$7,0.95,1,1)</f>
        <v>7.8165868444650606</v>
      </c>
    </row>
    <row r="9" spans="1:5">
      <c r="A9">
        <v>35</v>
      </c>
      <c r="C9">
        <f>_xlfn.FORECAST.ETS(A9,$B$2:$B$7,$A$2:$A$7,1,1)</f>
        <v>7.651972312856671</v>
      </c>
      <c r="D9" s="1">
        <f>C9-_xlfn.FORECAST.ETS.CONFINT(A9,$B$2:$B$7,$A$2:$A$7,0.95,1,1)</f>
        <v>7.5634253099007571</v>
      </c>
      <c r="E9" s="1">
        <f>C9+_xlfn.FORECAST.ETS.CONFINT(A9,$B$2:$B$7,$A$2:$A$7,0.95,1,1)</f>
        <v>7.7405193158125849</v>
      </c>
    </row>
    <row r="10" spans="1:5">
      <c r="A10">
        <v>40</v>
      </c>
      <c r="C10">
        <f>_xlfn.FORECAST.ETS(A10,$B$2:$B$7,$A$2:$A$7,1,1)</f>
        <v>7.5531415300268598</v>
      </c>
      <c r="D10" s="1">
        <f>C10-_xlfn.FORECAST.ETS.CONFINT(A10,$B$2:$B$7,$A$2:$A$7,0.95,1,1)</f>
        <v>7.4465514538144033</v>
      </c>
      <c r="E10" s="1">
        <f>C10+_xlfn.FORECAST.ETS.CONFINT(A10,$B$2:$B$7,$A$2:$A$7,0.95,1,1)</f>
        <v>7.6597316062393164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15D1A-545C-402C-A7A9-0E73BFC96240}">
  <dimension ref="A1:E14"/>
  <sheetViews>
    <sheetView topLeftCell="A4" zoomScale="59" workbookViewId="0">
      <selection activeCell="M10" sqref="M10"/>
    </sheetView>
  </sheetViews>
  <sheetFormatPr defaultRowHeight="15"/>
  <cols>
    <col min="3" max="3" width="16.85546875" customWidth="1"/>
    <col min="4" max="5" width="27" customWidth="1"/>
  </cols>
  <sheetData>
    <row r="1" spans="1:5">
      <c r="A1" t="s">
        <v>6</v>
      </c>
      <c r="B1" t="s">
        <v>7</v>
      </c>
      <c r="C1" t="s">
        <v>24</v>
      </c>
      <c r="D1" t="s">
        <v>25</v>
      </c>
      <c r="E1" t="s">
        <v>26</v>
      </c>
    </row>
    <row r="2" spans="1:5">
      <c r="A2">
        <v>0</v>
      </c>
      <c r="B2">
        <v>8.3699999999999992</v>
      </c>
    </row>
    <row r="3" spans="1:5">
      <c r="A3">
        <v>5</v>
      </c>
      <c r="B3">
        <v>8.2799999999999994</v>
      </c>
    </row>
    <row r="4" spans="1:5">
      <c r="A4">
        <v>10</v>
      </c>
      <c r="B4">
        <v>8.08</v>
      </c>
    </row>
    <row r="5" spans="1:5">
      <c r="A5">
        <v>15</v>
      </c>
      <c r="B5">
        <v>8</v>
      </c>
    </row>
    <row r="6" spans="1:5">
      <c r="A6">
        <v>20</v>
      </c>
      <c r="B6">
        <v>7.86</v>
      </c>
    </row>
    <row r="7" spans="1:5">
      <c r="A7">
        <v>25</v>
      </c>
      <c r="B7">
        <v>7.8</v>
      </c>
    </row>
    <row r="8" spans="1:5">
      <c r="A8">
        <v>30</v>
      </c>
      <c r="B8">
        <v>7.63</v>
      </c>
    </row>
    <row r="9" spans="1:5">
      <c r="A9">
        <v>35</v>
      </c>
      <c r="B9">
        <v>7.59</v>
      </c>
    </row>
    <row r="10" spans="1:5">
      <c r="A10">
        <v>40</v>
      </c>
      <c r="B10">
        <v>7.56</v>
      </c>
    </row>
    <row r="11" spans="1:5">
      <c r="A11">
        <v>45</v>
      </c>
      <c r="B11">
        <v>7.52</v>
      </c>
      <c r="C11">
        <v>7.52</v>
      </c>
      <c r="D11" s="1">
        <v>7.52</v>
      </c>
      <c r="E11" s="1">
        <v>7.52</v>
      </c>
    </row>
    <row r="12" spans="1:5">
      <c r="A12">
        <v>50</v>
      </c>
      <c r="C12">
        <f>_xlfn.FORECAST.ETS(A12,$B$2:$B$11,$A$2:$A$11,1,1)</f>
        <v>7.4761861302455017</v>
      </c>
      <c r="D12" s="1">
        <f>C12-_xlfn.FORECAST.ETS.CONFINT(A12,$B$2:$B$11,$A$2:$A$11,0.95,1,1)</f>
        <v>7.3686818141417652</v>
      </c>
      <c r="E12" s="1">
        <f>C12+_xlfn.FORECAST.ETS.CONFINT(A12,$B$2:$B$11,$A$2:$A$11,0.95,1,1)</f>
        <v>7.5836904463492383</v>
      </c>
    </row>
    <row r="13" spans="1:5">
      <c r="A13">
        <v>55</v>
      </c>
      <c r="C13">
        <f>_xlfn.FORECAST.ETS(A13,$B$2:$B$11,$A$2:$A$11,1,1)</f>
        <v>7.4552141816990769</v>
      </c>
      <c r="D13" s="1">
        <f>C13-_xlfn.FORECAST.ETS.CONFINT(A13,$B$2:$B$11,$A$2:$A$11,0.95,1,1)</f>
        <v>7.3032561178686883</v>
      </c>
      <c r="E13" s="1">
        <f>C13+_xlfn.FORECAST.ETS.CONFINT(A13,$B$2:$B$11,$A$2:$A$11,0.95,1,1)</f>
        <v>7.6071722455294655</v>
      </c>
    </row>
    <row r="14" spans="1:5">
      <c r="A14">
        <v>60</v>
      </c>
      <c r="C14">
        <f>_xlfn.FORECAST.ETS(A14,$B$2:$B$11,$A$2:$A$11,1,1)</f>
        <v>7.4342422331526521</v>
      </c>
      <c r="D14" s="1">
        <f>C14-_xlfn.FORECAST.ETS.CONFINT(A14,$B$2:$B$11,$A$2:$A$11,0.95,1,1)</f>
        <v>7.2128249646729685</v>
      </c>
      <c r="E14" s="1">
        <f>C14+_xlfn.FORECAST.ETS.CONFINT(A14,$B$2:$B$11,$A$2:$A$11,0.95,1,1)</f>
        <v>7.6556595016323357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a31f437c-7f3d-42ec-b27d-489f37620d7d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DC74AD9F3F1F649A4AE270FC3D901B0" ma:contentTypeVersion="8" ma:contentTypeDescription="Create a new document." ma:contentTypeScope="" ma:versionID="24e6908691d1497a182e68111e0471a3">
  <xsd:schema xmlns:xsd="http://www.w3.org/2001/XMLSchema" xmlns:xs="http://www.w3.org/2001/XMLSchema" xmlns:p="http://schemas.microsoft.com/office/2006/metadata/properties" xmlns:ns3="a31f437c-7f3d-42ec-b27d-489f37620d7d" xmlns:ns4="15ca5249-f40a-4267-aae0-5f28df5159e4" targetNamespace="http://schemas.microsoft.com/office/2006/metadata/properties" ma:root="true" ma:fieldsID="942e688781618037c38971bb9cdb7d40" ns3:_="" ns4:_="">
    <xsd:import namespace="a31f437c-7f3d-42ec-b27d-489f37620d7d"/>
    <xsd:import namespace="15ca5249-f40a-4267-aae0-5f28df5159e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31f437c-7f3d-42ec-b27d-489f37620d7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15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ca5249-f40a-4267-aae0-5f28df5159e4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0B4AEDF-6C37-4E8D-A504-3B6D430DC9D9}"/>
</file>

<file path=customXml/itemProps2.xml><?xml version="1.0" encoding="utf-8"?>
<ds:datastoreItem xmlns:ds="http://schemas.openxmlformats.org/officeDocument/2006/customXml" ds:itemID="{9933872C-BDBB-40FB-AFE9-E16D6B1CB697}"/>
</file>

<file path=customXml/itemProps3.xml><?xml version="1.0" encoding="utf-8"?>
<ds:datastoreItem xmlns:ds="http://schemas.openxmlformats.org/officeDocument/2006/customXml" ds:itemID="{501C6042-4971-4A80-8D1D-78B22709215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Mr Bryan</dc:creator>
  <cp:keywords/>
  <dc:description/>
  <cp:lastModifiedBy>Guest User</cp:lastModifiedBy>
  <cp:revision/>
  <dcterms:created xsi:type="dcterms:W3CDTF">2023-03-03T21:33:59Z</dcterms:created>
  <dcterms:modified xsi:type="dcterms:W3CDTF">2023-05-18T23:17:30Z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0x010100ADC74AD9F3F1F649A4AE270FC3D901B0</vt:lpwstr>
  </property>
</Properties>
</file>