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rbautneduar-my.sharepoint.com/personal/jcostasurez_frba_utn_edu_ar/Documents/UTN/Materias/4/circuitos_2/Práctica/TPL2/python/"/>
    </mc:Choice>
  </mc:AlternateContent>
  <xr:revisionPtr revIDLastSave="8" documentId="4_{7144979D-6C30-4125-9E29-AF1442B46BF1}" xr6:coauthVersionLast="47" xr6:coauthVersionMax="47" xr10:uidLastSave="{EE908851-0F20-44B1-81E9-6E5473477D0B}"/>
  <bookViews>
    <workbookView xWindow="-108" yWindow="-108" windowWidth="23256" windowHeight="12456" xr2:uid="{00000000-000D-0000-FFFF-FFFF00000000}"/>
  </bookViews>
  <sheets>
    <sheet name="IIR" sheetId="4" r:id="rId1"/>
    <sheet name="TalkThrough" sheetId="1" r:id="rId2"/>
    <sheet name="FII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4" l="1"/>
  <c r="J9" i="4" s="1"/>
  <c r="F11" i="4"/>
  <c r="J11" i="4" s="1"/>
  <c r="F17" i="4"/>
  <c r="J17" i="4" s="1"/>
  <c r="H21" i="4"/>
  <c r="I21" i="4" s="1"/>
  <c r="G21" i="4"/>
  <c r="F21" i="4" s="1"/>
  <c r="J21" i="4" s="1"/>
  <c r="B21" i="4"/>
  <c r="H20" i="4"/>
  <c r="I20" i="4" s="1"/>
  <c r="G20" i="4"/>
  <c r="F20" i="4" s="1"/>
  <c r="J20" i="4" s="1"/>
  <c r="B20" i="4"/>
  <c r="H19" i="4"/>
  <c r="I19" i="4" s="1"/>
  <c r="G19" i="4"/>
  <c r="F19" i="4" s="1"/>
  <c r="J19" i="4" s="1"/>
  <c r="B19" i="4"/>
  <c r="H18" i="4"/>
  <c r="I18" i="4" s="1"/>
  <c r="G18" i="4"/>
  <c r="F18" i="4" s="1"/>
  <c r="B18" i="4"/>
  <c r="H17" i="4"/>
  <c r="I17" i="4" s="1"/>
  <c r="G17" i="4"/>
  <c r="B17" i="4"/>
  <c r="H16" i="4"/>
  <c r="I16" i="4" s="1"/>
  <c r="G16" i="4"/>
  <c r="F16" i="4" s="1"/>
  <c r="B16" i="4"/>
  <c r="H15" i="4"/>
  <c r="I15" i="4" s="1"/>
  <c r="G15" i="4"/>
  <c r="F15" i="4" s="1"/>
  <c r="B15" i="4"/>
  <c r="H14" i="4"/>
  <c r="I14" i="4" s="1"/>
  <c r="G14" i="4"/>
  <c r="F14" i="4" s="1"/>
  <c r="B14" i="4"/>
  <c r="H13" i="4"/>
  <c r="I13" i="4" s="1"/>
  <c r="G13" i="4"/>
  <c r="F13" i="4" s="1"/>
  <c r="J13" i="4" s="1"/>
  <c r="B13" i="4"/>
  <c r="H12" i="4"/>
  <c r="I12" i="4" s="1"/>
  <c r="G12" i="4"/>
  <c r="F12" i="4" s="1"/>
  <c r="B12" i="4"/>
  <c r="H11" i="4"/>
  <c r="I11" i="4" s="1"/>
  <c r="G11" i="4"/>
  <c r="B11" i="4"/>
  <c r="H10" i="4"/>
  <c r="I10" i="4" s="1"/>
  <c r="G10" i="4"/>
  <c r="F10" i="4" s="1"/>
  <c r="B10" i="4"/>
  <c r="H9" i="4"/>
  <c r="I9" i="4" s="1"/>
  <c r="G9" i="4"/>
  <c r="B9" i="4"/>
  <c r="H8" i="4"/>
  <c r="I8" i="4" s="1"/>
  <c r="G8" i="4"/>
  <c r="F8" i="4" s="1"/>
  <c r="B8" i="4"/>
  <c r="H7" i="4"/>
  <c r="I7" i="4" s="1"/>
  <c r="G7" i="4"/>
  <c r="F7" i="4" s="1"/>
  <c r="J7" i="4" s="1"/>
  <c r="B7" i="4"/>
  <c r="H6" i="4"/>
  <c r="I6" i="4" s="1"/>
  <c r="G6" i="4"/>
  <c r="F6" i="4" s="1"/>
  <c r="J6" i="4" s="1"/>
  <c r="B6" i="4"/>
  <c r="H5" i="4"/>
  <c r="I5" i="4" s="1"/>
  <c r="G5" i="4"/>
  <c r="F5" i="4" s="1"/>
  <c r="J5" i="4" s="1"/>
  <c r="B5" i="4"/>
  <c r="H4" i="4"/>
  <c r="I4" i="4" s="1"/>
  <c r="G4" i="4"/>
  <c r="F4" i="4" s="1"/>
  <c r="J4" i="4" s="1"/>
  <c r="B4" i="4"/>
  <c r="H3" i="4"/>
  <c r="I3" i="4" s="1"/>
  <c r="G3" i="4"/>
  <c r="F3" i="4" s="1"/>
  <c r="J3" i="4" s="1"/>
  <c r="B3" i="4"/>
  <c r="H2" i="4"/>
  <c r="I2" i="4" s="1"/>
  <c r="G2" i="4"/>
  <c r="F2" i="4" s="1"/>
  <c r="J2" i="4" s="1"/>
  <c r="B2" i="4"/>
  <c r="H21" i="3"/>
  <c r="I21" i="3" s="1"/>
  <c r="G21" i="3"/>
  <c r="F21" i="3" s="1"/>
  <c r="J21" i="3" s="1"/>
  <c r="B21" i="3"/>
  <c r="H20" i="3"/>
  <c r="I20" i="3" s="1"/>
  <c r="G20" i="3"/>
  <c r="F20" i="3" s="1"/>
  <c r="J20" i="3" s="1"/>
  <c r="B20" i="3"/>
  <c r="H19" i="3"/>
  <c r="I19" i="3" s="1"/>
  <c r="G19" i="3"/>
  <c r="F19" i="3" s="1"/>
  <c r="J19" i="3" s="1"/>
  <c r="B19" i="3"/>
  <c r="H18" i="3"/>
  <c r="I18" i="3" s="1"/>
  <c r="G18" i="3"/>
  <c r="F18" i="3" s="1"/>
  <c r="J18" i="3" s="1"/>
  <c r="B18" i="3"/>
  <c r="H17" i="3"/>
  <c r="I17" i="3" s="1"/>
  <c r="G17" i="3"/>
  <c r="F17" i="3"/>
  <c r="J17" i="3" s="1"/>
  <c r="B17" i="3"/>
  <c r="H16" i="3"/>
  <c r="I16" i="3" s="1"/>
  <c r="G16" i="3"/>
  <c r="F16" i="3" s="1"/>
  <c r="J16" i="3" s="1"/>
  <c r="B16" i="3"/>
  <c r="H15" i="3"/>
  <c r="I15" i="3" s="1"/>
  <c r="G15" i="3"/>
  <c r="F15" i="3" s="1"/>
  <c r="J15" i="3" s="1"/>
  <c r="B15" i="3"/>
  <c r="H14" i="3"/>
  <c r="I14" i="3" s="1"/>
  <c r="G14" i="3"/>
  <c r="F14" i="3" s="1"/>
  <c r="J14" i="3" s="1"/>
  <c r="B14" i="3"/>
  <c r="H13" i="3"/>
  <c r="I13" i="3" s="1"/>
  <c r="G13" i="3"/>
  <c r="F13" i="3" s="1"/>
  <c r="J13" i="3" s="1"/>
  <c r="B13" i="3"/>
  <c r="H12" i="3"/>
  <c r="I12" i="3" s="1"/>
  <c r="G12" i="3"/>
  <c r="F12" i="3" s="1"/>
  <c r="J12" i="3" s="1"/>
  <c r="B12" i="3"/>
  <c r="H11" i="3"/>
  <c r="I11" i="3" s="1"/>
  <c r="G11" i="3"/>
  <c r="F11" i="3" s="1"/>
  <c r="J11" i="3" s="1"/>
  <c r="B11" i="3"/>
  <c r="H10" i="3"/>
  <c r="I10" i="3" s="1"/>
  <c r="G10" i="3"/>
  <c r="F10" i="3"/>
  <c r="J10" i="3" s="1"/>
  <c r="B10" i="3"/>
  <c r="H9" i="3"/>
  <c r="I9" i="3" s="1"/>
  <c r="G9" i="3"/>
  <c r="F9" i="3" s="1"/>
  <c r="J9" i="3" s="1"/>
  <c r="B9" i="3"/>
  <c r="H8" i="3"/>
  <c r="I8" i="3" s="1"/>
  <c r="G8" i="3"/>
  <c r="F8" i="3" s="1"/>
  <c r="J8" i="3" s="1"/>
  <c r="B8" i="3"/>
  <c r="H7" i="3"/>
  <c r="I7" i="3" s="1"/>
  <c r="G7" i="3"/>
  <c r="F7" i="3" s="1"/>
  <c r="J7" i="3" s="1"/>
  <c r="B7" i="3"/>
  <c r="H6" i="3"/>
  <c r="I6" i="3" s="1"/>
  <c r="G6" i="3"/>
  <c r="F6" i="3"/>
  <c r="J6" i="3" s="1"/>
  <c r="B6" i="3"/>
  <c r="H5" i="3"/>
  <c r="I5" i="3" s="1"/>
  <c r="G5" i="3"/>
  <c r="F5" i="3" s="1"/>
  <c r="J5" i="3" s="1"/>
  <c r="B5" i="3"/>
  <c r="H4" i="3"/>
  <c r="I4" i="3" s="1"/>
  <c r="G4" i="3"/>
  <c r="F4" i="3" s="1"/>
  <c r="J4" i="3" s="1"/>
  <c r="B4" i="3"/>
  <c r="H3" i="3"/>
  <c r="I3" i="3" s="1"/>
  <c r="G3" i="3"/>
  <c r="F3" i="3" s="1"/>
  <c r="J3" i="3" s="1"/>
  <c r="B3" i="3"/>
  <c r="H2" i="3"/>
  <c r="I2" i="3" s="1"/>
  <c r="G2" i="3"/>
  <c r="F2" i="3"/>
  <c r="J2" i="3" s="1"/>
  <c r="B2" i="3"/>
  <c r="J4" i="1"/>
  <c r="J6" i="1"/>
  <c r="J8" i="1"/>
  <c r="J10" i="1"/>
  <c r="J12" i="1"/>
  <c r="J14" i="1"/>
  <c r="J16" i="1"/>
  <c r="J18" i="1"/>
  <c r="J2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F3" i="1"/>
  <c r="F4" i="1"/>
  <c r="F5" i="1"/>
  <c r="J5" i="1" s="1"/>
  <c r="F6" i="1"/>
  <c r="F7" i="1"/>
  <c r="J7" i="1" s="1"/>
  <c r="F8" i="1"/>
  <c r="F9" i="1"/>
  <c r="J9" i="1" s="1"/>
  <c r="F10" i="1"/>
  <c r="F11" i="1"/>
  <c r="J11" i="1" s="1"/>
  <c r="F12" i="1"/>
  <c r="F13" i="1"/>
  <c r="J13" i="1" s="1"/>
  <c r="F14" i="1"/>
  <c r="F15" i="1"/>
  <c r="J15" i="1" s="1"/>
  <c r="F16" i="1"/>
  <c r="F17" i="1"/>
  <c r="J17" i="1" s="1"/>
  <c r="F18" i="1"/>
  <c r="F19" i="1"/>
  <c r="J19" i="1" s="1"/>
  <c r="F20" i="1"/>
  <c r="F21" i="1"/>
  <c r="J21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I2" i="1" s="1"/>
  <c r="J2" i="1" s="1"/>
  <c r="H3" i="1"/>
  <c r="I3" i="1" s="1"/>
  <c r="B3" i="1"/>
  <c r="G3" i="1"/>
  <c r="J3" i="1" s="1"/>
  <c r="B17" i="1"/>
  <c r="B14" i="1"/>
  <c r="B9" i="1"/>
  <c r="B6" i="1"/>
  <c r="G2" i="1"/>
  <c r="F2" i="1" s="1"/>
  <c r="B2" i="1"/>
  <c r="B4" i="1"/>
  <c r="B7" i="1"/>
  <c r="B8" i="1"/>
  <c r="B11" i="1"/>
  <c r="B12" i="1"/>
  <c r="B15" i="1"/>
  <c r="B16" i="1"/>
  <c r="B19" i="1"/>
  <c r="B20" i="1"/>
  <c r="J12" i="4" l="1"/>
  <c r="J14" i="4"/>
  <c r="J10" i="4"/>
  <c r="J8" i="4"/>
  <c r="J18" i="4"/>
  <c r="J15" i="4"/>
  <c r="J16" i="4"/>
  <c r="B5" i="1"/>
  <c r="B21" i="1"/>
  <c r="B18" i="1"/>
  <c r="B10" i="1"/>
  <c r="B13" i="1"/>
</calcChain>
</file>

<file path=xl/sharedStrings.xml><?xml version="1.0" encoding="utf-8"?>
<sst xmlns="http://schemas.openxmlformats.org/spreadsheetml/2006/main" count="31" uniqueCount="12">
  <si>
    <t>Frecuencias</t>
  </si>
  <si>
    <t>Periodos</t>
  </si>
  <si>
    <t>Δ Tiempo</t>
  </si>
  <si>
    <t>Δ Ángulo</t>
  </si>
  <si>
    <t>Frecuencias Angulares</t>
  </si>
  <si>
    <t>Ganancia</t>
  </si>
  <si>
    <t>Ganancia(dB)</t>
  </si>
  <si>
    <t>Vin</t>
  </si>
  <si>
    <t>Vout</t>
  </si>
  <si>
    <t>Δ Ángulo Grados</t>
  </si>
  <si>
    <t>Tener en cuenta que a partir de 250 hertz el defasaje hay que sumarle un ciclo de la señal</t>
  </si>
  <si>
    <t xml:space="preserve">Δ Tiempo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</si>
</sst>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Font="1"/>
    <xf numFmtId="164" fontId="0" fillId="0" borderId="0" xfId="0" applyNumberFormat="1"/>
    <xf numFmtId="11" fontId="20" fillId="34" borderId="10" xfId="0" applyNumberFormat="1" applyFont="1" applyFill="1" applyBorder="1"/>
    <xf numFmtId="0" fontId="20" fillId="34" borderId="10" xfId="0" applyFont="1" applyFill="1" applyBorder="1"/>
    <xf numFmtId="11" fontId="0" fillId="33" borderId="10" xfId="0" applyNumberFormat="1" applyFill="1" applyBorder="1"/>
    <xf numFmtId="0" fontId="0" fillId="33" borderId="10" xfId="0" applyFill="1" applyBorder="1"/>
    <xf numFmtId="164" fontId="0" fillId="33" borderId="10" xfId="0" applyNumberFormat="1" applyFill="1" applyBorder="1"/>
    <xf numFmtId="11" fontId="19" fillId="33" borderId="10" xfId="0" applyNumberFormat="1" applyFont="1" applyFill="1" applyBorder="1"/>
    <xf numFmtId="11" fontId="18" fillId="35" borderId="0" xfId="0" applyNumberFormat="1" applyFont="1" applyFill="1"/>
    <xf numFmtId="11" fontId="21" fillId="35" borderId="0" xfId="0" applyNumberFormat="1" applyFont="1" applyFill="1"/>
    <xf numFmtId="0" fontId="0" fillId="35" borderId="0" xfId="0" applyFill="1"/>
    <xf numFmtId="2" fontId="0" fillId="33" borderId="10" xfId="0" applyNumberFormat="1" applyFill="1" applyBorder="1"/>
    <xf numFmtId="2" fontId="19" fillId="33" borderId="10" xfId="0" applyNumberFormat="1" applyFont="1" applyFill="1" applyBorder="1"/>
    <xf numFmtId="0" fontId="20" fillId="36" borderId="10" xfId="0" applyFont="1" applyFill="1" applyBorder="1"/>
    <xf numFmtId="11" fontId="18" fillId="33" borderId="10" xfId="0" applyNumberFormat="1" applyFont="1" applyFill="1" applyBorder="1"/>
    <xf numFmtId="0" fontId="6" fillId="2" borderId="0" xfId="6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3B2D3-C12A-41FC-9CA8-8FC4CF42632E}">
  <dimension ref="A1:N24"/>
  <sheetViews>
    <sheetView tabSelected="1" topLeftCell="H1" zoomScale="85" zoomScaleNormal="85" workbookViewId="0">
      <selection activeCell="L1" sqref="L1:L1048576"/>
    </sheetView>
  </sheetViews>
  <sheetFormatPr baseColWidth="10" defaultRowHeight="14.4" x14ac:dyDescent="0.3"/>
  <cols>
    <col min="1" max="1" width="23.109375" customWidth="1"/>
    <col min="2" max="2" width="16.88671875" customWidth="1"/>
    <col min="3" max="3" width="19.88671875" customWidth="1"/>
    <col min="4" max="4" width="17" customWidth="1"/>
    <col min="5" max="5" width="20.6640625" customWidth="1"/>
    <col min="6" max="6" width="20.33203125" customWidth="1"/>
    <col min="7" max="7" width="44.109375" bestFit="1" customWidth="1"/>
    <col min="8" max="8" width="20.109375" customWidth="1"/>
    <col min="9" max="9" width="29.44140625" customWidth="1"/>
    <col min="10" max="10" width="39.33203125" customWidth="1"/>
    <col min="11" max="11" width="11.6640625" customWidth="1"/>
    <col min="12" max="12" width="11.5546875" style="1"/>
  </cols>
  <sheetData>
    <row r="1" spans="1:14" ht="63.6" customHeight="1" x14ac:dyDescent="0.6">
      <c r="A1" s="3" t="s">
        <v>0</v>
      </c>
      <c r="B1" s="3" t="s">
        <v>1</v>
      </c>
      <c r="C1" s="4" t="s">
        <v>7</v>
      </c>
      <c r="D1" s="14" t="s">
        <v>8</v>
      </c>
      <c r="E1" s="1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9</v>
      </c>
    </row>
    <row r="2" spans="1:14" x14ac:dyDescent="0.3">
      <c r="A2" s="12">
        <v>10</v>
      </c>
      <c r="B2" s="5">
        <f>1/A2</f>
        <v>0.1</v>
      </c>
      <c r="C2" s="5">
        <v>2.75</v>
      </c>
      <c r="D2" s="5">
        <v>2.72</v>
      </c>
      <c r="E2" s="5">
        <v>4.3E-3</v>
      </c>
      <c r="F2" s="15">
        <f>G2*E2+2*PI()</f>
        <v>6.5533622753883085</v>
      </c>
      <c r="G2" s="7">
        <f t="shared" ref="G2:G21" si="0">A2*2*PI()</f>
        <v>62.831853071795862</v>
      </c>
      <c r="H2" s="6">
        <f t="shared" ref="H2:H21" si="1">D2/C2</f>
        <v>0.98909090909090913</v>
      </c>
      <c r="I2" s="6">
        <f t="shared" ref="I2:I21" si="2">20*LOG(H2)</f>
        <v>-9.5275795921278467E-2</v>
      </c>
      <c r="J2" s="6">
        <f>DEGREES(F2)</f>
        <v>375.48</v>
      </c>
      <c r="K2" s="2"/>
    </row>
    <row r="3" spans="1:14" x14ac:dyDescent="0.3">
      <c r="A3" s="12">
        <v>14.38</v>
      </c>
      <c r="B3" s="5">
        <f>1/A3</f>
        <v>6.9541029207232263E-2</v>
      </c>
      <c r="C3" s="5">
        <v>2.75</v>
      </c>
      <c r="D3" s="5">
        <v>2.77</v>
      </c>
      <c r="E3" s="5">
        <v>4.5999999999999999E-3</v>
      </c>
      <c r="F3" s="15">
        <f t="shared" ref="F3:F21" si="3">G3*E3+2*PI()</f>
        <v>6.6988054488789013</v>
      </c>
      <c r="G3" s="7">
        <f t="shared" si="0"/>
        <v>90.352204717242458</v>
      </c>
      <c r="H3" s="6">
        <f t="shared" si="1"/>
        <v>1.0072727272727273</v>
      </c>
      <c r="I3" s="6">
        <f t="shared" si="2"/>
        <v>6.294150468371848E-2</v>
      </c>
      <c r="J3" s="6">
        <f>DEGREES(F3)</f>
        <v>383.81327999999996</v>
      </c>
      <c r="K3" s="2"/>
    </row>
    <row r="4" spans="1:14" x14ac:dyDescent="0.3">
      <c r="A4" s="12">
        <v>20.69</v>
      </c>
      <c r="B4" s="5">
        <f t="shared" ref="B4:B21" si="4">1/A4</f>
        <v>4.8332527791203478E-2</v>
      </c>
      <c r="C4" s="5">
        <v>2.88</v>
      </c>
      <c r="D4" s="5">
        <v>2.85</v>
      </c>
      <c r="E4" s="5">
        <v>4.5999999999999999E-3</v>
      </c>
      <c r="F4" s="15">
        <f t="shared" si="3"/>
        <v>6.8811811856050964</v>
      </c>
      <c r="G4" s="7">
        <f t="shared" si="0"/>
        <v>129.99910400554566</v>
      </c>
      <c r="H4" s="6">
        <f t="shared" si="1"/>
        <v>0.98958333333333337</v>
      </c>
      <c r="I4" s="6">
        <f t="shared" si="2"/>
        <v>-9.0952555014412614E-2</v>
      </c>
      <c r="J4" s="6">
        <f t="shared" ref="J4:J21" si="5">DEGREES(F4)</f>
        <v>394.26264000000003</v>
      </c>
      <c r="K4" s="2"/>
    </row>
    <row r="5" spans="1:14" x14ac:dyDescent="0.3">
      <c r="A5" s="12">
        <v>29.76</v>
      </c>
      <c r="B5" s="5">
        <f t="shared" si="4"/>
        <v>3.3602150537634407E-2</v>
      </c>
      <c r="C5" s="5">
        <v>2.92</v>
      </c>
      <c r="D5" s="5">
        <v>2.88</v>
      </c>
      <c r="E5" s="5">
        <v>4.6100000000000004E-3</v>
      </c>
      <c r="F5" s="15">
        <f t="shared" si="3"/>
        <v>7.1451981189386595</v>
      </c>
      <c r="G5" s="7">
        <f t="shared" si="0"/>
        <v>186.98759474166451</v>
      </c>
      <c r="H5" s="6">
        <f t="shared" si="1"/>
        <v>0.98630136986301364</v>
      </c>
      <c r="I5" s="6">
        <f t="shared" si="2"/>
        <v>-0.11980727378374931</v>
      </c>
      <c r="J5" s="6">
        <f t="shared" si="5"/>
        <v>409.38969600000001</v>
      </c>
      <c r="K5" s="2"/>
    </row>
    <row r="6" spans="1:14" x14ac:dyDescent="0.3">
      <c r="A6" s="12">
        <v>42.81</v>
      </c>
      <c r="B6" s="5">
        <f t="shared" si="4"/>
        <v>2.3359028264424198E-2</v>
      </c>
      <c r="C6" s="5">
        <v>2.92</v>
      </c>
      <c r="D6" s="5">
        <v>2.9</v>
      </c>
      <c r="E6" s="5">
        <v>4.6299999999999996E-3</v>
      </c>
      <c r="F6" s="15">
        <f t="shared" si="3"/>
        <v>7.5285773518712444</v>
      </c>
      <c r="G6" s="7">
        <f t="shared" si="0"/>
        <v>268.9831630003581</v>
      </c>
      <c r="H6" s="6">
        <f t="shared" si="1"/>
        <v>0.99315068493150682</v>
      </c>
      <c r="I6" s="6">
        <f t="shared" si="2"/>
        <v>-5.9697070989244323E-2</v>
      </c>
      <c r="J6" s="6">
        <f t="shared" si="5"/>
        <v>431.35570799999999</v>
      </c>
      <c r="K6" s="2"/>
    </row>
    <row r="7" spans="1:14" x14ac:dyDescent="0.3">
      <c r="A7" s="12">
        <v>61.58</v>
      </c>
      <c r="B7" s="5">
        <f t="shared" si="4"/>
        <v>1.6239038648911984E-2</v>
      </c>
      <c r="C7" s="5">
        <v>3</v>
      </c>
      <c r="D7" s="5">
        <v>2.92</v>
      </c>
      <c r="E7" s="5">
        <v>4.6499999999999996E-3</v>
      </c>
      <c r="F7" s="15">
        <f t="shared" si="3"/>
        <v>8.0823565703345395</v>
      </c>
      <c r="G7" s="7">
        <f t="shared" si="0"/>
        <v>386.91855121611889</v>
      </c>
      <c r="H7" s="6">
        <f t="shared" si="1"/>
        <v>0.97333333333333327</v>
      </c>
      <c r="I7" s="6">
        <f t="shared" si="2"/>
        <v>-0.23476806542488346</v>
      </c>
      <c r="J7" s="6">
        <f t="shared" si="5"/>
        <v>463.08492000000001</v>
      </c>
      <c r="K7" s="2"/>
    </row>
    <row r="8" spans="1:14" x14ac:dyDescent="0.3">
      <c r="A8" s="12">
        <v>89.5</v>
      </c>
      <c r="B8" s="5">
        <f t="shared" si="4"/>
        <v>1.11731843575419E-2</v>
      </c>
      <c r="C8" s="5">
        <v>3.03</v>
      </c>
      <c r="D8" s="5">
        <v>2.92</v>
      </c>
      <c r="E8" s="5">
        <v>4.6699999999999997E-3</v>
      </c>
      <c r="F8" s="15">
        <f t="shared" si="3"/>
        <v>8.9093368540949029</v>
      </c>
      <c r="G8" s="7">
        <f t="shared" si="0"/>
        <v>562.34508499257299</v>
      </c>
      <c r="H8" s="6">
        <f t="shared" si="1"/>
        <v>0.9636963696369637</v>
      </c>
      <c r="I8" s="6">
        <f t="shared" si="2"/>
        <v>-0.3211955410777344</v>
      </c>
      <c r="J8" s="6">
        <f t="shared" si="5"/>
        <v>510.46740000000005</v>
      </c>
      <c r="K8" s="2"/>
      <c r="M8" s="1"/>
      <c r="N8" s="1"/>
    </row>
    <row r="9" spans="1:14" x14ac:dyDescent="0.3">
      <c r="A9" s="12">
        <v>128.80000000000001</v>
      </c>
      <c r="B9" s="5">
        <f t="shared" si="4"/>
        <v>7.7639751552795021E-3</v>
      </c>
      <c r="C9" s="5">
        <v>2.98</v>
      </c>
      <c r="D9" s="5">
        <v>2.74</v>
      </c>
      <c r="E9" s="5">
        <v>4.5999999999999999E-3</v>
      </c>
      <c r="F9" s="15">
        <f t="shared" si="3"/>
        <v>10.005846937977347</v>
      </c>
      <c r="G9" s="7">
        <f t="shared" si="0"/>
        <v>809.27426756473074</v>
      </c>
      <c r="H9" s="6">
        <f t="shared" si="1"/>
        <v>0.91946308724832226</v>
      </c>
      <c r="I9" s="6">
        <f t="shared" si="2"/>
        <v>-0.72931402511734422</v>
      </c>
      <c r="J9" s="6">
        <f t="shared" si="5"/>
        <v>573.29279999999994</v>
      </c>
      <c r="K9" s="2"/>
      <c r="M9" s="1"/>
      <c r="N9" s="1"/>
    </row>
    <row r="10" spans="1:14" x14ac:dyDescent="0.3">
      <c r="A10" s="12">
        <v>184</v>
      </c>
      <c r="B10" s="5">
        <f t="shared" si="4"/>
        <v>5.434782608695652E-3</v>
      </c>
      <c r="C10" s="5">
        <v>2.95</v>
      </c>
      <c r="D10" s="5">
        <v>2.5499999999999998</v>
      </c>
      <c r="E10" s="5">
        <v>4.5999999999999999E-3</v>
      </c>
      <c r="F10" s="15">
        <f t="shared" si="3"/>
        <v>11.601273351176388</v>
      </c>
      <c r="G10" s="7">
        <f t="shared" si="0"/>
        <v>1156.1060965210438</v>
      </c>
      <c r="H10" s="6">
        <f t="shared" si="1"/>
        <v>0.86440677966101687</v>
      </c>
      <c r="I10" s="6">
        <f t="shared" si="2"/>
        <v>-1.2656367108841573</v>
      </c>
      <c r="J10" s="6">
        <f t="shared" si="5"/>
        <v>664.70400000000006</v>
      </c>
      <c r="K10" s="2"/>
      <c r="M10" s="1"/>
      <c r="N10" s="1"/>
    </row>
    <row r="11" spans="1:14" x14ac:dyDescent="0.3">
      <c r="A11" s="12">
        <v>262.77999999999997</v>
      </c>
      <c r="B11" s="5">
        <f t="shared" si="4"/>
        <v>3.8054646472334276E-3</v>
      </c>
      <c r="C11" s="5">
        <v>2.92</v>
      </c>
      <c r="D11" s="5">
        <v>2.31</v>
      </c>
      <c r="E11" s="5">
        <v>7.7999999999999999E-4</v>
      </c>
      <c r="F11" s="15">
        <f t="shared" si="3"/>
        <v>7.5710397464956944</v>
      </c>
      <c r="G11" s="7">
        <f t="shared" si="0"/>
        <v>1651.0954350206514</v>
      </c>
      <c r="H11" s="6">
        <f t="shared" si="1"/>
        <v>0.79109589041095896</v>
      </c>
      <c r="I11" s="6">
        <f t="shared" si="2"/>
        <v>-2.0354174311254791</v>
      </c>
      <c r="J11" s="6">
        <f t="shared" si="5"/>
        <v>433.78862399999997</v>
      </c>
      <c r="K11" s="2"/>
      <c r="M11" s="1"/>
      <c r="N11" s="1"/>
    </row>
    <row r="12" spans="1:14" x14ac:dyDescent="0.3">
      <c r="A12" s="12">
        <v>378</v>
      </c>
      <c r="B12" s="5">
        <f t="shared" si="4"/>
        <v>2.6455026455026454E-3</v>
      </c>
      <c r="C12" s="5">
        <v>2.92</v>
      </c>
      <c r="D12" s="5">
        <v>1.98</v>
      </c>
      <c r="E12" s="5">
        <v>1.8879999999999999E-3</v>
      </c>
      <c r="F12" s="15">
        <f t="shared" si="3"/>
        <v>10.767268466242598</v>
      </c>
      <c r="G12" s="7">
        <f t="shared" si="0"/>
        <v>2375.0440461138837</v>
      </c>
      <c r="H12" s="6">
        <f t="shared" si="1"/>
        <v>0.67808219178082196</v>
      </c>
      <c r="I12" s="6">
        <f t="shared" si="2"/>
        <v>-3.3743532237377432</v>
      </c>
      <c r="J12" s="6">
        <f t="shared" si="5"/>
        <v>616.91904</v>
      </c>
      <c r="K12" s="2"/>
      <c r="M12" s="1"/>
      <c r="N12" s="1"/>
    </row>
    <row r="13" spans="1:14" x14ac:dyDescent="0.3">
      <c r="A13" s="12">
        <v>540</v>
      </c>
      <c r="B13" s="5">
        <f t="shared" si="4"/>
        <v>1.8518518518518519E-3</v>
      </c>
      <c r="C13" s="5">
        <v>2.92</v>
      </c>
      <c r="D13" s="5">
        <v>1.6</v>
      </c>
      <c r="E13" s="5">
        <v>7.6999999999999996E-4</v>
      </c>
      <c r="F13" s="15">
        <f t="shared" si="3"/>
        <v>8.895733757904857</v>
      </c>
      <c r="G13" s="7">
        <f t="shared" si="0"/>
        <v>3392.9200658769764</v>
      </c>
      <c r="H13" s="6">
        <f t="shared" si="1"/>
        <v>0.54794520547945214</v>
      </c>
      <c r="I13" s="6">
        <f t="shared" si="2"/>
        <v>-5.2252573758498686</v>
      </c>
      <c r="J13" s="6">
        <f t="shared" si="5"/>
        <v>509.68799999999993</v>
      </c>
      <c r="K13" s="2"/>
      <c r="M13" s="1"/>
      <c r="N13" s="1"/>
    </row>
    <row r="14" spans="1:14" x14ac:dyDescent="0.3">
      <c r="A14" s="12">
        <v>788</v>
      </c>
      <c r="B14" s="5">
        <f t="shared" si="4"/>
        <v>1.2690355329949238E-3</v>
      </c>
      <c r="C14" s="5">
        <v>2.92</v>
      </c>
      <c r="D14" s="5">
        <v>1.17</v>
      </c>
      <c r="E14" s="5">
        <v>5.9500000000000004E-4</v>
      </c>
      <c r="F14" s="15">
        <f t="shared" si="3"/>
        <v>9.2291195703038067</v>
      </c>
      <c r="G14" s="7">
        <f t="shared" si="0"/>
        <v>4951.1500220575135</v>
      </c>
      <c r="H14" s="6">
        <f t="shared" si="1"/>
        <v>0.40068493150684931</v>
      </c>
      <c r="I14" s="6">
        <f t="shared" si="2"/>
        <v>-7.9439397940451331</v>
      </c>
      <c r="J14" s="6">
        <f t="shared" si="5"/>
        <v>528.78959999999995</v>
      </c>
      <c r="K14" s="2"/>
      <c r="M14" s="1"/>
      <c r="N14" s="1"/>
    </row>
    <row r="15" spans="1:14" x14ac:dyDescent="0.3">
      <c r="A15" s="12">
        <v>1115</v>
      </c>
      <c r="B15" s="5">
        <f t="shared" si="4"/>
        <v>8.9686098654708521E-4</v>
      </c>
      <c r="C15" s="5">
        <v>2.92</v>
      </c>
      <c r="D15" s="5">
        <v>0.86</v>
      </c>
      <c r="E15" s="5">
        <v>7.6000000000000004E-4</v>
      </c>
      <c r="F15" s="15">
        <f t="shared" si="3"/>
        <v>11.607556536483568</v>
      </c>
      <c r="G15" s="7">
        <f t="shared" si="0"/>
        <v>7005.7516175052388</v>
      </c>
      <c r="H15" s="6">
        <f t="shared" si="1"/>
        <v>0.29452054794520549</v>
      </c>
      <c r="I15" s="6">
        <f t="shared" si="2"/>
        <v>-10.61768800409701</v>
      </c>
      <c r="J15" s="6">
        <f t="shared" si="5"/>
        <v>665.06399999999996</v>
      </c>
      <c r="K15" s="2"/>
      <c r="M15" s="1"/>
      <c r="N15" s="1"/>
    </row>
    <row r="16" spans="1:14" x14ac:dyDescent="0.3">
      <c r="A16" s="12">
        <v>1659</v>
      </c>
      <c r="B16" s="5">
        <f t="shared" si="4"/>
        <v>6.0277275467148883E-4</v>
      </c>
      <c r="C16" s="5">
        <v>2.92</v>
      </c>
      <c r="D16" s="5">
        <v>0.6</v>
      </c>
      <c r="E16" s="5">
        <v>8.0000000000000007E-5</v>
      </c>
      <c r="F16" s="15">
        <f t="shared" si="3"/>
        <v>7.1170896611484613</v>
      </c>
      <c r="G16" s="7">
        <f t="shared" si="0"/>
        <v>10423.804424610933</v>
      </c>
      <c r="H16" s="6">
        <f t="shared" si="1"/>
        <v>0.20547945205479451</v>
      </c>
      <c r="I16" s="6">
        <f t="shared" si="2"/>
        <v>-13.744632021295493</v>
      </c>
      <c r="J16" s="6">
        <f t="shared" si="5"/>
        <v>407.7792</v>
      </c>
      <c r="K16" s="2"/>
      <c r="M16" s="1"/>
      <c r="N16" s="1"/>
    </row>
    <row r="17" spans="1:14" x14ac:dyDescent="0.3">
      <c r="A17" s="12">
        <v>2335.7199999999998</v>
      </c>
      <c r="B17" s="5">
        <f t="shared" si="4"/>
        <v>4.2813350915349446E-4</v>
      </c>
      <c r="C17" s="5">
        <v>2.92</v>
      </c>
      <c r="D17" s="5">
        <v>0.42</v>
      </c>
      <c r="E17" s="5">
        <v>4.0000000000000002E-4</v>
      </c>
      <c r="F17" s="15">
        <f t="shared" si="3"/>
        <v>12.153489941453788</v>
      </c>
      <c r="G17" s="7">
        <f t="shared" si="0"/>
        <v>14675.761585685503</v>
      </c>
      <c r="H17" s="6">
        <f t="shared" si="1"/>
        <v>0.14383561643835616</v>
      </c>
      <c r="I17" s="6">
        <f t="shared" si="2"/>
        <v>-16.842671221010356</v>
      </c>
      <c r="J17" s="6">
        <f t="shared" si="5"/>
        <v>696.34368000000006</v>
      </c>
      <c r="K17" s="2"/>
      <c r="M17" s="1"/>
      <c r="N17" s="1"/>
    </row>
    <row r="18" spans="1:14" x14ac:dyDescent="0.3">
      <c r="A18" s="12">
        <v>3340</v>
      </c>
      <c r="B18" s="5">
        <f t="shared" si="4"/>
        <v>2.9940119760479042E-4</v>
      </c>
      <c r="C18" s="5">
        <v>2.92</v>
      </c>
      <c r="D18" s="5">
        <v>0.26</v>
      </c>
      <c r="E18" s="5">
        <v>4.5000000000000003E-5</v>
      </c>
      <c r="F18" s="15">
        <f t="shared" si="3"/>
        <v>7.2275480588486776</v>
      </c>
      <c r="G18" s="7">
        <f t="shared" si="0"/>
        <v>20985.838925979817</v>
      </c>
      <c r="H18" s="6">
        <f t="shared" si="1"/>
        <v>8.9041095890410968E-2</v>
      </c>
      <c r="I18" s="6">
        <f t="shared" si="2"/>
        <v>-21.008190069552004</v>
      </c>
      <c r="J18" s="6">
        <f t="shared" si="5"/>
        <v>414.10799999999995</v>
      </c>
      <c r="K18" s="2"/>
      <c r="M18" s="1"/>
      <c r="N18" s="1"/>
    </row>
    <row r="19" spans="1:14" x14ac:dyDescent="0.3">
      <c r="A19" s="13">
        <v>4832.93</v>
      </c>
      <c r="B19" s="8">
        <f t="shared" si="4"/>
        <v>2.0691381832552922E-4</v>
      </c>
      <c r="C19" s="5">
        <v>2.92</v>
      </c>
      <c r="D19" s="5">
        <v>0.17</v>
      </c>
      <c r="E19" s="5">
        <v>8.0000000000000007E-5</v>
      </c>
      <c r="F19" s="15">
        <f t="shared" si="3"/>
        <v>8.7124808885097806</v>
      </c>
      <c r="G19" s="7">
        <f t="shared" si="0"/>
        <v>30366.194766627439</v>
      </c>
      <c r="H19" s="6">
        <f t="shared" si="1"/>
        <v>5.8219178082191785E-2</v>
      </c>
      <c r="I19" s="6">
        <f t="shared" si="2"/>
        <v>-24.698678601402886</v>
      </c>
      <c r="J19" s="6">
        <f t="shared" si="5"/>
        <v>499.18838399999999</v>
      </c>
      <c r="K19" s="2"/>
      <c r="M19" s="1"/>
      <c r="N19" s="1"/>
    </row>
    <row r="20" spans="1:14" x14ac:dyDescent="0.3">
      <c r="A20" s="13">
        <v>6951.93</v>
      </c>
      <c r="B20" s="8">
        <f t="shared" si="4"/>
        <v>1.4384494665510152E-4</v>
      </c>
      <c r="C20" s="5">
        <v>2.92</v>
      </c>
      <c r="D20" s="5">
        <v>9.1999999999999998E-2</v>
      </c>
      <c r="E20" s="5">
        <v>2.5999999999999998E-5</v>
      </c>
      <c r="F20" s="15">
        <f t="shared" si="3"/>
        <v>7.4188721824256518</v>
      </c>
      <c r="G20" s="7">
        <f t="shared" si="0"/>
        <v>43680.264432540986</v>
      </c>
      <c r="H20" s="6">
        <f t="shared" si="1"/>
        <v>3.1506849315068496E-2</v>
      </c>
      <c r="I20" s="6">
        <f t="shared" si="2"/>
        <v>-30.03190048205726</v>
      </c>
      <c r="J20" s="6">
        <f t="shared" si="5"/>
        <v>425.07006480000001</v>
      </c>
      <c r="K20" s="2"/>
      <c r="M20" s="1"/>
      <c r="N20" s="1"/>
    </row>
    <row r="21" spans="1:14" x14ac:dyDescent="0.3">
      <c r="A21" s="12">
        <v>10000</v>
      </c>
      <c r="B21" s="5">
        <f t="shared" si="4"/>
        <v>1E-4</v>
      </c>
      <c r="C21" s="5">
        <v>2.92</v>
      </c>
      <c r="D21" s="5">
        <v>0.04</v>
      </c>
      <c r="E21" s="5">
        <v>8.0000000000000007E-5</v>
      </c>
      <c r="F21" s="15">
        <f t="shared" si="3"/>
        <v>11.309733552923255</v>
      </c>
      <c r="G21" s="7">
        <f t="shared" si="0"/>
        <v>62831.853071795864</v>
      </c>
      <c r="H21" s="6">
        <f t="shared" si="1"/>
        <v>1.3698630136986302E-2</v>
      </c>
      <c r="I21" s="6">
        <f t="shared" si="2"/>
        <v>-37.266457202409114</v>
      </c>
      <c r="J21" s="6">
        <f t="shared" si="5"/>
        <v>648</v>
      </c>
      <c r="K21" s="2"/>
    </row>
    <row r="22" spans="1:14" x14ac:dyDescent="0.3">
      <c r="C22" s="1"/>
      <c r="D22" s="1"/>
    </row>
    <row r="24" spans="1:14" ht="75" customHeight="1" x14ac:dyDescent="0.3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opLeftCell="G1" zoomScale="85" zoomScaleNormal="85" workbookViewId="0">
      <selection activeCell="L5" sqref="L5:R20"/>
    </sheetView>
  </sheetViews>
  <sheetFormatPr baseColWidth="10" defaultRowHeight="14.4" x14ac:dyDescent="0.3"/>
  <cols>
    <col min="1" max="1" width="23.109375" customWidth="1"/>
    <col min="2" max="2" width="16.88671875" customWidth="1"/>
    <col min="3" max="3" width="19.88671875" customWidth="1"/>
    <col min="4" max="4" width="17" customWidth="1"/>
    <col min="5" max="5" width="20.6640625" customWidth="1"/>
    <col min="6" max="6" width="20.33203125" customWidth="1"/>
    <col min="7" max="7" width="44.109375" bestFit="1" customWidth="1"/>
    <col min="8" max="8" width="20.109375" customWidth="1"/>
    <col min="9" max="9" width="29.44140625" customWidth="1"/>
    <col min="10" max="10" width="29.5546875" customWidth="1"/>
    <col min="12" max="12" width="11.6640625" customWidth="1"/>
  </cols>
  <sheetData>
    <row r="1" spans="1:14" ht="63.6" customHeight="1" x14ac:dyDescent="0.6">
      <c r="A1" s="3" t="s">
        <v>0</v>
      </c>
      <c r="B1" s="3" t="s">
        <v>1</v>
      </c>
      <c r="C1" s="4" t="s">
        <v>7</v>
      </c>
      <c r="D1" s="14" t="s">
        <v>8</v>
      </c>
      <c r="E1" s="1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9</v>
      </c>
    </row>
    <row r="2" spans="1:14" x14ac:dyDescent="0.3">
      <c r="A2" s="12">
        <v>10</v>
      </c>
      <c r="B2" s="5">
        <f>1/A2</f>
        <v>0.1</v>
      </c>
      <c r="C2" s="5">
        <v>2.92</v>
      </c>
      <c r="D2" s="5">
        <v>2.92</v>
      </c>
      <c r="E2" s="5">
        <v>4.3E-3</v>
      </c>
      <c r="F2" s="5">
        <f t="shared" ref="F2:F21" si="0">G2*E2+2*PI()</f>
        <v>6.5533622753883085</v>
      </c>
      <c r="G2" s="7">
        <f t="shared" ref="G2:G21" si="1">A2*2*PI()</f>
        <v>62.831853071795862</v>
      </c>
      <c r="H2" s="6">
        <f>D2/C2</f>
        <v>1</v>
      </c>
      <c r="I2" s="6">
        <f t="shared" ref="I2:I21" si="2">20*LOG(H2)</f>
        <v>0</v>
      </c>
      <c r="J2" s="6">
        <f t="shared" ref="J2:J20" si="3">K2*I2+2*PI()</f>
        <v>6.2831853071795862</v>
      </c>
      <c r="K2" s="9"/>
      <c r="L2" s="2"/>
    </row>
    <row r="3" spans="1:14" x14ac:dyDescent="0.3">
      <c r="A3" s="12">
        <v>14.38</v>
      </c>
      <c r="B3" s="5">
        <f>1/A3</f>
        <v>6.9541029207232263E-2</v>
      </c>
      <c r="C3" s="5">
        <v>2.92</v>
      </c>
      <c r="D3" s="5">
        <v>2.92</v>
      </c>
      <c r="E3" s="5">
        <v>4.3E-3</v>
      </c>
      <c r="F3" s="5">
        <f t="shared" si="0"/>
        <v>6.6716997874637292</v>
      </c>
      <c r="G3" s="7">
        <f t="shared" si="1"/>
        <v>90.352204717242458</v>
      </c>
      <c r="H3" s="6">
        <f>D3/C3</f>
        <v>1</v>
      </c>
      <c r="I3" s="6">
        <f t="shared" si="2"/>
        <v>0</v>
      </c>
      <c r="J3" s="6">
        <f>DEGREES(F3)</f>
        <v>382.26024000000001</v>
      </c>
      <c r="K3" s="9"/>
      <c r="L3" s="2"/>
    </row>
    <row r="4" spans="1:14" x14ac:dyDescent="0.3">
      <c r="A4" s="12">
        <v>20.69</v>
      </c>
      <c r="B4" s="5">
        <f t="shared" ref="B4:B21" si="4">1/A4</f>
        <v>4.8332527791203478E-2</v>
      </c>
      <c r="C4" s="5">
        <v>2.92</v>
      </c>
      <c r="D4" s="5">
        <v>2.92</v>
      </c>
      <c r="E4" s="5">
        <v>4.3E-3</v>
      </c>
      <c r="F4" s="5">
        <f t="shared" si="0"/>
        <v>6.8421814544034323</v>
      </c>
      <c r="G4" s="7">
        <f t="shared" si="1"/>
        <v>129.99910400554566</v>
      </c>
      <c r="H4" s="6">
        <f t="shared" ref="H4:H21" si="5">D4/C4</f>
        <v>1</v>
      </c>
      <c r="I4" s="6">
        <f t="shared" si="2"/>
        <v>0</v>
      </c>
      <c r="J4" s="6">
        <f t="shared" si="3"/>
        <v>6.2831853071795862</v>
      </c>
      <c r="K4" s="9"/>
      <c r="L4" s="2"/>
    </row>
    <row r="5" spans="1:14" x14ac:dyDescent="0.3">
      <c r="A5" s="12">
        <v>29.76</v>
      </c>
      <c r="B5" s="5">
        <f t="shared" si="4"/>
        <v>3.3602150537634407E-2</v>
      </c>
      <c r="C5" s="5">
        <v>2.92</v>
      </c>
      <c r="D5" s="5">
        <v>2.92</v>
      </c>
      <c r="E5" s="5">
        <v>4.3E-3</v>
      </c>
      <c r="F5" s="5">
        <f t="shared" si="0"/>
        <v>7.087231964568744</v>
      </c>
      <c r="G5" s="7">
        <f t="shared" si="1"/>
        <v>186.98759474166451</v>
      </c>
      <c r="H5" s="6">
        <f t="shared" si="5"/>
        <v>1</v>
      </c>
      <c r="I5" s="6">
        <f t="shared" si="2"/>
        <v>0</v>
      </c>
      <c r="J5" s="6">
        <f t="shared" ref="J5" si="6">DEGREES(F5)</f>
        <v>406.06848000000002</v>
      </c>
      <c r="K5" s="9"/>
      <c r="L5" s="2"/>
    </row>
    <row r="6" spans="1:14" x14ac:dyDescent="0.3">
      <c r="A6" s="12">
        <v>42.81</v>
      </c>
      <c r="B6" s="5">
        <f t="shared" si="4"/>
        <v>2.3359028264424198E-2</v>
      </c>
      <c r="C6" s="5">
        <v>2.92</v>
      </c>
      <c r="D6" s="5">
        <v>2.92</v>
      </c>
      <c r="E6" s="5">
        <v>4.3E-3</v>
      </c>
      <c r="F6" s="5">
        <f t="shared" si="0"/>
        <v>7.4398129080811266</v>
      </c>
      <c r="G6" s="7">
        <f t="shared" si="1"/>
        <v>268.9831630003581</v>
      </c>
      <c r="H6" s="6">
        <f t="shared" si="5"/>
        <v>1</v>
      </c>
      <c r="I6" s="6">
        <f t="shared" si="2"/>
        <v>0</v>
      </c>
      <c r="J6" s="6">
        <f t="shared" si="3"/>
        <v>6.2831853071795862</v>
      </c>
      <c r="K6" s="9"/>
      <c r="L6" s="2"/>
    </row>
    <row r="7" spans="1:14" x14ac:dyDescent="0.3">
      <c r="A7" s="12">
        <v>61.58</v>
      </c>
      <c r="B7" s="5">
        <f t="shared" si="4"/>
        <v>1.6239038648911984E-2</v>
      </c>
      <c r="C7" s="5">
        <v>2.92</v>
      </c>
      <c r="D7" s="5">
        <v>2.92</v>
      </c>
      <c r="E7" s="5">
        <v>4.3E-3</v>
      </c>
      <c r="F7" s="5">
        <f t="shared" si="0"/>
        <v>7.9469350774088969</v>
      </c>
      <c r="G7" s="7">
        <f t="shared" si="1"/>
        <v>386.91855121611889</v>
      </c>
      <c r="H7" s="6">
        <f t="shared" si="5"/>
        <v>1</v>
      </c>
      <c r="I7" s="6">
        <f t="shared" si="2"/>
        <v>0</v>
      </c>
      <c r="J7" s="6">
        <f t="shared" ref="J7" si="7">DEGREES(F7)</f>
        <v>455.32583999999997</v>
      </c>
      <c r="K7" s="9"/>
      <c r="L7" s="2"/>
    </row>
    <row r="8" spans="1:14" x14ac:dyDescent="0.3">
      <c r="A8" s="12">
        <v>88.59</v>
      </c>
      <c r="B8" s="5">
        <f t="shared" si="4"/>
        <v>1.1287955751213455E-2</v>
      </c>
      <c r="C8" s="5">
        <v>2.92</v>
      </c>
      <c r="D8" s="5">
        <v>2.92</v>
      </c>
      <c r="E8" s="5">
        <v>4.3E-3</v>
      </c>
      <c r="F8" s="5">
        <f t="shared" si="0"/>
        <v>8.6766830685406564</v>
      </c>
      <c r="G8" s="7">
        <f t="shared" si="1"/>
        <v>556.62738636303959</v>
      </c>
      <c r="H8" s="6">
        <f t="shared" si="5"/>
        <v>1</v>
      </c>
      <c r="I8" s="6">
        <f t="shared" si="2"/>
        <v>0</v>
      </c>
      <c r="J8" s="6">
        <f t="shared" si="3"/>
        <v>6.2831853071795862</v>
      </c>
      <c r="K8" s="9"/>
      <c r="L8" s="2"/>
      <c r="N8" s="1"/>
    </row>
    <row r="9" spans="1:14" x14ac:dyDescent="0.3">
      <c r="A9" s="12">
        <v>127.43</v>
      </c>
      <c r="B9" s="5">
        <f t="shared" si="4"/>
        <v>7.8474456564388284E-3</v>
      </c>
      <c r="C9" s="5">
        <v>2.92</v>
      </c>
      <c r="D9" s="5">
        <v>2.92</v>
      </c>
      <c r="E9" s="5">
        <v>4.3E-3</v>
      </c>
      <c r="F9" s="5">
        <f t="shared" si="0"/>
        <v>9.7260504130633336</v>
      </c>
      <c r="G9" s="7">
        <f t="shared" si="1"/>
        <v>800.66630369389475</v>
      </c>
      <c r="H9" s="6">
        <f t="shared" si="5"/>
        <v>1</v>
      </c>
      <c r="I9" s="6">
        <f t="shared" si="2"/>
        <v>0</v>
      </c>
      <c r="J9" s="6">
        <f t="shared" ref="J9" si="8">DEGREES(F9)</f>
        <v>557.26164000000006</v>
      </c>
      <c r="K9" s="9"/>
      <c r="L9" s="2"/>
    </row>
    <row r="10" spans="1:14" x14ac:dyDescent="0.3">
      <c r="A10" s="12">
        <v>183.29</v>
      </c>
      <c r="B10" s="5">
        <f t="shared" si="4"/>
        <v>5.4558350155491297E-3</v>
      </c>
      <c r="C10" s="5">
        <v>2.92</v>
      </c>
      <c r="D10" s="5">
        <v>2.92</v>
      </c>
      <c r="E10" s="5">
        <v>4.3E-3</v>
      </c>
      <c r="F10" s="5">
        <f t="shared" si="0"/>
        <v>11.235258957477257</v>
      </c>
      <c r="G10" s="7">
        <f t="shared" si="1"/>
        <v>1151.6450349529464</v>
      </c>
      <c r="H10" s="6">
        <f t="shared" si="5"/>
        <v>1</v>
      </c>
      <c r="I10" s="6">
        <f t="shared" si="2"/>
        <v>0</v>
      </c>
      <c r="J10" s="6">
        <f t="shared" si="3"/>
        <v>6.2831853071795862</v>
      </c>
      <c r="K10" s="9"/>
      <c r="L10" s="2"/>
    </row>
    <row r="11" spans="1:14" x14ac:dyDescent="0.3">
      <c r="A11" s="12">
        <v>263.64999999999998</v>
      </c>
      <c r="B11" s="5">
        <f t="shared" si="4"/>
        <v>3.7929072634174097E-3</v>
      </c>
      <c r="C11" s="5">
        <v>2.92</v>
      </c>
      <c r="D11" s="5">
        <v>2.92</v>
      </c>
      <c r="E11" s="5">
        <v>4.3E-3</v>
      </c>
      <c r="F11" s="5">
        <f t="shared" si="0"/>
        <v>13.406401074002547</v>
      </c>
      <c r="G11" s="7">
        <f t="shared" si="1"/>
        <v>1656.5618062378978</v>
      </c>
      <c r="H11" s="6">
        <f t="shared" si="5"/>
        <v>1</v>
      </c>
      <c r="I11" s="6">
        <f t="shared" si="2"/>
        <v>0</v>
      </c>
      <c r="J11" s="6">
        <f t="shared" ref="J11" si="9">DEGREES(F11)</f>
        <v>768.13019999999995</v>
      </c>
      <c r="K11" s="9"/>
      <c r="L11" s="2"/>
    </row>
    <row r="12" spans="1:14" x14ac:dyDescent="0.3">
      <c r="A12" s="12">
        <v>379.27</v>
      </c>
      <c r="B12" s="5">
        <f t="shared" si="4"/>
        <v>2.6366440794157197E-3</v>
      </c>
      <c r="C12" s="5">
        <v>2.92</v>
      </c>
      <c r="D12" s="5">
        <v>2.92</v>
      </c>
      <c r="E12" s="5">
        <v>4.3E-3</v>
      </c>
      <c r="F12" s="5">
        <f t="shared" si="0"/>
        <v>16.530187180431792</v>
      </c>
      <c r="G12" s="7">
        <f t="shared" si="1"/>
        <v>2383.0236914540014</v>
      </c>
      <c r="H12" s="6">
        <f t="shared" si="5"/>
        <v>1</v>
      </c>
      <c r="I12" s="6">
        <f t="shared" si="2"/>
        <v>0</v>
      </c>
      <c r="J12" s="6">
        <f t="shared" si="3"/>
        <v>6.2831853071795862</v>
      </c>
      <c r="K12" s="9"/>
      <c r="L12" s="2"/>
    </row>
    <row r="13" spans="1:14" x14ac:dyDescent="0.3">
      <c r="A13" s="12">
        <v>545.55999999999995</v>
      </c>
      <c r="B13" s="5">
        <f t="shared" si="4"/>
        <v>1.8329789574015691E-3</v>
      </c>
      <c r="C13" s="5">
        <v>2.92</v>
      </c>
      <c r="D13" s="5">
        <v>2.92</v>
      </c>
      <c r="E13" s="5">
        <v>4.3E-3</v>
      </c>
      <c r="F13" s="5">
        <f t="shared" si="0"/>
        <v>21.022959984774634</v>
      </c>
      <c r="G13" s="7">
        <f t="shared" si="1"/>
        <v>3427.8545761848945</v>
      </c>
      <c r="H13" s="6">
        <f t="shared" si="5"/>
        <v>1</v>
      </c>
      <c r="I13" s="6">
        <f t="shared" si="2"/>
        <v>0</v>
      </c>
      <c r="J13" s="6">
        <f t="shared" ref="J13" si="10">DEGREES(F13)</f>
        <v>1204.5268799999999</v>
      </c>
      <c r="K13" s="9"/>
      <c r="L13" s="2"/>
    </row>
    <row r="14" spans="1:14" x14ac:dyDescent="0.3">
      <c r="A14" s="12">
        <v>784.76</v>
      </c>
      <c r="B14" s="5">
        <f t="shared" si="4"/>
        <v>1.2742749375605281E-3</v>
      </c>
      <c r="C14" s="5">
        <v>2.92</v>
      </c>
      <c r="D14" s="5">
        <v>2.92</v>
      </c>
      <c r="E14" s="5">
        <v>4.3E-3</v>
      </c>
      <c r="F14" s="5">
        <f t="shared" si="0"/>
        <v>27.485593064327269</v>
      </c>
      <c r="G14" s="7">
        <f t="shared" si="1"/>
        <v>4930.7925016622521</v>
      </c>
      <c r="H14" s="6">
        <f t="shared" si="5"/>
        <v>1</v>
      </c>
      <c r="I14" s="6">
        <f t="shared" si="2"/>
        <v>0</v>
      </c>
      <c r="J14" s="6">
        <f t="shared" si="3"/>
        <v>6.2831853071795862</v>
      </c>
      <c r="K14" s="9"/>
      <c r="L14" s="2"/>
    </row>
    <row r="15" spans="1:14" x14ac:dyDescent="0.3">
      <c r="A15" s="12">
        <v>1128.8399999999999</v>
      </c>
      <c r="B15" s="5">
        <f t="shared" si="4"/>
        <v>8.8586513589171195E-4</v>
      </c>
      <c r="C15" s="5">
        <v>2.92</v>
      </c>
      <c r="D15" s="5">
        <v>2.92</v>
      </c>
      <c r="E15" s="5">
        <v>4.3E-3</v>
      </c>
      <c r="F15" s="5">
        <f t="shared" si="0"/>
        <v>36.781842186452984</v>
      </c>
      <c r="G15" s="7">
        <f t="shared" si="1"/>
        <v>7092.7109021566039</v>
      </c>
      <c r="H15" s="6">
        <f t="shared" si="5"/>
        <v>1</v>
      </c>
      <c r="I15" s="6">
        <f t="shared" si="2"/>
        <v>0</v>
      </c>
      <c r="J15" s="6">
        <f t="shared" ref="J15" si="11">DEGREES(F15)</f>
        <v>2107.4443200000001</v>
      </c>
      <c r="K15" s="9"/>
      <c r="L15" s="2"/>
    </row>
    <row r="16" spans="1:14" x14ac:dyDescent="0.3">
      <c r="A16" s="12">
        <v>1623.77</v>
      </c>
      <c r="B16" s="5">
        <f t="shared" si="4"/>
        <v>6.1585076704213037E-4</v>
      </c>
      <c r="C16" s="5">
        <v>2.92</v>
      </c>
      <c r="D16" s="5">
        <v>2.92</v>
      </c>
      <c r="E16" s="5">
        <v>4.3E-3</v>
      </c>
      <c r="F16" s="5">
        <f t="shared" si="0"/>
        <v>50.153710874007274</v>
      </c>
      <c r="G16" s="7">
        <f t="shared" si="1"/>
        <v>10202.447806238997</v>
      </c>
      <c r="H16" s="6">
        <f t="shared" si="5"/>
        <v>1</v>
      </c>
      <c r="I16" s="6">
        <f t="shared" si="2"/>
        <v>0</v>
      </c>
      <c r="J16" s="6">
        <f t="shared" si="3"/>
        <v>6.2831853071795862</v>
      </c>
      <c r="K16" s="9"/>
      <c r="L16" s="2"/>
    </row>
    <row r="17" spans="1:12" x14ac:dyDescent="0.3">
      <c r="A17" s="12">
        <v>2335.7199999999998</v>
      </c>
      <c r="B17" s="5">
        <f t="shared" si="4"/>
        <v>4.2813350915349446E-4</v>
      </c>
      <c r="C17" s="5">
        <v>2.92</v>
      </c>
      <c r="D17" s="5">
        <v>2.92</v>
      </c>
      <c r="E17" s="5">
        <v>4.3E-3</v>
      </c>
      <c r="F17" s="5">
        <f t="shared" si="0"/>
        <v>69.38896012562725</v>
      </c>
      <c r="G17" s="7">
        <f t="shared" si="1"/>
        <v>14675.761585685503</v>
      </c>
      <c r="H17" s="6">
        <f t="shared" si="5"/>
        <v>1</v>
      </c>
      <c r="I17" s="6">
        <f t="shared" si="2"/>
        <v>0</v>
      </c>
      <c r="J17" s="6">
        <f t="shared" ref="J17" si="12">DEGREES(F17)</f>
        <v>3975.6945599999999</v>
      </c>
      <c r="K17" s="9"/>
      <c r="L17" s="2"/>
    </row>
    <row r="18" spans="1:12" x14ac:dyDescent="0.3">
      <c r="A18" s="12">
        <v>3359.82</v>
      </c>
      <c r="B18" s="5">
        <f t="shared" si="4"/>
        <v>2.9763499235078067E-4</v>
      </c>
      <c r="C18" s="5">
        <v>2.92</v>
      </c>
      <c r="D18" s="5">
        <v>2.92</v>
      </c>
      <c r="E18" s="5">
        <v>4.3E-3</v>
      </c>
      <c r="F18" s="5">
        <f t="shared" si="0"/>
        <v>97.057783439882485</v>
      </c>
      <c r="G18" s="7">
        <f t="shared" si="1"/>
        <v>21110.371658768119</v>
      </c>
      <c r="H18" s="6">
        <f t="shared" si="5"/>
        <v>1</v>
      </c>
      <c r="I18" s="6">
        <f t="shared" si="2"/>
        <v>0</v>
      </c>
      <c r="J18" s="6">
        <f t="shared" si="3"/>
        <v>6.2831853071795862</v>
      </c>
      <c r="K18" s="9"/>
      <c r="L18" s="2"/>
    </row>
    <row r="19" spans="1:12" x14ac:dyDescent="0.3">
      <c r="A19" s="13">
        <v>4832.93</v>
      </c>
      <c r="B19" s="8">
        <f t="shared" si="4"/>
        <v>2.0691381832552922E-4</v>
      </c>
      <c r="C19" s="5">
        <v>2.92</v>
      </c>
      <c r="D19" s="5">
        <v>2.92</v>
      </c>
      <c r="E19" s="5">
        <v>4.3E-3</v>
      </c>
      <c r="F19" s="5">
        <f t="shared" si="0"/>
        <v>136.85782280367758</v>
      </c>
      <c r="G19" s="7">
        <f t="shared" si="1"/>
        <v>30366.194766627439</v>
      </c>
      <c r="H19" s="6">
        <f t="shared" si="5"/>
        <v>1</v>
      </c>
      <c r="I19" s="6">
        <f t="shared" si="2"/>
        <v>0</v>
      </c>
      <c r="J19" s="6">
        <f t="shared" ref="J19" si="13">DEGREES(F19)</f>
        <v>7841.3756400000002</v>
      </c>
      <c r="K19" s="10"/>
      <c r="L19" s="2"/>
    </row>
    <row r="20" spans="1:12" x14ac:dyDescent="0.3">
      <c r="A20" s="13">
        <v>6951.93</v>
      </c>
      <c r="B20" s="8">
        <f t="shared" si="4"/>
        <v>1.4384494665510152E-4</v>
      </c>
      <c r="C20" s="5">
        <v>2.92</v>
      </c>
      <c r="D20" s="5">
        <v>2.92</v>
      </c>
      <c r="E20" s="5">
        <v>4.3E-3</v>
      </c>
      <c r="F20" s="5">
        <f t="shared" si="0"/>
        <v>194.10832236710584</v>
      </c>
      <c r="G20" s="7">
        <f t="shared" si="1"/>
        <v>43680.264432540986</v>
      </c>
      <c r="H20" s="6">
        <f t="shared" si="5"/>
        <v>1</v>
      </c>
      <c r="I20" s="6">
        <f t="shared" si="2"/>
        <v>0</v>
      </c>
      <c r="J20" s="6">
        <f t="shared" si="3"/>
        <v>6.2831853071795862</v>
      </c>
      <c r="K20" s="9"/>
      <c r="L20" s="2"/>
    </row>
    <row r="21" spans="1:12" x14ac:dyDescent="0.3">
      <c r="A21" s="12">
        <v>10000</v>
      </c>
      <c r="B21" s="5">
        <f t="shared" si="4"/>
        <v>1E-4</v>
      </c>
      <c r="C21" s="5">
        <v>2.92</v>
      </c>
      <c r="D21" s="5">
        <v>2.92</v>
      </c>
      <c r="E21" s="5">
        <v>4.3E-3</v>
      </c>
      <c r="F21" s="5">
        <f t="shared" si="0"/>
        <v>276.46015351590177</v>
      </c>
      <c r="G21" s="7">
        <f t="shared" si="1"/>
        <v>62831.853071795864</v>
      </c>
      <c r="H21" s="6">
        <f t="shared" si="5"/>
        <v>1</v>
      </c>
      <c r="I21" s="6">
        <f t="shared" si="2"/>
        <v>0</v>
      </c>
      <c r="J21" s="6">
        <f t="shared" ref="J21" si="14">DEGREES(F21)</f>
        <v>15839.999999999998</v>
      </c>
      <c r="K21" s="9"/>
      <c r="L21" s="2"/>
    </row>
    <row r="22" spans="1:12" x14ac:dyDescent="0.3">
      <c r="C22" s="1"/>
      <c r="D22" s="1"/>
      <c r="K22" s="11"/>
    </row>
    <row r="24" spans="1:12" x14ac:dyDescent="0.3">
      <c r="F24" s="1"/>
    </row>
  </sheetData>
  <sortState xmlns:xlrd2="http://schemas.microsoft.com/office/spreadsheetml/2017/richdata2" ref="A2:I21">
    <sortCondition ref="A1:A2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1565F-A49D-43D6-B839-EF8F1CA4F315}">
  <dimension ref="A1:Q24"/>
  <sheetViews>
    <sheetView zoomScale="85" zoomScaleNormal="85" workbookViewId="0">
      <selection activeCell="E9" sqref="E9"/>
    </sheetView>
  </sheetViews>
  <sheetFormatPr baseColWidth="10" defaultRowHeight="14.4" x14ac:dyDescent="0.3"/>
  <cols>
    <col min="1" max="1" width="23.109375" customWidth="1"/>
    <col min="2" max="2" width="16.88671875" customWidth="1"/>
    <col min="3" max="3" width="19.88671875" customWidth="1"/>
    <col min="4" max="4" width="17" customWidth="1"/>
    <col min="5" max="5" width="20.6640625" customWidth="1"/>
    <col min="6" max="6" width="20.33203125" customWidth="1"/>
    <col min="7" max="7" width="44.109375" bestFit="1" customWidth="1"/>
    <col min="8" max="8" width="20.109375" customWidth="1"/>
    <col min="9" max="9" width="29.44140625" customWidth="1"/>
    <col min="10" max="10" width="29.5546875" customWidth="1"/>
    <col min="12" max="12" width="11.6640625" customWidth="1"/>
  </cols>
  <sheetData>
    <row r="1" spans="1:17" ht="63.6" customHeight="1" x14ac:dyDescent="0.6">
      <c r="A1" s="3" t="s">
        <v>0</v>
      </c>
      <c r="B1" s="3" t="s">
        <v>1</v>
      </c>
      <c r="C1" s="4" t="s">
        <v>7</v>
      </c>
      <c r="D1" s="14" t="s">
        <v>8</v>
      </c>
      <c r="E1" s="14" t="s">
        <v>11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9</v>
      </c>
    </row>
    <row r="2" spans="1:17" x14ac:dyDescent="0.3">
      <c r="A2" s="12">
        <v>10</v>
      </c>
      <c r="B2" s="5">
        <f>1/A2</f>
        <v>0.1</v>
      </c>
      <c r="C2" s="5">
        <v>2.92</v>
      </c>
      <c r="D2" s="5">
        <v>2.92</v>
      </c>
      <c r="E2" s="5">
        <v>5.1999999999999998E-3</v>
      </c>
      <c r="F2" s="5">
        <f t="shared" ref="F2:F21" si="0">G2*E2+2*PI()</f>
        <v>6.6099109431529248</v>
      </c>
      <c r="G2" s="7">
        <f t="shared" ref="G2:G21" si="1">A2*2*PI()</f>
        <v>62.831853071795862</v>
      </c>
      <c r="H2" s="6">
        <f t="shared" ref="H2:H21" si="2">D2/C2</f>
        <v>1</v>
      </c>
      <c r="I2" s="6">
        <f t="shared" ref="I2:I21" si="3">20*LOG(H2)</f>
        <v>0</v>
      </c>
      <c r="J2" s="6">
        <f>DEGREES(F2)</f>
        <v>378.72</v>
      </c>
      <c r="K2" s="9"/>
      <c r="L2" s="2"/>
    </row>
    <row r="3" spans="1:17" x14ac:dyDescent="0.3">
      <c r="A3" s="12">
        <v>14.38</v>
      </c>
      <c r="B3" s="5">
        <f>1/A3</f>
        <v>6.9541029207232263E-2</v>
      </c>
      <c r="C3" s="5">
        <v>2.92</v>
      </c>
      <c r="D3" s="5">
        <v>2.92</v>
      </c>
      <c r="E3" s="5">
        <v>5.1999999999999998E-3</v>
      </c>
      <c r="F3" s="5">
        <f t="shared" si="0"/>
        <v>6.7530167717092473</v>
      </c>
      <c r="G3" s="7">
        <f t="shared" si="1"/>
        <v>90.352204717242458</v>
      </c>
      <c r="H3" s="6">
        <f t="shared" si="2"/>
        <v>1</v>
      </c>
      <c r="I3" s="6">
        <f t="shared" si="3"/>
        <v>0</v>
      </c>
      <c r="J3" s="6">
        <f>DEGREES(F3)</f>
        <v>386.91936000000004</v>
      </c>
      <c r="K3" s="9"/>
      <c r="L3" s="2"/>
    </row>
    <row r="4" spans="1:17" x14ac:dyDescent="0.3">
      <c r="A4" s="12">
        <v>20.69</v>
      </c>
      <c r="B4" s="5">
        <f t="shared" ref="B4:B21" si="4">1/A4</f>
        <v>4.8332527791203478E-2</v>
      </c>
      <c r="C4" s="5">
        <v>2.92</v>
      </c>
      <c r="D4" s="5">
        <v>2.92</v>
      </c>
      <c r="E4" s="5">
        <v>5.1999999999999998E-3</v>
      </c>
      <c r="F4" s="5">
        <f t="shared" si="0"/>
        <v>6.9591806480084237</v>
      </c>
      <c r="G4" s="7">
        <f t="shared" si="1"/>
        <v>129.99910400554566</v>
      </c>
      <c r="H4" s="6">
        <f t="shared" si="2"/>
        <v>1</v>
      </c>
      <c r="I4" s="6">
        <f t="shared" si="3"/>
        <v>0</v>
      </c>
      <c r="J4" s="6">
        <f t="shared" ref="J4:J21" si="5">DEGREES(F4)</f>
        <v>398.73167999999998</v>
      </c>
      <c r="K4" s="9"/>
      <c r="L4" s="2"/>
      <c r="M4" s="16" t="s">
        <v>10</v>
      </c>
      <c r="N4" s="16"/>
      <c r="O4" s="16"/>
      <c r="P4" s="16"/>
      <c r="Q4" s="16"/>
    </row>
    <row r="5" spans="1:17" x14ac:dyDescent="0.3">
      <c r="A5" s="12">
        <v>29.76</v>
      </c>
      <c r="B5" s="5">
        <f t="shared" si="4"/>
        <v>3.3602150537634407E-2</v>
      </c>
      <c r="C5" s="5">
        <v>2.92</v>
      </c>
      <c r="D5" s="5">
        <v>2.92</v>
      </c>
      <c r="E5" s="5">
        <v>5.1999999999999998E-3</v>
      </c>
      <c r="F5" s="5">
        <f t="shared" si="0"/>
        <v>7.2555207998362414</v>
      </c>
      <c r="G5" s="7">
        <f t="shared" si="1"/>
        <v>186.98759474166451</v>
      </c>
      <c r="H5" s="6">
        <f t="shared" si="2"/>
        <v>1</v>
      </c>
      <c r="I5" s="6">
        <f t="shared" si="3"/>
        <v>0</v>
      </c>
      <c r="J5" s="6">
        <f t="shared" si="5"/>
        <v>415.71071999999998</v>
      </c>
      <c r="K5" s="9"/>
      <c r="L5" s="2"/>
    </row>
    <row r="6" spans="1:17" x14ac:dyDescent="0.3">
      <c r="A6" s="12">
        <v>42.81</v>
      </c>
      <c r="B6" s="5">
        <f t="shared" si="4"/>
        <v>2.3359028264424198E-2</v>
      </c>
      <c r="C6" s="5">
        <v>2.92</v>
      </c>
      <c r="D6" s="5">
        <v>2.92</v>
      </c>
      <c r="E6" s="5">
        <v>5.1999999999999998E-3</v>
      </c>
      <c r="F6" s="5">
        <f t="shared" si="0"/>
        <v>7.6818977547814482</v>
      </c>
      <c r="G6" s="7">
        <f t="shared" si="1"/>
        <v>268.9831630003581</v>
      </c>
      <c r="H6" s="6">
        <f t="shared" si="2"/>
        <v>1</v>
      </c>
      <c r="I6" s="6">
        <f t="shared" si="3"/>
        <v>0</v>
      </c>
      <c r="J6" s="6">
        <f t="shared" si="5"/>
        <v>440.14031999999997</v>
      </c>
      <c r="K6" s="9"/>
      <c r="L6" s="2"/>
    </row>
    <row r="7" spans="1:17" x14ac:dyDescent="0.3">
      <c r="A7" s="12">
        <v>61.58</v>
      </c>
      <c r="B7" s="5">
        <f t="shared" si="4"/>
        <v>1.6239038648911984E-2</v>
      </c>
      <c r="C7" s="5">
        <v>2.92</v>
      </c>
      <c r="D7" s="5">
        <v>2.83</v>
      </c>
      <c r="E7" s="5">
        <v>5.1999999999999998E-3</v>
      </c>
      <c r="F7" s="5">
        <f t="shared" si="0"/>
        <v>8.2951617735034038</v>
      </c>
      <c r="G7" s="7">
        <f t="shared" si="1"/>
        <v>386.91855121611889</v>
      </c>
      <c r="H7" s="6">
        <f t="shared" si="2"/>
        <v>0.96917808219178092</v>
      </c>
      <c r="I7" s="6">
        <f t="shared" si="3"/>
        <v>-0.27192831848256022</v>
      </c>
      <c r="J7" s="6">
        <f t="shared" si="5"/>
        <v>475.27775999999994</v>
      </c>
      <c r="K7" s="9"/>
      <c r="L7" s="2"/>
    </row>
    <row r="8" spans="1:17" x14ac:dyDescent="0.3">
      <c r="A8" s="12">
        <v>88.59</v>
      </c>
      <c r="B8" s="5">
        <f t="shared" si="4"/>
        <v>1.1287955751213455E-2</v>
      </c>
      <c r="C8" s="5">
        <v>2.92</v>
      </c>
      <c r="D8" s="5">
        <v>2.8</v>
      </c>
      <c r="E8" s="5">
        <v>5.1999999999999998E-3</v>
      </c>
      <c r="F8" s="5">
        <f t="shared" si="0"/>
        <v>9.1776477162673924</v>
      </c>
      <c r="G8" s="7">
        <f t="shared" si="1"/>
        <v>556.62738636303959</v>
      </c>
      <c r="H8" s="6">
        <f t="shared" si="2"/>
        <v>0.95890410958904104</v>
      </c>
      <c r="I8" s="6">
        <f t="shared" si="3"/>
        <v>-0.36449640212398188</v>
      </c>
      <c r="J8" s="6">
        <f t="shared" si="5"/>
        <v>525.84048000000007</v>
      </c>
      <c r="K8" s="9"/>
      <c r="L8" s="2"/>
      <c r="N8" s="1"/>
    </row>
    <row r="9" spans="1:17" x14ac:dyDescent="0.3">
      <c r="A9" s="12">
        <v>127.43</v>
      </c>
      <c r="B9" s="5">
        <f t="shared" si="4"/>
        <v>7.8474456564388284E-3</v>
      </c>
      <c r="C9" s="5">
        <v>2.92</v>
      </c>
      <c r="D9" s="5">
        <v>2.75</v>
      </c>
      <c r="E9" s="5">
        <v>5.1000000000000004E-3</v>
      </c>
      <c r="F9" s="5">
        <f t="shared" si="0"/>
        <v>10.36658345601845</v>
      </c>
      <c r="G9" s="7">
        <f t="shared" si="1"/>
        <v>800.66630369389475</v>
      </c>
      <c r="H9" s="6">
        <f t="shared" si="2"/>
        <v>0.94178082191780821</v>
      </c>
      <c r="I9" s="6">
        <f t="shared" si="3"/>
        <v>-0.5210031523631129</v>
      </c>
      <c r="J9" s="6">
        <f t="shared" si="5"/>
        <v>593.96148000000005</v>
      </c>
      <c r="K9" s="9"/>
      <c r="L9" s="2"/>
    </row>
    <row r="10" spans="1:17" x14ac:dyDescent="0.3">
      <c r="A10" s="12">
        <v>183.29</v>
      </c>
      <c r="B10" s="5">
        <f t="shared" si="4"/>
        <v>5.4558350155491297E-3</v>
      </c>
      <c r="C10" s="5">
        <v>2.92</v>
      </c>
      <c r="D10" s="5">
        <v>2.6</v>
      </c>
      <c r="E10" s="5">
        <v>5.1999999999999998E-3</v>
      </c>
      <c r="F10" s="5">
        <f t="shared" si="0"/>
        <v>12.271739488934907</v>
      </c>
      <c r="G10" s="7">
        <f t="shared" si="1"/>
        <v>1151.6450349529464</v>
      </c>
      <c r="H10" s="6">
        <f t="shared" si="2"/>
        <v>0.8904109589041096</v>
      </c>
      <c r="I10" s="6">
        <f t="shared" si="3"/>
        <v>-1.0081900695520065</v>
      </c>
      <c r="J10" s="6">
        <f t="shared" si="5"/>
        <v>703.11887999999999</v>
      </c>
      <c r="K10" s="9"/>
      <c r="L10" s="2"/>
    </row>
    <row r="11" spans="1:17" x14ac:dyDescent="0.3">
      <c r="A11" s="12">
        <v>262.77999999999997</v>
      </c>
      <c r="B11" s="5">
        <f t="shared" si="4"/>
        <v>3.8054646472334276E-3</v>
      </c>
      <c r="C11" s="5">
        <v>2.92</v>
      </c>
      <c r="D11" s="5">
        <v>2.4</v>
      </c>
      <c r="E11" s="5">
        <v>5.1999999999999998E-3</v>
      </c>
      <c r="F11" s="5">
        <f>G11*E11+2*PI()</f>
        <v>14.868881569286973</v>
      </c>
      <c r="G11" s="7">
        <f t="shared" si="1"/>
        <v>1651.0954350206514</v>
      </c>
      <c r="H11" s="6">
        <f t="shared" si="2"/>
        <v>0.82191780821917804</v>
      </c>
      <c r="I11" s="6">
        <f t="shared" si="3"/>
        <v>-1.7034321947362456</v>
      </c>
      <c r="J11" s="6">
        <f t="shared" si="5"/>
        <v>851.92415999999992</v>
      </c>
      <c r="K11" s="9"/>
      <c r="L11" s="2"/>
    </row>
    <row r="12" spans="1:17" x14ac:dyDescent="0.3">
      <c r="A12" s="12">
        <v>374.6</v>
      </c>
      <c r="B12" s="5">
        <f t="shared" si="4"/>
        <v>2.6695141484249863E-3</v>
      </c>
      <c r="C12" s="5">
        <v>2.92</v>
      </c>
      <c r="D12" s="5">
        <v>1.96</v>
      </c>
      <c r="E12" s="5">
        <v>2.3999999999999998E-3</v>
      </c>
      <c r="F12" s="15">
        <f t="shared" si="0"/>
        <v>11.932020225746321</v>
      </c>
      <c r="G12" s="7">
        <f t="shared" si="1"/>
        <v>2353.6812160694731</v>
      </c>
      <c r="H12" s="6">
        <f t="shared" si="2"/>
        <v>0.67123287671232879</v>
      </c>
      <c r="I12" s="6">
        <f t="shared" si="3"/>
        <v>-3.4625356018388449</v>
      </c>
      <c r="J12" s="6">
        <f t="shared" si="5"/>
        <v>683.65440000000001</v>
      </c>
      <c r="K12" s="9"/>
      <c r="L12" s="2"/>
    </row>
    <row r="13" spans="1:17" x14ac:dyDescent="0.3">
      <c r="A13" s="12">
        <v>541.29999999999995</v>
      </c>
      <c r="B13" s="5">
        <f t="shared" si="4"/>
        <v>1.8474043968224646E-3</v>
      </c>
      <c r="C13" s="5">
        <v>2.92</v>
      </c>
      <c r="D13" s="5">
        <v>1.18</v>
      </c>
      <c r="E13" s="5">
        <v>1.4E-3</v>
      </c>
      <c r="F13" s="5">
        <f t="shared" si="0"/>
        <v>11.04470879666642</v>
      </c>
      <c r="G13" s="7">
        <f t="shared" si="1"/>
        <v>3401.0882067763096</v>
      </c>
      <c r="H13" s="6">
        <f t="shared" si="2"/>
        <v>0.4041095890410959</v>
      </c>
      <c r="I13" s="6">
        <f t="shared" si="3"/>
        <v>-7.8700168828458583</v>
      </c>
      <c r="J13" s="6">
        <f t="shared" si="5"/>
        <v>632.8152</v>
      </c>
      <c r="K13" s="9"/>
      <c r="L13" s="2"/>
    </row>
    <row r="14" spans="1:17" x14ac:dyDescent="0.3">
      <c r="A14" s="12">
        <v>787</v>
      </c>
      <c r="B14" s="5">
        <f t="shared" si="4"/>
        <v>1.2706480304955528E-3</v>
      </c>
      <c r="C14" s="5">
        <v>2.92</v>
      </c>
      <c r="D14" s="5">
        <v>0.36</v>
      </c>
      <c r="E14" s="5"/>
      <c r="F14" s="5">
        <f t="shared" si="0"/>
        <v>6.2831853071795862</v>
      </c>
      <c r="G14" s="7">
        <f t="shared" si="1"/>
        <v>4944.8668367503342</v>
      </c>
      <c r="H14" s="6">
        <f t="shared" si="2"/>
        <v>0.12328767123287671</v>
      </c>
      <c r="I14" s="6">
        <f t="shared" si="3"/>
        <v>-18.181607013622621</v>
      </c>
      <c r="J14" s="6">
        <f t="shared" si="5"/>
        <v>360</v>
      </c>
      <c r="K14" s="9"/>
      <c r="L14" s="2"/>
    </row>
    <row r="15" spans="1:17" x14ac:dyDescent="0.3">
      <c r="A15" s="12">
        <v>1137</v>
      </c>
      <c r="B15" s="5">
        <f t="shared" si="4"/>
        <v>8.7950747581354446E-4</v>
      </c>
      <c r="C15" s="5">
        <v>2.92</v>
      </c>
      <c r="D15" s="5">
        <v>1.7999999999999999E-2</v>
      </c>
      <c r="E15" s="5"/>
      <c r="F15" s="5">
        <f t="shared" si="0"/>
        <v>6.2831853071795862</v>
      </c>
      <c r="G15" s="7">
        <f t="shared" si="1"/>
        <v>7143.9816942631896</v>
      </c>
      <c r="H15" s="6">
        <f t="shared" si="2"/>
        <v>6.1643835616438354E-3</v>
      </c>
      <c r="I15" s="6">
        <f t="shared" si="3"/>
        <v>-44.20220692690225</v>
      </c>
      <c r="J15" s="6">
        <f t="shared" si="5"/>
        <v>360</v>
      </c>
      <c r="K15" s="9"/>
      <c r="L15" s="2"/>
    </row>
    <row r="16" spans="1:17" x14ac:dyDescent="0.3">
      <c r="A16" s="12">
        <v>1623.77</v>
      </c>
      <c r="B16" s="5">
        <f t="shared" si="4"/>
        <v>6.1585076704213037E-4</v>
      </c>
      <c r="C16" s="5">
        <v>2.92</v>
      </c>
      <c r="D16" s="5">
        <v>0.01</v>
      </c>
      <c r="E16" s="5"/>
      <c r="F16" s="5">
        <f t="shared" si="0"/>
        <v>6.2831853071795862</v>
      </c>
      <c r="G16" s="7">
        <f t="shared" si="1"/>
        <v>10202.447806238997</v>
      </c>
      <c r="H16" s="6">
        <f t="shared" si="2"/>
        <v>3.4246575342465756E-3</v>
      </c>
      <c r="I16" s="6">
        <f t="shared" si="3"/>
        <v>-49.307657028968364</v>
      </c>
      <c r="J16" s="6">
        <f t="shared" si="5"/>
        <v>360</v>
      </c>
      <c r="K16" s="9"/>
      <c r="L16" s="2"/>
    </row>
    <row r="17" spans="1:12" x14ac:dyDescent="0.3">
      <c r="A17" s="12">
        <v>2335.7199999999998</v>
      </c>
      <c r="B17" s="5">
        <f t="shared" si="4"/>
        <v>4.2813350915349446E-4</v>
      </c>
      <c r="C17" s="5">
        <v>2.92</v>
      </c>
      <c r="D17" s="5"/>
      <c r="E17" s="5"/>
      <c r="F17" s="5">
        <f t="shared" si="0"/>
        <v>6.2831853071795862</v>
      </c>
      <c r="G17" s="7">
        <f t="shared" si="1"/>
        <v>14675.761585685503</v>
      </c>
      <c r="H17" s="6">
        <f t="shared" si="2"/>
        <v>0</v>
      </c>
      <c r="I17" s="6" t="e">
        <f t="shared" si="3"/>
        <v>#NUM!</v>
      </c>
      <c r="J17" s="6">
        <f t="shared" si="5"/>
        <v>360</v>
      </c>
      <c r="K17" s="9"/>
      <c r="L17" s="2"/>
    </row>
    <row r="18" spans="1:12" x14ac:dyDescent="0.3">
      <c r="A18" s="12">
        <v>3359.82</v>
      </c>
      <c r="B18" s="5">
        <f t="shared" si="4"/>
        <v>2.9763499235078067E-4</v>
      </c>
      <c r="C18" s="5">
        <v>2.92</v>
      </c>
      <c r="D18" s="5"/>
      <c r="E18" s="5"/>
      <c r="F18" s="5">
        <f t="shared" si="0"/>
        <v>6.2831853071795862</v>
      </c>
      <c r="G18" s="7">
        <f t="shared" si="1"/>
        <v>21110.371658768119</v>
      </c>
      <c r="H18" s="6">
        <f t="shared" si="2"/>
        <v>0</v>
      </c>
      <c r="I18" s="6" t="e">
        <f t="shared" si="3"/>
        <v>#NUM!</v>
      </c>
      <c r="J18" s="6">
        <f t="shared" si="5"/>
        <v>360</v>
      </c>
      <c r="K18" s="9"/>
      <c r="L18" s="2"/>
    </row>
    <row r="19" spans="1:12" x14ac:dyDescent="0.3">
      <c r="A19" s="13">
        <v>4832.93</v>
      </c>
      <c r="B19" s="8">
        <f t="shared" si="4"/>
        <v>2.0691381832552922E-4</v>
      </c>
      <c r="C19" s="5">
        <v>2.92</v>
      </c>
      <c r="D19" s="5"/>
      <c r="E19" s="5"/>
      <c r="F19" s="5">
        <f t="shared" si="0"/>
        <v>6.2831853071795862</v>
      </c>
      <c r="G19" s="7">
        <f t="shared" si="1"/>
        <v>30366.194766627439</v>
      </c>
      <c r="H19" s="6">
        <f t="shared" si="2"/>
        <v>0</v>
      </c>
      <c r="I19" s="6" t="e">
        <f t="shared" si="3"/>
        <v>#NUM!</v>
      </c>
      <c r="J19" s="6">
        <f t="shared" si="5"/>
        <v>360</v>
      </c>
      <c r="K19" s="10"/>
      <c r="L19" s="2"/>
    </row>
    <row r="20" spans="1:12" x14ac:dyDescent="0.3">
      <c r="A20" s="13">
        <v>6951.93</v>
      </c>
      <c r="B20" s="8">
        <f t="shared" si="4"/>
        <v>1.4384494665510152E-4</v>
      </c>
      <c r="C20" s="5">
        <v>2.92</v>
      </c>
      <c r="D20" s="5"/>
      <c r="E20" s="5"/>
      <c r="F20" s="5">
        <f t="shared" si="0"/>
        <v>6.2831853071795862</v>
      </c>
      <c r="G20" s="7">
        <f t="shared" si="1"/>
        <v>43680.264432540986</v>
      </c>
      <c r="H20" s="6">
        <f t="shared" si="2"/>
        <v>0</v>
      </c>
      <c r="I20" s="6" t="e">
        <f t="shared" si="3"/>
        <v>#NUM!</v>
      </c>
      <c r="J20" s="6">
        <f t="shared" si="5"/>
        <v>360</v>
      </c>
      <c r="K20" s="9"/>
      <c r="L20" s="2"/>
    </row>
    <row r="21" spans="1:12" x14ac:dyDescent="0.3">
      <c r="A21" s="12">
        <v>10000</v>
      </c>
      <c r="B21" s="5">
        <f t="shared" si="4"/>
        <v>1E-4</v>
      </c>
      <c r="C21" s="5">
        <v>2.92</v>
      </c>
      <c r="D21" s="5"/>
      <c r="E21" s="5"/>
      <c r="F21" s="5">
        <f t="shared" si="0"/>
        <v>6.2831853071795862</v>
      </c>
      <c r="G21" s="7">
        <f t="shared" si="1"/>
        <v>62831.853071795864</v>
      </c>
      <c r="H21" s="6">
        <f t="shared" si="2"/>
        <v>0</v>
      </c>
      <c r="I21" s="6" t="e">
        <f t="shared" si="3"/>
        <v>#NUM!</v>
      </c>
      <c r="J21" s="6">
        <f t="shared" si="5"/>
        <v>360</v>
      </c>
      <c r="K21" s="9"/>
      <c r="L21" s="2"/>
    </row>
    <row r="22" spans="1:12" x14ac:dyDescent="0.3">
      <c r="C22" s="1"/>
      <c r="D22" s="1"/>
      <c r="K22" s="11"/>
    </row>
    <row r="24" spans="1:12" ht="17.399999999999999" customHeight="1" x14ac:dyDescent="0.3">
      <c r="F24" s="1"/>
    </row>
  </sheetData>
  <mergeCells count="1">
    <mergeCell ref="M4:Q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b H b b V C Z 4 J r O j A A A A 9 Q A A A B I A H A B D b 2 5 m a W c v U G F j a 2 F n Z S 5 4 b W w g o h g A K K A U A A A A A A A A A A A A A A A A A A A A A A A A A A A A h Y 8 x D o I w G I W v Q r r T l r o I + S m D c Z P E h M S 4 N q V C A x R D i + V u D h 7 J K 4 h R 1 M 3 x f e 8 b 3 r t f b 5 B N X R t c 1 G B 1 b 1 I U Y Y o C Z W R f a l O l a H S n c I 0 y D n s h G 1 G p Y J a N T S Z b p q h 2 7 p w Q 4 r 3 H f o X 7 o S K M 0 o g c 8 1 0 h a 9 U J 9 J H 1 f z n U x j p h p E I c D q 8 x n O E 4 x o w y T I E s D H J t v j 2 b 5 z 7 b H w i b s X X j o L i y 4 b Y A s k Q g 7 w v 8 A V B L A w Q U A A I A C A B s d t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H b b V C i K R 7 g O A A A A E Q A A A B M A H A B G b 3 J t d W x h c y 9 T Z W N 0 a W 9 u M S 5 t I K I Y A C i g F A A A A A A A A A A A A A A A A A A A A A A A A A A A A C t O T S 7 J z M 9 T C I b Q h t Y A U E s B A i 0 A F A A C A A g A b H b b V C Z 4 J r O j A A A A 9 Q A A A B I A A A A A A A A A A A A A A A A A A A A A A E N v b m Z p Z y 9 Q Y W N r Y W d l L n h t b F B L A Q I t A B Q A A g A I A G x 2 2 1 Q P y u m r p A A A A O k A A A A T A A A A A A A A A A A A A A A A A O 8 A A A B b Q 2 9 u d G V u d F 9 U e X B l c 1 0 u e G 1 s U E s B A i 0 A F A A C A A g A b H b b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p a o Z a 6 I T x J m A z 5 1 W / O T 6 U A A A A A A g A A A A A A E G Y A A A A B A A A g A A A A 6 x T N s S U N F A G 9 y m 7 r B 3 P Z t 7 L K D s F F E s B z n i g D 7 M a Z L f Y A A A A A D o A A A A A C A A A g A A A A j q P u 4 O M P J + B S V Z p H Y a H 3 f s d m Y U 3 C P f t o m x P 9 z Y Q Y 8 9 F Q A A A A 8 B q T Y o 4 l i z F H r 1 4 a 5 f 7 2 O G 0 O e W P z X a 1 H a f 4 O 2 i T 2 e q S 1 K 8 i 0 s r R 3 B V Q u x B T D s 3 3 c y O 3 + h 2 Z 9 / S D X A K E r H Y z b m G U / 0 s p P K L 7 + O c O n Q e O u T c J A A A A A L X C N t F b 1 I G 3 e d P M X t b 4 Z x D f U d T 2 + j T j r F k b z l v x T g 3 A t m r U M G b w n y p P K 3 o d y V W V m d i 4 s Q O b Q X G T l U 7 q 6 W 0 M n + w = = < / D a t a M a s h u p > 
</file>

<file path=customXml/itemProps1.xml><?xml version="1.0" encoding="utf-8"?>
<ds:datastoreItem xmlns:ds="http://schemas.openxmlformats.org/officeDocument/2006/customXml" ds:itemID="{E745CD86-9865-4BEB-A2E8-171260FC75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IIR</vt:lpstr>
      <vt:lpstr>TalkThrough</vt:lpstr>
      <vt:lpstr>FIIR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Costa Suárez</dc:creator>
  <cp:lastModifiedBy>Juan Costa Suárez</cp:lastModifiedBy>
  <dcterms:created xsi:type="dcterms:W3CDTF">2022-06-13T17:44:46Z</dcterms:created>
  <dcterms:modified xsi:type="dcterms:W3CDTF">2022-10-18T11:19:20Z</dcterms:modified>
</cp:coreProperties>
</file>